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hoener/Documents/College/Fall_Q_2021/INSA/DBMS2/Project/"/>
    </mc:Choice>
  </mc:AlternateContent>
  <xr:revisionPtr revIDLastSave="0" documentId="8_{A5AE2526-B026-1242-A8CE-ED4B511DD0DE}" xr6:coauthVersionLast="47" xr6:coauthVersionMax="47" xr10:uidLastSave="{00000000-0000-0000-0000-000000000000}"/>
  <bookViews>
    <workbookView xWindow="0" yWindow="500" windowWidth="28800" windowHeight="16460" xr2:uid="{2A600E87-0ADE-5D4A-93AA-E2FB45B0FE61}"/>
  </bookViews>
  <sheets>
    <sheet name="Sheet1" sheetId="1" r:id="rId1"/>
  </sheet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10" i="1" l="1"/>
  <c r="O1810" i="1"/>
  <c r="N1810" i="1"/>
  <c r="M1810" i="1"/>
  <c r="J1810" i="1"/>
  <c r="H1810" i="1"/>
  <c r="F1810" i="1"/>
  <c r="E1810" i="1"/>
  <c r="Q1809" i="1"/>
  <c r="P1809" i="1"/>
  <c r="O1809" i="1"/>
  <c r="N1809" i="1"/>
  <c r="M1809" i="1"/>
  <c r="J1809" i="1"/>
  <c r="H1809" i="1"/>
  <c r="F1809" i="1"/>
  <c r="E1809" i="1"/>
  <c r="Q1808" i="1"/>
  <c r="P1808" i="1"/>
  <c r="O1808" i="1"/>
  <c r="N1808" i="1"/>
  <c r="M1808" i="1"/>
  <c r="J1808" i="1"/>
  <c r="H1808" i="1"/>
  <c r="F1808" i="1"/>
  <c r="Q1807" i="1"/>
  <c r="P1807" i="1"/>
  <c r="O1807" i="1"/>
  <c r="N1807" i="1"/>
  <c r="M1807" i="1"/>
  <c r="L1807" i="1"/>
  <c r="K1807" i="1"/>
  <c r="J1807" i="1"/>
  <c r="I1807" i="1"/>
  <c r="H1807" i="1"/>
  <c r="F1807" i="1"/>
  <c r="Q1806" i="1"/>
  <c r="P1806" i="1"/>
  <c r="O1806" i="1"/>
  <c r="N1806" i="1"/>
  <c r="M1806" i="1"/>
  <c r="L1806" i="1"/>
  <c r="K1806" i="1"/>
  <c r="J1806" i="1"/>
  <c r="I1806" i="1"/>
  <c r="H1806" i="1"/>
  <c r="F1806" i="1"/>
  <c r="D1806" i="1"/>
  <c r="C1806" i="1"/>
  <c r="Q1805" i="1"/>
  <c r="P1805" i="1"/>
  <c r="O1805" i="1"/>
  <c r="N1805" i="1"/>
  <c r="M1805" i="1"/>
  <c r="L1805" i="1"/>
  <c r="K1805" i="1"/>
  <c r="J1805" i="1"/>
  <c r="I1805" i="1"/>
  <c r="H1805" i="1"/>
  <c r="F1805" i="1"/>
  <c r="D1805" i="1"/>
  <c r="C1805" i="1"/>
  <c r="Q1804" i="1"/>
  <c r="P1804" i="1"/>
  <c r="O1804" i="1"/>
  <c r="N1804" i="1"/>
  <c r="M1804" i="1"/>
  <c r="L1804" i="1"/>
  <c r="K1804" i="1"/>
  <c r="J1804" i="1"/>
  <c r="I1804" i="1"/>
  <c r="H1804" i="1"/>
  <c r="F1804" i="1"/>
  <c r="Q1803" i="1"/>
  <c r="P1803" i="1"/>
  <c r="O1803" i="1"/>
  <c r="N1803" i="1"/>
  <c r="M1803" i="1"/>
  <c r="L1803" i="1"/>
  <c r="K1803" i="1"/>
  <c r="J1803" i="1"/>
  <c r="I1803" i="1"/>
  <c r="H1803" i="1"/>
  <c r="F1803" i="1"/>
  <c r="D1803" i="1"/>
  <c r="C1803" i="1"/>
  <c r="Q1802" i="1"/>
  <c r="P1802" i="1"/>
  <c r="O1802" i="1"/>
  <c r="N1802" i="1"/>
  <c r="M1802" i="1"/>
  <c r="L1802" i="1"/>
  <c r="K1802" i="1"/>
  <c r="J1802" i="1"/>
  <c r="I1802" i="1"/>
  <c r="H1802" i="1"/>
  <c r="F1802" i="1"/>
  <c r="D1802" i="1"/>
  <c r="C1802" i="1"/>
  <c r="Q1801" i="1"/>
  <c r="P1801" i="1"/>
  <c r="O1801" i="1"/>
  <c r="N1801" i="1"/>
  <c r="M1801" i="1"/>
  <c r="L1801" i="1"/>
  <c r="K1801" i="1"/>
  <c r="J1801" i="1"/>
  <c r="I1801" i="1"/>
  <c r="H1801" i="1"/>
  <c r="F1801" i="1"/>
  <c r="Q1800" i="1"/>
  <c r="P1800" i="1"/>
  <c r="O1800" i="1"/>
  <c r="N1800" i="1"/>
  <c r="M1800" i="1"/>
  <c r="L1800" i="1"/>
  <c r="K1800" i="1"/>
  <c r="J1800" i="1"/>
  <c r="I1800" i="1"/>
  <c r="H1800" i="1"/>
  <c r="F1800" i="1"/>
  <c r="D1800" i="1"/>
  <c r="C1800" i="1"/>
  <c r="Q1799" i="1"/>
  <c r="P1799" i="1"/>
  <c r="O1799" i="1"/>
  <c r="N1799" i="1"/>
  <c r="M1799" i="1"/>
  <c r="L1799" i="1"/>
  <c r="K1799" i="1"/>
  <c r="J1799" i="1"/>
  <c r="I1799" i="1"/>
  <c r="H1799" i="1"/>
  <c r="F1799" i="1"/>
  <c r="D1799" i="1"/>
  <c r="C1799" i="1"/>
  <c r="Q1798" i="1"/>
  <c r="P1798" i="1"/>
  <c r="O1798" i="1"/>
  <c r="N1798" i="1"/>
  <c r="M1798" i="1"/>
  <c r="L1798" i="1"/>
  <c r="K1798" i="1"/>
  <c r="J1798" i="1"/>
  <c r="I1798" i="1"/>
  <c r="H1798" i="1"/>
  <c r="F1798" i="1"/>
  <c r="C1798" i="1"/>
  <c r="Q1797" i="1"/>
  <c r="P1797" i="1"/>
  <c r="O1797" i="1"/>
  <c r="N1797" i="1"/>
  <c r="M1797" i="1"/>
  <c r="L1797" i="1"/>
  <c r="K1797" i="1"/>
  <c r="J1797" i="1"/>
  <c r="I1797" i="1"/>
  <c r="H1797" i="1"/>
  <c r="F1797" i="1"/>
  <c r="D1797" i="1"/>
  <c r="C1797" i="1"/>
  <c r="Q1796" i="1"/>
  <c r="P1796" i="1"/>
  <c r="O1796" i="1"/>
  <c r="N1796" i="1"/>
  <c r="M1796" i="1"/>
  <c r="L1796" i="1"/>
  <c r="K1796" i="1"/>
  <c r="J1796" i="1"/>
  <c r="I1796" i="1"/>
  <c r="H1796" i="1"/>
  <c r="F1796" i="1"/>
  <c r="D1796" i="1"/>
  <c r="C1796" i="1"/>
  <c r="Q1795" i="1"/>
  <c r="P1795" i="1"/>
  <c r="O1795" i="1"/>
  <c r="N1795" i="1"/>
  <c r="M1795" i="1"/>
  <c r="L1795" i="1"/>
  <c r="K1795" i="1"/>
  <c r="J1795" i="1"/>
  <c r="I1795" i="1"/>
  <c r="H1795" i="1"/>
  <c r="F1795" i="1"/>
  <c r="Q1794" i="1"/>
  <c r="P1794" i="1"/>
  <c r="O1794" i="1"/>
  <c r="N1794" i="1"/>
  <c r="M1794" i="1"/>
  <c r="L1794" i="1"/>
  <c r="K1794" i="1"/>
  <c r="J1794" i="1"/>
  <c r="I1794" i="1"/>
  <c r="H1794" i="1"/>
  <c r="F1794" i="1"/>
  <c r="D1794" i="1"/>
  <c r="C1794" i="1"/>
  <c r="Q1793" i="1"/>
  <c r="P1793" i="1"/>
  <c r="O1793" i="1"/>
  <c r="N1793" i="1"/>
  <c r="M1793" i="1"/>
  <c r="L1793" i="1"/>
  <c r="K1793" i="1"/>
  <c r="J1793" i="1"/>
  <c r="I1793" i="1"/>
  <c r="H1793" i="1"/>
  <c r="F1793" i="1"/>
  <c r="D1793" i="1"/>
  <c r="C1793" i="1"/>
  <c r="Q1792" i="1"/>
  <c r="P1792" i="1"/>
  <c r="O1792" i="1"/>
  <c r="N1792" i="1"/>
  <c r="M1792" i="1"/>
  <c r="L1792" i="1"/>
  <c r="K1792" i="1"/>
  <c r="J1792" i="1"/>
  <c r="I1792" i="1"/>
  <c r="H1792" i="1"/>
  <c r="F1792" i="1"/>
  <c r="Q1791" i="1"/>
  <c r="P1791" i="1"/>
  <c r="O1791" i="1"/>
  <c r="N1791" i="1"/>
  <c r="M1791" i="1"/>
  <c r="L1791" i="1"/>
  <c r="K1791" i="1"/>
  <c r="J1791" i="1"/>
  <c r="I1791" i="1"/>
  <c r="H1791" i="1"/>
  <c r="F1791" i="1"/>
  <c r="D1791" i="1"/>
  <c r="C1791" i="1"/>
  <c r="Q1790" i="1"/>
  <c r="P1790" i="1"/>
  <c r="O1790" i="1"/>
  <c r="N1790" i="1"/>
  <c r="M1790" i="1"/>
  <c r="L1790" i="1"/>
  <c r="K1790" i="1"/>
  <c r="J1790" i="1"/>
  <c r="I1790" i="1"/>
  <c r="H1790" i="1"/>
  <c r="F1790" i="1"/>
  <c r="D1790" i="1"/>
  <c r="C1790" i="1"/>
  <c r="Q1789" i="1"/>
  <c r="P1789" i="1"/>
  <c r="O1789" i="1"/>
  <c r="N1789" i="1"/>
  <c r="M1789" i="1"/>
  <c r="L1789" i="1"/>
  <c r="K1789" i="1"/>
  <c r="J1789" i="1"/>
  <c r="I1789" i="1"/>
  <c r="H1789" i="1"/>
  <c r="F1789" i="1"/>
  <c r="Q1788" i="1"/>
  <c r="P1788" i="1"/>
  <c r="O1788" i="1"/>
  <c r="N1788" i="1"/>
  <c r="M1788" i="1"/>
  <c r="L1788" i="1"/>
  <c r="K1788" i="1"/>
  <c r="J1788" i="1"/>
  <c r="I1788" i="1"/>
  <c r="H1788" i="1"/>
  <c r="F1788" i="1"/>
  <c r="D1788" i="1"/>
  <c r="C1788" i="1"/>
  <c r="Q1787" i="1"/>
  <c r="P1787" i="1"/>
  <c r="O1787" i="1"/>
  <c r="N1787" i="1"/>
  <c r="M1787" i="1"/>
  <c r="L1787" i="1"/>
  <c r="K1787" i="1"/>
  <c r="J1787" i="1"/>
  <c r="I1787" i="1"/>
  <c r="H1787" i="1"/>
  <c r="F1787" i="1"/>
  <c r="D1787" i="1"/>
  <c r="C1787" i="1"/>
  <c r="Q1786" i="1"/>
  <c r="P1786" i="1"/>
  <c r="O1786" i="1"/>
  <c r="N1786" i="1"/>
  <c r="M1786" i="1"/>
  <c r="L1786" i="1"/>
  <c r="K1786" i="1"/>
  <c r="J1786" i="1"/>
  <c r="I1786" i="1"/>
  <c r="H1786" i="1"/>
  <c r="F1786" i="1"/>
  <c r="Q1785" i="1"/>
  <c r="P1785" i="1"/>
  <c r="O1785" i="1"/>
  <c r="N1785" i="1"/>
  <c r="M1785" i="1"/>
  <c r="L1785" i="1"/>
  <c r="K1785" i="1"/>
  <c r="J1785" i="1"/>
  <c r="I1785" i="1"/>
  <c r="H1785" i="1"/>
  <c r="F1785" i="1"/>
  <c r="D1785" i="1"/>
  <c r="C1785" i="1"/>
  <c r="Q1784" i="1"/>
  <c r="P1784" i="1"/>
  <c r="O1784" i="1"/>
  <c r="N1784" i="1"/>
  <c r="M1784" i="1"/>
  <c r="L1784" i="1"/>
  <c r="K1784" i="1"/>
  <c r="J1784" i="1"/>
  <c r="I1784" i="1"/>
  <c r="H1784" i="1"/>
  <c r="F1784" i="1"/>
  <c r="D1784" i="1"/>
  <c r="C1784" i="1"/>
  <c r="Q1783" i="1"/>
  <c r="P1783" i="1"/>
  <c r="O1783" i="1"/>
  <c r="N1783" i="1"/>
  <c r="M1783" i="1"/>
  <c r="L1783" i="1"/>
  <c r="K1783" i="1"/>
  <c r="J1783" i="1"/>
  <c r="I1783" i="1"/>
  <c r="H1783" i="1"/>
  <c r="F1783" i="1"/>
  <c r="Q1782" i="1"/>
  <c r="P1782" i="1"/>
  <c r="O1782" i="1"/>
  <c r="N1782" i="1"/>
  <c r="M1782" i="1"/>
  <c r="L1782" i="1"/>
  <c r="K1782" i="1"/>
  <c r="J1782" i="1"/>
  <c r="I1782" i="1"/>
  <c r="H1782" i="1"/>
  <c r="F1782" i="1"/>
  <c r="D1782" i="1"/>
  <c r="C1782" i="1"/>
  <c r="Q1781" i="1"/>
  <c r="P1781" i="1"/>
  <c r="O1781" i="1"/>
  <c r="N1781" i="1"/>
  <c r="M1781" i="1"/>
  <c r="L1781" i="1"/>
  <c r="K1781" i="1"/>
  <c r="J1781" i="1"/>
  <c r="I1781" i="1"/>
  <c r="H1781" i="1"/>
  <c r="F1781" i="1"/>
  <c r="D1781" i="1"/>
  <c r="C1781" i="1"/>
  <c r="Q1780" i="1"/>
  <c r="P1780" i="1"/>
  <c r="O1780" i="1"/>
  <c r="N1780" i="1"/>
  <c r="M1780" i="1"/>
  <c r="L1780" i="1"/>
  <c r="K1780" i="1"/>
  <c r="J1780" i="1"/>
  <c r="I1780" i="1"/>
  <c r="H1780" i="1"/>
  <c r="F1780" i="1"/>
  <c r="Q1779" i="1"/>
  <c r="P1779" i="1"/>
  <c r="O1779" i="1"/>
  <c r="N1779" i="1"/>
  <c r="M1779" i="1"/>
  <c r="L1779" i="1"/>
  <c r="K1779" i="1"/>
  <c r="J1779" i="1"/>
  <c r="I1779" i="1"/>
  <c r="H1779" i="1"/>
  <c r="F1779" i="1"/>
  <c r="D1779" i="1"/>
  <c r="C1779" i="1"/>
  <c r="Q1778" i="1"/>
  <c r="P1778" i="1"/>
  <c r="O1778" i="1"/>
  <c r="N1778" i="1"/>
  <c r="M1778" i="1"/>
  <c r="L1778" i="1"/>
  <c r="K1778" i="1"/>
  <c r="J1778" i="1"/>
  <c r="I1778" i="1"/>
  <c r="H1778" i="1"/>
  <c r="F1778" i="1"/>
  <c r="D1778" i="1"/>
  <c r="C1778" i="1"/>
  <c r="Q1777" i="1"/>
  <c r="P1777" i="1"/>
  <c r="O1777" i="1"/>
  <c r="N1777" i="1"/>
  <c r="M1777" i="1"/>
  <c r="L1777" i="1"/>
  <c r="K1777" i="1"/>
  <c r="J1777" i="1"/>
  <c r="I1777" i="1"/>
  <c r="H1777" i="1"/>
  <c r="F1777" i="1"/>
  <c r="Q1776" i="1"/>
  <c r="P1776" i="1"/>
  <c r="O1776" i="1"/>
  <c r="N1776" i="1"/>
  <c r="M1776" i="1"/>
  <c r="L1776" i="1"/>
  <c r="K1776" i="1"/>
  <c r="J1776" i="1"/>
  <c r="I1776" i="1"/>
  <c r="H1776" i="1"/>
  <c r="F1776" i="1"/>
  <c r="D1776" i="1"/>
  <c r="C1776" i="1"/>
  <c r="Q1775" i="1"/>
  <c r="P1775" i="1"/>
  <c r="O1775" i="1"/>
  <c r="N1775" i="1"/>
  <c r="M1775" i="1"/>
  <c r="L1775" i="1"/>
  <c r="K1775" i="1"/>
  <c r="J1775" i="1"/>
  <c r="I1775" i="1"/>
  <c r="H1775" i="1"/>
  <c r="F1775" i="1"/>
  <c r="D1775" i="1"/>
  <c r="C1775" i="1"/>
  <c r="Q1774" i="1"/>
  <c r="P1774" i="1"/>
  <c r="O1774" i="1"/>
  <c r="N1774" i="1"/>
  <c r="M1774" i="1"/>
  <c r="L1774" i="1"/>
  <c r="K1774" i="1"/>
  <c r="J1774" i="1"/>
  <c r="I1774" i="1"/>
  <c r="H1774" i="1"/>
  <c r="F1774" i="1"/>
  <c r="Q1773" i="1"/>
  <c r="P1773" i="1"/>
  <c r="O1773" i="1"/>
  <c r="N1773" i="1"/>
  <c r="M1773" i="1"/>
  <c r="L1773" i="1"/>
  <c r="K1773" i="1"/>
  <c r="J1773" i="1"/>
  <c r="I1773" i="1"/>
  <c r="H1773" i="1"/>
  <c r="F1773" i="1"/>
  <c r="D1773" i="1"/>
  <c r="C1773" i="1"/>
  <c r="Q1772" i="1"/>
  <c r="P1772" i="1"/>
  <c r="O1772" i="1"/>
  <c r="N1772" i="1"/>
  <c r="M1772" i="1"/>
  <c r="L1772" i="1"/>
  <c r="K1772" i="1"/>
  <c r="J1772" i="1"/>
  <c r="I1772" i="1"/>
  <c r="H1772" i="1"/>
  <c r="F1772" i="1"/>
  <c r="D1772" i="1"/>
  <c r="C1772" i="1"/>
  <c r="Q1771" i="1"/>
  <c r="P1771" i="1"/>
  <c r="O1771" i="1"/>
  <c r="N1771" i="1"/>
  <c r="M1771" i="1"/>
  <c r="L1771" i="1"/>
  <c r="K1771" i="1"/>
  <c r="J1771" i="1"/>
  <c r="I1771" i="1"/>
  <c r="H1771" i="1"/>
  <c r="F1771" i="1"/>
  <c r="Q1770" i="1"/>
  <c r="P1770" i="1"/>
  <c r="O1770" i="1"/>
  <c r="N1770" i="1"/>
  <c r="M1770" i="1"/>
  <c r="L1770" i="1"/>
  <c r="K1770" i="1"/>
  <c r="J1770" i="1"/>
  <c r="I1770" i="1"/>
  <c r="H1770" i="1"/>
  <c r="F1770" i="1"/>
  <c r="D1770" i="1"/>
  <c r="C1770" i="1"/>
  <c r="Q1769" i="1"/>
  <c r="P1769" i="1"/>
  <c r="O1769" i="1"/>
  <c r="N1769" i="1"/>
  <c r="M1769" i="1"/>
  <c r="L1769" i="1"/>
  <c r="K1769" i="1"/>
  <c r="J1769" i="1"/>
  <c r="I1769" i="1"/>
  <c r="H1769" i="1"/>
  <c r="F1769" i="1"/>
  <c r="D1769" i="1"/>
  <c r="C1769" i="1"/>
  <c r="Q1768" i="1"/>
  <c r="P1768" i="1"/>
  <c r="O1768" i="1"/>
  <c r="N1768" i="1"/>
  <c r="M1768" i="1"/>
  <c r="L1768" i="1"/>
  <c r="K1768" i="1"/>
  <c r="J1768" i="1"/>
  <c r="I1768" i="1"/>
  <c r="H1768" i="1"/>
  <c r="F1768" i="1"/>
  <c r="Q1767" i="1"/>
  <c r="P1767" i="1"/>
  <c r="O1767" i="1"/>
  <c r="N1767" i="1"/>
  <c r="M1767" i="1"/>
  <c r="L1767" i="1"/>
  <c r="K1767" i="1"/>
  <c r="J1767" i="1"/>
  <c r="I1767" i="1"/>
  <c r="H1767" i="1"/>
  <c r="F1767" i="1"/>
  <c r="D1767" i="1"/>
  <c r="C1767" i="1"/>
  <c r="Q1766" i="1"/>
  <c r="P1766" i="1"/>
  <c r="O1766" i="1"/>
  <c r="N1766" i="1"/>
  <c r="M1766" i="1"/>
  <c r="L1766" i="1"/>
  <c r="K1766" i="1"/>
  <c r="J1766" i="1"/>
  <c r="I1766" i="1"/>
  <c r="H1766" i="1"/>
  <c r="F1766" i="1"/>
  <c r="D1766" i="1"/>
  <c r="C1766" i="1"/>
  <c r="Q1765" i="1"/>
  <c r="P1765" i="1"/>
  <c r="O1765" i="1"/>
  <c r="N1765" i="1"/>
  <c r="M1765" i="1"/>
  <c r="L1765" i="1"/>
  <c r="K1765" i="1"/>
  <c r="J1765" i="1"/>
  <c r="I1765" i="1"/>
  <c r="H1765" i="1"/>
  <c r="F1765" i="1"/>
  <c r="Q1764" i="1"/>
  <c r="P1764" i="1"/>
  <c r="O1764" i="1"/>
  <c r="N1764" i="1"/>
  <c r="M1764" i="1"/>
  <c r="L1764" i="1"/>
  <c r="K1764" i="1"/>
  <c r="J1764" i="1"/>
  <c r="I1764" i="1"/>
  <c r="H1764" i="1"/>
  <c r="F1764" i="1"/>
  <c r="D1764" i="1"/>
  <c r="C1764" i="1"/>
  <c r="Q1763" i="1"/>
  <c r="P1763" i="1"/>
  <c r="O1763" i="1"/>
  <c r="N1763" i="1"/>
  <c r="M1763" i="1"/>
  <c r="L1763" i="1"/>
  <c r="K1763" i="1"/>
  <c r="J1763" i="1"/>
  <c r="I1763" i="1"/>
  <c r="H1763" i="1"/>
  <c r="F1763" i="1"/>
  <c r="D1763" i="1"/>
  <c r="C1763" i="1"/>
  <c r="Q1762" i="1"/>
  <c r="P1762" i="1"/>
  <c r="O1762" i="1"/>
  <c r="N1762" i="1"/>
  <c r="M1762" i="1"/>
  <c r="L1762" i="1"/>
  <c r="K1762" i="1"/>
  <c r="J1762" i="1"/>
  <c r="I1762" i="1"/>
  <c r="H1762" i="1"/>
  <c r="F1762" i="1"/>
  <c r="Q1761" i="1"/>
  <c r="P1761" i="1"/>
  <c r="O1761" i="1"/>
  <c r="N1761" i="1"/>
  <c r="M1761" i="1"/>
  <c r="L1761" i="1"/>
  <c r="K1761" i="1"/>
  <c r="J1761" i="1"/>
  <c r="I1761" i="1"/>
  <c r="H1761" i="1"/>
  <c r="F1761" i="1"/>
  <c r="D1761" i="1"/>
  <c r="C1761" i="1"/>
  <c r="Q1760" i="1"/>
  <c r="P1760" i="1"/>
  <c r="O1760" i="1"/>
  <c r="N1760" i="1"/>
  <c r="M1760" i="1"/>
  <c r="L1760" i="1"/>
  <c r="K1760" i="1"/>
  <c r="J1760" i="1"/>
  <c r="I1760" i="1"/>
  <c r="H1760" i="1"/>
  <c r="F1760" i="1"/>
  <c r="D1760" i="1"/>
  <c r="C1760" i="1"/>
  <c r="Q1759" i="1"/>
  <c r="P1759" i="1"/>
  <c r="O1759" i="1"/>
  <c r="N1759" i="1"/>
  <c r="M1759" i="1"/>
  <c r="L1759" i="1"/>
  <c r="K1759" i="1"/>
  <c r="J1759" i="1"/>
  <c r="I1759" i="1"/>
  <c r="H1759" i="1"/>
  <c r="F1759" i="1"/>
  <c r="Q1758" i="1"/>
  <c r="P1758" i="1"/>
  <c r="O1758" i="1"/>
  <c r="N1758" i="1"/>
  <c r="M1758" i="1"/>
  <c r="L1758" i="1"/>
  <c r="K1758" i="1"/>
  <c r="J1758" i="1"/>
  <c r="I1758" i="1"/>
  <c r="H1758" i="1"/>
  <c r="F1758" i="1"/>
  <c r="D1758" i="1"/>
  <c r="C1758" i="1"/>
  <c r="Q1757" i="1"/>
  <c r="P1757" i="1"/>
  <c r="O1757" i="1"/>
  <c r="N1757" i="1"/>
  <c r="M1757" i="1"/>
  <c r="L1757" i="1"/>
  <c r="K1757" i="1"/>
  <c r="J1757" i="1"/>
  <c r="I1757" i="1"/>
  <c r="H1757" i="1"/>
  <c r="F1757" i="1"/>
  <c r="D1757" i="1"/>
  <c r="C1757" i="1"/>
  <c r="Q1756" i="1"/>
  <c r="P1756" i="1"/>
  <c r="O1756" i="1"/>
  <c r="N1756" i="1"/>
  <c r="M1756" i="1"/>
  <c r="L1756" i="1"/>
  <c r="K1756" i="1"/>
  <c r="J1756" i="1"/>
  <c r="I1756" i="1"/>
  <c r="H1756" i="1"/>
  <c r="F1756" i="1"/>
  <c r="Q1755" i="1"/>
  <c r="P1755" i="1"/>
  <c r="O1755" i="1"/>
  <c r="N1755" i="1"/>
  <c r="M1755" i="1"/>
  <c r="L1755" i="1"/>
  <c r="K1755" i="1"/>
  <c r="J1755" i="1"/>
  <c r="I1755" i="1"/>
  <c r="H1755" i="1"/>
  <c r="F1755" i="1"/>
  <c r="D1755" i="1"/>
  <c r="C1755" i="1"/>
  <c r="Q1754" i="1"/>
  <c r="P1754" i="1"/>
  <c r="O1754" i="1"/>
  <c r="N1754" i="1"/>
  <c r="M1754" i="1"/>
  <c r="L1754" i="1"/>
  <c r="K1754" i="1"/>
  <c r="J1754" i="1"/>
  <c r="I1754" i="1"/>
  <c r="H1754" i="1"/>
  <c r="F1754" i="1"/>
  <c r="D1754" i="1"/>
  <c r="C1754" i="1"/>
  <c r="Q1753" i="1"/>
  <c r="P1753" i="1"/>
  <c r="O1753" i="1"/>
  <c r="N1753" i="1"/>
  <c r="M1753" i="1"/>
  <c r="L1753" i="1"/>
  <c r="K1753" i="1"/>
  <c r="J1753" i="1"/>
  <c r="I1753" i="1"/>
  <c r="H1753" i="1"/>
  <c r="F1753" i="1"/>
  <c r="Q1752" i="1"/>
  <c r="P1752" i="1"/>
  <c r="O1752" i="1"/>
  <c r="N1752" i="1"/>
  <c r="M1752" i="1"/>
  <c r="L1752" i="1"/>
  <c r="K1752" i="1"/>
  <c r="J1752" i="1"/>
  <c r="I1752" i="1"/>
  <c r="H1752" i="1"/>
  <c r="F1752" i="1"/>
  <c r="D1752" i="1"/>
  <c r="C1752" i="1"/>
  <c r="Q1751" i="1"/>
  <c r="P1751" i="1"/>
  <c r="O1751" i="1"/>
  <c r="N1751" i="1"/>
  <c r="M1751" i="1"/>
  <c r="L1751" i="1"/>
  <c r="K1751" i="1"/>
  <c r="J1751" i="1"/>
  <c r="I1751" i="1"/>
  <c r="H1751" i="1"/>
  <c r="F1751" i="1"/>
  <c r="D1751" i="1"/>
  <c r="C1751" i="1"/>
  <c r="Q1750" i="1"/>
  <c r="P1750" i="1"/>
  <c r="O1750" i="1"/>
  <c r="N1750" i="1"/>
  <c r="M1750" i="1"/>
  <c r="L1750" i="1"/>
  <c r="K1750" i="1"/>
  <c r="J1750" i="1"/>
  <c r="I1750" i="1"/>
  <c r="H1750" i="1"/>
  <c r="F1750" i="1"/>
  <c r="Q1749" i="1"/>
  <c r="P1749" i="1"/>
  <c r="O1749" i="1"/>
  <c r="N1749" i="1"/>
  <c r="M1749" i="1"/>
  <c r="L1749" i="1"/>
  <c r="K1749" i="1"/>
  <c r="J1749" i="1"/>
  <c r="I1749" i="1"/>
  <c r="H1749" i="1"/>
  <c r="F1749" i="1"/>
  <c r="D1749" i="1"/>
  <c r="C1749" i="1"/>
  <c r="Q1748" i="1"/>
  <c r="P1748" i="1"/>
  <c r="O1748" i="1"/>
  <c r="N1748" i="1"/>
  <c r="M1748" i="1"/>
  <c r="L1748" i="1"/>
  <c r="K1748" i="1"/>
  <c r="J1748" i="1"/>
  <c r="I1748" i="1"/>
  <c r="H1748" i="1"/>
  <c r="F1748" i="1"/>
  <c r="D1748" i="1"/>
  <c r="C1748" i="1"/>
  <c r="Q1747" i="1"/>
  <c r="P1747" i="1"/>
  <c r="O1747" i="1"/>
  <c r="N1747" i="1"/>
  <c r="M1747" i="1"/>
  <c r="L1747" i="1"/>
  <c r="K1747" i="1"/>
  <c r="J1747" i="1"/>
  <c r="I1747" i="1"/>
  <c r="H1747" i="1"/>
  <c r="F1747" i="1"/>
  <c r="Q1746" i="1"/>
  <c r="P1746" i="1"/>
  <c r="O1746" i="1"/>
  <c r="N1746" i="1"/>
  <c r="M1746" i="1"/>
  <c r="L1746" i="1"/>
  <c r="K1746" i="1"/>
  <c r="J1746" i="1"/>
  <c r="I1746" i="1"/>
  <c r="H1746" i="1"/>
  <c r="F1746" i="1"/>
  <c r="D1746" i="1"/>
  <c r="C1746" i="1"/>
  <c r="Q1745" i="1"/>
  <c r="P1745" i="1"/>
  <c r="O1745" i="1"/>
  <c r="N1745" i="1"/>
  <c r="M1745" i="1"/>
  <c r="L1745" i="1"/>
  <c r="K1745" i="1"/>
  <c r="J1745" i="1"/>
  <c r="I1745" i="1"/>
  <c r="H1745" i="1"/>
  <c r="F1745" i="1"/>
  <c r="D1745" i="1"/>
  <c r="C1745" i="1"/>
  <c r="Q1744" i="1"/>
  <c r="P1744" i="1"/>
  <c r="O1744" i="1"/>
  <c r="N1744" i="1"/>
  <c r="M1744" i="1"/>
  <c r="L1744" i="1"/>
  <c r="K1744" i="1"/>
  <c r="J1744" i="1"/>
  <c r="I1744" i="1"/>
  <c r="H1744" i="1"/>
  <c r="F1744" i="1"/>
  <c r="Q1743" i="1"/>
  <c r="P1743" i="1"/>
  <c r="O1743" i="1"/>
  <c r="N1743" i="1"/>
  <c r="M1743" i="1"/>
  <c r="L1743" i="1"/>
  <c r="K1743" i="1"/>
  <c r="J1743" i="1"/>
  <c r="I1743" i="1"/>
  <c r="H1743" i="1"/>
  <c r="F1743" i="1"/>
  <c r="D1743" i="1"/>
  <c r="C1743" i="1"/>
  <c r="Q1742" i="1"/>
  <c r="P1742" i="1"/>
  <c r="O1742" i="1"/>
  <c r="N1742" i="1"/>
  <c r="M1742" i="1"/>
  <c r="L1742" i="1"/>
  <c r="K1742" i="1"/>
  <c r="J1742" i="1"/>
  <c r="I1742" i="1"/>
  <c r="H1742" i="1"/>
  <c r="F1742" i="1"/>
  <c r="D1742" i="1"/>
  <c r="C1742" i="1"/>
  <c r="Q1741" i="1"/>
  <c r="P1741" i="1"/>
  <c r="O1741" i="1"/>
  <c r="N1741" i="1"/>
  <c r="M1741" i="1"/>
  <c r="L1741" i="1"/>
  <c r="K1741" i="1"/>
  <c r="J1741" i="1"/>
  <c r="I1741" i="1"/>
  <c r="H1741" i="1"/>
  <c r="F1741" i="1"/>
  <c r="Q1740" i="1"/>
  <c r="P1740" i="1"/>
  <c r="O1740" i="1"/>
  <c r="N1740" i="1"/>
  <c r="M1740" i="1"/>
  <c r="L1740" i="1"/>
  <c r="K1740" i="1"/>
  <c r="J1740" i="1"/>
  <c r="I1740" i="1"/>
  <c r="H1740" i="1"/>
  <c r="F1740" i="1"/>
  <c r="D1740" i="1"/>
  <c r="C1740" i="1"/>
  <c r="Q1739" i="1"/>
  <c r="P1739" i="1"/>
  <c r="O1739" i="1"/>
  <c r="N1739" i="1"/>
  <c r="M1739" i="1"/>
  <c r="L1739" i="1"/>
  <c r="K1739" i="1"/>
  <c r="J1739" i="1"/>
  <c r="I1739" i="1"/>
  <c r="H1739" i="1"/>
  <c r="F1739" i="1"/>
  <c r="D1739" i="1"/>
  <c r="C1739" i="1"/>
  <c r="Q1738" i="1"/>
  <c r="P1738" i="1"/>
  <c r="O1738" i="1"/>
  <c r="N1738" i="1"/>
  <c r="M1738" i="1"/>
  <c r="L1738" i="1"/>
  <c r="K1738" i="1"/>
  <c r="J1738" i="1"/>
  <c r="I1738" i="1"/>
  <c r="H1738" i="1"/>
  <c r="F1738" i="1"/>
  <c r="Q1737" i="1"/>
  <c r="P1737" i="1"/>
  <c r="O1737" i="1"/>
  <c r="N1737" i="1"/>
  <c r="M1737" i="1"/>
  <c r="L1737" i="1"/>
  <c r="K1737" i="1"/>
  <c r="J1737" i="1"/>
  <c r="I1737" i="1"/>
  <c r="H1737" i="1"/>
  <c r="F1737" i="1"/>
  <c r="D1737" i="1"/>
  <c r="C1737" i="1"/>
  <c r="Q1736" i="1"/>
  <c r="P1736" i="1"/>
  <c r="O1736" i="1"/>
  <c r="N1736" i="1"/>
  <c r="M1736" i="1"/>
  <c r="L1736" i="1"/>
  <c r="K1736" i="1"/>
  <c r="J1736" i="1"/>
  <c r="I1736" i="1"/>
  <c r="H1736" i="1"/>
  <c r="F1736" i="1"/>
  <c r="D1736" i="1"/>
  <c r="C1736" i="1"/>
  <c r="Q1735" i="1"/>
  <c r="P1735" i="1"/>
  <c r="O1735" i="1"/>
  <c r="N1735" i="1"/>
  <c r="M1735" i="1"/>
  <c r="L1735" i="1"/>
  <c r="K1735" i="1"/>
  <c r="J1735" i="1"/>
  <c r="I1735" i="1"/>
  <c r="H1735" i="1"/>
  <c r="F1735" i="1"/>
  <c r="Q1734" i="1"/>
  <c r="P1734" i="1"/>
  <c r="O1734" i="1"/>
  <c r="N1734" i="1"/>
  <c r="M1734" i="1"/>
  <c r="L1734" i="1"/>
  <c r="K1734" i="1"/>
  <c r="J1734" i="1"/>
  <c r="I1734" i="1"/>
  <c r="H1734" i="1"/>
  <c r="F1734" i="1"/>
  <c r="D1734" i="1"/>
  <c r="C1734" i="1"/>
  <c r="Q1733" i="1"/>
  <c r="P1733" i="1"/>
  <c r="O1733" i="1"/>
  <c r="N1733" i="1"/>
  <c r="M1733" i="1"/>
  <c r="L1733" i="1"/>
  <c r="K1733" i="1"/>
  <c r="J1733" i="1"/>
  <c r="I1733" i="1"/>
  <c r="H1733" i="1"/>
  <c r="F1733" i="1"/>
  <c r="D1733" i="1"/>
  <c r="C1733" i="1"/>
  <c r="Q1732" i="1"/>
  <c r="P1732" i="1"/>
  <c r="O1732" i="1"/>
  <c r="N1732" i="1"/>
  <c r="M1732" i="1"/>
  <c r="L1732" i="1"/>
  <c r="K1732" i="1"/>
  <c r="J1732" i="1"/>
  <c r="I1732" i="1"/>
  <c r="H1732" i="1"/>
  <c r="F1732" i="1"/>
  <c r="Q1731" i="1"/>
  <c r="P1731" i="1"/>
  <c r="O1731" i="1"/>
  <c r="N1731" i="1"/>
  <c r="M1731" i="1"/>
  <c r="L1731" i="1"/>
  <c r="K1731" i="1"/>
  <c r="J1731" i="1"/>
  <c r="I1731" i="1"/>
  <c r="H1731" i="1"/>
  <c r="F1731" i="1"/>
  <c r="D1731" i="1"/>
  <c r="C1731" i="1"/>
  <c r="Q1730" i="1"/>
  <c r="P1730" i="1"/>
  <c r="O1730" i="1"/>
  <c r="N1730" i="1"/>
  <c r="M1730" i="1"/>
  <c r="L1730" i="1"/>
  <c r="K1730" i="1"/>
  <c r="J1730" i="1"/>
  <c r="I1730" i="1"/>
  <c r="H1730" i="1"/>
  <c r="F1730" i="1"/>
  <c r="D1730" i="1"/>
  <c r="C1730" i="1"/>
  <c r="Q1729" i="1"/>
  <c r="P1729" i="1"/>
  <c r="O1729" i="1"/>
  <c r="N1729" i="1"/>
  <c r="M1729" i="1"/>
  <c r="L1729" i="1"/>
  <c r="K1729" i="1"/>
  <c r="J1729" i="1"/>
  <c r="I1729" i="1"/>
  <c r="H1729" i="1"/>
  <c r="F1729" i="1"/>
  <c r="Q1728" i="1"/>
  <c r="P1728" i="1"/>
  <c r="O1728" i="1"/>
  <c r="N1728" i="1"/>
  <c r="M1728" i="1"/>
  <c r="L1728" i="1"/>
  <c r="K1728" i="1"/>
  <c r="J1728" i="1"/>
  <c r="I1728" i="1"/>
  <c r="H1728" i="1"/>
  <c r="F1728" i="1"/>
  <c r="D1728" i="1"/>
  <c r="C1728" i="1"/>
  <c r="Q1727" i="1"/>
  <c r="P1727" i="1"/>
  <c r="O1727" i="1"/>
  <c r="N1727" i="1"/>
  <c r="M1727" i="1"/>
  <c r="L1727" i="1"/>
  <c r="K1727" i="1"/>
  <c r="J1727" i="1"/>
  <c r="I1727" i="1"/>
  <c r="H1727" i="1"/>
  <c r="F1727" i="1"/>
  <c r="D1727" i="1"/>
  <c r="C1727" i="1"/>
  <c r="Q1726" i="1"/>
  <c r="P1726" i="1"/>
  <c r="O1726" i="1"/>
  <c r="N1726" i="1"/>
  <c r="M1726" i="1"/>
  <c r="L1726" i="1"/>
  <c r="K1726" i="1"/>
  <c r="J1726" i="1"/>
  <c r="I1726" i="1"/>
  <c r="H1726" i="1"/>
  <c r="F1726" i="1"/>
  <c r="Q1725" i="1"/>
  <c r="P1725" i="1"/>
  <c r="O1725" i="1"/>
  <c r="N1725" i="1"/>
  <c r="M1725" i="1"/>
  <c r="L1725" i="1"/>
  <c r="K1725" i="1"/>
  <c r="J1725" i="1"/>
  <c r="I1725" i="1"/>
  <c r="H1725" i="1"/>
  <c r="F1725" i="1"/>
  <c r="D1725" i="1"/>
  <c r="C1725" i="1"/>
  <c r="Q1724" i="1"/>
  <c r="P1724" i="1"/>
  <c r="O1724" i="1"/>
  <c r="N1724" i="1"/>
  <c r="M1724" i="1"/>
  <c r="L1724" i="1"/>
  <c r="K1724" i="1"/>
  <c r="J1724" i="1"/>
  <c r="I1724" i="1"/>
  <c r="H1724" i="1"/>
  <c r="F1724" i="1"/>
  <c r="D1724" i="1"/>
  <c r="C1724" i="1"/>
  <c r="Q1723" i="1"/>
  <c r="P1723" i="1"/>
  <c r="O1723" i="1"/>
  <c r="N1723" i="1"/>
  <c r="M1723" i="1"/>
  <c r="L1723" i="1"/>
  <c r="K1723" i="1"/>
  <c r="J1723" i="1"/>
  <c r="I1723" i="1"/>
  <c r="H1723" i="1"/>
  <c r="F1723" i="1"/>
  <c r="Q1722" i="1"/>
  <c r="P1722" i="1"/>
  <c r="O1722" i="1"/>
  <c r="N1722" i="1"/>
  <c r="M1722" i="1"/>
  <c r="L1722" i="1"/>
  <c r="K1722" i="1"/>
  <c r="J1722" i="1"/>
  <c r="I1722" i="1"/>
  <c r="H1722" i="1"/>
  <c r="F1722" i="1"/>
  <c r="D1722" i="1"/>
  <c r="C1722" i="1"/>
  <c r="Q1721" i="1"/>
  <c r="P1721" i="1"/>
  <c r="O1721" i="1"/>
  <c r="N1721" i="1"/>
  <c r="M1721" i="1"/>
  <c r="L1721" i="1"/>
  <c r="K1721" i="1"/>
  <c r="J1721" i="1"/>
  <c r="I1721" i="1"/>
  <c r="H1721" i="1"/>
  <c r="F1721" i="1"/>
  <c r="D1721" i="1"/>
  <c r="C1721" i="1"/>
  <c r="Q1720" i="1"/>
  <c r="P1720" i="1"/>
  <c r="O1720" i="1"/>
  <c r="N1720" i="1"/>
  <c r="M1720" i="1"/>
  <c r="L1720" i="1"/>
  <c r="K1720" i="1"/>
  <c r="J1720" i="1"/>
  <c r="I1720" i="1"/>
  <c r="H1720" i="1"/>
  <c r="F1720" i="1"/>
  <c r="Q1719" i="1"/>
  <c r="P1719" i="1"/>
  <c r="O1719" i="1"/>
  <c r="N1719" i="1"/>
  <c r="M1719" i="1"/>
  <c r="L1719" i="1"/>
  <c r="K1719" i="1"/>
  <c r="J1719" i="1"/>
  <c r="I1719" i="1"/>
  <c r="H1719" i="1"/>
  <c r="F1719" i="1"/>
  <c r="D1719" i="1"/>
  <c r="C1719" i="1"/>
  <c r="Q1718" i="1"/>
  <c r="P1718" i="1"/>
  <c r="O1718" i="1"/>
  <c r="N1718" i="1"/>
  <c r="M1718" i="1"/>
  <c r="L1718" i="1"/>
  <c r="K1718" i="1"/>
  <c r="J1718" i="1"/>
  <c r="I1718" i="1"/>
  <c r="H1718" i="1"/>
  <c r="F1718" i="1"/>
  <c r="D1718" i="1"/>
  <c r="C1718" i="1"/>
  <c r="Q1717" i="1"/>
  <c r="P1717" i="1"/>
  <c r="O1717" i="1"/>
  <c r="N1717" i="1"/>
  <c r="M1717" i="1"/>
  <c r="L1717" i="1"/>
  <c r="K1717" i="1"/>
  <c r="J1717" i="1"/>
  <c r="I1717" i="1"/>
  <c r="H1717" i="1"/>
  <c r="F1717" i="1"/>
  <c r="Q1716" i="1"/>
  <c r="P1716" i="1"/>
  <c r="O1716" i="1"/>
  <c r="N1716" i="1"/>
  <c r="M1716" i="1"/>
  <c r="L1716" i="1"/>
  <c r="K1716" i="1"/>
  <c r="J1716" i="1"/>
  <c r="I1716" i="1"/>
  <c r="H1716" i="1"/>
  <c r="F1716" i="1"/>
  <c r="D1716" i="1"/>
  <c r="C1716" i="1"/>
  <c r="Q1715" i="1"/>
  <c r="P1715" i="1"/>
  <c r="O1715" i="1"/>
  <c r="N1715" i="1"/>
  <c r="M1715" i="1"/>
  <c r="L1715" i="1"/>
  <c r="K1715" i="1"/>
  <c r="J1715" i="1"/>
  <c r="I1715" i="1"/>
  <c r="H1715" i="1"/>
  <c r="F1715" i="1"/>
  <c r="D1715" i="1"/>
  <c r="C1715" i="1"/>
  <c r="Q1714" i="1"/>
  <c r="P1714" i="1"/>
  <c r="O1714" i="1"/>
  <c r="N1714" i="1"/>
  <c r="M1714" i="1"/>
  <c r="L1714" i="1"/>
  <c r="K1714" i="1"/>
  <c r="J1714" i="1"/>
  <c r="I1714" i="1"/>
  <c r="H1714" i="1"/>
  <c r="F1714" i="1"/>
  <c r="Q1713" i="1"/>
  <c r="P1713" i="1"/>
  <c r="O1713" i="1"/>
  <c r="N1713" i="1"/>
  <c r="M1713" i="1"/>
  <c r="L1713" i="1"/>
  <c r="K1713" i="1"/>
  <c r="J1713" i="1"/>
  <c r="I1713" i="1"/>
  <c r="H1713" i="1"/>
  <c r="F1713" i="1"/>
  <c r="D1713" i="1"/>
  <c r="C1713" i="1"/>
  <c r="Q1712" i="1"/>
  <c r="P1712" i="1"/>
  <c r="O1712" i="1"/>
  <c r="N1712" i="1"/>
  <c r="M1712" i="1"/>
  <c r="L1712" i="1"/>
  <c r="K1712" i="1"/>
  <c r="J1712" i="1"/>
  <c r="I1712" i="1"/>
  <c r="H1712" i="1"/>
  <c r="F1712" i="1"/>
  <c r="D1712" i="1"/>
  <c r="C1712" i="1"/>
  <c r="Q1711" i="1"/>
  <c r="P1711" i="1"/>
  <c r="O1711" i="1"/>
  <c r="N1711" i="1"/>
  <c r="M1711" i="1"/>
  <c r="L1711" i="1"/>
  <c r="K1711" i="1"/>
  <c r="J1711" i="1"/>
  <c r="I1711" i="1"/>
  <c r="H1711" i="1"/>
  <c r="F1711" i="1"/>
  <c r="Q1710" i="1"/>
  <c r="P1710" i="1"/>
  <c r="O1710" i="1"/>
  <c r="N1710" i="1"/>
  <c r="M1710" i="1"/>
  <c r="L1710" i="1"/>
  <c r="K1710" i="1"/>
  <c r="J1710" i="1"/>
  <c r="I1710" i="1"/>
  <c r="H1710" i="1"/>
  <c r="F1710" i="1"/>
  <c r="D1710" i="1"/>
  <c r="C1710" i="1"/>
  <c r="Q1709" i="1"/>
  <c r="P1709" i="1"/>
  <c r="O1709" i="1"/>
  <c r="N1709" i="1"/>
  <c r="M1709" i="1"/>
  <c r="L1709" i="1"/>
  <c r="K1709" i="1"/>
  <c r="J1709" i="1"/>
  <c r="I1709" i="1"/>
  <c r="H1709" i="1"/>
  <c r="F1709" i="1"/>
  <c r="D1709" i="1"/>
  <c r="C1709" i="1"/>
  <c r="Q1708" i="1"/>
  <c r="P1708" i="1"/>
  <c r="O1708" i="1"/>
  <c r="N1708" i="1"/>
  <c r="M1708" i="1"/>
  <c r="L1708" i="1"/>
  <c r="K1708" i="1"/>
  <c r="J1708" i="1"/>
  <c r="I1708" i="1"/>
  <c r="H1708" i="1"/>
  <c r="F1708" i="1"/>
  <c r="Q1707" i="1"/>
  <c r="P1707" i="1"/>
  <c r="O1707" i="1"/>
  <c r="N1707" i="1"/>
  <c r="M1707" i="1"/>
  <c r="L1707" i="1"/>
  <c r="K1707" i="1"/>
  <c r="J1707" i="1"/>
  <c r="I1707" i="1"/>
  <c r="H1707" i="1"/>
  <c r="F1707" i="1"/>
  <c r="D1707" i="1"/>
  <c r="C1707" i="1"/>
  <c r="Q1706" i="1"/>
  <c r="P1706" i="1"/>
  <c r="O1706" i="1"/>
  <c r="N1706" i="1"/>
  <c r="M1706" i="1"/>
  <c r="L1706" i="1"/>
  <c r="K1706" i="1"/>
  <c r="J1706" i="1"/>
  <c r="I1706" i="1"/>
  <c r="H1706" i="1"/>
  <c r="F1706" i="1"/>
  <c r="D1706" i="1"/>
  <c r="C1706" i="1"/>
  <c r="Q1705" i="1"/>
  <c r="P1705" i="1"/>
  <c r="O1705" i="1"/>
  <c r="N1705" i="1"/>
  <c r="M1705" i="1"/>
  <c r="L1705" i="1"/>
  <c r="K1705" i="1"/>
  <c r="J1705" i="1"/>
  <c r="I1705" i="1"/>
  <c r="H1705" i="1"/>
  <c r="F1705" i="1"/>
  <c r="Q1704" i="1"/>
  <c r="P1704" i="1"/>
  <c r="O1704" i="1"/>
  <c r="N1704" i="1"/>
  <c r="M1704" i="1"/>
  <c r="L1704" i="1"/>
  <c r="K1704" i="1"/>
  <c r="J1704" i="1"/>
  <c r="I1704" i="1"/>
  <c r="H1704" i="1"/>
  <c r="F1704" i="1"/>
  <c r="D1704" i="1"/>
  <c r="C1704" i="1"/>
  <c r="Q1703" i="1"/>
  <c r="P1703" i="1"/>
  <c r="O1703" i="1"/>
  <c r="N1703" i="1"/>
  <c r="M1703" i="1"/>
  <c r="L1703" i="1"/>
  <c r="K1703" i="1"/>
  <c r="J1703" i="1"/>
  <c r="I1703" i="1"/>
  <c r="H1703" i="1"/>
  <c r="F1703" i="1"/>
  <c r="D1703" i="1"/>
  <c r="C1703" i="1"/>
  <c r="Q1702" i="1"/>
  <c r="P1702" i="1"/>
  <c r="O1702" i="1"/>
  <c r="N1702" i="1"/>
  <c r="M1702" i="1"/>
  <c r="L1702" i="1"/>
  <c r="K1702" i="1"/>
  <c r="J1702" i="1"/>
  <c r="I1702" i="1"/>
  <c r="H1702" i="1"/>
  <c r="F1702" i="1"/>
  <c r="Q1701" i="1"/>
  <c r="P1701" i="1"/>
  <c r="O1701" i="1"/>
  <c r="N1701" i="1"/>
  <c r="M1701" i="1"/>
  <c r="L1701" i="1"/>
  <c r="K1701" i="1"/>
  <c r="J1701" i="1"/>
  <c r="I1701" i="1"/>
  <c r="H1701" i="1"/>
  <c r="F1701" i="1"/>
  <c r="D1701" i="1"/>
  <c r="C1701" i="1"/>
  <c r="Q1700" i="1"/>
  <c r="P1700" i="1"/>
  <c r="O1700" i="1"/>
  <c r="N1700" i="1"/>
  <c r="M1700" i="1"/>
  <c r="L1700" i="1"/>
  <c r="K1700" i="1"/>
  <c r="J1700" i="1"/>
  <c r="I1700" i="1"/>
  <c r="H1700" i="1"/>
  <c r="F1700" i="1"/>
  <c r="D1700" i="1"/>
  <c r="C1700" i="1"/>
  <c r="Q1699" i="1"/>
  <c r="P1699" i="1"/>
  <c r="O1699" i="1"/>
  <c r="N1699" i="1"/>
  <c r="M1699" i="1"/>
  <c r="L1699" i="1"/>
  <c r="K1699" i="1"/>
  <c r="J1699" i="1"/>
  <c r="I1699" i="1"/>
  <c r="H1699" i="1"/>
  <c r="F1699" i="1"/>
  <c r="Q1698" i="1"/>
  <c r="P1698" i="1"/>
  <c r="O1698" i="1"/>
  <c r="N1698" i="1"/>
  <c r="M1698" i="1"/>
  <c r="L1698" i="1"/>
  <c r="K1698" i="1"/>
  <c r="J1698" i="1"/>
  <c r="I1698" i="1"/>
  <c r="H1698" i="1"/>
  <c r="F1698" i="1"/>
  <c r="D1698" i="1"/>
  <c r="C1698" i="1"/>
  <c r="Q1697" i="1"/>
  <c r="P1697" i="1"/>
  <c r="O1697" i="1"/>
  <c r="N1697" i="1"/>
  <c r="M1697" i="1"/>
  <c r="L1697" i="1"/>
  <c r="K1697" i="1"/>
  <c r="J1697" i="1"/>
  <c r="I1697" i="1"/>
  <c r="H1697" i="1"/>
  <c r="F1697" i="1"/>
  <c r="D1697" i="1"/>
  <c r="C1697" i="1"/>
  <c r="Q1696" i="1"/>
  <c r="P1696" i="1"/>
  <c r="O1696" i="1"/>
  <c r="N1696" i="1"/>
  <c r="M1696" i="1"/>
  <c r="L1696" i="1"/>
  <c r="K1696" i="1"/>
  <c r="J1696" i="1"/>
  <c r="I1696" i="1"/>
  <c r="H1696" i="1"/>
  <c r="F1696" i="1"/>
  <c r="Q1695" i="1"/>
  <c r="P1695" i="1"/>
  <c r="O1695" i="1"/>
  <c r="N1695" i="1"/>
  <c r="M1695" i="1"/>
  <c r="L1695" i="1"/>
  <c r="K1695" i="1"/>
  <c r="J1695" i="1"/>
  <c r="I1695" i="1"/>
  <c r="H1695" i="1"/>
  <c r="F1695" i="1"/>
  <c r="D1695" i="1"/>
  <c r="C1695" i="1"/>
  <c r="Q1694" i="1"/>
  <c r="P1694" i="1"/>
  <c r="O1694" i="1"/>
  <c r="N1694" i="1"/>
  <c r="M1694" i="1"/>
  <c r="L1694" i="1"/>
  <c r="K1694" i="1"/>
  <c r="J1694" i="1"/>
  <c r="I1694" i="1"/>
  <c r="H1694" i="1"/>
  <c r="F1694" i="1"/>
  <c r="D1694" i="1"/>
  <c r="C1694" i="1"/>
  <c r="Q1693" i="1"/>
  <c r="P1693" i="1"/>
  <c r="O1693" i="1"/>
  <c r="N1693" i="1"/>
  <c r="M1693" i="1"/>
  <c r="L1693" i="1"/>
  <c r="K1693" i="1"/>
  <c r="J1693" i="1"/>
  <c r="I1693" i="1"/>
  <c r="H1693" i="1"/>
  <c r="F1693" i="1"/>
  <c r="Q1692" i="1"/>
  <c r="P1692" i="1"/>
  <c r="O1692" i="1"/>
  <c r="N1692" i="1"/>
  <c r="M1692" i="1"/>
  <c r="L1692" i="1"/>
  <c r="K1692" i="1"/>
  <c r="J1692" i="1"/>
  <c r="I1692" i="1"/>
  <c r="H1692" i="1"/>
  <c r="F1692" i="1"/>
  <c r="D1692" i="1"/>
  <c r="C1692" i="1"/>
  <c r="Q1691" i="1"/>
  <c r="P1691" i="1"/>
  <c r="O1691" i="1"/>
  <c r="N1691" i="1"/>
  <c r="M1691" i="1"/>
  <c r="L1691" i="1"/>
  <c r="K1691" i="1"/>
  <c r="J1691" i="1"/>
  <c r="I1691" i="1"/>
  <c r="H1691" i="1"/>
  <c r="F1691" i="1"/>
  <c r="D1691" i="1"/>
  <c r="C1691" i="1"/>
  <c r="Q1690" i="1"/>
  <c r="P1690" i="1"/>
  <c r="O1690" i="1"/>
  <c r="N1690" i="1"/>
  <c r="M1690" i="1"/>
  <c r="L1690" i="1"/>
  <c r="K1690" i="1"/>
  <c r="J1690" i="1"/>
  <c r="I1690" i="1"/>
  <c r="H1690" i="1"/>
  <c r="F1690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F1689" i="1"/>
  <c r="D1689" i="1"/>
  <c r="C1689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F1688" i="1"/>
  <c r="D1688" i="1"/>
  <c r="C1688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F1687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F1686" i="1"/>
  <c r="D1686" i="1"/>
  <c r="C1686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F1685" i="1"/>
  <c r="D1685" i="1"/>
  <c r="C1685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F1684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F1683" i="1"/>
  <c r="D1683" i="1"/>
  <c r="C1683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F1682" i="1"/>
  <c r="D1682" i="1"/>
  <c r="C1682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F1681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F1680" i="1"/>
  <c r="D1680" i="1"/>
  <c r="C1680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F1679" i="1"/>
  <c r="D1679" i="1"/>
  <c r="C1679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F1678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F1677" i="1"/>
  <c r="D1677" i="1"/>
  <c r="C1677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F1676" i="1"/>
  <c r="D1676" i="1"/>
  <c r="C1676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F1675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F1674" i="1"/>
  <c r="D1674" i="1"/>
  <c r="C1674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F1673" i="1"/>
  <c r="D1673" i="1"/>
  <c r="C1673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F1672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F1671" i="1"/>
  <c r="D1671" i="1"/>
  <c r="C1671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F1670" i="1"/>
  <c r="D1670" i="1"/>
  <c r="C1670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F1669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F1668" i="1"/>
  <c r="D1668" i="1"/>
  <c r="C1668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F1667" i="1"/>
  <c r="D1667" i="1"/>
  <c r="C1667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F1666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F1665" i="1"/>
  <c r="D1665" i="1"/>
  <c r="C1665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F1664" i="1"/>
  <c r="D1664" i="1"/>
  <c r="C1664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F1663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F1662" i="1"/>
  <c r="D1662" i="1"/>
  <c r="C1662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F1661" i="1"/>
  <c r="D1661" i="1"/>
  <c r="C1661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F1660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F1659" i="1"/>
  <c r="D1659" i="1"/>
  <c r="C1659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F1658" i="1"/>
  <c r="D1658" i="1"/>
  <c r="C1658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F1657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F1656" i="1"/>
  <c r="D1656" i="1"/>
  <c r="C1656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F1655" i="1"/>
  <c r="D1655" i="1"/>
  <c r="C1655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F1654" i="1"/>
  <c r="D1654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F1653" i="1"/>
  <c r="D1653" i="1"/>
  <c r="C1653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F1652" i="1"/>
  <c r="D1652" i="1"/>
  <c r="C1652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F1651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F1650" i="1"/>
  <c r="D1650" i="1"/>
  <c r="C1650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F1649" i="1"/>
  <c r="D1649" i="1"/>
  <c r="C1649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F1648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F1647" i="1"/>
  <c r="D1647" i="1"/>
  <c r="C1647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F1646" i="1"/>
  <c r="D1646" i="1"/>
  <c r="C1646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F1645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F1644" i="1"/>
  <c r="D1644" i="1"/>
  <c r="C1644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F1643" i="1"/>
  <c r="D1643" i="1"/>
  <c r="C1643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F1642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F1641" i="1"/>
  <c r="D1641" i="1"/>
  <c r="C1641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F1640" i="1"/>
  <c r="D1640" i="1"/>
  <c r="C1640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F1639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F1638" i="1"/>
  <c r="D1638" i="1"/>
  <c r="C1638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F1637" i="1"/>
  <c r="D1637" i="1"/>
  <c r="C1637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F1636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F1635" i="1"/>
  <c r="D1635" i="1"/>
  <c r="C1635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F1634" i="1"/>
  <c r="D1634" i="1"/>
  <c r="C1634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F1633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F1632" i="1"/>
  <c r="D1632" i="1"/>
  <c r="C1632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F1631" i="1"/>
  <c r="D1631" i="1"/>
  <c r="C1631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F1630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F1629" i="1"/>
  <c r="D1629" i="1"/>
  <c r="C1629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F1628" i="1"/>
  <c r="D1628" i="1"/>
  <c r="C1628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F1627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F1626" i="1"/>
  <c r="D1626" i="1"/>
  <c r="C1626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F1625" i="1"/>
  <c r="D1625" i="1"/>
  <c r="C1625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F1624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F1623" i="1"/>
  <c r="D1623" i="1"/>
  <c r="C1623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F1622" i="1"/>
  <c r="D1622" i="1"/>
  <c r="C1622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F1621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F1620" i="1"/>
  <c r="D1620" i="1"/>
  <c r="C1620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F1619" i="1"/>
  <c r="D1619" i="1"/>
  <c r="C1619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F1618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F1617" i="1"/>
  <c r="D1617" i="1"/>
  <c r="C1617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F1616" i="1"/>
  <c r="D1616" i="1"/>
  <c r="C1616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F1615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F1614" i="1"/>
  <c r="D1614" i="1"/>
  <c r="C1614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F1613" i="1"/>
  <c r="D1613" i="1"/>
  <c r="C1613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F1612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F1611" i="1"/>
  <c r="D1611" i="1"/>
  <c r="C1611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F1610" i="1"/>
  <c r="D1610" i="1"/>
  <c r="C1610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F1609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F1608" i="1"/>
  <c r="D1608" i="1"/>
  <c r="C1608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F1607" i="1"/>
  <c r="D1607" i="1"/>
  <c r="C1607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F1606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F1605" i="1"/>
  <c r="D1605" i="1"/>
  <c r="C1605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F1604" i="1"/>
  <c r="D1604" i="1"/>
  <c r="C1604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F1603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F1602" i="1"/>
  <c r="D1602" i="1"/>
  <c r="C1602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F1601" i="1"/>
  <c r="D1601" i="1"/>
  <c r="C1601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F1600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F1599" i="1"/>
  <c r="D1599" i="1"/>
  <c r="C1599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F1598" i="1"/>
  <c r="D1598" i="1"/>
  <c r="C1598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F1597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F1596" i="1"/>
  <c r="D1596" i="1"/>
  <c r="C1596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F1595" i="1"/>
  <c r="D1595" i="1"/>
  <c r="C1595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F1594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F1593" i="1"/>
  <c r="D1593" i="1"/>
  <c r="C1593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F1592" i="1"/>
  <c r="D1592" i="1"/>
  <c r="C1592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F1591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F1590" i="1"/>
  <c r="D1590" i="1"/>
  <c r="C1590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F1589" i="1"/>
  <c r="D1589" i="1"/>
  <c r="C1589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F1588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F1587" i="1"/>
  <c r="D1587" i="1"/>
  <c r="C1587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F1586" i="1"/>
  <c r="D1586" i="1"/>
  <c r="C1586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F1585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F1584" i="1"/>
  <c r="D1584" i="1"/>
  <c r="C1584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F1583" i="1"/>
  <c r="D1583" i="1"/>
  <c r="C1583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F1582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F1581" i="1"/>
  <c r="D1581" i="1"/>
  <c r="C1581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F1580" i="1"/>
  <c r="D1580" i="1"/>
  <c r="C1580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F1579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F1578" i="1"/>
  <c r="D1578" i="1"/>
  <c r="C1578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F1577" i="1"/>
  <c r="D1577" i="1"/>
  <c r="C1577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F1576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F1575" i="1"/>
  <c r="D1575" i="1"/>
  <c r="C1575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F1574" i="1"/>
  <c r="D1574" i="1"/>
  <c r="C1574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F1573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F1572" i="1"/>
  <c r="D1572" i="1"/>
  <c r="C1572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F1571" i="1"/>
  <c r="D1571" i="1"/>
  <c r="C1571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F1570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F1569" i="1"/>
  <c r="D1569" i="1"/>
  <c r="C1569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F1568" i="1"/>
  <c r="D1568" i="1"/>
  <c r="C1568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F1567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F1566" i="1"/>
  <c r="D1566" i="1"/>
  <c r="C1566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F1565" i="1"/>
  <c r="D1565" i="1"/>
  <c r="C1565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F1564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F1563" i="1"/>
  <c r="D1563" i="1"/>
  <c r="C1563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F1562" i="1"/>
  <c r="D1562" i="1"/>
  <c r="C1562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F1561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F1560" i="1"/>
  <c r="D1560" i="1"/>
  <c r="C1560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F1559" i="1"/>
  <c r="D1559" i="1"/>
  <c r="C1559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F1558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F1557" i="1"/>
  <c r="D1557" i="1"/>
  <c r="C1557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F1556" i="1"/>
  <c r="D1556" i="1"/>
  <c r="C1556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F1555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F1554" i="1"/>
  <c r="D1554" i="1"/>
  <c r="C1554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F1553" i="1"/>
  <c r="D1553" i="1"/>
  <c r="C1553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F1552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F1551" i="1"/>
  <c r="D1551" i="1"/>
  <c r="C1551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F1550" i="1"/>
  <c r="D1550" i="1"/>
  <c r="C1550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F1549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F1548" i="1"/>
  <c r="D1548" i="1"/>
  <c r="C1548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F1547" i="1"/>
  <c r="D1547" i="1"/>
  <c r="C1547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F1546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F1545" i="1"/>
  <c r="C1545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F1544" i="1"/>
  <c r="C1544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F1543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F1542" i="1"/>
  <c r="C1542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F1541" i="1"/>
  <c r="C1541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F1540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F1539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F1538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F1537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F1536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F1535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F1534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F1533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F1532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F1531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F1530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F1529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F1528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F1527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F1526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F1525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F1524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F1523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F1522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F1521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F1520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F1519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F1518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F1517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F1516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F1515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F1514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F1513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F1512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F1511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F1510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F1509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F1508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F1507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F1506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F1505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F1504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F1503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F1502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F1501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F1500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F1499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F1498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F1497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F1496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F1495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F1494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F1493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F1492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F1491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F1490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F1489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F1488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F1487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F1486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F1485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F1484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F1483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F1482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F1481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F1480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F1479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F1478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F1477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F1476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F1475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F1474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F1473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F1472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F1471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F1470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F1469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F1468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F1467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F1466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F1465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F1464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F1463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F1462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F1461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F1460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F1459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F1458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F1457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F1456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F1455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F1454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F1453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F1452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F1451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F1450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F1449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F1448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F1447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F1446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F1445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F1444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F1443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F1442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F1441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F1440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F1439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F1438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F1437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F1436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F1435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F1434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F1433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F1432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F1431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F1430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F1429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F1428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F1427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F1426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F1425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F1424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F1423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F1422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F1421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F1420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F1419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F1418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F1417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F1416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F1415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F1414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F1413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F1412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F1411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F1410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F1409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F1408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F1407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F1406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F1405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F1404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F1403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F1402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F1401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F1400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F1399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F1398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F1397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F1396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F1395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F1394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F1393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F1392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F1391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F1390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F1389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F1388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F1387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F1386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F1385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F1384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F1383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F1382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F1381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F1380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F1379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F1378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F1377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F1376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F1375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F1374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F1373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F1372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F1371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F1370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F1369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F1368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F1367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F1366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F1365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F1364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F1363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F1362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F1361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F1360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F1359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F1358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F1357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F1356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F1355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F1354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F1353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F1352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F1351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F1350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F1349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F1348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F1347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F1346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F1345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F1344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F1343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F1342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F1341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F1340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F1339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F1338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F1337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F1336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F1335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F1334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F1333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F1332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F1331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F1330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F1329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F1328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F1327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F1326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F1325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F1324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F1323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F1322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F1321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F1320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F1319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F1318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F1317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F1316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F1315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F1314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F1313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F1312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F1311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F1310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F1309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F1308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F1307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F1306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F1305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F1304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F1303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F1302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F1301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F1300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F1299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F1298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F1297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F1296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F1295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F1294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F1293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F1292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F1291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F1290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F1289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F1288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F1287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F1286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F1285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F1284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F1283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F1282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F1281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F1280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F1279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F1278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F1277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F1276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F1275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F1274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F1273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F1272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F1271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F1270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F1269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F1268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F1267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F1266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F1265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F1264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F1263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F1262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F1261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F1260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F1259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F1258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F1257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F1256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F1255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F1254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F1253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F1252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F1251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F1250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F1249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F1248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F1247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F1246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F1245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F1244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F1243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F1242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F1241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F1240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F1239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F1238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F1237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F1236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F1235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F1234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F1233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F1232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F1231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F1230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F1229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F1228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F1227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F1226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F1225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F1224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F1223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F1222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F1221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F1220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F1219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F1218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F1217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F1216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F1215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F1214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F1213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F1212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F1211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F1210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F1209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F1208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F1207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F1206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F1205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F1204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F1203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F1202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F1201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F1200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F1199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F1198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F1197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F1196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F1195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F1194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F1193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F1192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F1191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F1190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F1189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F1188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F1187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F1186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F1185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F1184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F1183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F1182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F1181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F1180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F1179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F1178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F1177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F1176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F1175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F1174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F1173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F1172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F1171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F1170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F1169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F1168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F1167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F1166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F1165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F1164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F1163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F1162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F1161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F1160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F1159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F1158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F1157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F1156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F1155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F1154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F1153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F1152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F1151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F1150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F1149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F1148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F1147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F1146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F1145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F1144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F1143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F1142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F1141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F1140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F1139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F1138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F1137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F1136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F1135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F1134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F1133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F1132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F1131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F1130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F1129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F1128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F1127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F1126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F1125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F1124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F1123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F1122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F1121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F1120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F1119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F1118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F1117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F1116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F1115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F1114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F1113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F1112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F1111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F1110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F1109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F1108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F1107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F1106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F1105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F1104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F1103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F1102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F1101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F1100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F1099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F1098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F1097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F1096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F1095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F1094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F1093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F1092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F1091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F1090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F1089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F1088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F1087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F1086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F1085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F1084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F1083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F1082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F1081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F1080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F1079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F1078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F1077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F1076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F1075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F1074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F1073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F1072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F1071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F1070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F1069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F1068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F1067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F1066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F1065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F1064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F1063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F1062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F1061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F1060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F1059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F1058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F1057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F1056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F1055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F1054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F1053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F1052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F1051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F1050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F1049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F1048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F1047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F1046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F1045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F1044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F1043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F1042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F1041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F1040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F1039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F1038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F1037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F1036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F1035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F1034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F1033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F1032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F1031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F1030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F1029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F1028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F1027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F1026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F1025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F1024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F1023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F1022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F1020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F1019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F1018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F1017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F1016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F1015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F1014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F1013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F1012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F1011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F1010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F1009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F1008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F1007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F1006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F1005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F1004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F1003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F1002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F1001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F1000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F999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F998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F997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F996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F995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F994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F993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F992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F991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F990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F989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F988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F987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F986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F974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F962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F950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F938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F926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F914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F890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F878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F866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F854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F842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F830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F818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F806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F794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F782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F770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F758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F746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F734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F722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F710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F698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F686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F674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F662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F650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F638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F626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F614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F602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F590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F578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F566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F554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F542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F530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F518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F506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F494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F482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F470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F458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F446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F434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F422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F410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F398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F386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F374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F362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F350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F338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F326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F314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F302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F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F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F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F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F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F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F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F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F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F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F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F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F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F122" i="1"/>
  <c r="T121" i="1"/>
  <c r="S121" i="1"/>
  <c r="R121" i="1"/>
  <c r="Q121" i="1"/>
  <c r="P121" i="1"/>
  <c r="L121" i="1"/>
  <c r="K121" i="1"/>
  <c r="J121" i="1"/>
  <c r="I121" i="1"/>
  <c r="H121" i="1"/>
  <c r="G121" i="1"/>
  <c r="F121" i="1"/>
  <c r="T120" i="1"/>
  <c r="S120" i="1"/>
  <c r="R120" i="1"/>
  <c r="Q120" i="1"/>
  <c r="P120" i="1"/>
  <c r="L120" i="1"/>
  <c r="K120" i="1"/>
  <c r="J120" i="1"/>
  <c r="I120" i="1"/>
  <c r="H120" i="1"/>
  <c r="G120" i="1"/>
  <c r="F120" i="1"/>
  <c r="T119" i="1"/>
  <c r="S119" i="1"/>
  <c r="R119" i="1"/>
  <c r="Q119" i="1"/>
  <c r="P119" i="1"/>
  <c r="L119" i="1"/>
  <c r="K119" i="1"/>
  <c r="J119" i="1"/>
  <c r="I119" i="1"/>
  <c r="H119" i="1"/>
  <c r="G119" i="1"/>
  <c r="F119" i="1"/>
  <c r="T118" i="1"/>
  <c r="S118" i="1"/>
  <c r="R118" i="1"/>
  <c r="Q118" i="1"/>
  <c r="P118" i="1"/>
  <c r="L118" i="1"/>
  <c r="K118" i="1"/>
  <c r="J118" i="1"/>
  <c r="I118" i="1"/>
  <c r="H118" i="1"/>
  <c r="G118" i="1"/>
  <c r="F118" i="1"/>
  <c r="T117" i="1"/>
  <c r="S117" i="1"/>
  <c r="R117" i="1"/>
  <c r="Q117" i="1"/>
  <c r="P117" i="1"/>
  <c r="L117" i="1"/>
  <c r="K117" i="1"/>
  <c r="J117" i="1"/>
  <c r="I117" i="1"/>
  <c r="H117" i="1"/>
  <c r="G117" i="1"/>
  <c r="F117" i="1"/>
  <c r="T116" i="1"/>
  <c r="S116" i="1"/>
  <c r="R116" i="1"/>
  <c r="Q116" i="1"/>
  <c r="P116" i="1"/>
  <c r="L116" i="1"/>
  <c r="K116" i="1"/>
  <c r="J116" i="1"/>
  <c r="I116" i="1"/>
  <c r="H116" i="1"/>
  <c r="G116" i="1"/>
  <c r="F116" i="1"/>
  <c r="T115" i="1"/>
  <c r="S115" i="1"/>
  <c r="R115" i="1"/>
  <c r="Q115" i="1"/>
  <c r="P115" i="1"/>
  <c r="L115" i="1"/>
  <c r="K115" i="1"/>
  <c r="J115" i="1"/>
  <c r="I115" i="1"/>
  <c r="H115" i="1"/>
  <c r="G115" i="1"/>
  <c r="F115" i="1"/>
  <c r="T114" i="1"/>
  <c r="S114" i="1"/>
  <c r="R114" i="1"/>
  <c r="Q114" i="1"/>
  <c r="P114" i="1"/>
  <c r="L114" i="1"/>
  <c r="K114" i="1"/>
  <c r="J114" i="1"/>
  <c r="I114" i="1"/>
  <c r="H114" i="1"/>
  <c r="G114" i="1"/>
  <c r="F114" i="1"/>
  <c r="T113" i="1"/>
  <c r="S113" i="1"/>
  <c r="R113" i="1"/>
  <c r="Q113" i="1"/>
  <c r="P113" i="1"/>
  <c r="L113" i="1"/>
  <c r="K113" i="1"/>
  <c r="J113" i="1"/>
  <c r="I113" i="1"/>
  <c r="H113" i="1"/>
  <c r="G113" i="1"/>
  <c r="F113" i="1"/>
  <c r="T112" i="1"/>
  <c r="S112" i="1"/>
  <c r="R112" i="1"/>
  <c r="Q112" i="1"/>
  <c r="P112" i="1"/>
  <c r="L112" i="1"/>
  <c r="K112" i="1"/>
  <c r="J112" i="1"/>
  <c r="I112" i="1"/>
  <c r="H112" i="1"/>
  <c r="G112" i="1"/>
  <c r="F112" i="1"/>
  <c r="T111" i="1"/>
  <c r="S111" i="1"/>
  <c r="R111" i="1"/>
  <c r="Q111" i="1"/>
  <c r="P111" i="1"/>
  <c r="L111" i="1"/>
  <c r="K111" i="1"/>
  <c r="J111" i="1"/>
  <c r="I111" i="1"/>
  <c r="H111" i="1"/>
  <c r="G111" i="1"/>
  <c r="F111" i="1"/>
  <c r="T110" i="1"/>
  <c r="S110" i="1"/>
  <c r="R110" i="1"/>
  <c r="Q110" i="1"/>
  <c r="P110" i="1"/>
  <c r="L110" i="1"/>
  <c r="K110" i="1"/>
  <c r="J110" i="1"/>
  <c r="I110" i="1"/>
  <c r="H110" i="1"/>
  <c r="F110" i="1"/>
  <c r="T109" i="1"/>
  <c r="S109" i="1"/>
  <c r="R109" i="1"/>
  <c r="Q109" i="1"/>
  <c r="P109" i="1"/>
  <c r="L109" i="1"/>
  <c r="K109" i="1"/>
  <c r="J109" i="1"/>
  <c r="I109" i="1"/>
  <c r="H109" i="1"/>
  <c r="G109" i="1"/>
  <c r="F109" i="1"/>
  <c r="T108" i="1"/>
  <c r="S108" i="1"/>
  <c r="R108" i="1"/>
  <c r="Q108" i="1"/>
  <c r="P108" i="1"/>
  <c r="L108" i="1"/>
  <c r="K108" i="1"/>
  <c r="J108" i="1"/>
  <c r="I108" i="1"/>
  <c r="H108" i="1"/>
  <c r="G108" i="1"/>
  <c r="F108" i="1"/>
  <c r="T107" i="1"/>
  <c r="S107" i="1"/>
  <c r="R107" i="1"/>
  <c r="Q107" i="1"/>
  <c r="P107" i="1"/>
  <c r="L107" i="1"/>
  <c r="K107" i="1"/>
  <c r="J107" i="1"/>
  <c r="I107" i="1"/>
  <c r="H107" i="1"/>
  <c r="G107" i="1"/>
  <c r="F107" i="1"/>
  <c r="T106" i="1"/>
  <c r="S106" i="1"/>
  <c r="R106" i="1"/>
  <c r="Q106" i="1"/>
  <c r="P106" i="1"/>
  <c r="L106" i="1"/>
  <c r="K106" i="1"/>
  <c r="J106" i="1"/>
  <c r="I106" i="1"/>
  <c r="H106" i="1"/>
  <c r="G106" i="1"/>
  <c r="F106" i="1"/>
  <c r="T105" i="1"/>
  <c r="S105" i="1"/>
  <c r="R105" i="1"/>
  <c r="Q105" i="1"/>
  <c r="P105" i="1"/>
  <c r="L105" i="1"/>
  <c r="K105" i="1"/>
  <c r="J105" i="1"/>
  <c r="I105" i="1"/>
  <c r="H105" i="1"/>
  <c r="G105" i="1"/>
  <c r="F105" i="1"/>
  <c r="T104" i="1"/>
  <c r="S104" i="1"/>
  <c r="R104" i="1"/>
  <c r="Q104" i="1"/>
  <c r="P104" i="1"/>
  <c r="L104" i="1"/>
  <c r="K104" i="1"/>
  <c r="J104" i="1"/>
  <c r="I104" i="1"/>
  <c r="H104" i="1"/>
  <c r="G104" i="1"/>
  <c r="F104" i="1"/>
  <c r="T103" i="1"/>
  <c r="S103" i="1"/>
  <c r="R103" i="1"/>
  <c r="Q103" i="1"/>
  <c r="P103" i="1"/>
  <c r="L103" i="1"/>
  <c r="K103" i="1"/>
  <c r="J103" i="1"/>
  <c r="I103" i="1"/>
  <c r="H103" i="1"/>
  <c r="G103" i="1"/>
  <c r="F103" i="1"/>
  <c r="T102" i="1"/>
  <c r="S102" i="1"/>
  <c r="R102" i="1"/>
  <c r="Q102" i="1"/>
  <c r="P102" i="1"/>
  <c r="L102" i="1"/>
  <c r="K102" i="1"/>
  <c r="J102" i="1"/>
  <c r="I102" i="1"/>
  <c r="H102" i="1"/>
  <c r="G102" i="1"/>
  <c r="F102" i="1"/>
  <c r="T101" i="1"/>
  <c r="S101" i="1"/>
  <c r="R101" i="1"/>
  <c r="Q101" i="1"/>
  <c r="P101" i="1"/>
  <c r="L101" i="1"/>
  <c r="K101" i="1"/>
  <c r="J101" i="1"/>
  <c r="I101" i="1"/>
  <c r="H101" i="1"/>
  <c r="G101" i="1"/>
  <c r="F101" i="1"/>
  <c r="T100" i="1"/>
  <c r="S100" i="1"/>
  <c r="R100" i="1"/>
  <c r="Q100" i="1"/>
  <c r="P100" i="1"/>
  <c r="L100" i="1"/>
  <c r="K100" i="1"/>
  <c r="J100" i="1"/>
  <c r="I100" i="1"/>
  <c r="H100" i="1"/>
  <c r="G100" i="1"/>
  <c r="F100" i="1"/>
  <c r="T99" i="1"/>
  <c r="S99" i="1"/>
  <c r="R99" i="1"/>
  <c r="Q99" i="1"/>
  <c r="P99" i="1"/>
  <c r="L99" i="1"/>
  <c r="K99" i="1"/>
  <c r="J99" i="1"/>
  <c r="I99" i="1"/>
  <c r="H99" i="1"/>
  <c r="G99" i="1"/>
  <c r="F99" i="1"/>
  <c r="T98" i="1"/>
  <c r="S98" i="1"/>
  <c r="R98" i="1"/>
  <c r="Q98" i="1"/>
  <c r="P98" i="1"/>
  <c r="L98" i="1"/>
  <c r="K98" i="1"/>
  <c r="J98" i="1"/>
  <c r="I98" i="1"/>
  <c r="H98" i="1"/>
  <c r="F98" i="1"/>
  <c r="T97" i="1"/>
  <c r="S97" i="1"/>
  <c r="R97" i="1"/>
  <c r="Q97" i="1"/>
  <c r="P97" i="1"/>
  <c r="L97" i="1"/>
  <c r="K97" i="1"/>
  <c r="J97" i="1"/>
  <c r="I97" i="1"/>
  <c r="H97" i="1"/>
  <c r="G97" i="1"/>
  <c r="F97" i="1"/>
  <c r="T96" i="1"/>
  <c r="S96" i="1"/>
  <c r="R96" i="1"/>
  <c r="Q96" i="1"/>
  <c r="P96" i="1"/>
  <c r="L96" i="1"/>
  <c r="K96" i="1"/>
  <c r="J96" i="1"/>
  <c r="I96" i="1"/>
  <c r="H96" i="1"/>
  <c r="G96" i="1"/>
  <c r="F96" i="1"/>
  <c r="T95" i="1"/>
  <c r="S95" i="1"/>
  <c r="R95" i="1"/>
  <c r="Q95" i="1"/>
  <c r="P95" i="1"/>
  <c r="L95" i="1"/>
  <c r="K95" i="1"/>
  <c r="J95" i="1"/>
  <c r="I95" i="1"/>
  <c r="H95" i="1"/>
  <c r="G95" i="1"/>
  <c r="F95" i="1"/>
  <c r="T94" i="1"/>
  <c r="S94" i="1"/>
  <c r="R94" i="1"/>
  <c r="Q94" i="1"/>
  <c r="P94" i="1"/>
  <c r="L94" i="1"/>
  <c r="K94" i="1"/>
  <c r="J94" i="1"/>
  <c r="I94" i="1"/>
  <c r="H94" i="1"/>
  <c r="G94" i="1"/>
  <c r="F94" i="1"/>
  <c r="T93" i="1"/>
  <c r="S93" i="1"/>
  <c r="R93" i="1"/>
  <c r="Q93" i="1"/>
  <c r="P93" i="1"/>
  <c r="L93" i="1"/>
  <c r="K93" i="1"/>
  <c r="J93" i="1"/>
  <c r="I93" i="1"/>
  <c r="H93" i="1"/>
  <c r="G93" i="1"/>
  <c r="F93" i="1"/>
  <c r="T92" i="1"/>
  <c r="S92" i="1"/>
  <c r="R92" i="1"/>
  <c r="Q92" i="1"/>
  <c r="P92" i="1"/>
  <c r="L92" i="1"/>
  <c r="K92" i="1"/>
  <c r="J92" i="1"/>
  <c r="I92" i="1"/>
  <c r="H92" i="1"/>
  <c r="G92" i="1"/>
  <c r="F92" i="1"/>
  <c r="T91" i="1"/>
  <c r="S91" i="1"/>
  <c r="R91" i="1"/>
  <c r="Q91" i="1"/>
  <c r="P91" i="1"/>
  <c r="L91" i="1"/>
  <c r="K91" i="1"/>
  <c r="J91" i="1"/>
  <c r="I91" i="1"/>
  <c r="H91" i="1"/>
  <c r="G91" i="1"/>
  <c r="F91" i="1"/>
  <c r="T90" i="1"/>
  <c r="S90" i="1"/>
  <c r="R90" i="1"/>
  <c r="Q90" i="1"/>
  <c r="P90" i="1"/>
  <c r="L90" i="1"/>
  <c r="K90" i="1"/>
  <c r="J90" i="1"/>
  <c r="I90" i="1"/>
  <c r="H90" i="1"/>
  <c r="G90" i="1"/>
  <c r="F90" i="1"/>
  <c r="T89" i="1"/>
  <c r="S89" i="1"/>
  <c r="R89" i="1"/>
  <c r="Q89" i="1"/>
  <c r="P89" i="1"/>
  <c r="L89" i="1"/>
  <c r="K89" i="1"/>
  <c r="J89" i="1"/>
  <c r="I89" i="1"/>
  <c r="H89" i="1"/>
  <c r="G89" i="1"/>
  <c r="F89" i="1"/>
  <c r="T88" i="1"/>
  <c r="S88" i="1"/>
  <c r="R88" i="1"/>
  <c r="Q88" i="1"/>
  <c r="P88" i="1"/>
  <c r="L88" i="1"/>
  <c r="K88" i="1"/>
  <c r="J88" i="1"/>
  <c r="I88" i="1"/>
  <c r="H88" i="1"/>
  <c r="G88" i="1"/>
  <c r="F88" i="1"/>
  <c r="T87" i="1"/>
  <c r="S87" i="1"/>
  <c r="R87" i="1"/>
  <c r="Q87" i="1"/>
  <c r="P87" i="1"/>
  <c r="L87" i="1"/>
  <c r="K87" i="1"/>
  <c r="J87" i="1"/>
  <c r="I87" i="1"/>
  <c r="H87" i="1"/>
  <c r="G87" i="1"/>
  <c r="F87" i="1"/>
  <c r="T86" i="1"/>
  <c r="S86" i="1"/>
  <c r="R86" i="1"/>
  <c r="Q86" i="1"/>
  <c r="P86" i="1"/>
  <c r="L86" i="1"/>
  <c r="K86" i="1"/>
  <c r="J86" i="1"/>
  <c r="I86" i="1"/>
  <c r="H86" i="1"/>
  <c r="F86" i="1"/>
  <c r="T85" i="1"/>
  <c r="S85" i="1"/>
  <c r="R85" i="1"/>
  <c r="Q85" i="1"/>
  <c r="P85" i="1"/>
  <c r="L85" i="1"/>
  <c r="K85" i="1"/>
  <c r="J85" i="1"/>
  <c r="I85" i="1"/>
  <c r="H85" i="1"/>
  <c r="G85" i="1"/>
  <c r="F85" i="1"/>
  <c r="T84" i="1"/>
  <c r="S84" i="1"/>
  <c r="R84" i="1"/>
  <c r="Q84" i="1"/>
  <c r="P84" i="1"/>
  <c r="L84" i="1"/>
  <c r="K84" i="1"/>
  <c r="J84" i="1"/>
  <c r="I84" i="1"/>
  <c r="H84" i="1"/>
  <c r="G84" i="1"/>
  <c r="F84" i="1"/>
  <c r="T83" i="1"/>
  <c r="S83" i="1"/>
  <c r="R83" i="1"/>
  <c r="Q83" i="1"/>
  <c r="P83" i="1"/>
  <c r="L83" i="1"/>
  <c r="K83" i="1"/>
  <c r="J83" i="1"/>
  <c r="I83" i="1"/>
  <c r="H83" i="1"/>
  <c r="G83" i="1"/>
  <c r="F83" i="1"/>
  <c r="T82" i="1"/>
  <c r="S82" i="1"/>
  <c r="R82" i="1"/>
  <c r="Q82" i="1"/>
  <c r="P82" i="1"/>
  <c r="L82" i="1"/>
  <c r="K82" i="1"/>
  <c r="J82" i="1"/>
  <c r="I82" i="1"/>
  <c r="H82" i="1"/>
  <c r="G82" i="1"/>
  <c r="F82" i="1"/>
  <c r="T81" i="1"/>
  <c r="S81" i="1"/>
  <c r="R81" i="1"/>
  <c r="Q81" i="1"/>
  <c r="P81" i="1"/>
  <c r="L81" i="1"/>
  <c r="K81" i="1"/>
  <c r="J81" i="1"/>
  <c r="I81" i="1"/>
  <c r="H81" i="1"/>
  <c r="G81" i="1"/>
  <c r="F81" i="1"/>
  <c r="T80" i="1"/>
  <c r="S80" i="1"/>
  <c r="R80" i="1"/>
  <c r="Q80" i="1"/>
  <c r="P80" i="1"/>
  <c r="L80" i="1"/>
  <c r="K80" i="1"/>
  <c r="J80" i="1"/>
  <c r="I80" i="1"/>
  <c r="H80" i="1"/>
  <c r="G80" i="1"/>
  <c r="F80" i="1"/>
  <c r="T79" i="1"/>
  <c r="S79" i="1"/>
  <c r="R79" i="1"/>
  <c r="Q79" i="1"/>
  <c r="P79" i="1"/>
  <c r="L79" i="1"/>
  <c r="K79" i="1"/>
  <c r="J79" i="1"/>
  <c r="I79" i="1"/>
  <c r="H79" i="1"/>
  <c r="G79" i="1"/>
  <c r="F79" i="1"/>
  <c r="T78" i="1"/>
  <c r="S78" i="1"/>
  <c r="R78" i="1"/>
  <c r="Q78" i="1"/>
  <c r="P78" i="1"/>
  <c r="L78" i="1"/>
  <c r="K78" i="1"/>
  <c r="J78" i="1"/>
  <c r="I78" i="1"/>
  <c r="H78" i="1"/>
  <c r="G78" i="1"/>
  <c r="F78" i="1"/>
  <c r="T77" i="1"/>
  <c r="S77" i="1"/>
  <c r="R77" i="1"/>
  <c r="Q77" i="1"/>
  <c r="P77" i="1"/>
  <c r="L77" i="1"/>
  <c r="K77" i="1"/>
  <c r="J77" i="1"/>
  <c r="I77" i="1"/>
  <c r="H77" i="1"/>
  <c r="G77" i="1"/>
  <c r="F77" i="1"/>
  <c r="T76" i="1"/>
  <c r="S76" i="1"/>
  <c r="R76" i="1"/>
  <c r="Q76" i="1"/>
  <c r="P76" i="1"/>
  <c r="L76" i="1"/>
  <c r="K76" i="1"/>
  <c r="J76" i="1"/>
  <c r="I76" i="1"/>
  <c r="H76" i="1"/>
  <c r="G76" i="1"/>
  <c r="F76" i="1"/>
  <c r="T75" i="1"/>
  <c r="S75" i="1"/>
  <c r="R75" i="1"/>
  <c r="Q75" i="1"/>
  <c r="P75" i="1"/>
  <c r="L75" i="1"/>
  <c r="K75" i="1"/>
  <c r="J75" i="1"/>
  <c r="I75" i="1"/>
  <c r="H75" i="1"/>
  <c r="G75" i="1"/>
  <c r="F75" i="1"/>
  <c r="T74" i="1"/>
  <c r="S74" i="1"/>
  <c r="R74" i="1"/>
  <c r="Q74" i="1"/>
  <c r="P74" i="1"/>
  <c r="L74" i="1"/>
  <c r="K74" i="1"/>
  <c r="J74" i="1"/>
  <c r="I74" i="1"/>
  <c r="H74" i="1"/>
  <c r="F74" i="1"/>
  <c r="T73" i="1"/>
  <c r="S73" i="1"/>
  <c r="R73" i="1"/>
  <c r="Q73" i="1"/>
  <c r="P73" i="1"/>
  <c r="L73" i="1"/>
  <c r="K73" i="1"/>
  <c r="J73" i="1"/>
  <c r="I73" i="1"/>
  <c r="H73" i="1"/>
  <c r="G73" i="1"/>
  <c r="F73" i="1"/>
  <c r="T72" i="1"/>
  <c r="S72" i="1"/>
  <c r="R72" i="1"/>
  <c r="Q72" i="1"/>
  <c r="P72" i="1"/>
  <c r="L72" i="1"/>
  <c r="K72" i="1"/>
  <c r="J72" i="1"/>
  <c r="I72" i="1"/>
  <c r="H72" i="1"/>
  <c r="G72" i="1"/>
  <c r="F72" i="1"/>
  <c r="T71" i="1"/>
  <c r="S71" i="1"/>
  <c r="R71" i="1"/>
  <c r="Q71" i="1"/>
  <c r="P71" i="1"/>
  <c r="L71" i="1"/>
  <c r="K71" i="1"/>
  <c r="J71" i="1"/>
  <c r="I71" i="1"/>
  <c r="H71" i="1"/>
  <c r="G71" i="1"/>
  <c r="F71" i="1"/>
  <c r="T70" i="1"/>
  <c r="S70" i="1"/>
  <c r="R70" i="1"/>
  <c r="Q70" i="1"/>
  <c r="P70" i="1"/>
  <c r="L70" i="1"/>
  <c r="K70" i="1"/>
  <c r="J70" i="1"/>
  <c r="I70" i="1"/>
  <c r="H70" i="1"/>
  <c r="G70" i="1"/>
  <c r="F70" i="1"/>
  <c r="T69" i="1"/>
  <c r="S69" i="1"/>
  <c r="R69" i="1"/>
  <c r="Q69" i="1"/>
  <c r="P69" i="1"/>
  <c r="L69" i="1"/>
  <c r="K69" i="1"/>
  <c r="J69" i="1"/>
  <c r="I69" i="1"/>
  <c r="H69" i="1"/>
  <c r="G69" i="1"/>
  <c r="F69" i="1"/>
  <c r="T68" i="1"/>
  <c r="S68" i="1"/>
  <c r="R68" i="1"/>
  <c r="Q68" i="1"/>
  <c r="P68" i="1"/>
  <c r="L68" i="1"/>
  <c r="K68" i="1"/>
  <c r="J68" i="1"/>
  <c r="I68" i="1"/>
  <c r="H68" i="1"/>
  <c r="G68" i="1"/>
  <c r="F68" i="1"/>
  <c r="T67" i="1"/>
  <c r="S67" i="1"/>
  <c r="R67" i="1"/>
  <c r="Q67" i="1"/>
  <c r="P67" i="1"/>
  <c r="L67" i="1"/>
  <c r="K67" i="1"/>
  <c r="J67" i="1"/>
  <c r="I67" i="1"/>
  <c r="H67" i="1"/>
  <c r="G67" i="1"/>
  <c r="F67" i="1"/>
  <c r="T66" i="1"/>
  <c r="S66" i="1"/>
  <c r="R66" i="1"/>
  <c r="Q66" i="1"/>
  <c r="P66" i="1"/>
  <c r="L66" i="1"/>
  <c r="K66" i="1"/>
  <c r="J66" i="1"/>
  <c r="I66" i="1"/>
  <c r="H66" i="1"/>
  <c r="G66" i="1"/>
  <c r="F66" i="1"/>
  <c r="T65" i="1"/>
  <c r="S65" i="1"/>
  <c r="R65" i="1"/>
  <c r="Q65" i="1"/>
  <c r="P65" i="1"/>
  <c r="L65" i="1"/>
  <c r="K65" i="1"/>
  <c r="J65" i="1"/>
  <c r="I65" i="1"/>
  <c r="H65" i="1"/>
  <c r="G65" i="1"/>
  <c r="F65" i="1"/>
  <c r="T64" i="1"/>
  <c r="S64" i="1"/>
  <c r="R64" i="1"/>
  <c r="Q64" i="1"/>
  <c r="P64" i="1"/>
  <c r="L64" i="1"/>
  <c r="K64" i="1"/>
  <c r="J64" i="1"/>
  <c r="I64" i="1"/>
  <c r="H64" i="1"/>
  <c r="G64" i="1"/>
  <c r="F64" i="1"/>
  <c r="T63" i="1"/>
  <c r="S63" i="1"/>
  <c r="R63" i="1"/>
  <c r="Q63" i="1"/>
  <c r="P63" i="1"/>
  <c r="L63" i="1"/>
  <c r="K63" i="1"/>
  <c r="J63" i="1"/>
  <c r="I63" i="1"/>
  <c r="H63" i="1"/>
  <c r="G63" i="1"/>
  <c r="F63" i="1"/>
  <c r="T62" i="1"/>
  <c r="S62" i="1"/>
  <c r="R62" i="1"/>
  <c r="Q62" i="1"/>
  <c r="P62" i="1"/>
  <c r="L62" i="1"/>
  <c r="K62" i="1"/>
  <c r="J62" i="1"/>
  <c r="I62" i="1"/>
  <c r="H62" i="1"/>
  <c r="F62" i="1"/>
  <c r="T61" i="1"/>
  <c r="S61" i="1"/>
  <c r="R61" i="1"/>
  <c r="Q61" i="1"/>
  <c r="P61" i="1"/>
  <c r="L61" i="1"/>
  <c r="K61" i="1"/>
  <c r="J61" i="1"/>
  <c r="I61" i="1"/>
  <c r="H61" i="1"/>
  <c r="G61" i="1"/>
  <c r="F61" i="1"/>
  <c r="T60" i="1"/>
  <c r="S60" i="1"/>
  <c r="R60" i="1"/>
  <c r="Q60" i="1"/>
  <c r="P60" i="1"/>
  <c r="L60" i="1"/>
  <c r="K60" i="1"/>
  <c r="J60" i="1"/>
  <c r="I60" i="1"/>
  <c r="H60" i="1"/>
  <c r="G60" i="1"/>
  <c r="F60" i="1"/>
  <c r="T59" i="1"/>
  <c r="S59" i="1"/>
  <c r="R59" i="1"/>
  <c r="Q59" i="1"/>
  <c r="P59" i="1"/>
  <c r="L59" i="1"/>
  <c r="K59" i="1"/>
  <c r="J59" i="1"/>
  <c r="I59" i="1"/>
  <c r="H59" i="1"/>
  <c r="G59" i="1"/>
  <c r="F59" i="1"/>
  <c r="T58" i="1"/>
  <c r="S58" i="1"/>
  <c r="R58" i="1"/>
  <c r="Q58" i="1"/>
  <c r="P58" i="1"/>
  <c r="L58" i="1"/>
  <c r="K58" i="1"/>
  <c r="J58" i="1"/>
  <c r="I58" i="1"/>
  <c r="H58" i="1"/>
  <c r="G58" i="1"/>
  <c r="F58" i="1"/>
  <c r="T57" i="1"/>
  <c r="S57" i="1"/>
  <c r="R57" i="1"/>
  <c r="Q57" i="1"/>
  <c r="P57" i="1"/>
  <c r="L57" i="1"/>
  <c r="K57" i="1"/>
  <c r="J57" i="1"/>
  <c r="I57" i="1"/>
  <c r="H57" i="1"/>
  <c r="G57" i="1"/>
  <c r="F57" i="1"/>
  <c r="T56" i="1"/>
  <c r="S56" i="1"/>
  <c r="R56" i="1"/>
  <c r="Q56" i="1"/>
  <c r="P56" i="1"/>
  <c r="L56" i="1"/>
  <c r="K56" i="1"/>
  <c r="J56" i="1"/>
  <c r="I56" i="1"/>
  <c r="H56" i="1"/>
  <c r="G56" i="1"/>
  <c r="F56" i="1"/>
  <c r="T55" i="1"/>
  <c r="S55" i="1"/>
  <c r="R55" i="1"/>
  <c r="Q55" i="1"/>
  <c r="P55" i="1"/>
  <c r="L55" i="1"/>
  <c r="K55" i="1"/>
  <c r="J55" i="1"/>
  <c r="I55" i="1"/>
  <c r="H55" i="1"/>
  <c r="G55" i="1"/>
  <c r="F55" i="1"/>
  <c r="T54" i="1"/>
  <c r="S54" i="1"/>
  <c r="R54" i="1"/>
  <c r="Q54" i="1"/>
  <c r="P54" i="1"/>
  <c r="L54" i="1"/>
  <c r="K54" i="1"/>
  <c r="J54" i="1"/>
  <c r="I54" i="1"/>
  <c r="H54" i="1"/>
  <c r="G54" i="1"/>
  <c r="F54" i="1"/>
  <c r="T53" i="1"/>
  <c r="S53" i="1"/>
  <c r="R53" i="1"/>
  <c r="Q53" i="1"/>
  <c r="P53" i="1"/>
  <c r="L53" i="1"/>
  <c r="K53" i="1"/>
  <c r="J53" i="1"/>
  <c r="I53" i="1"/>
  <c r="H53" i="1"/>
  <c r="G53" i="1"/>
  <c r="F53" i="1"/>
  <c r="T52" i="1"/>
  <c r="S52" i="1"/>
  <c r="R52" i="1"/>
  <c r="Q52" i="1"/>
  <c r="P52" i="1"/>
  <c r="L52" i="1"/>
  <c r="K52" i="1"/>
  <c r="J52" i="1"/>
  <c r="I52" i="1"/>
  <c r="H52" i="1"/>
  <c r="G52" i="1"/>
  <c r="F52" i="1"/>
  <c r="T51" i="1"/>
  <c r="S51" i="1"/>
  <c r="R51" i="1"/>
  <c r="Q51" i="1"/>
  <c r="P51" i="1"/>
  <c r="L51" i="1"/>
  <c r="K51" i="1"/>
  <c r="J51" i="1"/>
  <c r="I51" i="1"/>
  <c r="H51" i="1"/>
  <c r="G51" i="1"/>
  <c r="F51" i="1"/>
  <c r="T50" i="1"/>
  <c r="S50" i="1"/>
  <c r="R50" i="1"/>
  <c r="Q50" i="1"/>
  <c r="P50" i="1"/>
  <c r="L50" i="1"/>
  <c r="K50" i="1"/>
  <c r="J50" i="1"/>
  <c r="I50" i="1"/>
  <c r="H50" i="1"/>
  <c r="F50" i="1"/>
  <c r="T49" i="1"/>
  <c r="S49" i="1"/>
  <c r="R49" i="1"/>
  <c r="Q49" i="1"/>
  <c r="P49" i="1"/>
  <c r="L49" i="1"/>
  <c r="K49" i="1"/>
  <c r="J49" i="1"/>
  <c r="I49" i="1"/>
  <c r="H49" i="1"/>
  <c r="G49" i="1"/>
  <c r="F49" i="1"/>
  <c r="T48" i="1"/>
  <c r="S48" i="1"/>
  <c r="R48" i="1"/>
  <c r="Q48" i="1"/>
  <c r="P48" i="1"/>
  <c r="L48" i="1"/>
  <c r="K48" i="1"/>
  <c r="J48" i="1"/>
  <c r="I48" i="1"/>
  <c r="H48" i="1"/>
  <c r="G48" i="1"/>
  <c r="F48" i="1"/>
  <c r="T47" i="1"/>
  <c r="S47" i="1"/>
  <c r="R47" i="1"/>
  <c r="Q47" i="1"/>
  <c r="P47" i="1"/>
  <c r="L47" i="1"/>
  <c r="K47" i="1"/>
  <c r="J47" i="1"/>
  <c r="I47" i="1"/>
  <c r="H47" i="1"/>
  <c r="G47" i="1"/>
  <c r="F47" i="1"/>
  <c r="T46" i="1"/>
  <c r="S46" i="1"/>
  <c r="R46" i="1"/>
  <c r="Q46" i="1"/>
  <c r="P46" i="1"/>
  <c r="L46" i="1"/>
  <c r="K46" i="1"/>
  <c r="J46" i="1"/>
  <c r="I46" i="1"/>
  <c r="H46" i="1"/>
  <c r="G46" i="1"/>
  <c r="F46" i="1"/>
  <c r="T45" i="1"/>
  <c r="S45" i="1"/>
  <c r="R45" i="1"/>
  <c r="Q45" i="1"/>
  <c r="P45" i="1"/>
  <c r="L45" i="1"/>
  <c r="K45" i="1"/>
  <c r="J45" i="1"/>
  <c r="I45" i="1"/>
  <c r="H45" i="1"/>
  <c r="G45" i="1"/>
  <c r="F45" i="1"/>
  <c r="T44" i="1"/>
  <c r="S44" i="1"/>
  <c r="R44" i="1"/>
  <c r="Q44" i="1"/>
  <c r="P44" i="1"/>
  <c r="L44" i="1"/>
  <c r="K44" i="1"/>
  <c r="J44" i="1"/>
  <c r="I44" i="1"/>
  <c r="H44" i="1"/>
  <c r="G44" i="1"/>
  <c r="F44" i="1"/>
  <c r="T43" i="1"/>
  <c r="S43" i="1"/>
  <c r="R43" i="1"/>
  <c r="Q43" i="1"/>
  <c r="P43" i="1"/>
  <c r="L43" i="1"/>
  <c r="K43" i="1"/>
  <c r="J43" i="1"/>
  <c r="I43" i="1"/>
  <c r="H43" i="1"/>
  <c r="G43" i="1"/>
  <c r="F43" i="1"/>
  <c r="T42" i="1"/>
  <c r="S42" i="1"/>
  <c r="R42" i="1"/>
  <c r="Q42" i="1"/>
  <c r="P42" i="1"/>
  <c r="L42" i="1"/>
  <c r="K42" i="1"/>
  <c r="J42" i="1"/>
  <c r="I42" i="1"/>
  <c r="H42" i="1"/>
  <c r="G42" i="1"/>
  <c r="F42" i="1"/>
  <c r="T41" i="1"/>
  <c r="S41" i="1"/>
  <c r="R41" i="1"/>
  <c r="Q41" i="1"/>
  <c r="P41" i="1"/>
  <c r="L41" i="1"/>
  <c r="K41" i="1"/>
  <c r="J41" i="1"/>
  <c r="I41" i="1"/>
  <c r="H41" i="1"/>
  <c r="G41" i="1"/>
  <c r="F41" i="1"/>
  <c r="T40" i="1"/>
  <c r="S40" i="1"/>
  <c r="R40" i="1"/>
  <c r="Q40" i="1"/>
  <c r="P40" i="1"/>
  <c r="L40" i="1"/>
  <c r="K40" i="1"/>
  <c r="J40" i="1"/>
  <c r="I40" i="1"/>
  <c r="H40" i="1"/>
  <c r="G40" i="1"/>
  <c r="F40" i="1"/>
  <c r="T39" i="1"/>
  <c r="S39" i="1"/>
  <c r="R39" i="1"/>
  <c r="Q39" i="1"/>
  <c r="P39" i="1"/>
  <c r="L39" i="1"/>
  <c r="K39" i="1"/>
  <c r="J39" i="1"/>
  <c r="I39" i="1"/>
  <c r="H39" i="1"/>
  <c r="G39" i="1"/>
  <c r="F39" i="1"/>
  <c r="T38" i="1"/>
  <c r="S38" i="1"/>
  <c r="R38" i="1"/>
  <c r="Q38" i="1"/>
  <c r="P38" i="1"/>
  <c r="L38" i="1"/>
  <c r="K38" i="1"/>
  <c r="J38" i="1"/>
  <c r="I38" i="1"/>
  <c r="H38" i="1"/>
  <c r="F38" i="1"/>
  <c r="T37" i="1"/>
  <c r="S37" i="1"/>
  <c r="R37" i="1"/>
  <c r="Q37" i="1"/>
  <c r="P37" i="1"/>
  <c r="L37" i="1"/>
  <c r="K37" i="1"/>
  <c r="J37" i="1"/>
  <c r="I37" i="1"/>
  <c r="H37" i="1"/>
  <c r="G37" i="1"/>
  <c r="F37" i="1"/>
  <c r="T36" i="1"/>
  <c r="S36" i="1"/>
  <c r="R36" i="1"/>
  <c r="Q36" i="1"/>
  <c r="P36" i="1"/>
  <c r="L36" i="1"/>
  <c r="K36" i="1"/>
  <c r="J36" i="1"/>
  <c r="I36" i="1"/>
  <c r="H36" i="1"/>
  <c r="G36" i="1"/>
  <c r="F36" i="1"/>
  <c r="T35" i="1"/>
  <c r="S35" i="1"/>
  <c r="R35" i="1"/>
  <c r="Q35" i="1"/>
  <c r="P35" i="1"/>
  <c r="L35" i="1"/>
  <c r="K35" i="1"/>
  <c r="J35" i="1"/>
  <c r="I35" i="1"/>
  <c r="H35" i="1"/>
  <c r="G35" i="1"/>
  <c r="F35" i="1"/>
  <c r="T34" i="1"/>
  <c r="S34" i="1"/>
  <c r="R34" i="1"/>
  <c r="Q34" i="1"/>
  <c r="P34" i="1"/>
  <c r="L34" i="1"/>
  <c r="K34" i="1"/>
  <c r="J34" i="1"/>
  <c r="I34" i="1"/>
  <c r="H34" i="1"/>
  <c r="G34" i="1"/>
  <c r="F34" i="1"/>
  <c r="T33" i="1"/>
  <c r="S33" i="1"/>
  <c r="R33" i="1"/>
  <c r="Q33" i="1"/>
  <c r="P33" i="1"/>
  <c r="L33" i="1"/>
  <c r="K33" i="1"/>
  <c r="J33" i="1"/>
  <c r="I33" i="1"/>
  <c r="H33" i="1"/>
  <c r="G33" i="1"/>
  <c r="F33" i="1"/>
  <c r="T32" i="1"/>
  <c r="S32" i="1"/>
  <c r="R32" i="1"/>
  <c r="Q32" i="1"/>
  <c r="P32" i="1"/>
  <c r="L32" i="1"/>
  <c r="K32" i="1"/>
  <c r="J32" i="1"/>
  <c r="I32" i="1"/>
  <c r="H32" i="1"/>
  <c r="G32" i="1"/>
  <c r="F32" i="1"/>
  <c r="T31" i="1"/>
  <c r="S31" i="1"/>
  <c r="R31" i="1"/>
  <c r="Q31" i="1"/>
  <c r="P31" i="1"/>
  <c r="L31" i="1"/>
  <c r="K31" i="1"/>
  <c r="J31" i="1"/>
  <c r="I31" i="1"/>
  <c r="H31" i="1"/>
  <c r="G31" i="1"/>
  <c r="F31" i="1"/>
  <c r="T30" i="1"/>
  <c r="S30" i="1"/>
  <c r="R30" i="1"/>
  <c r="Q30" i="1"/>
  <c r="P30" i="1"/>
  <c r="L30" i="1"/>
  <c r="K30" i="1"/>
  <c r="J30" i="1"/>
  <c r="I30" i="1"/>
  <c r="H30" i="1"/>
  <c r="G30" i="1"/>
  <c r="F30" i="1"/>
  <c r="T29" i="1"/>
  <c r="S29" i="1"/>
  <c r="R29" i="1"/>
  <c r="Q29" i="1"/>
  <c r="P29" i="1"/>
  <c r="L29" i="1"/>
  <c r="K29" i="1"/>
  <c r="J29" i="1"/>
  <c r="I29" i="1"/>
  <c r="H29" i="1"/>
  <c r="G29" i="1"/>
  <c r="F29" i="1"/>
  <c r="T28" i="1"/>
  <c r="S28" i="1"/>
  <c r="R28" i="1"/>
  <c r="Q28" i="1"/>
  <c r="P28" i="1"/>
  <c r="L28" i="1"/>
  <c r="K28" i="1"/>
  <c r="J28" i="1"/>
  <c r="I28" i="1"/>
  <c r="H28" i="1"/>
  <c r="G28" i="1"/>
  <c r="F28" i="1"/>
  <c r="T27" i="1"/>
  <c r="S27" i="1"/>
  <c r="R27" i="1"/>
  <c r="Q27" i="1"/>
  <c r="P27" i="1"/>
  <c r="L27" i="1"/>
  <c r="K27" i="1"/>
  <c r="J27" i="1"/>
  <c r="I27" i="1"/>
  <c r="H27" i="1"/>
  <c r="G27" i="1"/>
  <c r="F27" i="1"/>
  <c r="T26" i="1"/>
  <c r="S26" i="1"/>
  <c r="R26" i="1"/>
  <c r="Q26" i="1"/>
  <c r="P26" i="1"/>
  <c r="L26" i="1"/>
  <c r="K26" i="1"/>
  <c r="J26" i="1"/>
  <c r="I26" i="1"/>
  <c r="H26" i="1"/>
  <c r="F26" i="1"/>
  <c r="T25" i="1"/>
  <c r="S25" i="1"/>
  <c r="R25" i="1"/>
  <c r="Q25" i="1"/>
  <c r="P25" i="1"/>
  <c r="L25" i="1"/>
  <c r="K25" i="1"/>
  <c r="J25" i="1"/>
  <c r="I25" i="1"/>
  <c r="H25" i="1"/>
  <c r="G25" i="1"/>
  <c r="F25" i="1"/>
  <c r="T24" i="1"/>
  <c r="S24" i="1"/>
  <c r="R24" i="1"/>
  <c r="Q24" i="1"/>
  <c r="P24" i="1"/>
  <c r="L24" i="1"/>
  <c r="K24" i="1"/>
  <c r="J24" i="1"/>
  <c r="I24" i="1"/>
  <c r="H24" i="1"/>
  <c r="G24" i="1"/>
  <c r="F24" i="1"/>
  <c r="T23" i="1"/>
  <c r="S23" i="1"/>
  <c r="R23" i="1"/>
  <c r="Q23" i="1"/>
  <c r="P23" i="1"/>
  <c r="L23" i="1"/>
  <c r="K23" i="1"/>
  <c r="J23" i="1"/>
  <c r="I23" i="1"/>
  <c r="H23" i="1"/>
  <c r="G23" i="1"/>
  <c r="F23" i="1"/>
  <c r="T22" i="1"/>
  <c r="S22" i="1"/>
  <c r="R22" i="1"/>
  <c r="Q22" i="1"/>
  <c r="P22" i="1"/>
  <c r="L22" i="1"/>
  <c r="K22" i="1"/>
  <c r="J22" i="1"/>
  <c r="I22" i="1"/>
  <c r="H22" i="1"/>
  <c r="G22" i="1"/>
  <c r="F22" i="1"/>
  <c r="T21" i="1"/>
  <c r="S21" i="1"/>
  <c r="R21" i="1"/>
  <c r="Q21" i="1"/>
  <c r="P21" i="1"/>
  <c r="L21" i="1"/>
  <c r="K21" i="1"/>
  <c r="J21" i="1"/>
  <c r="I21" i="1"/>
  <c r="H21" i="1"/>
  <c r="G21" i="1"/>
  <c r="F21" i="1"/>
  <c r="T20" i="1"/>
  <c r="S20" i="1"/>
  <c r="R20" i="1"/>
  <c r="Q20" i="1"/>
  <c r="P20" i="1"/>
  <c r="L20" i="1"/>
  <c r="K20" i="1"/>
  <c r="J20" i="1"/>
  <c r="I20" i="1"/>
  <c r="H20" i="1"/>
  <c r="G20" i="1"/>
  <c r="F20" i="1"/>
  <c r="T19" i="1"/>
  <c r="S19" i="1"/>
  <c r="R19" i="1"/>
  <c r="Q19" i="1"/>
  <c r="P19" i="1"/>
  <c r="L19" i="1"/>
  <c r="K19" i="1"/>
  <c r="J19" i="1"/>
  <c r="I19" i="1"/>
  <c r="H19" i="1"/>
  <c r="G19" i="1"/>
  <c r="F19" i="1"/>
  <c r="T18" i="1"/>
  <c r="S18" i="1"/>
  <c r="R18" i="1"/>
  <c r="Q18" i="1"/>
  <c r="P18" i="1"/>
  <c r="L18" i="1"/>
  <c r="K18" i="1"/>
  <c r="J18" i="1"/>
  <c r="I18" i="1"/>
  <c r="H18" i="1"/>
  <c r="G18" i="1"/>
  <c r="F18" i="1"/>
  <c r="T17" i="1"/>
  <c r="S17" i="1"/>
  <c r="R17" i="1"/>
  <c r="Q17" i="1"/>
  <c r="P17" i="1"/>
  <c r="L17" i="1"/>
  <c r="K17" i="1"/>
  <c r="J17" i="1"/>
  <c r="I17" i="1"/>
  <c r="H17" i="1"/>
  <c r="G17" i="1"/>
  <c r="F17" i="1"/>
  <c r="T16" i="1"/>
  <c r="S16" i="1"/>
  <c r="R16" i="1"/>
  <c r="Q16" i="1"/>
  <c r="P16" i="1"/>
  <c r="L16" i="1"/>
  <c r="K16" i="1"/>
  <c r="J16" i="1"/>
  <c r="I16" i="1"/>
  <c r="H16" i="1"/>
  <c r="G16" i="1"/>
  <c r="F16" i="1"/>
  <c r="T15" i="1"/>
  <c r="S15" i="1"/>
  <c r="R15" i="1"/>
  <c r="Q15" i="1"/>
  <c r="P15" i="1"/>
  <c r="L15" i="1"/>
  <c r="K15" i="1"/>
  <c r="J15" i="1"/>
  <c r="I15" i="1"/>
  <c r="H15" i="1"/>
  <c r="G15" i="1"/>
  <c r="F15" i="1"/>
  <c r="T14" i="1"/>
  <c r="S14" i="1"/>
  <c r="R14" i="1"/>
  <c r="Q14" i="1"/>
  <c r="P14" i="1"/>
  <c r="L14" i="1"/>
  <c r="K14" i="1"/>
  <c r="J14" i="1"/>
  <c r="I14" i="1"/>
  <c r="H14" i="1"/>
  <c r="F14" i="1"/>
  <c r="T13" i="1"/>
  <c r="S13" i="1"/>
  <c r="R13" i="1"/>
  <c r="Q13" i="1"/>
  <c r="P13" i="1"/>
  <c r="L13" i="1"/>
  <c r="K13" i="1"/>
  <c r="J13" i="1"/>
  <c r="I13" i="1"/>
  <c r="H13" i="1"/>
  <c r="G13" i="1"/>
  <c r="F13" i="1"/>
  <c r="T12" i="1"/>
  <c r="S12" i="1"/>
  <c r="R12" i="1"/>
  <c r="Q12" i="1"/>
  <c r="P12" i="1"/>
  <c r="L12" i="1"/>
  <c r="K12" i="1"/>
  <c r="J12" i="1"/>
  <c r="I12" i="1"/>
  <c r="H12" i="1"/>
  <c r="G12" i="1"/>
  <c r="F12" i="1"/>
  <c r="T11" i="1"/>
  <c r="S11" i="1"/>
  <c r="R11" i="1"/>
  <c r="Q11" i="1"/>
  <c r="P11" i="1"/>
  <c r="L11" i="1"/>
  <c r="K11" i="1"/>
  <c r="J11" i="1"/>
  <c r="I11" i="1"/>
  <c r="H11" i="1"/>
  <c r="G11" i="1"/>
  <c r="F11" i="1"/>
  <c r="T10" i="1"/>
  <c r="S10" i="1"/>
  <c r="R10" i="1"/>
  <c r="Q10" i="1"/>
  <c r="P10" i="1"/>
  <c r="L10" i="1"/>
  <c r="K10" i="1"/>
  <c r="J10" i="1"/>
  <c r="I10" i="1"/>
  <c r="H10" i="1"/>
  <c r="G10" i="1"/>
  <c r="F10" i="1"/>
  <c r="T9" i="1"/>
  <c r="S9" i="1"/>
  <c r="R9" i="1"/>
  <c r="Q9" i="1"/>
  <c r="P9" i="1"/>
  <c r="L9" i="1"/>
  <c r="K9" i="1"/>
  <c r="J9" i="1"/>
  <c r="I9" i="1"/>
  <c r="H9" i="1"/>
  <c r="G9" i="1"/>
  <c r="F9" i="1"/>
  <c r="T8" i="1"/>
  <c r="S8" i="1"/>
  <c r="R8" i="1"/>
  <c r="Q8" i="1"/>
  <c r="P8" i="1"/>
  <c r="L8" i="1"/>
  <c r="K8" i="1"/>
  <c r="J8" i="1"/>
  <c r="I8" i="1"/>
  <c r="H8" i="1"/>
  <c r="G8" i="1"/>
  <c r="F8" i="1"/>
  <c r="T7" i="1"/>
  <c r="S7" i="1"/>
  <c r="R7" i="1"/>
  <c r="Q7" i="1"/>
  <c r="P7" i="1"/>
  <c r="L7" i="1"/>
  <c r="K7" i="1"/>
  <c r="J7" i="1"/>
  <c r="I7" i="1"/>
  <c r="H7" i="1"/>
  <c r="G7" i="1"/>
  <c r="F7" i="1"/>
  <c r="T6" i="1"/>
  <c r="S6" i="1"/>
  <c r="R6" i="1"/>
  <c r="Q6" i="1"/>
  <c r="P6" i="1"/>
  <c r="L6" i="1"/>
  <c r="K6" i="1"/>
  <c r="J6" i="1"/>
  <c r="I6" i="1"/>
  <c r="H6" i="1"/>
  <c r="G6" i="1"/>
  <c r="F6" i="1"/>
  <c r="T5" i="1"/>
  <c r="S5" i="1"/>
  <c r="R5" i="1"/>
  <c r="Q5" i="1"/>
  <c r="P5" i="1"/>
  <c r="L5" i="1"/>
  <c r="K5" i="1"/>
  <c r="J5" i="1"/>
  <c r="I5" i="1"/>
  <c r="H5" i="1"/>
  <c r="G5" i="1"/>
  <c r="F5" i="1"/>
  <c r="T4" i="1"/>
  <c r="S4" i="1"/>
  <c r="R4" i="1"/>
  <c r="Q4" i="1"/>
  <c r="P4" i="1"/>
  <c r="L4" i="1"/>
  <c r="K4" i="1"/>
  <c r="J4" i="1"/>
  <c r="I4" i="1"/>
  <c r="H4" i="1"/>
  <c r="G4" i="1"/>
  <c r="F4" i="1"/>
  <c r="T3" i="1"/>
  <c r="S3" i="1"/>
  <c r="R3" i="1"/>
  <c r="Q3" i="1"/>
  <c r="P3" i="1"/>
  <c r="L3" i="1"/>
  <c r="K3" i="1"/>
  <c r="J3" i="1"/>
  <c r="I3" i="1"/>
  <c r="H3" i="1"/>
  <c r="G3" i="1"/>
  <c r="F3" i="1"/>
  <c r="T2" i="1"/>
  <c r="S2" i="1"/>
  <c r="R2" i="1"/>
  <c r="P2" i="1"/>
  <c r="L2" i="1"/>
  <c r="K2" i="1"/>
  <c r="J2" i="1"/>
  <c r="I2" i="1"/>
  <c r="H2" i="1"/>
  <c r="F2" i="1"/>
</calcChain>
</file>

<file path=xl/sharedStrings.xml><?xml version="1.0" encoding="utf-8"?>
<sst xmlns="http://schemas.openxmlformats.org/spreadsheetml/2006/main" count="260" uniqueCount="21">
  <si>
    <t>NA</t>
  </si>
  <si>
    <t>date</t>
  </si>
  <si>
    <t>s_and_p_comp</t>
  </si>
  <si>
    <t>dividend</t>
  </si>
  <si>
    <t>earnings</t>
  </si>
  <si>
    <t>CPI</t>
  </si>
  <si>
    <t>fraction_date</t>
  </si>
  <si>
    <t>long_interest_rate</t>
  </si>
  <si>
    <t>real_price</t>
  </si>
  <si>
    <t>real_dividend</t>
  </si>
  <si>
    <t>real_total_return_price</t>
  </si>
  <si>
    <t>real_earnings</t>
  </si>
  <si>
    <t>real_scaled_earnings</t>
  </si>
  <si>
    <t>CAPE</t>
  </si>
  <si>
    <t>TR_CAPE</t>
  </si>
  <si>
    <t>excess_CAPE</t>
  </si>
  <si>
    <t>montly_bond_return</t>
  </si>
  <si>
    <t>real_bond_return</t>
  </si>
  <si>
    <t>10_year_stock_return</t>
  </si>
  <si>
    <t>10_year_bond_return</t>
  </si>
  <si>
    <t>10_year_excess_return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</si>
</sst>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i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0" fontId="0" fillId="0" borderId="0" xfId="0" applyFill="1"/>
    <xf numFmtId="0" fontId="2" fillId="0" borderId="0" xfId="0" applyFont="1" applyFill="1"/>
    <xf numFmtId="2" fontId="2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 vertical="center"/>
    </xf>
    <xf numFmtId="43" fontId="2" fillId="0" borderId="0" xfId="1" applyFont="1" applyFill="1"/>
    <xf numFmtId="2" fontId="3" fillId="0" borderId="1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164" fontId="0" fillId="0" borderId="0" xfId="1" applyNumberFormat="1" applyFont="1" applyFill="1"/>
    <xf numFmtId="10" fontId="0" fillId="0" borderId="0" xfId="0" applyNumberFormat="1" applyFill="1"/>
    <xf numFmtId="10" fontId="3" fillId="0" borderId="0" xfId="2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/>
    </xf>
    <xf numFmtId="2" fontId="2" fillId="0" borderId="0" xfId="1" applyNumberFormat="1" applyFont="1" applyFill="1" applyAlignment="1" applyProtection="1">
      <alignment horizontal="center" vertical="center"/>
      <protection locked="0"/>
    </xf>
    <xf numFmtId="2" fontId="2" fillId="0" borderId="0" xfId="1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CCCA-FC90-7943-BC64-E36A1F09396C}">
  <dimension ref="A1:X1810"/>
  <sheetViews>
    <sheetView tabSelected="1" workbookViewId="0">
      <selection activeCell="O8" sqref="O8"/>
    </sheetView>
  </sheetViews>
  <sheetFormatPr baseColWidth="10" defaultRowHeight="16" x14ac:dyDescent="0.2"/>
  <cols>
    <col min="1" max="1" width="10.83203125" style="2"/>
    <col min="2" max="2" width="14.1640625" style="2" customWidth="1"/>
    <col min="3" max="5" width="10.83203125" style="2"/>
    <col min="6" max="6" width="11.83203125" style="2" customWidth="1"/>
    <col min="7" max="7" width="16.6640625" style="2" customWidth="1"/>
    <col min="8" max="8" width="11.1640625" style="2" customWidth="1"/>
    <col min="9" max="9" width="12.1640625" style="2" customWidth="1"/>
    <col min="10" max="10" width="21.1640625" style="2" customWidth="1"/>
    <col min="11" max="11" width="12.83203125" style="2" customWidth="1"/>
    <col min="12" max="12" width="17.83203125" style="2" customWidth="1"/>
    <col min="13" max="14" width="10.83203125" style="2"/>
    <col min="15" max="15" width="12.33203125" style="2" customWidth="1"/>
    <col min="16" max="16" width="17.6640625" style="2" customWidth="1"/>
    <col min="17" max="17" width="15.6640625" style="2" customWidth="1"/>
    <col min="18" max="18" width="19.6640625" style="2" customWidth="1"/>
    <col min="19" max="19" width="18.33203125" style="2" customWidth="1"/>
    <col min="20" max="20" width="20.5" style="2" customWidth="1"/>
    <col min="21" max="16384" width="10.83203125" style="2"/>
  </cols>
  <sheetData>
    <row r="1" spans="1:23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3" x14ac:dyDescent="0.2">
      <c r="A2" s="3">
        <v>1871.01</v>
      </c>
      <c r="B2" s="4">
        <v>4.4400000000000004</v>
      </c>
      <c r="C2" s="1">
        <v>0.26</v>
      </c>
      <c r="D2" s="4">
        <v>0.4</v>
      </c>
      <c r="E2" s="4">
        <v>12.46406116</v>
      </c>
      <c r="F2" s="1">
        <f ca="1">1871+1/24</f>
        <v>1871.0416666666667</v>
      </c>
      <c r="G2" s="5">
        <v>5.32</v>
      </c>
      <c r="H2" s="1">
        <f ca="1">B2*$E$1815/E2</f>
        <v>97.250270553069086</v>
      </c>
      <c r="I2" s="1">
        <f ca="1">C2*$E$1815/E2</f>
        <v>5.6948356630175585</v>
      </c>
      <c r="J2" s="6">
        <f ca="1">H2</f>
        <v>97.250270553069086</v>
      </c>
      <c r="K2" s="1">
        <f ca="1">D2*$E$1815/E2</f>
        <v>8.7612856354116282</v>
      </c>
      <c r="L2" s="6">
        <f ca="1">K2*(J2/H2)</f>
        <v>8.7612856354116282</v>
      </c>
      <c r="M2" s="7" t="s">
        <v>0</v>
      </c>
      <c r="N2" s="8" t="s">
        <v>0</v>
      </c>
      <c r="O2" s="9"/>
      <c r="P2" s="5">
        <f ca="1">((G2/G3+G2/1200+((1+G3/1200)^(-119))*(1-G2/G3)))</f>
        <v>1.0041769357097787</v>
      </c>
      <c r="Q2" s="5">
        <v>1</v>
      </c>
      <c r="R2" s="10">
        <f ca="1">(($J122/$J2)^(1/10)-1)</f>
        <v>0.13060944596425705</v>
      </c>
      <c r="S2" s="10">
        <f t="shared" ref="S2:S65" ca="1" si="0">(($Q122/$Q2)^(1/10)-1)</f>
        <v>9.2503676352099218E-2</v>
      </c>
      <c r="T2" s="10">
        <f t="shared" ref="T2:T65" ca="1" si="1">R2-S2</f>
        <v>3.8105769612157836E-2</v>
      </c>
      <c r="U2" s="10"/>
      <c r="V2" s="11"/>
      <c r="W2" s="12"/>
    </row>
    <row r="3" spans="1:23" x14ac:dyDescent="0.2">
      <c r="A3" s="3">
        <v>1871.02</v>
      </c>
      <c r="B3" s="4">
        <v>4.5</v>
      </c>
      <c r="C3" s="1">
        <v>0.26</v>
      </c>
      <c r="D3" s="4">
        <v>0.4</v>
      </c>
      <c r="E3" s="4">
        <v>12.844641319999999</v>
      </c>
      <c r="F3" s="1">
        <f ca="1">F2+1/12</f>
        <v>1871.125</v>
      </c>
      <c r="G3" s="5">
        <f ca="1">G2*11/12+G14*1/12</f>
        <v>5.3233333333333333</v>
      </c>
      <c r="H3" s="1">
        <f t="shared" ref="H3:H66" ca="1" si="2">B3*$E$1815/E3</f>
        <v>95.644048704351064</v>
      </c>
      <c r="I3" s="1">
        <f t="shared" ref="I3:I66" ca="1" si="3">C3*$E$1815/E3</f>
        <v>5.5261005918069497</v>
      </c>
      <c r="J3" s="6">
        <f ca="1">J2*((H3+(I3/12))/H2)</f>
        <v>96.104557087001638</v>
      </c>
      <c r="K3" s="1">
        <f t="shared" ref="K3:K66" ca="1" si="4">D3*$E$1815/E3</f>
        <v>8.5016932181645384</v>
      </c>
      <c r="L3" s="6">
        <f t="shared" ref="L3:L66" ca="1" si="5">K3*(J3/H3)</f>
        <v>8.5426272966223671</v>
      </c>
      <c r="M3" s="7" t="s">
        <v>0</v>
      </c>
      <c r="N3" s="8" t="s">
        <v>0</v>
      </c>
      <c r="O3" s="9"/>
      <c r="P3" s="5">
        <f ca="1">((G3/G4+G3/1200+((1+G4/1200)^(-119))*(1-G3/G4)))</f>
        <v>1.0041797523411402</v>
      </c>
      <c r="Q3" s="5">
        <f ca="1">Q2*P2*E2/E3</f>
        <v>0.97442368613747099</v>
      </c>
      <c r="R3" s="10">
        <f t="shared" ref="R3:R66" ca="1" si="6">(($J123/$J3)^(1/10)-1)</f>
        <v>0.13085848171395131</v>
      </c>
      <c r="S3" s="10">
        <f t="shared" ca="1" si="0"/>
        <v>9.4634634344509472E-2</v>
      </c>
      <c r="T3" s="10">
        <f t="shared" ca="1" si="1"/>
        <v>3.6223847369441842E-2</v>
      </c>
      <c r="U3" s="10"/>
      <c r="V3" s="11"/>
      <c r="W3" s="12"/>
    </row>
    <row r="4" spans="1:23" x14ac:dyDescent="0.2">
      <c r="A4" s="3">
        <v>1871.03</v>
      </c>
      <c r="B4" s="4">
        <v>4.6100000000000003</v>
      </c>
      <c r="C4" s="1">
        <v>0.26</v>
      </c>
      <c r="D4" s="4">
        <v>0.4</v>
      </c>
      <c r="E4" s="4">
        <v>13.0349719</v>
      </c>
      <c r="F4" s="1">
        <f t="shared" ref="F4:F67" ca="1" si="7">F3+1/12</f>
        <v>1871.2083333333333</v>
      </c>
      <c r="G4" s="5">
        <f ca="1">G2*10/12+G14*2/12</f>
        <v>5.3266666666666671</v>
      </c>
      <c r="H4" s="1">
        <f t="shared" ca="1" si="2"/>
        <v>96.55132666607436</v>
      </c>
      <c r="I4" s="1">
        <f t="shared" ca="1" si="3"/>
        <v>5.4454110484120024</v>
      </c>
      <c r="J4" s="6">
        <f t="shared" ref="J4:J67" ca="1" si="8">J3*((H4+(I4/12))/H3)</f>
        <v>97.472172565279593</v>
      </c>
      <c r="K4" s="1">
        <f t="shared" ca="1" si="4"/>
        <v>8.3775554590953885</v>
      </c>
      <c r="L4" s="6">
        <f t="shared" ca="1" si="5"/>
        <v>8.4574553201977949</v>
      </c>
      <c r="M4" s="7" t="s">
        <v>0</v>
      </c>
      <c r="N4" s="8" t="s">
        <v>0</v>
      </c>
      <c r="O4" s="9"/>
      <c r="P4" s="5">
        <f ca="1">((G4/G5+G4/1200+((1+G5/1200)^(-119))*(1-G4/G5)))</f>
        <v>1.0041825689642252</v>
      </c>
      <c r="Q4" s="5">
        <f ca="1">Q3*P3*E3/E4</f>
        <v>0.96420898578857406</v>
      </c>
      <c r="R4" s="10">
        <f t="shared" ca="1" si="6"/>
        <v>0.13095087292935159</v>
      </c>
      <c r="S4" s="10">
        <f t="shared" ca="1" si="0"/>
        <v>9.6185995634464394E-2</v>
      </c>
      <c r="T4" s="10">
        <f t="shared" ca="1" si="1"/>
        <v>3.4764877294887198E-2</v>
      </c>
      <c r="U4" s="10"/>
      <c r="V4" s="11"/>
      <c r="W4" s="12"/>
    </row>
    <row r="5" spans="1:23" x14ac:dyDescent="0.2">
      <c r="A5" s="3">
        <v>1871.04</v>
      </c>
      <c r="B5" s="4">
        <v>4.74</v>
      </c>
      <c r="C5" s="1">
        <v>0.26</v>
      </c>
      <c r="D5" s="4">
        <v>0.4</v>
      </c>
      <c r="E5" s="4">
        <v>12.559226450000001</v>
      </c>
      <c r="F5" s="1">
        <f t="shared" ca="1" si="7"/>
        <v>1871.2916666666665</v>
      </c>
      <c r="G5" s="5">
        <f ca="1">G2*9/12+G14*3/12</f>
        <v>5.33</v>
      </c>
      <c r="H5" s="1">
        <f t="shared" ca="1" si="2"/>
        <v>103.0345479597591</v>
      </c>
      <c r="I5" s="1">
        <f t="shared" ca="1" si="3"/>
        <v>5.6516840653032414</v>
      </c>
      <c r="J5" s="6">
        <f t="shared" ca="1" si="8"/>
        <v>104.4926922739599</v>
      </c>
      <c r="K5" s="1">
        <f t="shared" ca="1" si="4"/>
        <v>8.6948985620049868</v>
      </c>
      <c r="L5" s="6">
        <f t="shared" ca="1" si="5"/>
        <v>8.8179487151021014</v>
      </c>
      <c r="M5" s="7" t="s">
        <v>0</v>
      </c>
      <c r="N5" s="8" t="s">
        <v>0</v>
      </c>
      <c r="O5" s="9"/>
      <c r="P5" s="5">
        <f ca="1">((G5/G6+G5/1200+((1+G6/1200)^(-119))*(1-G5/G6)))</f>
        <v>1.0041853855790357</v>
      </c>
      <c r="Q5" s="5">
        <f ca="1">Q4*P4*E4/E5</f>
        <v>1.004919008380089</v>
      </c>
      <c r="R5" s="10">
        <f t="shared" ca="1" si="6"/>
        <v>0.12205603761969908</v>
      </c>
      <c r="S5" s="10">
        <f t="shared" ca="1" si="0"/>
        <v>9.0971906239022626E-2</v>
      </c>
      <c r="T5" s="10">
        <f t="shared" ca="1" si="1"/>
        <v>3.108413138067645E-2</v>
      </c>
      <c r="U5" s="10"/>
      <c r="V5" s="11"/>
      <c r="W5" s="12"/>
    </row>
    <row r="6" spans="1:23" x14ac:dyDescent="0.2">
      <c r="A6" s="3">
        <v>1871.05</v>
      </c>
      <c r="B6" s="4">
        <v>4.8600000000000003</v>
      </c>
      <c r="C6" s="1">
        <v>0.26</v>
      </c>
      <c r="D6" s="4">
        <v>0.4</v>
      </c>
      <c r="E6" s="4">
        <v>12.273811569999999</v>
      </c>
      <c r="F6" s="1">
        <f t="shared" ca="1" si="7"/>
        <v>1871.3749999999998</v>
      </c>
      <c r="G6" s="5">
        <f ca="1">G2*8/12+G14*4/12</f>
        <v>5.3333333333333339</v>
      </c>
      <c r="H6" s="1">
        <f t="shared" ca="1" si="2"/>
        <v>108.09963738102263</v>
      </c>
      <c r="I6" s="1">
        <f t="shared" ca="1" si="3"/>
        <v>5.7831081726473013</v>
      </c>
      <c r="J6" s="6">
        <f t="shared" ca="1" si="8"/>
        <v>110.11820870124451</v>
      </c>
      <c r="K6" s="1">
        <f t="shared" ca="1" si="4"/>
        <v>8.8970894963804632</v>
      </c>
      <c r="L6" s="6">
        <f t="shared" ca="1" si="5"/>
        <v>9.0632270536003716</v>
      </c>
      <c r="M6" s="7" t="s">
        <v>0</v>
      </c>
      <c r="N6" s="8" t="s">
        <v>0</v>
      </c>
      <c r="O6" s="9"/>
      <c r="P6" s="5">
        <f ca="1">((G6/G7+G6/1200+((1+G7/1200)^(-119))*(1-G6/G7)))</f>
        <v>1.0041882021855737</v>
      </c>
      <c r="Q6" s="5">
        <f ca="1">Q5*P5*E5/E6</f>
        <v>1.0325911467539233</v>
      </c>
      <c r="R6" s="10">
        <f t="shared" ca="1" si="6"/>
        <v>0.12263809890224753</v>
      </c>
      <c r="S6" s="10">
        <f t="shared" ca="1" si="0"/>
        <v>8.9488437190410108E-2</v>
      </c>
      <c r="T6" s="10">
        <f t="shared" ca="1" si="1"/>
        <v>3.3149661711837419E-2</v>
      </c>
      <c r="U6" s="10"/>
      <c r="V6" s="11"/>
      <c r="W6" s="12"/>
    </row>
    <row r="7" spans="1:23" x14ac:dyDescent="0.2">
      <c r="A7" s="3">
        <v>1871.06</v>
      </c>
      <c r="B7" s="4">
        <v>4.82</v>
      </c>
      <c r="C7" s="1">
        <v>0.26</v>
      </c>
      <c r="D7" s="4">
        <v>0.4</v>
      </c>
      <c r="E7" s="4">
        <v>12.08348099</v>
      </c>
      <c r="F7" s="1">
        <f t="shared" ca="1" si="7"/>
        <v>1871.458333333333</v>
      </c>
      <c r="G7" s="5">
        <f ca="1">G2*7/12+G14*5/12</f>
        <v>5.3366666666666669</v>
      </c>
      <c r="H7" s="1">
        <f t="shared" ca="1" si="2"/>
        <v>108.89862458417291</v>
      </c>
      <c r="I7" s="1">
        <f t="shared" ca="1" si="3"/>
        <v>5.8741996663661729</v>
      </c>
      <c r="J7" s="6">
        <f t="shared" ca="1" si="8"/>
        <v>111.43077309484326</v>
      </c>
      <c r="K7" s="1">
        <f t="shared" ca="1" si="4"/>
        <v>9.0372302559479589</v>
      </c>
      <c r="L7" s="6">
        <f t="shared" ca="1" si="5"/>
        <v>9.2473670618127191</v>
      </c>
      <c r="M7" s="7" t="s">
        <v>0</v>
      </c>
      <c r="N7" s="8" t="s">
        <v>0</v>
      </c>
      <c r="O7" s="9"/>
      <c r="P7" s="5">
        <f ca="1">((G7/G8+G7/1200+((1+G8/1200)^(-119))*(1-G7/G8)))</f>
        <v>1.0041910187838414</v>
      </c>
      <c r="Q7" s="5">
        <f ca="1">Q6*P6*E6/E7</f>
        <v>1.0532486237736511</v>
      </c>
      <c r="R7" s="10">
        <f t="shared" ca="1" si="6"/>
        <v>0.12309279994112088</v>
      </c>
      <c r="S7" s="10">
        <f t="shared" ca="1" si="0"/>
        <v>8.7724911019543717E-2</v>
      </c>
      <c r="T7" s="10">
        <f t="shared" ca="1" si="1"/>
        <v>3.5367888921577162E-2</v>
      </c>
      <c r="U7" s="10"/>
      <c r="V7" s="11"/>
      <c r="W7" s="12"/>
    </row>
    <row r="8" spans="1:23" x14ac:dyDescent="0.2">
      <c r="A8" s="3">
        <v>1871.07</v>
      </c>
      <c r="B8" s="4">
        <v>4.7300000000000004</v>
      </c>
      <c r="C8" s="1">
        <v>0.26</v>
      </c>
      <c r="D8" s="4">
        <v>0.4</v>
      </c>
      <c r="E8" s="4">
        <v>12.08348099</v>
      </c>
      <c r="F8" s="1">
        <f t="shared" ca="1" si="7"/>
        <v>1871.5416666666663</v>
      </c>
      <c r="G8" s="5">
        <f ca="1">G2*6/12+G14*6/12</f>
        <v>5.34</v>
      </c>
      <c r="H8" s="1">
        <f t="shared" ca="1" si="2"/>
        <v>106.86524777658462</v>
      </c>
      <c r="I8" s="1">
        <f t="shared" ca="1" si="3"/>
        <v>5.8741996663661729</v>
      </c>
      <c r="J8" s="6">
        <f t="shared" ca="1" si="8"/>
        <v>109.85101455511693</v>
      </c>
      <c r="K8" s="1">
        <f t="shared" ca="1" si="4"/>
        <v>9.0372302559479589</v>
      </c>
      <c r="L8" s="6">
        <f t="shared" ca="1" si="5"/>
        <v>9.289726389439064</v>
      </c>
      <c r="M8" s="7" t="s">
        <v>0</v>
      </c>
      <c r="N8" s="8" t="s">
        <v>0</v>
      </c>
      <c r="O8" s="9"/>
      <c r="P8" s="5">
        <f ca="1">((G8/G9+G8/1200+((1+G9/1200)^(-119))*(1-G8/G9)))</f>
        <v>1.0041938353738404</v>
      </c>
      <c r="Q8" s="5">
        <f ca="1">Q7*P7*E7/E8</f>
        <v>1.0576628085399415</v>
      </c>
      <c r="R8" s="10">
        <f t="shared" ca="1" si="6"/>
        <v>0.12002181566560766</v>
      </c>
      <c r="S8" s="10">
        <f t="shared" ca="1" si="0"/>
        <v>8.6580856149985452E-2</v>
      </c>
      <c r="T8" s="10">
        <f t="shared" ca="1" si="1"/>
        <v>3.3440959515622204E-2</v>
      </c>
      <c r="U8" s="10"/>
      <c r="V8" s="11"/>
      <c r="W8" s="12"/>
    </row>
    <row r="9" spans="1:23" x14ac:dyDescent="0.2">
      <c r="A9" s="3">
        <v>1871.08</v>
      </c>
      <c r="B9" s="4">
        <v>4.79</v>
      </c>
      <c r="C9" s="1">
        <v>0.26</v>
      </c>
      <c r="D9" s="4">
        <v>0.4</v>
      </c>
      <c r="E9" s="4">
        <v>11.893231399999999</v>
      </c>
      <c r="F9" s="1">
        <f t="shared" ca="1" si="7"/>
        <v>1871.6249999999995</v>
      </c>
      <c r="G9" s="5">
        <f ca="1">G2*5/12+G14*7/12</f>
        <v>5.3433333333333337</v>
      </c>
      <c r="H9" s="1">
        <f t="shared" ca="1" si="2"/>
        <v>109.95198243599296</v>
      </c>
      <c r="I9" s="1">
        <f t="shared" ca="1" si="3"/>
        <v>5.9681660612438767</v>
      </c>
      <c r="J9" s="6">
        <f t="shared" ca="1" si="8"/>
        <v>113.53523401462401</v>
      </c>
      <c r="K9" s="1">
        <f t="shared" ca="1" si="4"/>
        <v>9.1817939403751954</v>
      </c>
      <c r="L9" s="6">
        <f t="shared" ca="1" si="5"/>
        <v>9.4810216296136947</v>
      </c>
      <c r="M9" s="7" t="s">
        <v>0</v>
      </c>
      <c r="N9" s="8" t="s">
        <v>0</v>
      </c>
      <c r="O9" s="9"/>
      <c r="P9" s="5">
        <f ca="1">((G9/G10+G9/1200+((1+G10/1200)^(-119))*(1-G9/G10)))</f>
        <v>1.0041966519555729</v>
      </c>
      <c r="Q9" s="5">
        <f ca="1">Q8*P8*E8/E9</f>
        <v>1.0790882870419878</v>
      </c>
      <c r="R9" s="10">
        <f t="shared" ca="1" si="6"/>
        <v>0.11193301028006664</v>
      </c>
      <c r="S9" s="10">
        <f t="shared" ca="1" si="0"/>
        <v>8.2668610945189513E-2</v>
      </c>
      <c r="T9" s="10">
        <f t="shared" ca="1" si="1"/>
        <v>2.9264399334877123E-2</v>
      </c>
      <c r="U9" s="10"/>
      <c r="V9" s="11"/>
      <c r="W9" s="12"/>
    </row>
    <row r="10" spans="1:23" x14ac:dyDescent="0.2">
      <c r="A10" s="3">
        <v>1871.09</v>
      </c>
      <c r="B10" s="4">
        <v>4.84</v>
      </c>
      <c r="C10" s="1">
        <v>0.26</v>
      </c>
      <c r="D10" s="4">
        <v>0.4</v>
      </c>
      <c r="E10" s="4">
        <v>12.178646280000001</v>
      </c>
      <c r="F10" s="1">
        <f t="shared" ca="1" si="7"/>
        <v>1871.7083333333328</v>
      </c>
      <c r="G10" s="5">
        <f ca="1">G2*4/12+G14*8/12</f>
        <v>5.3466666666666676</v>
      </c>
      <c r="H10" s="1">
        <f t="shared" ca="1" si="2"/>
        <v>108.49600929537793</v>
      </c>
      <c r="I10" s="1">
        <f t="shared" ca="1" si="3"/>
        <v>5.8282980199996413</v>
      </c>
      <c r="J10" s="6">
        <f t="shared" ca="1" si="8"/>
        <v>112.53333163417145</v>
      </c>
      <c r="K10" s="1">
        <f t="shared" ca="1" si="4"/>
        <v>8.9666123384609868</v>
      </c>
      <c r="L10" s="6">
        <f t="shared" ca="1" si="5"/>
        <v>9.3002753416670636</v>
      </c>
      <c r="M10" s="7" t="s">
        <v>0</v>
      </c>
      <c r="N10" s="8" t="s">
        <v>0</v>
      </c>
      <c r="O10" s="9"/>
      <c r="P10" s="5">
        <f ca="1">((G10/G11+G10/1200+((1+G11/1200)^(-119))*(1-G10/G11)))</f>
        <v>1.0041994685290414</v>
      </c>
      <c r="Q10" s="5">
        <f ca="1">Q9*P9*E9/E10</f>
        <v>1.0582215453478223</v>
      </c>
      <c r="R10" s="10">
        <f t="shared" ca="1" si="6"/>
        <v>0.11002820544053638</v>
      </c>
      <c r="S10" s="10">
        <f t="shared" ca="1" si="0"/>
        <v>8.1047904784233182E-2</v>
      </c>
      <c r="T10" s="10">
        <f t="shared" ca="1" si="1"/>
        <v>2.8980300656303193E-2</v>
      </c>
      <c r="U10" s="10"/>
      <c r="V10" s="11"/>
      <c r="W10" s="12"/>
    </row>
    <row r="11" spans="1:23" x14ac:dyDescent="0.2">
      <c r="A11" s="3">
        <v>1871.1</v>
      </c>
      <c r="B11" s="4">
        <v>4.59</v>
      </c>
      <c r="C11" s="1">
        <v>0.26</v>
      </c>
      <c r="D11" s="4">
        <v>0.4</v>
      </c>
      <c r="E11" s="4">
        <v>12.368895869999999</v>
      </c>
      <c r="F11" s="1">
        <f t="shared" ca="1" si="7"/>
        <v>1871.7916666666661</v>
      </c>
      <c r="G11" s="5">
        <f ca="1">G2*3/12+G14*9/12</f>
        <v>5.3500000000000005</v>
      </c>
      <c r="H11" s="1">
        <f t="shared" ca="1" si="2"/>
        <v>101.30926666132569</v>
      </c>
      <c r="I11" s="1">
        <f t="shared" ca="1" si="3"/>
        <v>5.7386512705761827</v>
      </c>
      <c r="J11" s="6">
        <f t="shared" ca="1" si="8"/>
        <v>105.57517435665441</v>
      </c>
      <c r="K11" s="1">
        <f t="shared" ca="1" si="4"/>
        <v>8.8286942624248965</v>
      </c>
      <c r="L11" s="6">
        <f t="shared" ca="1" si="5"/>
        <v>9.2004509243271801</v>
      </c>
      <c r="M11" s="7" t="s">
        <v>0</v>
      </c>
      <c r="N11" s="8" t="s">
        <v>0</v>
      </c>
      <c r="O11" s="9"/>
      <c r="P11" s="5">
        <f ca="1">((G11/G12+G11/1200+((1+G12/1200)^(-119))*(1-G11/G12)))</f>
        <v>1.0042022850942474</v>
      </c>
      <c r="Q11" s="5">
        <f ca="1">Q10*P10*E10/E11</f>
        <v>1.0463203456452661</v>
      </c>
      <c r="R11" s="10">
        <f t="shared" ca="1" si="6"/>
        <v>0.11476525767910184</v>
      </c>
      <c r="S11" s="10">
        <f t="shared" ca="1" si="0"/>
        <v>8.1652652124726721E-2</v>
      </c>
      <c r="T11" s="10">
        <f t="shared" ca="1" si="1"/>
        <v>3.3112605554375119E-2</v>
      </c>
      <c r="U11" s="10"/>
      <c r="V11" s="11"/>
      <c r="W11" s="12"/>
    </row>
    <row r="12" spans="1:23" x14ac:dyDescent="0.2">
      <c r="A12" s="3">
        <v>1871.11</v>
      </c>
      <c r="B12" s="4">
        <v>4.6399999999999997</v>
      </c>
      <c r="C12" s="1">
        <v>0.26</v>
      </c>
      <c r="D12" s="4">
        <v>0.4</v>
      </c>
      <c r="E12" s="4">
        <v>12.368895869999999</v>
      </c>
      <c r="F12" s="1">
        <f t="shared" ca="1" si="7"/>
        <v>1871.8749999999993</v>
      </c>
      <c r="G12" s="5">
        <f ca="1">G2*2/12+G14*10/12</f>
        <v>5.3533333333333335</v>
      </c>
      <c r="H12" s="1">
        <f t="shared" ca="1" si="2"/>
        <v>102.4128534441288</v>
      </c>
      <c r="I12" s="1">
        <f t="shared" ca="1" si="3"/>
        <v>5.7386512705761827</v>
      </c>
      <c r="J12" s="6">
        <f t="shared" ca="1" si="8"/>
        <v>107.22358848059635</v>
      </c>
      <c r="K12" s="1">
        <f t="shared" ca="1" si="4"/>
        <v>8.8286942624248965</v>
      </c>
      <c r="L12" s="6">
        <f t="shared" ca="1" si="5"/>
        <v>9.2434128000514093</v>
      </c>
      <c r="M12" s="7" t="s">
        <v>0</v>
      </c>
      <c r="N12" s="8" t="s">
        <v>0</v>
      </c>
      <c r="O12" s="9"/>
      <c r="P12" s="5">
        <f ca="1">((G12/G13+G12/1200+((1+G13/1200)^(-119))*(1-G12/G13)))</f>
        <v>1.004205101651193</v>
      </c>
      <c r="Q12" s="5">
        <f ca="1">Q11*P11*E11/E12</f>
        <v>1.050717282037579</v>
      </c>
      <c r="R12" s="10">
        <f t="shared" ca="1" si="6"/>
        <v>0.11526991934606401</v>
      </c>
      <c r="S12" s="10">
        <f t="shared" ca="1" si="0"/>
        <v>8.2593250229019644E-2</v>
      </c>
      <c r="T12" s="10">
        <f t="shared" ca="1" si="1"/>
        <v>3.2676669117044366E-2</v>
      </c>
      <c r="U12" s="10"/>
      <c r="V12" s="11"/>
      <c r="W12" s="12"/>
    </row>
    <row r="13" spans="1:23" x14ac:dyDescent="0.2">
      <c r="A13" s="3">
        <v>1871.12</v>
      </c>
      <c r="B13" s="4">
        <v>4.74</v>
      </c>
      <c r="C13" s="1">
        <v>0.26</v>
      </c>
      <c r="D13" s="4">
        <v>0.4</v>
      </c>
      <c r="E13" s="4">
        <v>12.654391739999999</v>
      </c>
      <c r="F13" s="1">
        <f t="shared" ca="1" si="7"/>
        <v>1871.9583333333326</v>
      </c>
      <c r="G13" s="5">
        <f ca="1">G2*1/12+G14*11/12</f>
        <v>5.3566666666666665</v>
      </c>
      <c r="H13" s="1">
        <f t="shared" ca="1" si="2"/>
        <v>102.25969343983657</v>
      </c>
      <c r="I13" s="1">
        <f t="shared" ca="1" si="3"/>
        <v>5.6091814966998959</v>
      </c>
      <c r="J13" s="6">
        <f t="shared" ca="1" si="8"/>
        <v>107.55262285116385</v>
      </c>
      <c r="K13" s="1">
        <f t="shared" ca="1" si="4"/>
        <v>8.6295099949229179</v>
      </c>
      <c r="L13" s="6">
        <f t="shared" ca="1" si="5"/>
        <v>9.0761707047395657</v>
      </c>
      <c r="M13" s="7" t="s">
        <v>0</v>
      </c>
      <c r="N13" s="8" t="s">
        <v>0</v>
      </c>
      <c r="O13" s="9"/>
      <c r="P13" s="5">
        <f ca="1">((G13/G14+G13/1200+((1+G14/1200)^(-119))*(1-G13/G14)))</f>
        <v>1.0042079181998806</v>
      </c>
      <c r="Q13" s="5">
        <f ca="1">Q12*P12*E12/E13</f>
        <v>1.0313307279996851</v>
      </c>
      <c r="R13" s="10">
        <f t="shared" ca="1" si="6"/>
        <v>0.11213517395572437</v>
      </c>
      <c r="S13" s="10">
        <f t="shared" ca="1" si="0"/>
        <v>8.4999177747215882E-2</v>
      </c>
      <c r="T13" s="10">
        <f t="shared" ca="1" si="1"/>
        <v>2.7135996208508484E-2</v>
      </c>
      <c r="U13" s="10"/>
      <c r="V13" s="11"/>
      <c r="W13" s="12"/>
    </row>
    <row r="14" spans="1:23" x14ac:dyDescent="0.2">
      <c r="A14" s="3">
        <v>1872.01</v>
      </c>
      <c r="B14" s="4">
        <v>4.8600000000000003</v>
      </c>
      <c r="C14" s="1">
        <v>0.26329999999999998</v>
      </c>
      <c r="D14" s="4">
        <v>0.40250000000000002</v>
      </c>
      <c r="E14" s="4">
        <v>12.654391739999999</v>
      </c>
      <c r="F14" s="1">
        <f t="shared" ca="1" si="7"/>
        <v>1872.0416666666658</v>
      </c>
      <c r="G14" s="5">
        <v>5.36</v>
      </c>
      <c r="H14" s="1">
        <f t="shared" ca="1" si="2"/>
        <v>104.84854643831345</v>
      </c>
      <c r="I14" s="1">
        <f t="shared" ca="1" si="3"/>
        <v>5.6803749541580091</v>
      </c>
      <c r="J14" s="6">
        <f t="shared" ca="1" si="8"/>
        <v>110.77333984311862</v>
      </c>
      <c r="K14" s="1">
        <f t="shared" ca="1" si="4"/>
        <v>8.6834444323911857</v>
      </c>
      <c r="L14" s="6">
        <f t="shared" ca="1" si="5"/>
        <v>9.1741294828920257</v>
      </c>
      <c r="M14" s="7" t="s">
        <v>0</v>
      </c>
      <c r="N14" s="8" t="s">
        <v>0</v>
      </c>
      <c r="O14" s="9"/>
      <c r="P14" s="5">
        <f ca="1">((G14/G15+G14/1200+((1+G15/1200)^(-119))*(1-G14/G15)))</f>
        <v>1.0030599998857486</v>
      </c>
      <c r="Q14" s="5">
        <f ca="1">Q13*P13*E13/E14</f>
        <v>1.0356704833401311</v>
      </c>
      <c r="R14" s="10">
        <f t="shared" ca="1" si="6"/>
        <v>0.10768446401001164</v>
      </c>
      <c r="S14" s="10">
        <f t="shared" ca="1" si="0"/>
        <v>8.4930989181411398E-2</v>
      </c>
      <c r="T14" s="10">
        <f t="shared" ca="1" si="1"/>
        <v>2.275347482860024E-2</v>
      </c>
      <c r="U14" s="10"/>
      <c r="V14" s="11"/>
      <c r="W14" s="12"/>
    </row>
    <row r="15" spans="1:23" x14ac:dyDescent="0.2">
      <c r="A15" s="3">
        <v>1872.02</v>
      </c>
      <c r="B15" s="4">
        <v>4.88</v>
      </c>
      <c r="C15" s="1">
        <v>0.26669999999999999</v>
      </c>
      <c r="D15" s="4">
        <v>0.40500000000000003</v>
      </c>
      <c r="E15" s="4">
        <v>12.654391739999999</v>
      </c>
      <c r="F15" s="1">
        <f t="shared" ca="1" si="7"/>
        <v>1872.1249999999991</v>
      </c>
      <c r="G15" s="5">
        <f ca="1">G14*11/12+G26*1/12</f>
        <v>5.378333333333333</v>
      </c>
      <c r="H15" s="1">
        <f t="shared" ca="1" si="2"/>
        <v>105.28002193805958</v>
      </c>
      <c r="I15" s="1">
        <f t="shared" ca="1" si="3"/>
        <v>5.7537257891148545</v>
      </c>
      <c r="J15" s="6">
        <f t="shared" ca="1" si="8"/>
        <v>111.73576870626175</v>
      </c>
      <c r="K15" s="1">
        <f t="shared" ca="1" si="4"/>
        <v>8.7373788698594534</v>
      </c>
      <c r="L15" s="6">
        <f t="shared" ca="1" si="5"/>
        <v>9.2731529356631164</v>
      </c>
      <c r="M15" s="7" t="s">
        <v>0</v>
      </c>
      <c r="N15" s="8" t="s">
        <v>0</v>
      </c>
      <c r="O15" s="9"/>
      <c r="P15" s="5">
        <f ca="1">((G15/G16+G15/1200+((1+G16/1200)^(-119))*(1-G15/G16)))</f>
        <v>1.0030764483003818</v>
      </c>
      <c r="Q15" s="5">
        <f ca="1">Q14*P14*E14/E15</f>
        <v>1.0388396349008251</v>
      </c>
      <c r="R15" s="10">
        <f t="shared" ca="1" si="6"/>
        <v>0.10375207603565983</v>
      </c>
      <c r="S15" s="10">
        <f t="shared" ca="1" si="0"/>
        <v>8.3909829002996705E-2</v>
      </c>
      <c r="T15" s="10">
        <f t="shared" ca="1" si="1"/>
        <v>1.984224703266313E-2</v>
      </c>
      <c r="U15" s="10"/>
      <c r="V15" s="11"/>
      <c r="W15" s="12"/>
    </row>
    <row r="16" spans="1:23" x14ac:dyDescent="0.2">
      <c r="A16" s="3">
        <v>1872.03</v>
      </c>
      <c r="B16" s="4">
        <v>5.04</v>
      </c>
      <c r="C16" s="1">
        <v>0.27</v>
      </c>
      <c r="D16" s="4">
        <v>0.40749999999999997</v>
      </c>
      <c r="E16" s="4">
        <v>12.844641319999999</v>
      </c>
      <c r="F16" s="1">
        <f t="shared" ca="1" si="7"/>
        <v>1872.2083333333323</v>
      </c>
      <c r="G16" s="5">
        <f ca="1">G14*10/12+G26*2/12</f>
        <v>5.3966666666666665</v>
      </c>
      <c r="H16" s="1">
        <f t="shared" ca="1" si="2"/>
        <v>107.12133454887318</v>
      </c>
      <c r="I16" s="1">
        <f t="shared" ca="1" si="3"/>
        <v>5.7386429222610635</v>
      </c>
      <c r="J16" s="6">
        <f t="shared" ca="1" si="8"/>
        <v>114.19753478255565</v>
      </c>
      <c r="K16" s="1">
        <f t="shared" ca="1" si="4"/>
        <v>8.6610999660051231</v>
      </c>
      <c r="L16" s="6">
        <f t="shared" ca="1" si="5"/>
        <v>9.2332332190260757</v>
      </c>
      <c r="M16" s="7" t="s">
        <v>0</v>
      </c>
      <c r="N16" s="8" t="s">
        <v>0</v>
      </c>
      <c r="O16" s="9"/>
      <c r="P16" s="5">
        <f ca="1">((G16/G17+G16/1200+((1+G17/1200)^(-119))*(1-G16/G17)))</f>
        <v>1.0030928953450977</v>
      </c>
      <c r="Q16" s="5">
        <f ca="1">Q15*P15*E15/E16</f>
        <v>1.0266013661348654</v>
      </c>
      <c r="R16" s="10">
        <f t="shared" ca="1" si="6"/>
        <v>0.10166592292535204</v>
      </c>
      <c r="S16" s="10">
        <f t="shared" ca="1" si="0"/>
        <v>8.5514588498155408E-2</v>
      </c>
      <c r="T16" s="10">
        <f t="shared" ca="1" si="1"/>
        <v>1.6151334427196629E-2</v>
      </c>
      <c r="U16" s="10"/>
      <c r="V16" s="11"/>
      <c r="W16" s="12"/>
    </row>
    <row r="17" spans="1:23" x14ac:dyDescent="0.2">
      <c r="A17" s="3">
        <v>1872.04</v>
      </c>
      <c r="B17" s="4">
        <v>5.18</v>
      </c>
      <c r="C17" s="1">
        <v>0.27329999999999999</v>
      </c>
      <c r="D17" s="4">
        <v>0.41</v>
      </c>
      <c r="E17" s="4">
        <v>13.130137189999999</v>
      </c>
      <c r="F17" s="1">
        <f t="shared" ca="1" si="7"/>
        <v>1872.2916666666656</v>
      </c>
      <c r="G17" s="5">
        <f ca="1">G14*9/12+G26*3/12</f>
        <v>5.4150000000000009</v>
      </c>
      <c r="H17" s="1">
        <f t="shared" ca="1" si="2"/>
        <v>107.70302850125817</v>
      </c>
      <c r="I17" s="1">
        <f t="shared" ca="1" si="3"/>
        <v>5.6824783184158036</v>
      </c>
      <c r="J17" s="6">
        <f t="shared" ca="1" si="8"/>
        <v>115.32247502425427</v>
      </c>
      <c r="K17" s="1">
        <f t="shared" ca="1" si="4"/>
        <v>8.5247570821459178</v>
      </c>
      <c r="L17" s="6">
        <f t="shared" ca="1" si="5"/>
        <v>9.1278406872479252</v>
      </c>
      <c r="M17" s="7" t="s">
        <v>0</v>
      </c>
      <c r="N17" s="8" t="s">
        <v>0</v>
      </c>
      <c r="O17" s="9"/>
      <c r="P17" s="5">
        <f ca="1">((G17/G18+G17/1200+((1+G18/1200)^(-119))*(1-G17/G18)))</f>
        <v>1.0031093410217495</v>
      </c>
      <c r="Q17" s="5">
        <f ca="1">Q16*P16*E16/E17</f>
        <v>1.0073855331848895</v>
      </c>
      <c r="R17" s="10">
        <f t="shared" ca="1" si="6"/>
        <v>0.10007866793276321</v>
      </c>
      <c r="S17" s="10">
        <f t="shared" ca="1" si="0"/>
        <v>8.6885497930643041E-2</v>
      </c>
      <c r="T17" s="10">
        <f t="shared" ca="1" si="1"/>
        <v>1.3193170002120169E-2</v>
      </c>
      <c r="U17" s="10"/>
      <c r="V17" s="11"/>
      <c r="W17" s="12"/>
    </row>
    <row r="18" spans="1:23" x14ac:dyDescent="0.2">
      <c r="A18" s="3">
        <v>1872.05</v>
      </c>
      <c r="B18" s="4">
        <v>5.18</v>
      </c>
      <c r="C18" s="1">
        <v>0.2767</v>
      </c>
      <c r="D18" s="4">
        <v>0.41249999999999998</v>
      </c>
      <c r="E18" s="4">
        <v>13.130137189999999</v>
      </c>
      <c r="F18" s="1">
        <f t="shared" ca="1" si="7"/>
        <v>1872.3749999999989</v>
      </c>
      <c r="G18" s="5">
        <f ca="1">G14*8/12+G26*4/12</f>
        <v>5.4333333333333336</v>
      </c>
      <c r="H18" s="1">
        <f t="shared" ca="1" si="2"/>
        <v>107.70302850125817</v>
      </c>
      <c r="I18" s="1">
        <f t="shared" ca="1" si="3"/>
        <v>5.7531714259262809</v>
      </c>
      <c r="J18" s="6">
        <f t="shared" ca="1" si="8"/>
        <v>115.83582330030336</v>
      </c>
      <c r="K18" s="1">
        <f t="shared" ca="1" si="4"/>
        <v>8.576737308256563</v>
      </c>
      <c r="L18" s="6">
        <f t="shared" ca="1" si="5"/>
        <v>9.2243778207287903</v>
      </c>
      <c r="M18" s="7" t="s">
        <v>0</v>
      </c>
      <c r="N18" s="8" t="s">
        <v>0</v>
      </c>
      <c r="O18" s="9"/>
      <c r="P18" s="5">
        <f ca="1">((G18/G19+G18/1200+((1+G19/1200)^(-119))*(1-G18/G19)))</f>
        <v>1.0031257853321864</v>
      </c>
      <c r="Q18" s="5">
        <f ca="1">Q17*P17*E17/E18</f>
        <v>1.0105178383479383</v>
      </c>
      <c r="R18" s="10">
        <f t="shared" ca="1" si="6"/>
        <v>9.7760663722721741E-2</v>
      </c>
      <c r="S18" s="10">
        <f t="shared" ca="1" si="0"/>
        <v>8.587668085729061E-2</v>
      </c>
      <c r="T18" s="10">
        <f t="shared" ca="1" si="1"/>
        <v>1.1883982865431131E-2</v>
      </c>
      <c r="U18" s="10"/>
      <c r="V18" s="11"/>
      <c r="W18" s="12"/>
    </row>
    <row r="19" spans="1:23" x14ac:dyDescent="0.2">
      <c r="A19" s="3">
        <v>1872.06</v>
      </c>
      <c r="B19" s="4">
        <v>5.13</v>
      </c>
      <c r="C19" s="1">
        <v>0.28000000000000003</v>
      </c>
      <c r="D19" s="4">
        <v>0.41499999999999998</v>
      </c>
      <c r="E19" s="4">
        <v>13.0349719</v>
      </c>
      <c r="F19" s="1">
        <f t="shared" ca="1" si="7"/>
        <v>1872.4583333333321</v>
      </c>
      <c r="G19" s="5">
        <f ca="1">G14*7/12+G26*5/12</f>
        <v>5.4516666666666662</v>
      </c>
      <c r="H19" s="1">
        <f t="shared" ca="1" si="2"/>
        <v>107.44214876289836</v>
      </c>
      <c r="I19" s="1">
        <f t="shared" ca="1" si="3"/>
        <v>5.864288821366773</v>
      </c>
      <c r="J19" s="6">
        <f t="shared" ca="1" si="8"/>
        <v>116.08083659967926</v>
      </c>
      <c r="K19" s="1">
        <f t="shared" ca="1" si="4"/>
        <v>8.6917137888114642</v>
      </c>
      <c r="L19" s="6">
        <f t="shared" ca="1" si="5"/>
        <v>9.3905550075763902</v>
      </c>
      <c r="M19" s="7" t="s">
        <v>0</v>
      </c>
      <c r="N19" s="8" t="s">
        <v>0</v>
      </c>
      <c r="O19" s="9"/>
      <c r="P19" s="5">
        <f ca="1">((G19/G20+G19/1200+((1+G20/1200)^(-119))*(1-G19/G20)))</f>
        <v>1.0031422282782549</v>
      </c>
      <c r="Q19" s="5">
        <f ca="1">Q18*P18*E18/E19</f>
        <v>1.0210771159167262</v>
      </c>
      <c r="R19" s="10">
        <f t="shared" ca="1" si="6"/>
        <v>9.6471705622548809E-2</v>
      </c>
      <c r="S19" s="10">
        <f t="shared" ca="1" si="0"/>
        <v>8.4086342005472936E-2</v>
      </c>
      <c r="T19" s="10">
        <f t="shared" ca="1" si="1"/>
        <v>1.2385363617075873E-2</v>
      </c>
      <c r="U19" s="10"/>
      <c r="V19" s="11"/>
      <c r="W19" s="12"/>
    </row>
    <row r="20" spans="1:23" x14ac:dyDescent="0.2">
      <c r="A20" s="3">
        <v>1872.07</v>
      </c>
      <c r="B20" s="4">
        <v>5.0999999999999996</v>
      </c>
      <c r="C20" s="1">
        <v>0.2833</v>
      </c>
      <c r="D20" s="4">
        <v>0.41749999999999998</v>
      </c>
      <c r="E20" s="4">
        <v>12.844641319999999</v>
      </c>
      <c r="F20" s="1">
        <f t="shared" ca="1" si="7"/>
        <v>1872.5416666666654</v>
      </c>
      <c r="G20" s="5">
        <f ca="1">G14*6/12+G26*6/12</f>
        <v>5.4700000000000006</v>
      </c>
      <c r="H20" s="1">
        <f t="shared" ca="1" si="2"/>
        <v>108.39658853159784</v>
      </c>
      <c r="I20" s="1">
        <f t="shared" ca="1" si="3"/>
        <v>6.0213242217650338</v>
      </c>
      <c r="J20" s="6">
        <f t="shared" ca="1" si="8"/>
        <v>117.65413781221712</v>
      </c>
      <c r="K20" s="1">
        <f t="shared" ca="1" si="4"/>
        <v>8.8736422964592361</v>
      </c>
      <c r="L20" s="6">
        <f t="shared" ca="1" si="5"/>
        <v>9.6314906934511075</v>
      </c>
      <c r="M20" s="7" t="s">
        <v>0</v>
      </c>
      <c r="N20" s="8" t="s">
        <v>0</v>
      </c>
      <c r="O20" s="9"/>
      <c r="P20" s="5">
        <f ca="1">((G20/G21+G20/1200+((1+G21/1200)^(-119))*(1-G20/G21)))</f>
        <v>1.0031586698618002</v>
      </c>
      <c r="Q20" s="5">
        <f ca="1">Q19*P19*E19/E20</f>
        <v>1.0394633320598912</v>
      </c>
      <c r="R20" s="10">
        <f t="shared" ca="1" si="6"/>
        <v>0.10250040147031414</v>
      </c>
      <c r="S20" s="10">
        <f t="shared" ca="1" si="0"/>
        <v>8.3452520669814678E-2</v>
      </c>
      <c r="T20" s="10">
        <f t="shared" ca="1" si="1"/>
        <v>1.9047880800499462E-2</v>
      </c>
      <c r="U20" s="10"/>
      <c r="V20" s="11"/>
      <c r="W20" s="12"/>
    </row>
    <row r="21" spans="1:23" x14ac:dyDescent="0.2">
      <c r="A21" s="3">
        <v>1872.08</v>
      </c>
      <c r="B21" s="4">
        <v>5.04</v>
      </c>
      <c r="C21" s="1">
        <v>0.28670000000000001</v>
      </c>
      <c r="D21" s="4">
        <v>0.42</v>
      </c>
      <c r="E21" s="4">
        <v>12.93980661</v>
      </c>
      <c r="F21" s="1">
        <f t="shared" ca="1" si="7"/>
        <v>1872.6249999999986</v>
      </c>
      <c r="G21" s="5">
        <f ca="1">G14*5/12+G26*7/12</f>
        <v>5.4883333333333333</v>
      </c>
      <c r="H21" s="1">
        <f t="shared" ca="1" si="2"/>
        <v>106.33351497978839</v>
      </c>
      <c r="I21" s="1">
        <f t="shared" ca="1" si="3"/>
        <v>6.0487735604574082</v>
      </c>
      <c r="J21" s="6">
        <f t="shared" ca="1" si="8"/>
        <v>115.96198243513055</v>
      </c>
      <c r="K21" s="1">
        <f t="shared" ca="1" si="4"/>
        <v>8.8611262483156992</v>
      </c>
      <c r="L21" s="6">
        <f t="shared" ca="1" si="5"/>
        <v>9.6634985362608798</v>
      </c>
      <c r="M21" s="7" t="s">
        <v>0</v>
      </c>
      <c r="N21" s="8" t="s">
        <v>0</v>
      </c>
      <c r="O21" s="9"/>
      <c r="P21" s="5">
        <f ca="1">((G21/G22+G21/1200+((1+G22/1200)^(-119))*(1-G21/G22)))</f>
        <v>1.0031751100846626</v>
      </c>
      <c r="Q21" s="5">
        <f ca="1">Q20*P20*E20/E21</f>
        <v>1.0350778150153286</v>
      </c>
      <c r="R21" s="10">
        <f t="shared" ca="1" si="6"/>
        <v>0.10684171794485087</v>
      </c>
      <c r="S21" s="10">
        <f t="shared" ca="1" si="0"/>
        <v>8.3249217682672683E-2</v>
      </c>
      <c r="T21" s="10">
        <f t="shared" ca="1" si="1"/>
        <v>2.3592500262178184E-2</v>
      </c>
      <c r="U21" s="10"/>
      <c r="V21" s="11"/>
      <c r="W21" s="12"/>
    </row>
    <row r="22" spans="1:23" x14ac:dyDescent="0.2">
      <c r="A22" s="3">
        <v>1872.09</v>
      </c>
      <c r="B22" s="4">
        <v>4.95</v>
      </c>
      <c r="C22" s="1">
        <v>0.28999999999999998</v>
      </c>
      <c r="D22" s="4">
        <v>0.42249999999999999</v>
      </c>
      <c r="E22" s="4">
        <v>13.0349719</v>
      </c>
      <c r="F22" s="1">
        <f t="shared" ca="1" si="7"/>
        <v>1872.7083333333319</v>
      </c>
      <c r="G22" s="5">
        <f ca="1">G14*4/12+G26*8/12</f>
        <v>5.5066666666666668</v>
      </c>
      <c r="H22" s="1">
        <f t="shared" ca="1" si="2"/>
        <v>103.67224880630543</v>
      </c>
      <c r="I22" s="1">
        <f t="shared" ca="1" si="3"/>
        <v>6.0737277078441565</v>
      </c>
      <c r="J22" s="6">
        <f t="shared" ca="1" si="8"/>
        <v>113.61171457745895</v>
      </c>
      <c r="K22" s="1">
        <f t="shared" ca="1" si="4"/>
        <v>8.8487929536695038</v>
      </c>
      <c r="L22" s="6">
        <f t="shared" ca="1" si="5"/>
        <v>9.6971614967629112</v>
      </c>
      <c r="M22" s="7" t="s">
        <v>0</v>
      </c>
      <c r="N22" s="8" t="s">
        <v>0</v>
      </c>
      <c r="O22" s="9"/>
      <c r="P22" s="5">
        <f ca="1">((G22/G23+G22/1200+((1+G23/1200)^(-119))*(1-G22/G23)))</f>
        <v>1.0031915489486818</v>
      </c>
      <c r="Q22" s="5">
        <f ca="1">Q21*P21*E21/E22</f>
        <v>1.0307834454158584</v>
      </c>
      <c r="R22" s="10">
        <f t="shared" ca="1" si="6"/>
        <v>0.11370306084803916</v>
      </c>
      <c r="S22" s="10">
        <f t="shared" ca="1" si="0"/>
        <v>8.6993117135232945E-2</v>
      </c>
      <c r="T22" s="10">
        <f t="shared" ca="1" si="1"/>
        <v>2.6709943712806217E-2</v>
      </c>
      <c r="U22" s="10"/>
      <c r="V22" s="11"/>
      <c r="W22" s="12"/>
    </row>
    <row r="23" spans="1:23" x14ac:dyDescent="0.2">
      <c r="A23" s="3">
        <v>1872.1</v>
      </c>
      <c r="B23" s="4">
        <v>4.97</v>
      </c>
      <c r="C23" s="1">
        <v>0.29330000000000001</v>
      </c>
      <c r="D23" s="4">
        <v>0.42499999999999999</v>
      </c>
      <c r="E23" s="4">
        <v>12.74947603</v>
      </c>
      <c r="F23" s="1">
        <f t="shared" ca="1" si="7"/>
        <v>1872.7916666666652</v>
      </c>
      <c r="G23" s="5">
        <f ca="1">G14*3/12+G26*9/12</f>
        <v>5.5249999999999995</v>
      </c>
      <c r="H23" s="1">
        <f t="shared" ca="1" si="2"/>
        <v>106.42201348567889</v>
      </c>
      <c r="I23" s="1">
        <f t="shared" ca="1" si="3"/>
        <v>6.280397697253445</v>
      </c>
      <c r="J23" s="6">
        <f t="shared" ca="1" si="8"/>
        <v>117.19865367389963</v>
      </c>
      <c r="K23" s="1">
        <f t="shared" ca="1" si="4"/>
        <v>9.1004739902240495</v>
      </c>
      <c r="L23" s="6">
        <f t="shared" ca="1" si="5"/>
        <v>10.022017668291216</v>
      </c>
      <c r="M23" s="7" t="s">
        <v>0</v>
      </c>
      <c r="N23" s="8" t="s">
        <v>0</v>
      </c>
      <c r="O23" s="9"/>
      <c r="P23" s="5">
        <f ca="1">((G23/G24+G23/1200+((1+G24/1200)^(-119))*(1-G23/G24)))</f>
        <v>1.0032079864556935</v>
      </c>
      <c r="Q23" s="5">
        <f ca="1">Q22*P22*E22/E23</f>
        <v>1.0572289881054313</v>
      </c>
      <c r="R23" s="10">
        <f t="shared" ca="1" si="6"/>
        <v>0.10870071962282002</v>
      </c>
      <c r="S23" s="10">
        <f t="shared" ca="1" si="0"/>
        <v>8.5572332702204434E-2</v>
      </c>
      <c r="T23" s="10">
        <f t="shared" ca="1" si="1"/>
        <v>2.3128386920615585E-2</v>
      </c>
      <c r="U23" s="10"/>
      <c r="V23" s="11"/>
      <c r="W23" s="12"/>
    </row>
    <row r="24" spans="1:23" x14ac:dyDescent="0.2">
      <c r="A24" s="3">
        <v>1872.11</v>
      </c>
      <c r="B24" s="4">
        <v>4.95</v>
      </c>
      <c r="C24" s="1">
        <v>0.29670000000000002</v>
      </c>
      <c r="D24" s="4">
        <v>0.42749999999999999</v>
      </c>
      <c r="E24" s="4">
        <v>13.130137189999999</v>
      </c>
      <c r="F24" s="1">
        <f t="shared" ca="1" si="7"/>
        <v>1872.8749999999984</v>
      </c>
      <c r="G24" s="5">
        <f ca="1">G14*2/12+G26*10/12</f>
        <v>5.543333333333333</v>
      </c>
      <c r="H24" s="1">
        <f t="shared" ca="1" si="2"/>
        <v>102.92084769907876</v>
      </c>
      <c r="I24" s="1">
        <f t="shared" ca="1" si="3"/>
        <v>6.169013234811449</v>
      </c>
      <c r="J24" s="6">
        <f t="shared" ca="1" si="8"/>
        <v>113.90909072342603</v>
      </c>
      <c r="K24" s="1">
        <f t="shared" ca="1" si="4"/>
        <v>8.8886186649204397</v>
      </c>
      <c r="L24" s="6">
        <f t="shared" ca="1" si="5"/>
        <v>9.8376032897504295</v>
      </c>
      <c r="M24" s="7" t="s">
        <v>0</v>
      </c>
      <c r="N24" s="8" t="s">
        <v>0</v>
      </c>
      <c r="O24" s="9"/>
      <c r="P24" s="5">
        <f ca="1">((G24/G25+G24/1200+((1+G25/1200)^(-119))*(1-G24/G25)))</f>
        <v>1.0032244226075313</v>
      </c>
      <c r="Q24" s="5">
        <f ca="1">Q23*P23*E23/E24</f>
        <v>1.0298716812178139</v>
      </c>
      <c r="R24" s="10">
        <f t="shared" ca="1" si="6"/>
        <v>0.1085524578360646</v>
      </c>
      <c r="S24" s="10">
        <f t="shared" ca="1" si="0"/>
        <v>8.9766167685533693E-2</v>
      </c>
      <c r="T24" s="10">
        <f t="shared" ca="1" si="1"/>
        <v>1.8786290150530904E-2</v>
      </c>
      <c r="U24" s="10"/>
      <c r="V24" s="11"/>
      <c r="W24" s="12"/>
    </row>
    <row r="25" spans="1:23" x14ac:dyDescent="0.2">
      <c r="A25" s="3">
        <v>1872.12</v>
      </c>
      <c r="B25" s="4">
        <v>5.07</v>
      </c>
      <c r="C25" s="1">
        <v>0.3</v>
      </c>
      <c r="D25" s="4">
        <v>0.43</v>
      </c>
      <c r="E25" s="4">
        <v>12.93980661</v>
      </c>
      <c r="F25" s="1">
        <f t="shared" ca="1" si="7"/>
        <v>1872.9583333333317</v>
      </c>
      <c r="G25" s="5">
        <f ca="1">G14*1/12+G26*11/12</f>
        <v>5.5616666666666665</v>
      </c>
      <c r="H25" s="1">
        <f t="shared" ca="1" si="2"/>
        <v>106.96645256895381</v>
      </c>
      <c r="I25" s="1">
        <f t="shared" ca="1" si="3"/>
        <v>6.3293758916540712</v>
      </c>
      <c r="J25" s="6">
        <f t="shared" ca="1" si="8"/>
        <v>118.97038107280407</v>
      </c>
      <c r="K25" s="1">
        <f t="shared" ca="1" si="4"/>
        <v>9.0721054447041691</v>
      </c>
      <c r="L25" s="6">
        <f t="shared" ca="1" si="5"/>
        <v>10.090190110711195</v>
      </c>
      <c r="M25" s="7" t="s">
        <v>0</v>
      </c>
      <c r="N25" s="8" t="s">
        <v>0</v>
      </c>
      <c r="O25" s="9"/>
      <c r="P25" s="5">
        <f ca="1">((G25/G26+G25/1200+((1+G26/1200)^(-119))*(1-G25/G26)))</f>
        <v>1.0032408574060259</v>
      </c>
      <c r="Q25" s="5">
        <f ca="1">Q24*P24*E24/E25</f>
        <v>1.0483895674210992</v>
      </c>
      <c r="R25" s="10">
        <f t="shared" ca="1" si="6"/>
        <v>0.10586247483438749</v>
      </c>
      <c r="S25" s="10">
        <f t="shared" ca="1" si="0"/>
        <v>8.9178020285641146E-2</v>
      </c>
      <c r="T25" s="10">
        <f t="shared" ca="1" si="1"/>
        <v>1.6684454548746341E-2</v>
      </c>
      <c r="U25" s="10"/>
      <c r="V25" s="11"/>
      <c r="W25" s="12"/>
    </row>
    <row r="26" spans="1:23" x14ac:dyDescent="0.2">
      <c r="A26" s="3">
        <v>1873.01</v>
      </c>
      <c r="B26" s="4">
        <v>5.1100000000000003</v>
      </c>
      <c r="C26" s="1">
        <v>0.30249999999999999</v>
      </c>
      <c r="D26" s="4">
        <v>0.4325</v>
      </c>
      <c r="E26" s="4">
        <v>12.93980661</v>
      </c>
      <c r="F26" s="1">
        <f t="shared" ca="1" si="7"/>
        <v>1873.0416666666649</v>
      </c>
      <c r="G26" s="5">
        <v>5.58</v>
      </c>
      <c r="H26" s="1">
        <f t="shared" ca="1" si="2"/>
        <v>107.81036935450769</v>
      </c>
      <c r="I26" s="1">
        <f t="shared" ca="1" si="3"/>
        <v>6.3821206907511883</v>
      </c>
      <c r="J26" s="6">
        <f t="shared" ca="1" si="8"/>
        <v>120.50053102660863</v>
      </c>
      <c r="K26" s="1">
        <f t="shared" ca="1" si="4"/>
        <v>9.1248502438012871</v>
      </c>
      <c r="L26" s="6">
        <f t="shared" ca="1" si="5"/>
        <v>10.198919700393001</v>
      </c>
      <c r="M26" s="7" t="s">
        <v>0</v>
      </c>
      <c r="N26" s="8" t="s">
        <v>0</v>
      </c>
      <c r="O26" s="9"/>
      <c r="P26" s="5">
        <f ca="1">((G26/G27+G26/1200+((1+G27/1200)^(-119))*(1-G26/G27)))</f>
        <v>1.0053472215787504</v>
      </c>
      <c r="Q26" s="5">
        <f ca="1">Q25*P25*E25/E26</f>
        <v>1.0517872485150761</v>
      </c>
      <c r="R26" s="10">
        <f t="shared" ca="1" si="6"/>
        <v>0.1043883357395603</v>
      </c>
      <c r="S26" s="10">
        <f t="shared" ca="1" si="0"/>
        <v>8.9146981124955227E-2</v>
      </c>
      <c r="T26" s="10">
        <f t="shared" ca="1" si="1"/>
        <v>1.5241354614605074E-2</v>
      </c>
      <c r="U26" s="10"/>
      <c r="V26" s="11"/>
      <c r="W26" s="12"/>
    </row>
    <row r="27" spans="1:23" x14ac:dyDescent="0.2">
      <c r="A27" s="3">
        <v>1873.02</v>
      </c>
      <c r="B27" s="4">
        <v>5.15</v>
      </c>
      <c r="C27" s="1">
        <v>0.30499999999999999</v>
      </c>
      <c r="D27" s="4">
        <v>0.435</v>
      </c>
      <c r="E27" s="4">
        <v>13.225221489999999</v>
      </c>
      <c r="F27" s="1">
        <f t="shared" ca="1" si="7"/>
        <v>1873.1249999999982</v>
      </c>
      <c r="G27" s="5">
        <f ca="1">G26*11/12+G38*1/12</f>
        <v>5.5708333333333337</v>
      </c>
      <c r="H27" s="1">
        <f t="shared" ca="1" si="2"/>
        <v>106.30940669410293</v>
      </c>
      <c r="I27" s="1">
        <f t="shared" ca="1" si="3"/>
        <v>6.2959939886798821</v>
      </c>
      <c r="J27" s="6">
        <f t="shared" ca="1" si="8"/>
        <v>119.40931645464399</v>
      </c>
      <c r="K27" s="1">
        <f t="shared" ca="1" si="4"/>
        <v>8.9795324100844223</v>
      </c>
      <c r="L27" s="6">
        <f t="shared" ca="1" si="5"/>
        <v>10.086029642285462</v>
      </c>
      <c r="M27" s="7" t="s">
        <v>0</v>
      </c>
      <c r="N27" s="8" t="s">
        <v>0</v>
      </c>
      <c r="O27" s="9"/>
      <c r="P27" s="5">
        <f ca="1">((G27/G28+G27/1200+((1+G28/1200)^(-119))*(1-G27/G28)))</f>
        <v>1.0053398720295676</v>
      </c>
      <c r="Q27" s="5">
        <f ca="1">Q26*P26*E26/E27</f>
        <v>1.0345912828835473</v>
      </c>
      <c r="R27" s="10">
        <f t="shared" ca="1" si="6"/>
        <v>0.10236955495561761</v>
      </c>
      <c r="S27" s="10">
        <f t="shared" ca="1" si="0"/>
        <v>9.0247718971019575E-2</v>
      </c>
      <c r="T27" s="10">
        <f t="shared" ca="1" si="1"/>
        <v>1.2121835984598039E-2</v>
      </c>
      <c r="U27" s="10"/>
      <c r="V27" s="11"/>
      <c r="W27" s="12"/>
    </row>
    <row r="28" spans="1:23" x14ac:dyDescent="0.2">
      <c r="A28" s="3">
        <v>1873.03</v>
      </c>
      <c r="B28" s="4">
        <v>5.1100000000000003</v>
      </c>
      <c r="C28" s="1">
        <v>0.3075</v>
      </c>
      <c r="D28" s="4">
        <v>0.4375</v>
      </c>
      <c r="E28" s="4">
        <v>13.225221489999999</v>
      </c>
      <c r="F28" s="1">
        <f t="shared" ca="1" si="7"/>
        <v>1873.2083333333314</v>
      </c>
      <c r="G28" s="5">
        <f ca="1">G26*10/12+G38*2/12</f>
        <v>5.5616666666666656</v>
      </c>
      <c r="H28" s="1">
        <f t="shared" ca="1" si="2"/>
        <v>105.48370256443999</v>
      </c>
      <c r="I28" s="1">
        <f t="shared" ca="1" si="3"/>
        <v>6.3476004967838158</v>
      </c>
      <c r="J28" s="6">
        <f t="shared" ca="1" si="8"/>
        <v>119.07601375094777</v>
      </c>
      <c r="K28" s="1">
        <f t="shared" ca="1" si="4"/>
        <v>9.0311389181883559</v>
      </c>
      <c r="L28" s="6">
        <f t="shared" ca="1" si="5"/>
        <v>10.194864191005802</v>
      </c>
      <c r="M28" s="7" t="s">
        <v>0</v>
      </c>
      <c r="N28" s="8" t="s">
        <v>0</v>
      </c>
      <c r="O28" s="9"/>
      <c r="P28" s="5">
        <f ca="1">((G28/G29+G28/1200+((1+G29/1200)^(-119))*(1-G28/G29)))</f>
        <v>1.0053325226495526</v>
      </c>
      <c r="Q28" s="5">
        <f ca="1">Q27*P27*E27/E28</f>
        <v>1.0401158679370517</v>
      </c>
      <c r="R28" s="10">
        <f t="shared" ca="1" si="6"/>
        <v>0.10559090483294353</v>
      </c>
      <c r="S28" s="10">
        <f t="shared" ca="1" si="0"/>
        <v>9.1036886852623455E-2</v>
      </c>
      <c r="T28" s="10">
        <f t="shared" ca="1" si="1"/>
        <v>1.4554017980320078E-2</v>
      </c>
      <c r="U28" s="10"/>
      <c r="V28" s="11"/>
      <c r="W28" s="12"/>
    </row>
    <row r="29" spans="1:23" x14ac:dyDescent="0.2">
      <c r="A29" s="3">
        <v>1873.04</v>
      </c>
      <c r="B29" s="4">
        <v>5.04</v>
      </c>
      <c r="C29" s="1">
        <v>0.31</v>
      </c>
      <c r="D29" s="4">
        <v>0.44</v>
      </c>
      <c r="E29" s="4">
        <v>13.225221489999999</v>
      </c>
      <c r="F29" s="1">
        <f t="shared" ca="1" si="7"/>
        <v>1873.2916666666647</v>
      </c>
      <c r="G29" s="5">
        <f ca="1">G26*9/12+G38*3/12</f>
        <v>5.5524999999999993</v>
      </c>
      <c r="H29" s="1">
        <f t="shared" ca="1" si="2"/>
        <v>104.03872033752987</v>
      </c>
      <c r="I29" s="1">
        <f t="shared" ca="1" si="3"/>
        <v>6.3992070048877494</v>
      </c>
      <c r="J29" s="6">
        <f t="shared" ca="1" si="8"/>
        <v>118.04681793737956</v>
      </c>
      <c r="K29" s="1">
        <f t="shared" ca="1" si="4"/>
        <v>9.0827454262922895</v>
      </c>
      <c r="L29" s="6">
        <f t="shared" ca="1" si="5"/>
        <v>10.305674581834722</v>
      </c>
      <c r="M29" s="7" t="s">
        <v>0</v>
      </c>
      <c r="N29" s="8" t="s">
        <v>0</v>
      </c>
      <c r="O29" s="9"/>
      <c r="P29" s="5">
        <f ca="1">((G29/G30+G29/1200+((1+G30/1200)^(-119))*(1-G29/G30)))</f>
        <v>1.0053251734388198</v>
      </c>
      <c r="Q29" s="5">
        <f ca="1">Q28*P28*E28/E29</f>
        <v>1.0456623093609851</v>
      </c>
      <c r="R29" s="10">
        <f t="shared" ca="1" si="6"/>
        <v>0.11040916305818338</v>
      </c>
      <c r="S29" s="10">
        <f t="shared" ca="1" si="0"/>
        <v>9.1838133322106108E-2</v>
      </c>
      <c r="T29" s="10">
        <f t="shared" ca="1" si="1"/>
        <v>1.8571029736077271E-2</v>
      </c>
      <c r="U29" s="10"/>
      <c r="V29" s="11"/>
      <c r="W29" s="12"/>
    </row>
    <row r="30" spans="1:23" x14ac:dyDescent="0.2">
      <c r="A30" s="3">
        <v>1873.05</v>
      </c>
      <c r="B30" s="4">
        <v>5.05</v>
      </c>
      <c r="C30" s="1">
        <v>0.3125</v>
      </c>
      <c r="D30" s="4">
        <v>0.4425</v>
      </c>
      <c r="E30" s="4">
        <v>12.93980661</v>
      </c>
      <c r="F30" s="1">
        <f t="shared" ca="1" si="7"/>
        <v>1873.374999999998</v>
      </c>
      <c r="G30" s="5">
        <f ca="1">G26*8/12+G38*4/12</f>
        <v>5.543333333333333</v>
      </c>
      <c r="H30" s="1">
        <f t="shared" ca="1" si="2"/>
        <v>106.54449417617685</v>
      </c>
      <c r="I30" s="1">
        <f t="shared" ca="1" si="3"/>
        <v>6.5930998871396573</v>
      </c>
      <c r="J30" s="6">
        <f t="shared" ca="1" si="8"/>
        <v>121.51337826018968</v>
      </c>
      <c r="K30" s="1">
        <f t="shared" ca="1" si="4"/>
        <v>9.3358294401897552</v>
      </c>
      <c r="L30" s="6">
        <f t="shared" ca="1" si="5"/>
        <v>10.64745938220474</v>
      </c>
      <c r="M30" s="7" t="s">
        <v>0</v>
      </c>
      <c r="N30" s="8" t="s">
        <v>0</v>
      </c>
      <c r="O30" s="9"/>
      <c r="P30" s="5">
        <f ca="1">((G30/G31+G30/1200+((1+G31/1200)^(-119))*(1-G30/G31)))</f>
        <v>1.0053178243974839</v>
      </c>
      <c r="Q30" s="5">
        <f ca="1">Q29*P29*E29/E30</f>
        <v>1.0744177639884591</v>
      </c>
      <c r="R30" s="10">
        <f t="shared" ca="1" si="6"/>
        <v>0.10688473560051959</v>
      </c>
      <c r="S30" s="10">
        <f t="shared" ca="1" si="0"/>
        <v>9.0269518999617882E-2</v>
      </c>
      <c r="T30" s="10">
        <f t="shared" ca="1" si="1"/>
        <v>1.6615216600901705E-2</v>
      </c>
      <c r="U30" s="10"/>
      <c r="V30" s="11"/>
      <c r="W30" s="12"/>
    </row>
    <row r="31" spans="1:23" x14ac:dyDescent="0.2">
      <c r="A31" s="3">
        <v>1873.06</v>
      </c>
      <c r="B31" s="4">
        <v>4.9800000000000004</v>
      </c>
      <c r="C31" s="1">
        <v>0.315</v>
      </c>
      <c r="D31" s="4">
        <v>0.44500000000000001</v>
      </c>
      <c r="E31" s="4">
        <v>12.559226450000001</v>
      </c>
      <c r="F31" s="1">
        <f t="shared" ca="1" si="7"/>
        <v>1873.4583333333312</v>
      </c>
      <c r="G31" s="5">
        <f ca="1">G26*7/12+G38*5/12</f>
        <v>5.5341666666666667</v>
      </c>
      <c r="H31" s="1">
        <f t="shared" ca="1" si="2"/>
        <v>108.25148709696208</v>
      </c>
      <c r="I31" s="1">
        <f t="shared" ca="1" si="3"/>
        <v>6.8472326175789267</v>
      </c>
      <c r="J31" s="6">
        <f t="shared" ca="1" si="8"/>
        <v>124.11096288936652</v>
      </c>
      <c r="K31" s="1">
        <f t="shared" ca="1" si="4"/>
        <v>9.6730746502305482</v>
      </c>
      <c r="L31" s="6">
        <f t="shared" ca="1" si="5"/>
        <v>11.090236643728536</v>
      </c>
      <c r="M31" s="7" t="s">
        <v>0</v>
      </c>
      <c r="N31" s="8" t="s">
        <v>0</v>
      </c>
      <c r="O31" s="9"/>
      <c r="P31" s="5">
        <f ca="1">((G31/G32+G31/1200+((1+G32/1200)^(-119))*(1-G31/G32)))</f>
        <v>1.005310475525659</v>
      </c>
      <c r="Q31" s="5">
        <f ca="1">Q30*P30*E30/E31</f>
        <v>1.1128623698390758</v>
      </c>
      <c r="R31" s="10">
        <f t="shared" ca="1" si="6"/>
        <v>0.10928658872736308</v>
      </c>
      <c r="S31" s="10">
        <f t="shared" ca="1" si="0"/>
        <v>8.9995542543321427E-2</v>
      </c>
      <c r="T31" s="10">
        <f t="shared" ca="1" si="1"/>
        <v>1.9291046184041649E-2</v>
      </c>
      <c r="U31" s="10"/>
      <c r="V31" s="11"/>
      <c r="W31" s="12"/>
    </row>
    <row r="32" spans="1:23" x14ac:dyDescent="0.2">
      <c r="A32" s="3">
        <v>1873.07</v>
      </c>
      <c r="B32" s="4">
        <v>4.97</v>
      </c>
      <c r="C32" s="1">
        <v>0.3175</v>
      </c>
      <c r="D32" s="4">
        <v>0.44750000000000001</v>
      </c>
      <c r="E32" s="4">
        <v>12.559226450000001</v>
      </c>
      <c r="F32" s="1">
        <f t="shared" ca="1" si="7"/>
        <v>1873.5416666666645</v>
      </c>
      <c r="G32" s="5">
        <f ca="1">G26*6/12+G38*6/12</f>
        <v>5.5250000000000004</v>
      </c>
      <c r="H32" s="1">
        <f t="shared" ca="1" si="2"/>
        <v>108.03411463291195</v>
      </c>
      <c r="I32" s="1">
        <f t="shared" ca="1" si="3"/>
        <v>6.9015757335914572</v>
      </c>
      <c r="J32" s="6">
        <f t="shared" ca="1" si="8"/>
        <v>124.52113549931714</v>
      </c>
      <c r="K32" s="1">
        <f t="shared" ca="1" si="4"/>
        <v>9.7274177662430787</v>
      </c>
      <c r="L32" s="6">
        <f t="shared" ca="1" si="5"/>
        <v>11.211913105823827</v>
      </c>
      <c r="M32" s="7" t="s">
        <v>0</v>
      </c>
      <c r="N32" s="8" t="s">
        <v>0</v>
      </c>
      <c r="O32" s="9"/>
      <c r="P32" s="5">
        <f ca="1">((G32/G33+G32/1200+((1+G33/1200)^(-119))*(1-G32/G33)))</f>
        <v>1.0053031268234605</v>
      </c>
      <c r="Q32" s="5">
        <f ca="1">Q31*P31*E31/E32</f>
        <v>1.1187721982175332</v>
      </c>
      <c r="R32" s="10">
        <f t="shared" ca="1" si="6"/>
        <v>0.10995788113977456</v>
      </c>
      <c r="S32" s="10">
        <f t="shared" ca="1" si="0"/>
        <v>9.1958923783486357E-2</v>
      </c>
      <c r="T32" s="10">
        <f t="shared" ca="1" si="1"/>
        <v>1.7998957356288203E-2</v>
      </c>
      <c r="U32" s="10"/>
      <c r="V32" s="11"/>
      <c r="W32" s="12"/>
    </row>
    <row r="33" spans="1:23" x14ac:dyDescent="0.2">
      <c r="A33" s="3">
        <v>1873.08</v>
      </c>
      <c r="B33" s="4">
        <v>4.97</v>
      </c>
      <c r="C33" s="1">
        <v>0.32</v>
      </c>
      <c r="D33" s="4">
        <v>0.45</v>
      </c>
      <c r="E33" s="4">
        <v>12.559226450000001</v>
      </c>
      <c r="F33" s="1">
        <f t="shared" ca="1" si="7"/>
        <v>1873.6249999999977</v>
      </c>
      <c r="G33" s="5">
        <f ca="1">G26*5/12+G38*7/12</f>
        <v>5.5158333333333331</v>
      </c>
      <c r="H33" s="1">
        <f t="shared" ca="1" si="2"/>
        <v>108.03411463291195</v>
      </c>
      <c r="I33" s="1">
        <f t="shared" ca="1" si="3"/>
        <v>6.9559188496039885</v>
      </c>
      <c r="J33" s="6">
        <f t="shared" ca="1" si="8"/>
        <v>125.18925695068837</v>
      </c>
      <c r="K33" s="1">
        <f t="shared" ca="1" si="4"/>
        <v>9.7817608822556092</v>
      </c>
      <c r="L33" s="6">
        <f t="shared" ca="1" si="5"/>
        <v>11.335043385877217</v>
      </c>
      <c r="M33" s="7" t="s">
        <v>0</v>
      </c>
      <c r="N33" s="8" t="s">
        <v>0</v>
      </c>
      <c r="O33" s="9"/>
      <c r="P33" s="5">
        <f ca="1">((G33/G34+G33/1200+((1+G34/1200)^(-119))*(1-G33/G34)))</f>
        <v>1.0052957782910019</v>
      </c>
      <c r="Q33" s="5">
        <f ca="1">Q32*P32*E32/E33</f>
        <v>1.1247051890712423</v>
      </c>
      <c r="R33" s="10">
        <f t="shared" ca="1" si="6"/>
        <v>0.10477284115871544</v>
      </c>
      <c r="S33" s="10">
        <f t="shared" ca="1" si="0"/>
        <v>9.1718313746155467E-2</v>
      </c>
      <c r="T33" s="10">
        <f t="shared" ca="1" si="1"/>
        <v>1.3054527412559969E-2</v>
      </c>
      <c r="U33" s="10"/>
      <c r="V33" s="11"/>
      <c r="W33" s="12"/>
    </row>
    <row r="34" spans="1:23" x14ac:dyDescent="0.2">
      <c r="A34" s="3">
        <v>1873.09</v>
      </c>
      <c r="B34" s="4">
        <v>4.59</v>
      </c>
      <c r="C34" s="1">
        <v>0.32250000000000001</v>
      </c>
      <c r="D34" s="4">
        <v>0.45250000000000001</v>
      </c>
      <c r="E34" s="4">
        <v>12.559226450000001</v>
      </c>
      <c r="F34" s="1">
        <f t="shared" ca="1" si="7"/>
        <v>1873.708333333331</v>
      </c>
      <c r="G34" s="5">
        <f ca="1">G26*4/12+G38*8/12</f>
        <v>5.5066666666666668</v>
      </c>
      <c r="H34" s="1">
        <f t="shared" ca="1" si="2"/>
        <v>99.773960999007215</v>
      </c>
      <c r="I34" s="1">
        <f t="shared" ca="1" si="3"/>
        <v>7.0102619656165199</v>
      </c>
      <c r="J34" s="6">
        <f t="shared" ca="1" si="8"/>
        <v>116.29439651593749</v>
      </c>
      <c r="K34" s="1">
        <f t="shared" ca="1" si="4"/>
        <v>9.8361039982681415</v>
      </c>
      <c r="L34" s="6">
        <f t="shared" ca="1" si="5"/>
        <v>11.464752597704079</v>
      </c>
      <c r="M34" s="7" t="s">
        <v>0</v>
      </c>
      <c r="N34" s="8" t="s">
        <v>0</v>
      </c>
      <c r="O34" s="9"/>
      <c r="P34" s="5">
        <f ca="1">((G34/G35+G34/1200+((1+G35/1200)^(-119))*(1-G34/G35)))</f>
        <v>1.0052884299283993</v>
      </c>
      <c r="Q34" s="5">
        <f ca="1">Q33*P33*E33/E34</f>
        <v>1.130661378395303</v>
      </c>
      <c r="R34" s="10">
        <f t="shared" ca="1" si="6"/>
        <v>0.11585285902884657</v>
      </c>
      <c r="S34" s="10">
        <f t="shared" ca="1" si="0"/>
        <v>9.2598763330255851E-2</v>
      </c>
      <c r="T34" s="10">
        <f t="shared" ca="1" si="1"/>
        <v>2.3254095698590715E-2</v>
      </c>
      <c r="U34" s="10"/>
      <c r="V34" s="11"/>
      <c r="W34" s="12"/>
    </row>
    <row r="35" spans="1:23" x14ac:dyDescent="0.2">
      <c r="A35" s="3">
        <v>1873.1</v>
      </c>
      <c r="B35" s="4">
        <v>4.1900000000000004</v>
      </c>
      <c r="C35" s="1">
        <v>0.32500000000000001</v>
      </c>
      <c r="D35" s="4">
        <v>0.45500000000000002</v>
      </c>
      <c r="E35" s="4">
        <v>12.273811569999999</v>
      </c>
      <c r="F35" s="1">
        <f t="shared" ca="1" si="7"/>
        <v>1873.7916666666642</v>
      </c>
      <c r="G35" s="5">
        <f ca="1">G26*3/12+G38*9/12</f>
        <v>5.4975000000000005</v>
      </c>
      <c r="H35" s="1">
        <f t="shared" ca="1" si="2"/>
        <v>93.19701247458535</v>
      </c>
      <c r="I35" s="1">
        <f t="shared" ca="1" si="3"/>
        <v>7.228885215809127</v>
      </c>
      <c r="J35" s="6">
        <f t="shared" ca="1" si="8"/>
        <v>109.3305987243843</v>
      </c>
      <c r="K35" s="1">
        <f t="shared" ca="1" si="4"/>
        <v>10.120439302132777</v>
      </c>
      <c r="L35" s="6">
        <f t="shared" ca="1" si="5"/>
        <v>11.872415851931947</v>
      </c>
      <c r="M35" s="7" t="s">
        <v>0</v>
      </c>
      <c r="N35" s="8" t="s">
        <v>0</v>
      </c>
      <c r="O35" s="9"/>
      <c r="P35" s="5">
        <f ca="1">((G35/G36+G35/1200+((1+G36/1200)^(-119))*(1-G35/G36)))</f>
        <v>1.0052810817357669</v>
      </c>
      <c r="Q35" s="5">
        <f ca="1">Q34*P34*E34/E35</f>
        <v>1.1630722161205505</v>
      </c>
      <c r="R35" s="10">
        <f t="shared" ca="1" si="6"/>
        <v>0.12024919033565884</v>
      </c>
      <c r="S35" s="10">
        <f t="shared" ca="1" si="0"/>
        <v>8.9851257398516404E-2</v>
      </c>
      <c r="T35" s="10">
        <f t="shared" ca="1" si="1"/>
        <v>3.0397932937142436E-2</v>
      </c>
      <c r="U35" s="10"/>
      <c r="V35" s="11"/>
      <c r="W35" s="12"/>
    </row>
    <row r="36" spans="1:23" x14ac:dyDescent="0.2">
      <c r="A36" s="3">
        <v>1873.11</v>
      </c>
      <c r="B36" s="4">
        <v>4.04</v>
      </c>
      <c r="C36" s="1">
        <v>0.32750000000000001</v>
      </c>
      <c r="D36" s="4">
        <v>0.45750000000000002</v>
      </c>
      <c r="E36" s="4">
        <v>11.893231399999999</v>
      </c>
      <c r="F36" s="1">
        <f t="shared" ca="1" si="7"/>
        <v>1873.8749999999975</v>
      </c>
      <c r="G36" s="5">
        <f ca="1">G26*2/12+G38*10/12</f>
        <v>5.4883333333333324</v>
      </c>
      <c r="H36" s="1">
        <f t="shared" ca="1" si="2"/>
        <v>92.736118797789473</v>
      </c>
      <c r="I36" s="1">
        <f t="shared" ca="1" si="3"/>
        <v>7.5175937886821922</v>
      </c>
      <c r="J36" s="6">
        <f t="shared" ca="1" si="8"/>
        <v>109.5248338939881</v>
      </c>
      <c r="K36" s="1">
        <f t="shared" ca="1" si="4"/>
        <v>10.50167681930413</v>
      </c>
      <c r="L36" s="6">
        <f t="shared" ca="1" si="5"/>
        <v>12.402874135272169</v>
      </c>
      <c r="M36" s="7" t="s">
        <v>0</v>
      </c>
      <c r="N36" s="8" t="s">
        <v>0</v>
      </c>
      <c r="O36" s="9"/>
      <c r="P36" s="5">
        <f ca="1">((G36/G37+G36/1200+((1+G37/1200)^(-119))*(1-G36/G37)))</f>
        <v>1.0052737337132196</v>
      </c>
      <c r="Q36" s="5">
        <f ca="1">Q35*P35*E35/E36</f>
        <v>1.2066290414056366</v>
      </c>
      <c r="R36" s="10">
        <f t="shared" ca="1" si="6"/>
        <v>0.12342998034291397</v>
      </c>
      <c r="S36" s="10">
        <f t="shared" ca="1" si="0"/>
        <v>8.7312017371285355E-2</v>
      </c>
      <c r="T36" s="10">
        <f t="shared" ca="1" si="1"/>
        <v>3.6117962971628614E-2</v>
      </c>
      <c r="U36" s="10"/>
      <c r="V36" s="11"/>
      <c r="W36" s="12"/>
    </row>
    <row r="37" spans="1:23" x14ac:dyDescent="0.2">
      <c r="A37" s="3">
        <v>1873.12</v>
      </c>
      <c r="B37" s="4">
        <v>4.42</v>
      </c>
      <c r="C37" s="1">
        <v>0.33</v>
      </c>
      <c r="D37" s="4">
        <v>0.46</v>
      </c>
      <c r="E37" s="4">
        <v>12.178646280000001</v>
      </c>
      <c r="F37" s="1">
        <f t="shared" ca="1" si="7"/>
        <v>1873.9583333333308</v>
      </c>
      <c r="G37" s="5">
        <f ca="1">G26*1/12+G38*11/12</f>
        <v>5.4791666666666661</v>
      </c>
      <c r="H37" s="1">
        <f t="shared" ca="1" si="2"/>
        <v>99.08106633999391</v>
      </c>
      <c r="I37" s="1">
        <f t="shared" ca="1" si="3"/>
        <v>7.397455179230314</v>
      </c>
      <c r="J37" s="6">
        <f t="shared" ca="1" si="8"/>
        <v>117.74651087366779</v>
      </c>
      <c r="K37" s="1">
        <f t="shared" ca="1" si="4"/>
        <v>10.311604189230135</v>
      </c>
      <c r="L37" s="6">
        <f t="shared" ca="1" si="5"/>
        <v>12.254161765132846</v>
      </c>
      <c r="M37" s="7" t="s">
        <v>0</v>
      </c>
      <c r="N37" s="8" t="s">
        <v>0</v>
      </c>
      <c r="O37" s="9"/>
      <c r="P37" s="5">
        <f ca="1">((G37/G38+G37/1200+((1+G38/1200)^(-119))*(1-G37/G38)))</f>
        <v>1.0052663858608724</v>
      </c>
      <c r="Q37" s="5">
        <f ca="1">Q36*P36*E36/E37</f>
        <v>1.1845651757323503</v>
      </c>
      <c r="R37" s="10">
        <f t="shared" ca="1" si="6"/>
        <v>0.11227108128967811</v>
      </c>
      <c r="S37" s="10">
        <f t="shared" ca="1" si="0"/>
        <v>8.8528455328220845E-2</v>
      </c>
      <c r="T37" s="10">
        <f t="shared" ca="1" si="1"/>
        <v>2.3742625961457264E-2</v>
      </c>
      <c r="U37" s="10"/>
      <c r="V37" s="11"/>
      <c r="W37" s="12"/>
    </row>
    <row r="38" spans="1:23" x14ac:dyDescent="0.2">
      <c r="A38" s="3">
        <v>1874.01</v>
      </c>
      <c r="B38" s="4">
        <v>4.66</v>
      </c>
      <c r="C38" s="1">
        <v>0.33</v>
      </c>
      <c r="D38" s="4">
        <v>0.46</v>
      </c>
      <c r="E38" s="4">
        <v>12.368895869999999</v>
      </c>
      <c r="F38" s="1">
        <f t="shared" ca="1" si="7"/>
        <v>1874.041666666664</v>
      </c>
      <c r="G38" s="5">
        <v>5.47</v>
      </c>
      <c r="H38" s="1">
        <f t="shared" ca="1" si="2"/>
        <v>102.85428815725005</v>
      </c>
      <c r="I38" s="1">
        <f t="shared" ca="1" si="3"/>
        <v>7.2836727665005405</v>
      </c>
      <c r="J38" s="6">
        <f t="shared" ca="1" si="8"/>
        <v>122.95187092884998</v>
      </c>
      <c r="K38" s="1">
        <f t="shared" ca="1" si="4"/>
        <v>10.152998401788631</v>
      </c>
      <c r="L38" s="6">
        <f t="shared" ca="1" si="5"/>
        <v>12.136879962933687</v>
      </c>
      <c r="M38" s="7" t="s">
        <v>0</v>
      </c>
      <c r="N38" s="8" t="s">
        <v>0</v>
      </c>
      <c r="O38" s="9"/>
      <c r="P38" s="5">
        <f ca="1">((G38/G39+G38/1200+((1+G39/1200)^(-119))*(1-G38/G39)))</f>
        <v>1.0071091456603121</v>
      </c>
      <c r="Q38" s="5">
        <f ca="1">Q37*P37*E37/E38</f>
        <v>1.1724874567369146</v>
      </c>
      <c r="R38" s="10">
        <f t="shared" ca="1" si="6"/>
        <v>0.10468779814198337</v>
      </c>
      <c r="S38" s="10">
        <f t="shared" ca="1" si="0"/>
        <v>8.9980452646566844E-2</v>
      </c>
      <c r="T38" s="10">
        <f t="shared" ca="1" si="1"/>
        <v>1.4707345495416524E-2</v>
      </c>
      <c r="U38" s="10"/>
      <c r="V38" s="11"/>
      <c r="W38" s="12"/>
    </row>
    <row r="39" spans="1:23" x14ac:dyDescent="0.2">
      <c r="A39" s="3">
        <v>1874.02</v>
      </c>
      <c r="B39" s="4">
        <v>4.8</v>
      </c>
      <c r="C39" s="1">
        <v>0.33</v>
      </c>
      <c r="D39" s="4">
        <v>0.46</v>
      </c>
      <c r="E39" s="4">
        <v>12.368895869999999</v>
      </c>
      <c r="F39" s="1">
        <f t="shared" ca="1" si="7"/>
        <v>1874.1249999999973</v>
      </c>
      <c r="G39" s="5">
        <f ca="1">G38*11/12+G50*1/12</f>
        <v>5.4366666666666665</v>
      </c>
      <c r="H39" s="1">
        <f t="shared" ca="1" si="2"/>
        <v>105.94433114909876</v>
      </c>
      <c r="I39" s="1">
        <f t="shared" ca="1" si="3"/>
        <v>7.2836727665005405</v>
      </c>
      <c r="J39" s="6">
        <f t="shared" ca="1" si="8"/>
        <v>127.37127830665736</v>
      </c>
      <c r="K39" s="1">
        <f t="shared" ca="1" si="4"/>
        <v>10.152998401788631</v>
      </c>
      <c r="L39" s="6">
        <f t="shared" ca="1" si="5"/>
        <v>12.206414171054663</v>
      </c>
      <c r="M39" s="7" t="s">
        <v>0</v>
      </c>
      <c r="N39" s="8" t="s">
        <v>0</v>
      </c>
      <c r="O39" s="9"/>
      <c r="P39" s="5">
        <f ca="1">((G39/G40+G39/1200+((1+G40/1200)^(-119))*(1-G39/G40)))</f>
        <v>1.0070852297331554</v>
      </c>
      <c r="Q39" s="5">
        <f ca="1">Q38*P38*E38/E39</f>
        <v>1.180822840851746</v>
      </c>
      <c r="R39" s="10">
        <f t="shared" ca="1" si="6"/>
        <v>0.10429674065200856</v>
      </c>
      <c r="S39" s="10">
        <f t="shared" ca="1" si="0"/>
        <v>8.9612050368849561E-2</v>
      </c>
      <c r="T39" s="10">
        <f t="shared" ca="1" si="1"/>
        <v>1.4684690283158996E-2</v>
      </c>
      <c r="U39" s="10"/>
      <c r="V39" s="11"/>
      <c r="W39" s="12"/>
    </row>
    <row r="40" spans="1:23" x14ac:dyDescent="0.2">
      <c r="A40" s="3">
        <v>1874.03</v>
      </c>
      <c r="B40" s="4">
        <v>4.7300000000000004</v>
      </c>
      <c r="C40" s="1">
        <v>0.33</v>
      </c>
      <c r="D40" s="4">
        <v>0.46</v>
      </c>
      <c r="E40" s="4">
        <v>12.368895869999999</v>
      </c>
      <c r="F40" s="1">
        <f t="shared" ca="1" si="7"/>
        <v>1874.2083333333305</v>
      </c>
      <c r="G40" s="5">
        <f ca="1">G38*10/12+G50*2/12</f>
        <v>5.4033333333333324</v>
      </c>
      <c r="H40" s="1">
        <f t="shared" ca="1" si="2"/>
        <v>104.39930965317441</v>
      </c>
      <c r="I40" s="1">
        <f t="shared" ca="1" si="3"/>
        <v>7.2836727665005405</v>
      </c>
      <c r="J40" s="6">
        <f t="shared" ca="1" si="8"/>
        <v>126.24351177998385</v>
      </c>
      <c r="K40" s="1">
        <f t="shared" ca="1" si="4"/>
        <v>10.152998401788631</v>
      </c>
      <c r="L40" s="6">
        <f t="shared" ca="1" si="5"/>
        <v>12.277381695304982</v>
      </c>
      <c r="M40" s="7" t="s">
        <v>0</v>
      </c>
      <c r="N40" s="8" t="s">
        <v>0</v>
      </c>
      <c r="O40" s="9"/>
      <c r="P40" s="5">
        <f ca="1">((G40/G41+G40/1200+((1+G41/1200)^(-119))*(1-G40/G41)))</f>
        <v>1.0070613220358624</v>
      </c>
      <c r="Q40" s="5">
        <f ca="1">Q39*P39*E39/E40</f>
        <v>1.1891892419533379</v>
      </c>
      <c r="R40" s="10">
        <f t="shared" ca="1" si="6"/>
        <v>0.10542636932176075</v>
      </c>
      <c r="S40" s="10">
        <f t="shared" ca="1" si="0"/>
        <v>8.9245635090707376E-2</v>
      </c>
      <c r="T40" s="10">
        <f t="shared" ca="1" si="1"/>
        <v>1.6180734231053373E-2</v>
      </c>
      <c r="U40" s="10"/>
      <c r="V40" s="11"/>
      <c r="W40" s="12"/>
    </row>
    <row r="41" spans="1:23" x14ac:dyDescent="0.2">
      <c r="A41" s="3">
        <v>1874.04</v>
      </c>
      <c r="B41" s="4">
        <v>4.5999999999999996</v>
      </c>
      <c r="C41" s="1">
        <v>0.33</v>
      </c>
      <c r="D41" s="4">
        <v>0.46</v>
      </c>
      <c r="E41" s="4">
        <v>12.178646280000001</v>
      </c>
      <c r="F41" s="1">
        <f t="shared" ca="1" si="7"/>
        <v>1874.2916666666638</v>
      </c>
      <c r="G41" s="5">
        <f ca="1">G38*9/12+G50*3/12</f>
        <v>5.37</v>
      </c>
      <c r="H41" s="1">
        <f t="shared" ca="1" si="2"/>
        <v>103.11604189230134</v>
      </c>
      <c r="I41" s="1">
        <f t="shared" ca="1" si="3"/>
        <v>7.397455179230314</v>
      </c>
      <c r="J41" s="6">
        <f t="shared" ca="1" si="8"/>
        <v>125.43717660757811</v>
      </c>
      <c r="K41" s="1">
        <f t="shared" ca="1" si="4"/>
        <v>10.311604189230135</v>
      </c>
      <c r="L41" s="6">
        <f t="shared" ca="1" si="5"/>
        <v>12.543717660757812</v>
      </c>
      <c r="M41" s="7" t="s">
        <v>0</v>
      </c>
      <c r="N41" s="8" t="s">
        <v>0</v>
      </c>
      <c r="O41" s="9"/>
      <c r="P41" s="5">
        <f ca="1">((G41/G42+G41/1200+((1+G42/1200)^(-119))*(1-G41/G42)))</f>
        <v>1.0070374225887071</v>
      </c>
      <c r="Q41" s="5">
        <f ca="1">Q40*P40*E40/E41</f>
        <v>1.2162946727781339</v>
      </c>
      <c r="R41" s="10">
        <f t="shared" ca="1" si="6"/>
        <v>0.10390272399850331</v>
      </c>
      <c r="S41" s="10">
        <f t="shared" ca="1" si="0"/>
        <v>8.9461596274408972E-2</v>
      </c>
      <c r="T41" s="10">
        <f t="shared" ca="1" si="1"/>
        <v>1.4441127724094338E-2</v>
      </c>
      <c r="U41" s="10"/>
      <c r="V41" s="11"/>
      <c r="W41" s="12"/>
    </row>
    <row r="42" spans="1:23" x14ac:dyDescent="0.2">
      <c r="A42" s="3">
        <v>1874.05</v>
      </c>
      <c r="B42" s="4">
        <v>4.4800000000000004</v>
      </c>
      <c r="C42" s="1">
        <v>0.33</v>
      </c>
      <c r="D42" s="4">
        <v>0.46</v>
      </c>
      <c r="E42" s="4">
        <v>12.08348099</v>
      </c>
      <c r="F42" s="1">
        <f t="shared" ca="1" si="7"/>
        <v>1874.374999999997</v>
      </c>
      <c r="G42" s="5">
        <f ca="1">G38*8/12+G50*4/12</f>
        <v>5.3366666666666669</v>
      </c>
      <c r="H42" s="1">
        <f t="shared" ca="1" si="2"/>
        <v>101.21697886661715</v>
      </c>
      <c r="I42" s="1">
        <f t="shared" ca="1" si="3"/>
        <v>7.4557149611570672</v>
      </c>
      <c r="J42" s="6">
        <f t="shared" ca="1" si="8"/>
        <v>123.88283276666019</v>
      </c>
      <c r="K42" s="1">
        <f t="shared" ca="1" si="4"/>
        <v>10.392814794340152</v>
      </c>
      <c r="L42" s="6">
        <f t="shared" ca="1" si="5"/>
        <v>12.720112293005284</v>
      </c>
      <c r="M42" s="7" t="s">
        <v>0</v>
      </c>
      <c r="N42" s="8" t="s">
        <v>0</v>
      </c>
      <c r="O42" s="9"/>
      <c r="P42" s="5">
        <f ca="1">((G42/G43+G42/1200+((1+G43/1200)^(-119))*(1-G42/G43)))</f>
        <v>1.0070135314120179</v>
      </c>
      <c r="Q42" s="5">
        <f ca="1">Q41*P41*E41/E42</f>
        <v>1.2345007781010944</v>
      </c>
      <c r="R42" s="10">
        <f t="shared" ca="1" si="6"/>
        <v>9.8946329803004218E-2</v>
      </c>
      <c r="S42" s="10">
        <f t="shared" ca="1" si="0"/>
        <v>9.0563362731595376E-2</v>
      </c>
      <c r="T42" s="10">
        <f t="shared" ca="1" si="1"/>
        <v>8.3829670714088422E-3</v>
      </c>
      <c r="U42" s="10"/>
      <c r="V42" s="11"/>
      <c r="W42" s="12"/>
    </row>
    <row r="43" spans="1:23" x14ac:dyDescent="0.2">
      <c r="A43" s="3">
        <v>1874.06</v>
      </c>
      <c r="B43" s="4">
        <v>4.46</v>
      </c>
      <c r="C43" s="1">
        <v>0.33</v>
      </c>
      <c r="D43" s="4">
        <v>0.46</v>
      </c>
      <c r="E43" s="4">
        <v>11.79806612</v>
      </c>
      <c r="F43" s="1">
        <f t="shared" ca="1" si="7"/>
        <v>1874.4583333333303</v>
      </c>
      <c r="G43" s="5">
        <f ca="1">G38*7/12+G50*5/12</f>
        <v>5.3033333333333337</v>
      </c>
      <c r="H43" s="1">
        <f t="shared" ca="1" si="2"/>
        <v>103.2027933744111</v>
      </c>
      <c r="I43" s="1">
        <f t="shared" ca="1" si="3"/>
        <v>7.6360811241156199</v>
      </c>
      <c r="J43" s="6">
        <f t="shared" ca="1" si="8"/>
        <v>127.09217514794523</v>
      </c>
      <c r="K43" s="1">
        <f t="shared" ca="1" si="4"/>
        <v>10.644234294221771</v>
      </c>
      <c r="L43" s="6">
        <f t="shared" ca="1" si="5"/>
        <v>13.108161562344124</v>
      </c>
      <c r="M43" s="7" t="s">
        <v>0</v>
      </c>
      <c r="N43" s="8" t="s">
        <v>0</v>
      </c>
      <c r="O43" s="9"/>
      <c r="P43" s="5">
        <f ca="1">((G43/G44+G43/1200+((1+G44/1200)^(-119))*(1-G43/G44)))</f>
        <v>1.0069896485261771</v>
      </c>
      <c r="Q43" s="5">
        <f ca="1">Q42*P42*E42/E43</f>
        <v>1.2732330745820959</v>
      </c>
      <c r="R43" s="10">
        <f t="shared" ca="1" si="6"/>
        <v>9.2226727131259789E-2</v>
      </c>
      <c r="S43" s="10">
        <f t="shared" ca="1" si="0"/>
        <v>8.7599342363323007E-2</v>
      </c>
      <c r="T43" s="10">
        <f t="shared" ca="1" si="1"/>
        <v>4.6273847679367819E-3</v>
      </c>
      <c r="U43" s="10"/>
      <c r="V43" s="11"/>
      <c r="W43" s="12"/>
    </row>
    <row r="44" spans="1:23" x14ac:dyDescent="0.2">
      <c r="A44" s="3">
        <v>1874.07</v>
      </c>
      <c r="B44" s="4">
        <v>4.46</v>
      </c>
      <c r="C44" s="1">
        <v>0.33</v>
      </c>
      <c r="D44" s="4">
        <v>0.46</v>
      </c>
      <c r="E44" s="4">
        <v>11.893231399999999</v>
      </c>
      <c r="F44" s="1">
        <f t="shared" ca="1" si="7"/>
        <v>1874.5416666666636</v>
      </c>
      <c r="G44" s="5">
        <f ca="1">G38*6/12+G50*6/12</f>
        <v>5.27</v>
      </c>
      <c r="H44" s="1">
        <f t="shared" ca="1" si="2"/>
        <v>102.37700243518343</v>
      </c>
      <c r="I44" s="1">
        <f t="shared" ca="1" si="3"/>
        <v>7.5749800008095365</v>
      </c>
      <c r="J44" s="6">
        <f t="shared" ca="1" si="8"/>
        <v>126.85259982129891</v>
      </c>
      <c r="K44" s="1">
        <f t="shared" ca="1" si="4"/>
        <v>10.559063031431474</v>
      </c>
      <c r="L44" s="6">
        <f t="shared" ca="1" si="5"/>
        <v>13.083451999506163</v>
      </c>
      <c r="M44" s="7" t="s">
        <v>0</v>
      </c>
      <c r="N44" s="8" t="s">
        <v>0</v>
      </c>
      <c r="O44" s="9"/>
      <c r="P44" s="5">
        <f ca="1">((G44/G45+G44/1200+((1+G45/1200)^(-119))*(1-G44/G45)))</f>
        <v>1.006965773951622</v>
      </c>
      <c r="Q44" s="5">
        <f ca="1">Q43*P43*E43/E44</f>
        <v>1.2718733715616586</v>
      </c>
      <c r="R44" s="10">
        <f t="shared" ca="1" si="6"/>
        <v>9.4262400013793934E-2</v>
      </c>
      <c r="S44" s="10">
        <f t="shared" ca="1" si="0"/>
        <v>8.9291081935029215E-2</v>
      </c>
      <c r="T44" s="10">
        <f t="shared" ca="1" si="1"/>
        <v>4.9713180787647193E-3</v>
      </c>
      <c r="U44" s="10"/>
      <c r="V44" s="11"/>
      <c r="W44" s="12"/>
    </row>
    <row r="45" spans="1:23" x14ac:dyDescent="0.2">
      <c r="A45" s="3">
        <v>1874.08</v>
      </c>
      <c r="B45" s="4">
        <v>4.47</v>
      </c>
      <c r="C45" s="1">
        <v>0.33</v>
      </c>
      <c r="D45" s="4">
        <v>0.46</v>
      </c>
      <c r="E45" s="4">
        <v>11.79806612</v>
      </c>
      <c r="F45" s="1">
        <f t="shared" ca="1" si="7"/>
        <v>1874.6249999999968</v>
      </c>
      <c r="G45" s="5">
        <f ca="1">G38*5/12+G50*7/12</f>
        <v>5.2366666666666664</v>
      </c>
      <c r="H45" s="1">
        <f t="shared" ca="1" si="2"/>
        <v>103.43418977211157</v>
      </c>
      <c r="I45" s="1">
        <f t="shared" ca="1" si="3"/>
        <v>7.6360811241156199</v>
      </c>
      <c r="J45" s="6">
        <f t="shared" ca="1" si="8"/>
        <v>128.95100427084185</v>
      </c>
      <c r="K45" s="1">
        <f t="shared" ca="1" si="4"/>
        <v>10.644234294221771</v>
      </c>
      <c r="L45" s="6">
        <f t="shared" ca="1" si="5"/>
        <v>13.270125719147035</v>
      </c>
      <c r="M45" s="7" t="s">
        <v>0</v>
      </c>
      <c r="N45" s="8" t="s">
        <v>0</v>
      </c>
      <c r="O45" s="9"/>
      <c r="P45" s="5">
        <f ca="1">((G45/G46+G45/1200+((1+G46/1200)^(-119))*(1-G45/G46)))</f>
        <v>1.0069419077088448</v>
      </c>
      <c r="Q45" s="5">
        <f ca="1">Q44*P44*E44/E45</f>
        <v>1.2910635716193151</v>
      </c>
      <c r="R45" s="10">
        <f t="shared" ca="1" si="6"/>
        <v>9.975115768984244E-2</v>
      </c>
      <c r="S45" s="10">
        <f t="shared" ca="1" si="0"/>
        <v>8.8059593459123064E-2</v>
      </c>
      <c r="T45" s="10">
        <f t="shared" ca="1" si="1"/>
        <v>1.1691564230719376E-2</v>
      </c>
      <c r="U45" s="10"/>
      <c r="V45" s="11"/>
      <c r="W45" s="12"/>
    </row>
    <row r="46" spans="1:23" x14ac:dyDescent="0.2">
      <c r="A46" s="3">
        <v>1874.09</v>
      </c>
      <c r="B46" s="4">
        <v>4.54</v>
      </c>
      <c r="C46" s="1">
        <v>0.33</v>
      </c>
      <c r="D46" s="4">
        <v>0.46</v>
      </c>
      <c r="E46" s="4">
        <v>11.79806612</v>
      </c>
      <c r="F46" s="1">
        <f t="shared" ca="1" si="7"/>
        <v>1874.7083333333301</v>
      </c>
      <c r="G46" s="5">
        <f ca="1">G38*4/12+G50*8/12</f>
        <v>5.2033333333333331</v>
      </c>
      <c r="H46" s="1">
        <f t="shared" ca="1" si="2"/>
        <v>105.05396455601489</v>
      </c>
      <c r="I46" s="1">
        <f t="shared" ca="1" si="3"/>
        <v>7.6360811241156199</v>
      </c>
      <c r="J46" s="6">
        <f t="shared" ca="1" si="8"/>
        <v>131.76369396131324</v>
      </c>
      <c r="K46" s="1">
        <f t="shared" ca="1" si="4"/>
        <v>10.644234294221771</v>
      </c>
      <c r="L46" s="6">
        <f t="shared" ca="1" si="5"/>
        <v>13.350506436608828</v>
      </c>
      <c r="M46" s="7" t="s">
        <v>0</v>
      </c>
      <c r="N46" s="8" t="s">
        <v>0</v>
      </c>
      <c r="O46" s="9"/>
      <c r="P46" s="5">
        <f ca="1">((G46/G47+G46/1200+((1+G47/1200)^(-119))*(1-G46/G47)))</f>
        <v>1.0069180498183923</v>
      </c>
      <c r="Q46" s="5">
        <f ca="1">Q45*P45*E45/E46</f>
        <v>1.3000260157797479</v>
      </c>
      <c r="R46" s="10">
        <f t="shared" ca="1" si="6"/>
        <v>9.5678558811523429E-2</v>
      </c>
      <c r="S46" s="10">
        <f t="shared" ca="1" si="0"/>
        <v>8.8894495766643322E-2</v>
      </c>
      <c r="T46" s="10">
        <f t="shared" ca="1" si="1"/>
        <v>6.7840630448801065E-3</v>
      </c>
      <c r="U46" s="10"/>
      <c r="V46" s="11"/>
      <c r="W46" s="12"/>
    </row>
    <row r="47" spans="1:23" x14ac:dyDescent="0.2">
      <c r="A47" s="3">
        <v>1874.1</v>
      </c>
      <c r="B47" s="4">
        <v>4.53</v>
      </c>
      <c r="C47" s="1">
        <v>0.33</v>
      </c>
      <c r="D47" s="4">
        <v>0.46</v>
      </c>
      <c r="E47" s="4">
        <v>11.60773554</v>
      </c>
      <c r="F47" s="1">
        <f t="shared" ca="1" si="7"/>
        <v>1874.7916666666633</v>
      </c>
      <c r="G47" s="5">
        <f ca="1">G38*3/12+G50*9/12</f>
        <v>5.17</v>
      </c>
      <c r="H47" s="1">
        <f t="shared" ca="1" si="2"/>
        <v>106.54133062717933</v>
      </c>
      <c r="I47" s="1">
        <f t="shared" ca="1" si="3"/>
        <v>7.761288986085912</v>
      </c>
      <c r="J47" s="6">
        <f t="shared" ca="1" si="8"/>
        <v>134.44043435110669</v>
      </c>
      <c r="K47" s="1">
        <f t="shared" ca="1" si="4"/>
        <v>10.818766465453088</v>
      </c>
      <c r="L47" s="6">
        <f t="shared" ca="1" si="5"/>
        <v>13.651788035653215</v>
      </c>
      <c r="M47" s="7" t="s">
        <v>0</v>
      </c>
      <c r="N47" s="8" t="s">
        <v>0</v>
      </c>
      <c r="O47" s="9"/>
      <c r="P47" s="5">
        <f ca="1">((G47/G48+G47/1200+((1+G48/1200)^(-119))*(1-G47/G48)))</f>
        <v>1.0068942003008658</v>
      </c>
      <c r="Q47" s="5">
        <f ca="1">Q46*P46*E46/E47</f>
        <v>1.3304834912891119</v>
      </c>
      <c r="R47" s="10">
        <f t="shared" ca="1" si="6"/>
        <v>9.1695180263305032E-2</v>
      </c>
      <c r="S47" s="10">
        <f t="shared" ca="1" si="0"/>
        <v>8.7974152302882525E-2</v>
      </c>
      <c r="T47" s="10">
        <f t="shared" ca="1" si="1"/>
        <v>3.7210279604225072E-3</v>
      </c>
      <c r="U47" s="10"/>
      <c r="V47" s="11"/>
      <c r="W47" s="12"/>
    </row>
    <row r="48" spans="1:23" x14ac:dyDescent="0.2">
      <c r="A48" s="3">
        <v>1874.11</v>
      </c>
      <c r="B48" s="4">
        <v>4.57</v>
      </c>
      <c r="C48" s="1">
        <v>0.33</v>
      </c>
      <c r="D48" s="4">
        <v>0.46</v>
      </c>
      <c r="E48" s="4">
        <v>11.51265124</v>
      </c>
      <c r="F48" s="1">
        <f t="shared" ca="1" si="7"/>
        <v>1874.8749999999966</v>
      </c>
      <c r="G48" s="5">
        <f ca="1">G38*2/12+G50*10/12</f>
        <v>5.1366666666666667</v>
      </c>
      <c r="H48" s="1">
        <f t="shared" ca="1" si="2"/>
        <v>108.36979979600251</v>
      </c>
      <c r="I48" s="1">
        <f t="shared" ca="1" si="3"/>
        <v>7.8253903572605754</v>
      </c>
      <c r="J48" s="6">
        <f t="shared" ca="1" si="8"/>
        <v>137.57058982386189</v>
      </c>
      <c r="K48" s="1">
        <f t="shared" ca="1" si="4"/>
        <v>10.908119891938982</v>
      </c>
      <c r="L48" s="6">
        <f t="shared" ca="1" si="5"/>
        <v>13.847367903495943</v>
      </c>
      <c r="M48" s="7" t="s">
        <v>0</v>
      </c>
      <c r="N48" s="8" t="s">
        <v>0</v>
      </c>
      <c r="O48" s="9"/>
      <c r="P48" s="5">
        <f ca="1">((G48/G49+G48/1200+((1+G49/1200)^(-119))*(1-G48/G49)))</f>
        <v>1.0068703591769228</v>
      </c>
      <c r="Q48" s="5">
        <f ca="1">Q47*P47*E47/E48</f>
        <v>1.3507204836288711</v>
      </c>
      <c r="R48" s="10">
        <f t="shared" ca="1" si="6"/>
        <v>9.0050902757926377E-2</v>
      </c>
      <c r="S48" s="10">
        <f t="shared" ca="1" si="0"/>
        <v>8.9173310411911455E-2</v>
      </c>
      <c r="T48" s="10">
        <f t="shared" ca="1" si="1"/>
        <v>8.7759234601492153E-4</v>
      </c>
      <c r="U48" s="10"/>
      <c r="V48" s="11"/>
      <c r="W48" s="12"/>
    </row>
    <row r="49" spans="1:23" x14ac:dyDescent="0.2">
      <c r="A49" s="3">
        <v>1874.12</v>
      </c>
      <c r="B49" s="4">
        <v>4.54</v>
      </c>
      <c r="C49" s="1">
        <v>0.33</v>
      </c>
      <c r="D49" s="4">
        <v>0.46</v>
      </c>
      <c r="E49" s="4">
        <v>11.51265124</v>
      </c>
      <c r="F49" s="1">
        <f t="shared" ca="1" si="7"/>
        <v>1874.9583333333298</v>
      </c>
      <c r="G49" s="5">
        <f ca="1">G38*1/12+G50*11/12</f>
        <v>5.1033333333333335</v>
      </c>
      <c r="H49" s="1">
        <f t="shared" ca="1" si="2"/>
        <v>107.65840067261519</v>
      </c>
      <c r="I49" s="1">
        <f t="shared" ca="1" si="3"/>
        <v>7.8253903572605754</v>
      </c>
      <c r="J49" s="6">
        <f t="shared" ca="1" si="8"/>
        <v>137.49533238960376</v>
      </c>
      <c r="K49" s="1">
        <f t="shared" ca="1" si="4"/>
        <v>10.908119891938982</v>
      </c>
      <c r="L49" s="6">
        <f t="shared" ca="1" si="5"/>
        <v>13.931245131986284</v>
      </c>
      <c r="M49" s="7" t="s">
        <v>0</v>
      </c>
      <c r="N49" s="8" t="s">
        <v>0</v>
      </c>
      <c r="O49" s="9"/>
      <c r="P49" s="5">
        <f ca="1">((G49/G50+G49/1200+((1+G50/1200)^(-119))*(1-G49/G50)))</f>
        <v>1.0068465264672748</v>
      </c>
      <c r="Q49" s="5">
        <f ca="1">Q48*P48*E48/E49</f>
        <v>1.3600004184990284</v>
      </c>
      <c r="R49" s="10">
        <f t="shared" ca="1" si="6"/>
        <v>9.1753960910075039E-2</v>
      </c>
      <c r="S49" s="10">
        <f t="shared" ca="1" si="0"/>
        <v>9.0069110799300578E-2</v>
      </c>
      <c r="T49" s="10">
        <f t="shared" ca="1" si="1"/>
        <v>1.6848501107744607E-3</v>
      </c>
      <c r="U49" s="10"/>
      <c r="V49" s="11"/>
      <c r="W49" s="12"/>
    </row>
    <row r="50" spans="1:23" x14ac:dyDescent="0.2">
      <c r="A50" s="3">
        <v>1875.01</v>
      </c>
      <c r="B50" s="4">
        <v>4.54</v>
      </c>
      <c r="C50" s="1">
        <v>0.32750000000000001</v>
      </c>
      <c r="D50" s="4">
        <v>0.45169999999999999</v>
      </c>
      <c r="E50" s="4">
        <v>11.51265124</v>
      </c>
      <c r="F50" s="1">
        <f t="shared" ca="1" si="7"/>
        <v>1875.0416666666631</v>
      </c>
      <c r="G50" s="5">
        <v>5.07</v>
      </c>
      <c r="H50" s="1">
        <f t="shared" ca="1" si="2"/>
        <v>107.65840067261519</v>
      </c>
      <c r="I50" s="1">
        <f t="shared" ca="1" si="3"/>
        <v>7.7661070969782982</v>
      </c>
      <c r="J50" s="6">
        <f t="shared" ca="1" si="8"/>
        <v>138.32186912524244</v>
      </c>
      <c r="K50" s="1">
        <f t="shared" ca="1" si="4"/>
        <v>10.711299467801823</v>
      </c>
      <c r="L50" s="6">
        <f t="shared" ca="1" si="5"/>
        <v>13.762111956800002</v>
      </c>
      <c r="M50" s="7" t="s">
        <v>0</v>
      </c>
      <c r="N50" s="8" t="s">
        <v>0</v>
      </c>
      <c r="O50" s="9"/>
      <c r="P50" s="5">
        <f ca="1">((G50/G51+G50/1200+((1+G51/1200)^(-119))*(1-G50/G51)))</f>
        <v>1.0073431926888408</v>
      </c>
      <c r="Q50" s="5">
        <f ca="1">Q49*P49*E49/E50</f>
        <v>1.3693116973597868</v>
      </c>
      <c r="R50" s="10">
        <f t="shared" ca="1" si="6"/>
        <v>8.9208398274062795E-2</v>
      </c>
      <c r="S50" s="10">
        <f t="shared" ca="1" si="0"/>
        <v>8.972112928294762E-2</v>
      </c>
      <c r="T50" s="10">
        <f t="shared" ca="1" si="1"/>
        <v>-5.1273100888482581E-4</v>
      </c>
      <c r="U50" s="10"/>
      <c r="V50" s="11"/>
      <c r="W50" s="12"/>
    </row>
    <row r="51" spans="1:23" x14ac:dyDescent="0.2">
      <c r="A51" s="3">
        <v>1875.02</v>
      </c>
      <c r="B51" s="4">
        <v>4.53</v>
      </c>
      <c r="C51" s="1">
        <v>0.32500000000000001</v>
      </c>
      <c r="D51" s="4">
        <v>0.44330000000000003</v>
      </c>
      <c r="E51" s="4">
        <v>11.51265124</v>
      </c>
      <c r="F51" s="1">
        <f t="shared" ca="1" si="7"/>
        <v>1875.1249999999964</v>
      </c>
      <c r="G51" s="5">
        <f ca="1">G50*11/12+G62*1/12</f>
        <v>5.03</v>
      </c>
      <c r="H51" s="1">
        <f t="shared" ca="1" si="2"/>
        <v>107.42126763148607</v>
      </c>
      <c r="I51" s="1">
        <f t="shared" ca="1" si="3"/>
        <v>7.7068238366960209</v>
      </c>
      <c r="J51" s="6">
        <f t="shared" ca="1" si="8"/>
        <v>138.84235339783191</v>
      </c>
      <c r="K51" s="1">
        <f t="shared" ca="1" si="4"/>
        <v>10.512107713253371</v>
      </c>
      <c r="L51" s="6">
        <f t="shared" ca="1" si="5"/>
        <v>13.586934936260239</v>
      </c>
      <c r="M51" s="7" t="s">
        <v>0</v>
      </c>
      <c r="N51" s="8" t="s">
        <v>0</v>
      </c>
      <c r="O51" s="9"/>
      <c r="P51" s="5">
        <f ca="1">((G51/G52+G51/1200+((1+G52/1200)^(-119))*(1-G51/G52)))</f>
        <v>1.0073155682359349</v>
      </c>
      <c r="Q51" s="5">
        <f ca="1">Q50*P50*E50/E51</f>
        <v>1.3793668170045832</v>
      </c>
      <c r="R51" s="10">
        <f t="shared" ca="1" si="6"/>
        <v>9.1463780582804244E-2</v>
      </c>
      <c r="S51" s="10">
        <f t="shared" ca="1" si="0"/>
        <v>8.811211747288672E-2</v>
      </c>
      <c r="T51" s="10">
        <f t="shared" ca="1" si="1"/>
        <v>3.3516631099175243E-3</v>
      </c>
      <c r="U51" s="10"/>
      <c r="V51" s="11"/>
      <c r="W51" s="12"/>
    </row>
    <row r="52" spans="1:23" x14ac:dyDescent="0.2">
      <c r="A52" s="3">
        <v>1875.03</v>
      </c>
      <c r="B52" s="4">
        <v>4.59</v>
      </c>
      <c r="C52" s="1">
        <v>0.32250000000000001</v>
      </c>
      <c r="D52" s="4">
        <v>0.435</v>
      </c>
      <c r="E52" s="4">
        <v>11.51265124</v>
      </c>
      <c r="F52" s="1">
        <f t="shared" ca="1" si="7"/>
        <v>1875.2083333333296</v>
      </c>
      <c r="G52" s="5">
        <f ca="1">G50*10/12+G62*2/12</f>
        <v>4.99</v>
      </c>
      <c r="H52" s="1">
        <f t="shared" ca="1" si="2"/>
        <v>108.84406587826072</v>
      </c>
      <c r="I52" s="1">
        <f t="shared" ca="1" si="3"/>
        <v>7.6475405764137427</v>
      </c>
      <c r="J52" s="6">
        <f t="shared" ca="1" si="8"/>
        <v>141.50503098093051</v>
      </c>
      <c r="K52" s="1">
        <f t="shared" ca="1" si="4"/>
        <v>10.315287289116212</v>
      </c>
      <c r="L52" s="6">
        <f t="shared" ca="1" si="5"/>
        <v>13.410607511264656</v>
      </c>
      <c r="M52" s="7" t="s">
        <v>0</v>
      </c>
      <c r="N52" s="8" t="s">
        <v>0</v>
      </c>
      <c r="O52" s="9"/>
      <c r="P52" s="5">
        <f ca="1">((G52/G53+G52/1200+((1+G53/1200)^(-119))*(1-G52/G53)))</f>
        <v>1.0072879584453418</v>
      </c>
      <c r="Q52" s="5">
        <f ca="1">Q51*P51*E51/E52</f>
        <v>1.3894576690767646</v>
      </c>
      <c r="R52" s="10">
        <f t="shared" ca="1" si="6"/>
        <v>9.2756125299535475E-2</v>
      </c>
      <c r="S52" s="10">
        <f t="shared" ca="1" si="0"/>
        <v>9.0254177086700693E-2</v>
      </c>
      <c r="T52" s="10">
        <f t="shared" ca="1" si="1"/>
        <v>2.5019482128347814E-3</v>
      </c>
      <c r="U52" s="10"/>
      <c r="V52" s="11"/>
      <c r="W52" s="12"/>
    </row>
    <row r="53" spans="1:23" x14ac:dyDescent="0.2">
      <c r="A53" s="3">
        <v>1875.04</v>
      </c>
      <c r="B53" s="4">
        <v>4.6500000000000004</v>
      </c>
      <c r="C53" s="1">
        <v>0.32</v>
      </c>
      <c r="D53" s="4">
        <v>0.42670000000000002</v>
      </c>
      <c r="E53" s="4">
        <v>11.60773554</v>
      </c>
      <c r="F53" s="1">
        <f t="shared" ca="1" si="7"/>
        <v>1875.2916666666629</v>
      </c>
      <c r="G53" s="5">
        <f ca="1">G50*9/12+G62*3/12</f>
        <v>4.95</v>
      </c>
      <c r="H53" s="1">
        <f t="shared" ca="1" si="2"/>
        <v>109.36361753121058</v>
      </c>
      <c r="I53" s="1">
        <f t="shared" ca="1" si="3"/>
        <v>7.5260984107499738</v>
      </c>
      <c r="J53" s="6">
        <f t="shared" ca="1" si="8"/>
        <v>142.99585705860798</v>
      </c>
      <c r="K53" s="1">
        <f t="shared" ca="1" si="4"/>
        <v>10.035581849584419</v>
      </c>
      <c r="L53" s="6">
        <f t="shared" ca="1" si="5"/>
        <v>13.121791872453338</v>
      </c>
      <c r="M53" s="7" t="s">
        <v>0</v>
      </c>
      <c r="N53" s="8" t="s">
        <v>0</v>
      </c>
      <c r="O53" s="9"/>
      <c r="P53" s="5">
        <f ca="1">((G53/G54+G53/1200+((1+G54/1200)^(-119))*(1-G53/G54)))</f>
        <v>1.0072603633605304</v>
      </c>
      <c r="Q53" s="5">
        <f ca="1">Q52*P52*E52/E53</f>
        <v>1.3881193428160883</v>
      </c>
      <c r="R53" s="10">
        <f t="shared" ca="1" si="6"/>
        <v>9.0695274841059437E-2</v>
      </c>
      <c r="S53" s="10">
        <f t="shared" ca="1" si="0"/>
        <v>8.9529622959025668E-2</v>
      </c>
      <c r="T53" s="10">
        <f t="shared" ca="1" si="1"/>
        <v>1.1656518820337691E-3</v>
      </c>
      <c r="U53" s="10"/>
      <c r="V53" s="11"/>
      <c r="W53" s="12"/>
    </row>
    <row r="54" spans="1:23" x14ac:dyDescent="0.2">
      <c r="A54" s="3">
        <v>1875.05</v>
      </c>
      <c r="B54" s="4">
        <v>4.47</v>
      </c>
      <c r="C54" s="1">
        <v>0.3175</v>
      </c>
      <c r="D54" s="4">
        <v>0.41830000000000001</v>
      </c>
      <c r="E54" s="4">
        <v>11.322320660000001</v>
      </c>
      <c r="F54" s="1">
        <f t="shared" ca="1" si="7"/>
        <v>1875.3749999999961</v>
      </c>
      <c r="G54" s="5">
        <f ca="1">G50*8/12+G62*4/12</f>
        <v>4.91</v>
      </c>
      <c r="H54" s="1">
        <f t="shared" ca="1" si="2"/>
        <v>107.78032584002085</v>
      </c>
      <c r="I54" s="1">
        <f t="shared" ca="1" si="3"/>
        <v>7.6555376855048358</v>
      </c>
      <c r="J54" s="6">
        <f t="shared" ca="1" si="8"/>
        <v>141.7598124974302</v>
      </c>
      <c r="K54" s="1">
        <f t="shared" ca="1" si="4"/>
        <v>10.086020201091884</v>
      </c>
      <c r="L54" s="6">
        <f t="shared" ca="1" si="5"/>
        <v>13.265800798137597</v>
      </c>
      <c r="M54" s="7" t="s">
        <v>0</v>
      </c>
      <c r="N54" s="8" t="s">
        <v>0</v>
      </c>
      <c r="O54" s="9"/>
      <c r="P54" s="5">
        <f ca="1">((G54/G55+G54/1200+((1+G55/1200)^(-119))*(1-G54/G55)))</f>
        <v>1.0072327830251093</v>
      </c>
      <c r="Q54" s="5">
        <f ca="1">Q53*P53*E53/E54</f>
        <v>1.4334435834246131</v>
      </c>
      <c r="R54" s="10">
        <f t="shared" ca="1" si="6"/>
        <v>9.3516579038204428E-2</v>
      </c>
      <c r="S54" s="10">
        <f t="shared" ca="1" si="0"/>
        <v>8.8992586834211185E-2</v>
      </c>
      <c r="T54" s="10">
        <f t="shared" ca="1" si="1"/>
        <v>4.5239922039932434E-3</v>
      </c>
      <c r="U54" s="10"/>
      <c r="V54" s="11"/>
      <c r="W54" s="12"/>
    </row>
    <row r="55" spans="1:23" x14ac:dyDescent="0.2">
      <c r="A55" s="3">
        <v>1875.06</v>
      </c>
      <c r="B55" s="4">
        <v>4.38</v>
      </c>
      <c r="C55" s="1">
        <v>0.315</v>
      </c>
      <c r="D55" s="4">
        <v>0.41</v>
      </c>
      <c r="E55" s="4">
        <v>11.13207107</v>
      </c>
      <c r="F55" s="1">
        <f t="shared" ca="1" si="7"/>
        <v>1875.4583333333294</v>
      </c>
      <c r="G55" s="5">
        <f ca="1">G50*7/12+G62*5/12</f>
        <v>4.87</v>
      </c>
      <c r="H55" s="1">
        <f t="shared" ca="1" si="2"/>
        <v>107.41515504895172</v>
      </c>
      <c r="I55" s="1">
        <f t="shared" ca="1" si="3"/>
        <v>7.725062520643788</v>
      </c>
      <c r="J55" s="6">
        <f t="shared" ca="1" si="8"/>
        <v>142.12622514920275</v>
      </c>
      <c r="K55" s="1">
        <f t="shared" ca="1" si="4"/>
        <v>10.054843280837947</v>
      </c>
      <c r="L55" s="6">
        <f t="shared" ca="1" si="5"/>
        <v>13.304053039080625</v>
      </c>
      <c r="M55" s="7" t="s">
        <v>0</v>
      </c>
      <c r="N55" s="8" t="s">
        <v>0</v>
      </c>
      <c r="O55" s="9"/>
      <c r="P55" s="5">
        <f ca="1">((G55/G56+G55/1200+((1+G56/1200)^(-119))*(1-G55/G56)))</f>
        <v>1.0072052174828279</v>
      </c>
      <c r="Q55" s="5">
        <f ca="1">Q54*P54*E54/E55</f>
        <v>1.4684864298039291</v>
      </c>
      <c r="R55" s="10">
        <f t="shared" ca="1" si="6"/>
        <v>9.5914444065068993E-2</v>
      </c>
      <c r="S55" s="10">
        <f t="shared" ca="1" si="0"/>
        <v>8.9383604061397115E-2</v>
      </c>
      <c r="T55" s="10">
        <f t="shared" ca="1" si="1"/>
        <v>6.5308400036718783E-3</v>
      </c>
      <c r="U55" s="10"/>
      <c r="V55" s="11"/>
      <c r="W55" s="12"/>
    </row>
    <row r="56" spans="1:23" x14ac:dyDescent="0.2">
      <c r="A56" s="3">
        <v>1875.07</v>
      </c>
      <c r="B56" s="4">
        <v>4.3899999999999997</v>
      </c>
      <c r="C56" s="1">
        <v>0.3125</v>
      </c>
      <c r="D56" s="4">
        <v>0.4017</v>
      </c>
      <c r="E56" s="4">
        <v>11.13207107</v>
      </c>
      <c r="F56" s="1">
        <f t="shared" ca="1" si="7"/>
        <v>1875.5416666666626</v>
      </c>
      <c r="G56" s="5">
        <f ca="1">G50*6/12+G62*6/12</f>
        <v>4.83</v>
      </c>
      <c r="H56" s="1">
        <f t="shared" ca="1" si="2"/>
        <v>107.66039512897214</v>
      </c>
      <c r="I56" s="1">
        <f t="shared" ca="1" si="3"/>
        <v>7.6637525006386786</v>
      </c>
      <c r="J56" s="6">
        <f t="shared" ca="1" si="8"/>
        <v>143.2957379417642</v>
      </c>
      <c r="K56" s="1">
        <f t="shared" ca="1" si="4"/>
        <v>9.8512940144209828</v>
      </c>
      <c r="L56" s="6">
        <f t="shared" ca="1" si="5"/>
        <v>13.112049642643893</v>
      </c>
      <c r="M56" s="7" t="s">
        <v>0</v>
      </c>
      <c r="N56" s="8" t="s">
        <v>0</v>
      </c>
      <c r="O56" s="9"/>
      <c r="P56" s="5">
        <f ca="1">((G56/G57+G56/1200+((1+G57/1200)^(-119))*(1-G56/G57)))</f>
        <v>1.0071776667775758</v>
      </c>
      <c r="Q56" s="5">
        <f ca="1">Q55*P55*E55/E56</f>
        <v>1.4790671939012479</v>
      </c>
      <c r="R56" s="10">
        <f t="shared" ca="1" si="6"/>
        <v>9.8260060266824878E-2</v>
      </c>
      <c r="S56" s="10">
        <f t="shared" ca="1" si="0"/>
        <v>8.7725444828712584E-2</v>
      </c>
      <c r="T56" s="10">
        <f t="shared" ca="1" si="1"/>
        <v>1.0534615438112294E-2</v>
      </c>
      <c r="U56" s="10"/>
      <c r="V56" s="11"/>
      <c r="W56" s="12"/>
    </row>
    <row r="57" spans="1:23" x14ac:dyDescent="0.2">
      <c r="A57" s="3">
        <v>1875.08</v>
      </c>
      <c r="B57" s="4">
        <v>4.41</v>
      </c>
      <c r="C57" s="1">
        <v>0.31</v>
      </c>
      <c r="D57" s="4">
        <v>0.39329999999999998</v>
      </c>
      <c r="E57" s="4">
        <v>11.22715537</v>
      </c>
      <c r="F57" s="1">
        <f t="shared" ca="1" si="7"/>
        <v>1875.6249999999959</v>
      </c>
      <c r="G57" s="5">
        <f ca="1">G50*5/12+G62*7/12</f>
        <v>4.79</v>
      </c>
      <c r="H57" s="1">
        <f t="shared" ca="1" si="2"/>
        <v>107.23493087278796</v>
      </c>
      <c r="I57" s="1">
        <f t="shared" ca="1" si="3"/>
        <v>7.5380563652073151</v>
      </c>
      <c r="J57" s="6">
        <f t="shared" ca="1" si="8"/>
        <v>143.5655406350607</v>
      </c>
      <c r="K57" s="1">
        <f t="shared" ca="1" si="4"/>
        <v>9.5636050594710866</v>
      </c>
      <c r="L57" s="6">
        <f t="shared" ca="1" si="5"/>
        <v>12.80370229745337</v>
      </c>
      <c r="M57" s="7" t="s">
        <v>0</v>
      </c>
      <c r="N57" s="8" t="s">
        <v>0</v>
      </c>
      <c r="O57" s="9"/>
      <c r="P57" s="5">
        <f ca="1">((G57/G58+G57/1200+((1+G58/1200)^(-119))*(1-G57/G58)))</f>
        <v>1.0071501309533841</v>
      </c>
      <c r="Q57" s="5">
        <f ca="1">Q56*P56*E56/E57</f>
        <v>1.4770671144241894</v>
      </c>
      <c r="R57" s="10">
        <f t="shared" ca="1" si="6"/>
        <v>0.10457179338880329</v>
      </c>
      <c r="S57" s="10">
        <f t="shared" ca="1" si="0"/>
        <v>8.8298362154796584E-2</v>
      </c>
      <c r="T57" s="10">
        <f t="shared" ca="1" si="1"/>
        <v>1.6273431234006708E-2</v>
      </c>
      <c r="U57" s="10"/>
      <c r="V57" s="11"/>
      <c r="W57" s="12"/>
    </row>
    <row r="58" spans="1:23" x14ac:dyDescent="0.2">
      <c r="A58" s="3">
        <v>1875.09</v>
      </c>
      <c r="B58" s="4">
        <v>4.37</v>
      </c>
      <c r="C58" s="1">
        <v>0.3075</v>
      </c>
      <c r="D58" s="4">
        <v>0.38500000000000001</v>
      </c>
      <c r="E58" s="4">
        <v>11.13207107</v>
      </c>
      <c r="F58" s="1">
        <f t="shared" ca="1" si="7"/>
        <v>1875.7083333333292</v>
      </c>
      <c r="G58" s="5">
        <f ca="1">G50*4/12+G62*8/12</f>
        <v>4.75</v>
      </c>
      <c r="H58" s="1">
        <f t="shared" ca="1" si="2"/>
        <v>107.16991496893128</v>
      </c>
      <c r="I58" s="1">
        <f t="shared" ca="1" si="3"/>
        <v>7.54113246062846</v>
      </c>
      <c r="J58" s="6">
        <f t="shared" ca="1" si="8"/>
        <v>144.31983328187363</v>
      </c>
      <c r="K58" s="1">
        <f t="shared" ca="1" si="4"/>
        <v>9.4417430807868534</v>
      </c>
      <c r="L58" s="6">
        <f t="shared" ca="1" si="5"/>
        <v>12.714676387533492</v>
      </c>
      <c r="M58" s="7" t="s">
        <v>0</v>
      </c>
      <c r="N58" s="8" t="s">
        <v>0</v>
      </c>
      <c r="O58" s="9"/>
      <c r="P58" s="5">
        <f ca="1">((G58/G59+G58/1200+((1+G59/1200)^(-119))*(1-G58/G59)))</f>
        <v>1.0071226100544257</v>
      </c>
      <c r="Q58" s="5">
        <f ca="1">Q57*P57*E57/E58</f>
        <v>1.5003348770741327</v>
      </c>
      <c r="R58" s="10">
        <f t="shared" ca="1" si="6"/>
        <v>0.10440819145589186</v>
      </c>
      <c r="S58" s="10">
        <f t="shared" ca="1" si="0"/>
        <v>8.8325407366840913E-2</v>
      </c>
      <c r="T58" s="10">
        <f t="shared" ca="1" si="1"/>
        <v>1.608278408905095E-2</v>
      </c>
      <c r="U58" s="10"/>
      <c r="V58" s="11"/>
      <c r="W58" s="12"/>
    </row>
    <row r="59" spans="1:23" x14ac:dyDescent="0.2">
      <c r="A59" s="3">
        <v>1875.1</v>
      </c>
      <c r="B59" s="4">
        <v>4.3</v>
      </c>
      <c r="C59" s="1">
        <v>0.30499999999999999</v>
      </c>
      <c r="D59" s="4">
        <v>0.37669999999999998</v>
      </c>
      <c r="E59" s="4">
        <v>11.13207107</v>
      </c>
      <c r="F59" s="1">
        <f t="shared" ca="1" si="7"/>
        <v>1875.7916666666624</v>
      </c>
      <c r="G59" s="5">
        <f ca="1">G50*3/12+G62*9/12</f>
        <v>4.7100000000000009</v>
      </c>
      <c r="H59" s="1">
        <f t="shared" ca="1" si="2"/>
        <v>105.45323440878821</v>
      </c>
      <c r="I59" s="1">
        <f t="shared" ca="1" si="3"/>
        <v>7.4798224406233507</v>
      </c>
      <c r="J59" s="6">
        <f t="shared" ca="1" si="8"/>
        <v>142.84746274781941</v>
      </c>
      <c r="K59" s="1">
        <f t="shared" ca="1" si="4"/>
        <v>9.2381938143698878</v>
      </c>
      <c r="L59" s="6">
        <f t="shared" ca="1" si="5"/>
        <v>12.514102143512458</v>
      </c>
      <c r="M59" s="7" t="s">
        <v>0</v>
      </c>
      <c r="N59" s="8" t="s">
        <v>0</v>
      </c>
      <c r="O59" s="9"/>
      <c r="P59" s="5">
        <f ca="1">((G59/G60+G59/1200+((1+G60/1200)^(-119))*(1-G59/G60)))</f>
        <v>1.0070951041250158</v>
      </c>
      <c r="Q59" s="5">
        <f ca="1">Q58*P58*E58/E59</f>
        <v>1.5110211773545867</v>
      </c>
      <c r="R59" s="10">
        <f t="shared" ca="1" si="6"/>
        <v>0.1122718302690342</v>
      </c>
      <c r="S59" s="10">
        <f t="shared" ca="1" si="0"/>
        <v>8.7976727736581273E-2</v>
      </c>
      <c r="T59" s="10">
        <f t="shared" ca="1" si="1"/>
        <v>2.4295102532452928E-2</v>
      </c>
      <c r="U59" s="10"/>
      <c r="V59" s="11"/>
      <c r="W59" s="12"/>
    </row>
    <row r="60" spans="1:23" x14ac:dyDescent="0.2">
      <c r="A60" s="3">
        <v>1875.11</v>
      </c>
      <c r="B60" s="4">
        <v>4.37</v>
      </c>
      <c r="C60" s="1">
        <v>0.30249999999999999</v>
      </c>
      <c r="D60" s="4">
        <v>0.36830000000000002</v>
      </c>
      <c r="E60" s="4">
        <v>11.03690579</v>
      </c>
      <c r="F60" s="1">
        <f t="shared" ca="1" si="7"/>
        <v>1875.8749999999957</v>
      </c>
      <c r="G60" s="5">
        <f ca="1">G50*2/12+G62*10/12</f>
        <v>4.67</v>
      </c>
      <c r="H60" s="1">
        <f t="shared" ca="1" si="2"/>
        <v>108.09398328659647</v>
      </c>
      <c r="I60" s="1">
        <f t="shared" ca="1" si="3"/>
        <v>7.4824782480996417</v>
      </c>
      <c r="J60" s="6">
        <f t="shared" ca="1" si="8"/>
        <v>147.26928409479399</v>
      </c>
      <c r="K60" s="1">
        <f t="shared" ca="1" si="4"/>
        <v>9.1100718637193339</v>
      </c>
      <c r="L60" s="6">
        <f t="shared" ca="1" si="5"/>
        <v>12.411733943275204</v>
      </c>
      <c r="M60" s="7" t="s">
        <v>0</v>
      </c>
      <c r="N60" s="8" t="s">
        <v>0</v>
      </c>
      <c r="O60" s="9"/>
      <c r="P60" s="5">
        <f ca="1">((G60/G61+G60/1200+((1+G61/1200)^(-119))*(1-G60/G61)))</f>
        <v>1.0070676132096117</v>
      </c>
      <c r="Q60" s="5">
        <f ca="1">Q59*P59*E59/E60</f>
        <v>1.5348631899060345</v>
      </c>
      <c r="R60" s="10">
        <f t="shared" ca="1" si="6"/>
        <v>0.11499503759337615</v>
      </c>
      <c r="S60" s="10">
        <f t="shared" ca="1" si="0"/>
        <v>8.5396078743462667E-2</v>
      </c>
      <c r="T60" s="10">
        <f t="shared" ca="1" si="1"/>
        <v>2.9598958849913481E-2</v>
      </c>
      <c r="U60" s="10"/>
      <c r="V60" s="11"/>
      <c r="W60" s="12"/>
    </row>
    <row r="61" spans="1:23" x14ac:dyDescent="0.2">
      <c r="A61" s="3">
        <v>1875.12</v>
      </c>
      <c r="B61" s="4">
        <v>4.37</v>
      </c>
      <c r="C61" s="1">
        <v>0.3</v>
      </c>
      <c r="D61" s="4">
        <v>0.36</v>
      </c>
      <c r="E61" s="4">
        <v>10.9417405</v>
      </c>
      <c r="F61" s="1">
        <f t="shared" ca="1" si="7"/>
        <v>1875.9583333333289</v>
      </c>
      <c r="G61" s="5">
        <f ca="1">G50*1/12+G62*11/12</f>
        <v>4.63</v>
      </c>
      <c r="H61" s="1">
        <f t="shared" ca="1" si="2"/>
        <v>109.03412578647793</v>
      </c>
      <c r="I61" s="1">
        <f t="shared" ca="1" si="3"/>
        <v>7.4851802599412762</v>
      </c>
      <c r="J61" s="6">
        <f t="shared" ca="1" si="8"/>
        <v>149.39998123523966</v>
      </c>
      <c r="K61" s="1">
        <f t="shared" ca="1" si="4"/>
        <v>8.9822163119295322</v>
      </c>
      <c r="L61" s="6">
        <f t="shared" ca="1" si="5"/>
        <v>12.307549941575807</v>
      </c>
      <c r="M61" s="7" t="s">
        <v>0</v>
      </c>
      <c r="N61" s="8" t="s">
        <v>0</v>
      </c>
      <c r="O61" s="9"/>
      <c r="P61" s="5">
        <f ca="1">((G61/G62+G61/1200+((1+G62/1200)^(-119))*(1-G61/G62)))</f>
        <v>1.0070401373528144</v>
      </c>
      <c r="Q61" s="5">
        <f ca="1">Q60*P60*E60/E61</f>
        <v>1.5591547604140388</v>
      </c>
      <c r="R61" s="10">
        <f t="shared" ca="1" si="6"/>
        <v>0.11035320886148159</v>
      </c>
      <c r="S61" s="10">
        <f t="shared" ca="1" si="0"/>
        <v>8.1565062593567994E-2</v>
      </c>
      <c r="T61" s="10">
        <f t="shared" ca="1" si="1"/>
        <v>2.8788146267913595E-2</v>
      </c>
      <c r="U61" s="10"/>
      <c r="V61" s="11"/>
      <c r="W61" s="12"/>
    </row>
    <row r="62" spans="1:23" x14ac:dyDescent="0.2">
      <c r="A62" s="3">
        <v>1876.01</v>
      </c>
      <c r="B62" s="4">
        <v>4.46</v>
      </c>
      <c r="C62" s="1">
        <v>0.3</v>
      </c>
      <c r="D62" s="4">
        <v>0.3533</v>
      </c>
      <c r="E62" s="4">
        <v>10.846575209999999</v>
      </c>
      <c r="F62" s="1">
        <f t="shared" ca="1" si="7"/>
        <v>1876.0416666666622</v>
      </c>
      <c r="G62" s="5">
        <v>4.59</v>
      </c>
      <c r="H62" s="1">
        <f t="shared" ca="1" si="2"/>
        <v>112.25602150229318</v>
      </c>
      <c r="I62" s="1">
        <f t="shared" ca="1" si="3"/>
        <v>7.5508534642798093</v>
      </c>
      <c r="J62" s="6">
        <f t="shared" ca="1" si="8"/>
        <v>154.67685459169886</v>
      </c>
      <c r="K62" s="1">
        <f t="shared" ca="1" si="4"/>
        <v>8.8923884297668554</v>
      </c>
      <c r="L62" s="6">
        <f t="shared" ca="1" si="5"/>
        <v>12.252765185481435</v>
      </c>
      <c r="M62" s="7" t="s">
        <v>0</v>
      </c>
      <c r="N62" s="8" t="s">
        <v>0</v>
      </c>
      <c r="O62" s="9"/>
      <c r="P62" s="5">
        <f ca="1">((G62/G63+G62/1200+((1+G63/1200)^(-119))*(1-G62/G63)))</f>
        <v>1.0047535252938302</v>
      </c>
      <c r="Q62" s="5">
        <f ca="1">Q61*P61*E61/E62</f>
        <v>1.5839073864861757</v>
      </c>
      <c r="R62" s="10">
        <f t="shared" ca="1" si="6"/>
        <v>0.10953518207915147</v>
      </c>
      <c r="S62" s="10">
        <f t="shared" ca="1" si="0"/>
        <v>8.2824970216905935E-2</v>
      </c>
      <c r="T62" s="10">
        <f t="shared" ca="1" si="1"/>
        <v>2.6710211862245536E-2</v>
      </c>
      <c r="U62" s="10"/>
      <c r="V62" s="11"/>
      <c r="W62" s="12"/>
    </row>
    <row r="63" spans="1:23" x14ac:dyDescent="0.2">
      <c r="A63" s="3">
        <v>1876.02</v>
      </c>
      <c r="B63" s="4">
        <v>4.5199999999999996</v>
      </c>
      <c r="C63" s="1">
        <v>0.3</v>
      </c>
      <c r="D63" s="4">
        <v>0.34670000000000001</v>
      </c>
      <c r="E63" s="4">
        <v>10.846575209999999</v>
      </c>
      <c r="F63" s="1">
        <f t="shared" ca="1" si="7"/>
        <v>1876.1249999999955</v>
      </c>
      <c r="G63" s="5">
        <f ca="1">G62*11/12+G74*1/12</f>
        <v>4.5783333333333331</v>
      </c>
      <c r="H63" s="1">
        <f t="shared" ca="1" si="2"/>
        <v>113.76619219514913</v>
      </c>
      <c r="I63" s="1">
        <f t="shared" ca="1" si="3"/>
        <v>7.5508534642798093</v>
      </c>
      <c r="J63" s="6">
        <f t="shared" ca="1" si="8"/>
        <v>157.62473186530744</v>
      </c>
      <c r="K63" s="1">
        <f t="shared" ca="1" si="4"/>
        <v>8.7262696535527002</v>
      </c>
      <c r="L63" s="6">
        <f t="shared" ca="1" si="5"/>
        <v>12.090374897721702</v>
      </c>
      <c r="M63" s="7" t="s">
        <v>0</v>
      </c>
      <c r="N63" s="8" t="s">
        <v>0</v>
      </c>
      <c r="O63" s="9"/>
      <c r="P63" s="5">
        <f ca="1">((G63/G64+G63/1200+((1+G64/1200)^(-119))*(1-G63/G64)))</f>
        <v>1.0047443025681573</v>
      </c>
      <c r="Q63" s="5">
        <f ca="1">Q62*P62*E62/E63</f>
        <v>1.5914365303109221</v>
      </c>
      <c r="R63" s="10">
        <f t="shared" ca="1" si="6"/>
        <v>0.109966211808318</v>
      </c>
      <c r="S63" s="10">
        <f t="shared" ca="1" si="0"/>
        <v>8.2501543111416442E-2</v>
      </c>
      <c r="T63" s="10">
        <f t="shared" ca="1" si="1"/>
        <v>2.7464668696901562E-2</v>
      </c>
      <c r="U63" s="10"/>
      <c r="V63" s="11"/>
      <c r="W63" s="12"/>
    </row>
    <row r="64" spans="1:23" x14ac:dyDescent="0.2">
      <c r="A64" s="3">
        <v>1876.03</v>
      </c>
      <c r="B64" s="4">
        <v>4.51</v>
      </c>
      <c r="C64" s="1">
        <v>0.3</v>
      </c>
      <c r="D64" s="4">
        <v>0.34</v>
      </c>
      <c r="E64" s="4">
        <v>10.846575209999999</v>
      </c>
      <c r="F64" s="1">
        <f t="shared" ca="1" si="7"/>
        <v>1876.2083333333287</v>
      </c>
      <c r="G64" s="5">
        <f ca="1">G62*10/12+G74*2/12</f>
        <v>4.5666666666666664</v>
      </c>
      <c r="H64" s="1">
        <f t="shared" ca="1" si="2"/>
        <v>113.51449707967313</v>
      </c>
      <c r="I64" s="1">
        <f t="shared" ca="1" si="3"/>
        <v>7.5508534642798093</v>
      </c>
      <c r="J64" s="6">
        <f t="shared" ca="1" si="8"/>
        <v>158.14782278963918</v>
      </c>
      <c r="K64" s="1">
        <f t="shared" ca="1" si="4"/>
        <v>8.5576339261837848</v>
      </c>
      <c r="L64" s="6">
        <f t="shared" ca="1" si="5"/>
        <v>11.92245227238965</v>
      </c>
      <c r="M64" s="7" t="s">
        <v>0</v>
      </c>
      <c r="N64" s="8" t="s">
        <v>0</v>
      </c>
      <c r="O64" s="9"/>
      <c r="P64" s="5">
        <f ca="1">((G64/G65+G64/1200+((1+G65/1200)^(-119))*(1-G64/G65)))</f>
        <v>1.0047350802178763</v>
      </c>
      <c r="Q64" s="5">
        <f ca="1">Q63*P63*E63/E64</f>
        <v>1.5989867867287357</v>
      </c>
      <c r="R64" s="10">
        <f t="shared" ca="1" si="6"/>
        <v>0.10901821433350989</v>
      </c>
      <c r="S64" s="10">
        <f t="shared" ca="1" si="0"/>
        <v>8.3477150939624822E-2</v>
      </c>
      <c r="T64" s="10">
        <f t="shared" ca="1" si="1"/>
        <v>2.5541063393885066E-2</v>
      </c>
      <c r="U64" s="10"/>
      <c r="V64" s="11"/>
      <c r="W64" s="12"/>
    </row>
    <row r="65" spans="1:23" x14ac:dyDescent="0.2">
      <c r="A65" s="3">
        <v>1876.04</v>
      </c>
      <c r="B65" s="4">
        <v>4.34</v>
      </c>
      <c r="C65" s="1">
        <v>0.3</v>
      </c>
      <c r="D65" s="4">
        <v>0.33329999999999999</v>
      </c>
      <c r="E65" s="4">
        <v>10.751490909999999</v>
      </c>
      <c r="F65" s="1">
        <f t="shared" ca="1" si="7"/>
        <v>1876.291666666662</v>
      </c>
      <c r="G65" s="5">
        <f ca="1">G62*9/12+G74*3/12</f>
        <v>4.5550000000000006</v>
      </c>
      <c r="H65" s="1">
        <f t="shared" ca="1" si="2"/>
        <v>110.2017413136612</v>
      </c>
      <c r="I65" s="1">
        <f t="shared" ca="1" si="3"/>
        <v>7.6176318880410978</v>
      </c>
      <c r="J65" s="6">
        <f t="shared" ca="1" si="8"/>
        <v>154.41691207281266</v>
      </c>
      <c r="K65" s="1">
        <f t="shared" ca="1" si="4"/>
        <v>8.4631890276136588</v>
      </c>
      <c r="L65" s="6">
        <f t="shared" ca="1" si="5"/>
        <v>11.858791887988124</v>
      </c>
      <c r="M65" s="7" t="s">
        <v>0</v>
      </c>
      <c r="N65" s="8" t="s">
        <v>0</v>
      </c>
      <c r="O65" s="9"/>
      <c r="P65" s="5">
        <f ca="1">((G65/G66+G65/1200+((1+G66/1200)^(-119))*(1-G65/G66)))</f>
        <v>1.0047258582433127</v>
      </c>
      <c r="Q65" s="5">
        <f ca="1">Q64*P64*E64/E65</f>
        <v>1.6207662356618915</v>
      </c>
      <c r="R65" s="10">
        <f t="shared" ca="1" si="6"/>
        <v>0.11192838192299148</v>
      </c>
      <c r="S65" s="10">
        <f t="shared" ca="1" si="0"/>
        <v>8.3517230858883851E-2</v>
      </c>
      <c r="T65" s="10">
        <f t="shared" ca="1" si="1"/>
        <v>2.8411151064107631E-2</v>
      </c>
      <c r="U65" s="10"/>
      <c r="V65" s="11"/>
      <c r="W65" s="12"/>
    </row>
    <row r="66" spans="1:23" x14ac:dyDescent="0.2">
      <c r="A66" s="3">
        <v>1876.05</v>
      </c>
      <c r="B66" s="4">
        <v>4.18</v>
      </c>
      <c r="C66" s="1">
        <v>0.3</v>
      </c>
      <c r="D66" s="4">
        <v>0.32669999999999999</v>
      </c>
      <c r="E66" s="4">
        <v>10.370910739999999</v>
      </c>
      <c r="F66" s="1">
        <f t="shared" ca="1" si="7"/>
        <v>1876.3749999999952</v>
      </c>
      <c r="G66" s="5">
        <f ca="1">G62*8/12+G74*4/12</f>
        <v>4.543333333333333</v>
      </c>
      <c r="H66" s="1">
        <f t="shared" ca="1" si="2"/>
        <v>110.03397566605611</v>
      </c>
      <c r="I66" s="1">
        <f t="shared" ca="1" si="3"/>
        <v>7.8971752870375198</v>
      </c>
      <c r="J66" s="6">
        <f t="shared" ca="1" si="8"/>
        <v>155.10397561345363</v>
      </c>
      <c r="K66" s="1">
        <f t="shared" ca="1" si="4"/>
        <v>8.6000238875838591</v>
      </c>
      <c r="L66" s="6">
        <f t="shared" ca="1" si="5"/>
        <v>12.122600199262033</v>
      </c>
      <c r="M66" s="7" t="s">
        <v>0</v>
      </c>
      <c r="N66" s="8" t="s">
        <v>0</v>
      </c>
      <c r="O66" s="9"/>
      <c r="P66" s="5">
        <f ca="1">((G66/G67+G66/1200+((1+G67/1200)^(-119))*(1-G66/G67)))</f>
        <v>1.0047166366447913</v>
      </c>
      <c r="Q66" s="5">
        <f ca="1">Q65*P65*E65/E66</f>
        <v>1.6881839075548075</v>
      </c>
      <c r="R66" s="10">
        <f t="shared" ca="1" si="6"/>
        <v>0.11241410249312955</v>
      </c>
      <c r="S66" s="10">
        <f t="shared" ref="S66:S121" ca="1" si="9">(($Q186/$Q66)^(1/10)-1)</f>
        <v>8.1971734677914743E-2</v>
      </c>
      <c r="T66" s="10">
        <f t="shared" ref="T66:T121" ca="1" si="10">R66-S66</f>
        <v>3.044236781521481E-2</v>
      </c>
      <c r="U66" s="10"/>
      <c r="V66" s="11"/>
      <c r="W66" s="12"/>
    </row>
    <row r="67" spans="1:23" x14ac:dyDescent="0.2">
      <c r="A67" s="3">
        <v>1876.06</v>
      </c>
      <c r="B67" s="4">
        <v>4.1500000000000004</v>
      </c>
      <c r="C67" s="1">
        <v>0.3</v>
      </c>
      <c r="D67" s="4">
        <v>0.32</v>
      </c>
      <c r="E67" s="4">
        <v>10.08541488</v>
      </c>
      <c r="F67" s="1">
        <f t="shared" ca="1" si="7"/>
        <v>1876.4583333333285</v>
      </c>
      <c r="G67" s="5">
        <f ca="1">G62*7/12+G74*5/12</f>
        <v>4.5316666666666663</v>
      </c>
      <c r="H67" s="1">
        <f t="shared" ref="H67:H130" ca="1" si="11">B67*$E$1815/E67</f>
        <v>112.33672223506981</v>
      </c>
      <c r="I67" s="1">
        <f t="shared" ref="I67:I130" ca="1" si="12">C67*$E$1815/E67</f>
        <v>8.1207269085592628</v>
      </c>
      <c r="J67" s="6">
        <f t="shared" ca="1" si="8"/>
        <v>159.30384415938207</v>
      </c>
      <c r="K67" s="1">
        <f t="shared" ref="K67:K130" ca="1" si="13">D67*$E$1815/E67</f>
        <v>8.6621087024632146</v>
      </c>
      <c r="L67" s="6">
        <f t="shared" ref="L67:L130" ca="1" si="14">K67*(J67/H67)</f>
        <v>12.283669911084882</v>
      </c>
      <c r="M67" s="7" t="s">
        <v>0</v>
      </c>
      <c r="N67" s="8" t="s">
        <v>0</v>
      </c>
      <c r="O67" s="9"/>
      <c r="P67" s="5">
        <f ca="1">((G67/G68+G67/1200+((1+G68/1200)^(-119))*(1-G67/G68)))</f>
        <v>1.0047074154226387</v>
      </c>
      <c r="Q67" s="5">
        <f ca="1">Q66*P66*E66/E67</f>
        <v>1.7441606243682406</v>
      </c>
      <c r="R67" s="10">
        <f t="shared" ref="R67:R121" ca="1" si="15">(($J187/$J67)^(1/10)-1)</f>
        <v>0.11623666750572359</v>
      </c>
      <c r="S67" s="10">
        <f t="shared" ca="1" si="9"/>
        <v>7.9999817603011891E-2</v>
      </c>
      <c r="T67" s="10">
        <f t="shared" ca="1" si="10"/>
        <v>3.6236849902711699E-2</v>
      </c>
      <c r="U67" s="10"/>
      <c r="V67" s="11"/>
      <c r="W67" s="12"/>
    </row>
    <row r="68" spans="1:23" x14ac:dyDescent="0.2">
      <c r="A68" s="3">
        <v>1876.07</v>
      </c>
      <c r="B68" s="4">
        <v>4.0999999999999996</v>
      </c>
      <c r="C68" s="1">
        <v>0.3</v>
      </c>
      <c r="D68" s="4">
        <v>0.31330000000000002</v>
      </c>
      <c r="E68" s="4">
        <v>10.08541488</v>
      </c>
      <c r="F68" s="1">
        <f t="shared" ref="F68:F131" ca="1" si="16">F67+1/12</f>
        <v>1876.5416666666617</v>
      </c>
      <c r="G68" s="5">
        <f ca="1">G62*6/12+G74*6/12</f>
        <v>4.5199999999999996</v>
      </c>
      <c r="H68" s="1">
        <f t="shared" ca="1" si="11"/>
        <v>110.98326775030992</v>
      </c>
      <c r="I68" s="1">
        <f t="shared" ca="1" si="12"/>
        <v>8.1207269085592628</v>
      </c>
      <c r="J68" s="6">
        <f t="shared" ref="J68:J131" ca="1" si="17">J67*((H68+(I68/12))/H67)</f>
        <v>158.34418244757853</v>
      </c>
      <c r="K68" s="1">
        <f t="shared" ca="1" si="13"/>
        <v>8.4807458015053925</v>
      </c>
      <c r="L68" s="6">
        <f t="shared" ca="1" si="14"/>
        <v>12.09981277093326</v>
      </c>
      <c r="M68" s="7" t="s">
        <v>0</v>
      </c>
      <c r="N68" s="8" t="s">
        <v>0</v>
      </c>
      <c r="O68" s="9"/>
      <c r="P68" s="5">
        <f ca="1">((G68/G69+G68/1200+((1+G69/1200)^(-119))*(1-G68/G69)))</f>
        <v>1.0046981945771802</v>
      </c>
      <c r="Q68" s="5">
        <f ca="1">Q67*P67*E67/E68</f>
        <v>1.7523711129909509</v>
      </c>
      <c r="R68" s="10">
        <f t="shared" ca="1" si="15"/>
        <v>0.11759364095515057</v>
      </c>
      <c r="S68" s="10">
        <f t="shared" ca="1" si="9"/>
        <v>7.8330823946356265E-2</v>
      </c>
      <c r="T68" s="10">
        <f t="shared" ca="1" si="10"/>
        <v>3.9262817008794304E-2</v>
      </c>
      <c r="U68" s="10"/>
      <c r="V68" s="11"/>
      <c r="W68" s="12"/>
    </row>
    <row r="69" spans="1:23" x14ac:dyDescent="0.2">
      <c r="A69" s="3">
        <v>1876.08</v>
      </c>
      <c r="B69" s="4">
        <v>3.93</v>
      </c>
      <c r="C69" s="1">
        <v>0.3</v>
      </c>
      <c r="D69" s="4">
        <v>0.30669999999999997</v>
      </c>
      <c r="E69" s="4">
        <v>10.180580170000001</v>
      </c>
      <c r="F69" s="1">
        <f t="shared" ca="1" si="16"/>
        <v>1876.624999999995</v>
      </c>
      <c r="G69" s="5">
        <f ca="1">G62*5/12+G74*7/12</f>
        <v>4.5083333333333337</v>
      </c>
      <c r="H69" s="1">
        <f t="shared" ca="1" si="11"/>
        <v>105.38709701060188</v>
      </c>
      <c r="I69" s="1">
        <f t="shared" ca="1" si="12"/>
        <v>8.0448165656948003</v>
      </c>
      <c r="J69" s="6">
        <f t="shared" ca="1" si="17"/>
        <v>151.31639404376324</v>
      </c>
      <c r="K69" s="1">
        <f t="shared" ca="1" si="13"/>
        <v>8.2244841356619833</v>
      </c>
      <c r="L69" s="6">
        <f t="shared" ca="1" si="14"/>
        <v>11.808839199293176</v>
      </c>
      <c r="M69" s="7" t="s">
        <v>0</v>
      </c>
      <c r="N69" s="8" t="s">
        <v>0</v>
      </c>
      <c r="O69" s="9"/>
      <c r="P69" s="5">
        <f ca="1">((G69/G70+G69/1200+((1+G70/1200)^(-119))*(1-G69/G70)))</f>
        <v>1.0046889741087426</v>
      </c>
      <c r="Q69" s="5">
        <f ca="1">Q68*P68*E68/E69</f>
        <v>1.7441464460155387</v>
      </c>
      <c r="R69" s="10">
        <f t="shared" ca="1" si="15"/>
        <v>0.12251791865412565</v>
      </c>
      <c r="S69" s="10">
        <f t="shared" ca="1" si="9"/>
        <v>7.7695185070670192E-2</v>
      </c>
      <c r="T69" s="10">
        <f t="shared" ca="1" si="10"/>
        <v>4.4822733583455454E-2</v>
      </c>
      <c r="U69" s="10"/>
      <c r="V69" s="11"/>
      <c r="W69" s="12"/>
    </row>
    <row r="70" spans="1:23" x14ac:dyDescent="0.2">
      <c r="A70" s="3">
        <v>1876.09</v>
      </c>
      <c r="B70" s="4">
        <v>3.69</v>
      </c>
      <c r="C70" s="1">
        <v>0.3</v>
      </c>
      <c r="D70" s="4">
        <v>0.3</v>
      </c>
      <c r="E70" s="4">
        <v>10.275745450000001</v>
      </c>
      <c r="F70" s="1">
        <f t="shared" ca="1" si="16"/>
        <v>1876.7083333333283</v>
      </c>
      <c r="G70" s="5">
        <f ca="1">G62*4/12+G74*8/12</f>
        <v>4.496666666666667</v>
      </c>
      <c r="H70" s="1">
        <f t="shared" ca="1" si="11"/>
        <v>98.034840868892857</v>
      </c>
      <c r="I70" s="1">
        <f t="shared" ca="1" si="12"/>
        <v>7.9703122657636474</v>
      </c>
      <c r="J70" s="6">
        <f t="shared" ca="1" si="17"/>
        <v>141.71357098918946</v>
      </c>
      <c r="K70" s="1">
        <f t="shared" ca="1" si="13"/>
        <v>7.9703122657636474</v>
      </c>
      <c r="L70" s="6">
        <f t="shared" ca="1" si="14"/>
        <v>11.521428535706461</v>
      </c>
      <c r="M70" s="7" t="s">
        <v>0</v>
      </c>
      <c r="N70" s="8" t="s">
        <v>0</v>
      </c>
      <c r="O70" s="9"/>
      <c r="P70" s="5">
        <f ca="1">((G70/G71+G70/1200+((1+G71/1200)^(-119))*(1-G70/G71)))</f>
        <v>1.004679754017652</v>
      </c>
      <c r="Q70" s="5">
        <f ca="1">Q69*P69*E69/E70</f>
        <v>1.7360961513783471</v>
      </c>
      <c r="R70" s="10">
        <f t="shared" ca="1" si="15"/>
        <v>0.13319853175354224</v>
      </c>
      <c r="S70" s="10">
        <f t="shared" ca="1" si="9"/>
        <v>7.8391420705782089E-2</v>
      </c>
      <c r="T70" s="10">
        <f t="shared" ca="1" si="10"/>
        <v>5.4807111047760149E-2</v>
      </c>
      <c r="U70" s="10"/>
      <c r="V70" s="11"/>
      <c r="W70" s="12"/>
    </row>
    <row r="71" spans="1:23" x14ac:dyDescent="0.2">
      <c r="A71" s="3">
        <v>1876.1</v>
      </c>
      <c r="B71" s="4">
        <v>3.67</v>
      </c>
      <c r="C71" s="1">
        <v>0.3</v>
      </c>
      <c r="D71" s="4">
        <v>0.29330000000000001</v>
      </c>
      <c r="E71" s="4">
        <v>10.465995039999999</v>
      </c>
      <c r="F71" s="1">
        <f t="shared" ca="1" si="16"/>
        <v>1876.7916666666615</v>
      </c>
      <c r="G71" s="5">
        <f ca="1">G62*3/12+G74*9/12</f>
        <v>4.4850000000000003</v>
      </c>
      <c r="H71" s="1">
        <f t="shared" ca="1" si="11"/>
        <v>95.731080147731461</v>
      </c>
      <c r="I71" s="1">
        <f t="shared" ca="1" si="12"/>
        <v>7.8254288949099289</v>
      </c>
      <c r="J71" s="6">
        <f t="shared" ca="1" si="17"/>
        <v>139.32605208613816</v>
      </c>
      <c r="K71" s="1">
        <f t="shared" ca="1" si="13"/>
        <v>7.6506609829236076</v>
      </c>
      <c r="L71" s="6">
        <f t="shared" ca="1" si="14"/>
        <v>11.134695116311805</v>
      </c>
      <c r="M71" s="7" t="s">
        <v>0</v>
      </c>
      <c r="N71" s="8" t="s">
        <v>0</v>
      </c>
      <c r="O71" s="9"/>
      <c r="P71" s="5">
        <f ca="1">((G71/G72+G71/1200+((1+G72/1200)^(-119))*(1-G71/G72)))</f>
        <v>1.0046705343042359</v>
      </c>
      <c r="Q71" s="5">
        <f ca="1">Q70*P70*E70/E71</f>
        <v>1.7125144225562385</v>
      </c>
      <c r="R71" s="10">
        <f t="shared" ca="1" si="15"/>
        <v>0.13835154000468108</v>
      </c>
      <c r="S71" s="10">
        <f t="shared" ca="1" si="9"/>
        <v>8.0066311899993803E-2</v>
      </c>
      <c r="T71" s="10">
        <f t="shared" ca="1" si="10"/>
        <v>5.8285228104687281E-2</v>
      </c>
      <c r="U71" s="10"/>
      <c r="V71" s="11"/>
      <c r="W71" s="12"/>
    </row>
    <row r="72" spans="1:23" x14ac:dyDescent="0.2">
      <c r="A72" s="3">
        <v>1876.11</v>
      </c>
      <c r="B72" s="4">
        <v>3.6</v>
      </c>
      <c r="C72" s="1">
        <v>0.3</v>
      </c>
      <c r="D72" s="4">
        <v>0.28670000000000001</v>
      </c>
      <c r="E72" s="4">
        <v>10.56116033</v>
      </c>
      <c r="F72" s="1">
        <f t="shared" ca="1" si="16"/>
        <v>1876.8749999999948</v>
      </c>
      <c r="G72" s="5">
        <f ca="1">G62*2/12+G74*10/12</f>
        <v>4.4733333333333336</v>
      </c>
      <c r="H72" s="1">
        <f t="shared" ca="1" si="11"/>
        <v>93.05897924948934</v>
      </c>
      <c r="I72" s="1">
        <f t="shared" ca="1" si="12"/>
        <v>7.7549149374574444</v>
      </c>
      <c r="J72" s="6">
        <f t="shared" ca="1" si="17"/>
        <v>136.37763872915235</v>
      </c>
      <c r="K72" s="1">
        <f t="shared" ca="1" si="13"/>
        <v>7.4111137085634988</v>
      </c>
      <c r="L72" s="6">
        <f t="shared" ca="1" si="14"/>
        <v>10.860963617679994</v>
      </c>
      <c r="M72" s="7" t="s">
        <v>0</v>
      </c>
      <c r="N72" s="8" t="s">
        <v>0</v>
      </c>
      <c r="O72" s="9"/>
      <c r="P72" s="5">
        <f ca="1">((G72/G73+G72/1200+((1+G73/1200)^(-119))*(1-G72/G73)))</f>
        <v>1.0046613149688211</v>
      </c>
      <c r="Q72" s="5">
        <f ca="1">Q71*P71*E71/E72</f>
        <v>1.7050094552280191</v>
      </c>
      <c r="R72" s="10">
        <f t="shared" ca="1" si="15"/>
        <v>0.14394905408238179</v>
      </c>
      <c r="S72" s="10">
        <f t="shared" ca="1" si="9"/>
        <v>8.074114453889969E-2</v>
      </c>
      <c r="T72" s="10">
        <f t="shared" ca="1" si="10"/>
        <v>6.3207909543482099E-2</v>
      </c>
      <c r="U72" s="10"/>
      <c r="V72" s="11"/>
      <c r="W72" s="12"/>
    </row>
    <row r="73" spans="1:23" x14ac:dyDescent="0.2">
      <c r="A73" s="3">
        <v>1876.12</v>
      </c>
      <c r="B73" s="4">
        <v>3.58</v>
      </c>
      <c r="C73" s="1">
        <v>0.3</v>
      </c>
      <c r="D73" s="4">
        <v>0.28000000000000003</v>
      </c>
      <c r="E73" s="4">
        <v>10.751490909999999</v>
      </c>
      <c r="F73" s="1">
        <f t="shared" ca="1" si="16"/>
        <v>1876.958333333328</v>
      </c>
      <c r="G73" s="5">
        <f ca="1">G62*1/12+G74*11/12</f>
        <v>4.4616666666666669</v>
      </c>
      <c r="H73" s="1">
        <f t="shared" ca="1" si="11"/>
        <v>90.903740530623764</v>
      </c>
      <c r="I73" s="1">
        <f t="shared" ca="1" si="12"/>
        <v>7.6176318880410978</v>
      </c>
      <c r="J73" s="6">
        <f t="shared" ca="1" si="17"/>
        <v>134.14944450671155</v>
      </c>
      <c r="K73" s="1">
        <f t="shared" ca="1" si="13"/>
        <v>7.1097897621716921</v>
      </c>
      <c r="L73" s="6">
        <f t="shared" ca="1" si="14"/>
        <v>10.492135324547272</v>
      </c>
      <c r="M73" s="7" t="s">
        <v>0</v>
      </c>
      <c r="N73" s="8" t="s">
        <v>0</v>
      </c>
      <c r="O73" s="9"/>
      <c r="P73" s="5">
        <f ca="1">((G73/G74+G73/1200+((1+G74/1200)^(-119))*(1-G73/G74)))</f>
        <v>1.0046520960117353</v>
      </c>
      <c r="Q73" s="5">
        <f ca="1">Q72*P72*E72/E73</f>
        <v>1.6826330509190333</v>
      </c>
      <c r="R73" s="10">
        <f t="shared" ca="1" si="15"/>
        <v>0.14180043980962043</v>
      </c>
      <c r="S73" s="10">
        <f t="shared" ca="1" si="9"/>
        <v>8.1044370213336769E-2</v>
      </c>
      <c r="T73" s="10">
        <f t="shared" ca="1" si="10"/>
        <v>6.0756069596283657E-2</v>
      </c>
      <c r="U73" s="10"/>
      <c r="V73" s="11"/>
      <c r="W73" s="12"/>
    </row>
    <row r="74" spans="1:23" x14ac:dyDescent="0.2">
      <c r="A74" s="3">
        <v>1877.01</v>
      </c>
      <c r="B74" s="4">
        <v>3.55</v>
      </c>
      <c r="C74" s="1">
        <v>0.2908</v>
      </c>
      <c r="D74" s="4">
        <v>0.28170000000000001</v>
      </c>
      <c r="E74" s="4">
        <v>10.9417405</v>
      </c>
      <c r="F74" s="1">
        <f t="shared" ca="1" si="16"/>
        <v>1877.0416666666613</v>
      </c>
      <c r="G74" s="5">
        <v>4.45</v>
      </c>
      <c r="H74" s="1">
        <f t="shared" ca="1" si="11"/>
        <v>88.574633075971775</v>
      </c>
      <c r="I74" s="1">
        <f t="shared" ca="1" si="12"/>
        <v>7.2556347319697441</v>
      </c>
      <c r="J74" s="6">
        <f t="shared" ca="1" si="17"/>
        <v>131.6045893025377</v>
      </c>
      <c r="K74" s="1">
        <f t="shared" ca="1" si="13"/>
        <v>7.0285842640848584</v>
      </c>
      <c r="L74" s="6">
        <f t="shared" ca="1" si="14"/>
        <v>10.443102199021089</v>
      </c>
      <c r="M74" s="7" t="s">
        <v>0</v>
      </c>
      <c r="N74" s="8" t="s">
        <v>0</v>
      </c>
      <c r="O74" s="9"/>
      <c r="P74" s="5">
        <f ca="1">((G74/G75+G74/1200+((1+G75/1200)^(-119))*(1-G74/G75)))</f>
        <v>1.004442533161084</v>
      </c>
      <c r="Q74" s="5">
        <f ca="1">Q73*P73*E73/E74</f>
        <v>1.6610679219869882</v>
      </c>
      <c r="R74" s="10">
        <f t="shared" ca="1" si="15"/>
        <v>0.14039429114462587</v>
      </c>
      <c r="S74" s="10">
        <f t="shared" ca="1" si="9"/>
        <v>8.0037070033219582E-2</v>
      </c>
      <c r="T74" s="10">
        <f t="shared" ca="1" si="10"/>
        <v>6.035722111140629E-2</v>
      </c>
      <c r="U74" s="10"/>
      <c r="V74" s="11"/>
      <c r="W74" s="12"/>
    </row>
    <row r="75" spans="1:23" x14ac:dyDescent="0.2">
      <c r="A75" s="3">
        <v>1877.02</v>
      </c>
      <c r="B75" s="4">
        <v>3.34</v>
      </c>
      <c r="C75" s="1">
        <v>0.28170000000000001</v>
      </c>
      <c r="D75" s="4">
        <v>0.2833</v>
      </c>
      <c r="E75" s="4">
        <v>10.65632562</v>
      </c>
      <c r="F75" s="1">
        <f t="shared" ca="1" si="16"/>
        <v>1877.1249999999945</v>
      </c>
      <c r="G75" s="5">
        <f ca="1">G74*11/12+G86*1/12</f>
        <v>4.440833333333333</v>
      </c>
      <c r="H75" s="1">
        <f t="shared" ca="1" si="11"/>
        <v>85.567019300598275</v>
      </c>
      <c r="I75" s="1">
        <f t="shared" ca="1" si="12"/>
        <v>7.2168351308318961</v>
      </c>
      <c r="J75" s="6">
        <f t="shared" ca="1" si="17"/>
        <v>128.02943037267832</v>
      </c>
      <c r="K75" s="1">
        <f t="shared" ca="1" si="13"/>
        <v>7.2578253197184113</v>
      </c>
      <c r="L75" s="6">
        <f t="shared" ca="1" si="14"/>
        <v>10.859502282808315</v>
      </c>
      <c r="M75" s="7" t="s">
        <v>0</v>
      </c>
      <c r="N75" s="8" t="s">
        <v>0</v>
      </c>
      <c r="O75" s="9"/>
      <c r="P75" s="5">
        <f ca="1">((G75/G76+G75/1200+((1+G76/1200)^(-119))*(1-G75/G76)))</f>
        <v>1.0044352053538859</v>
      </c>
      <c r="Q75" s="5">
        <f ca="1">Q74*P74*E74/E75</f>
        <v>1.7131343139871542</v>
      </c>
      <c r="R75" s="10">
        <f t="shared" ca="1" si="15"/>
        <v>0.14175117808280069</v>
      </c>
      <c r="S75" s="10">
        <f t="shared" ca="1" si="9"/>
        <v>7.5638237390101226E-2</v>
      </c>
      <c r="T75" s="10">
        <f t="shared" ca="1" si="10"/>
        <v>6.6112940692699462E-2</v>
      </c>
      <c r="U75" s="10"/>
      <c r="V75" s="11"/>
      <c r="W75" s="12"/>
    </row>
    <row r="76" spans="1:23" x14ac:dyDescent="0.2">
      <c r="A76" s="3">
        <v>1877.03</v>
      </c>
      <c r="B76" s="4">
        <v>3.17</v>
      </c>
      <c r="C76" s="1">
        <v>0.27250000000000002</v>
      </c>
      <c r="D76" s="4">
        <v>0.28499999999999998</v>
      </c>
      <c r="E76" s="4">
        <v>10.180580170000001</v>
      </c>
      <c r="F76" s="1">
        <f t="shared" ca="1" si="16"/>
        <v>1877.2083333333278</v>
      </c>
      <c r="G76" s="5">
        <f ca="1">G74*10/12+G86*2/12</f>
        <v>4.4316666666666666</v>
      </c>
      <c r="H76" s="1">
        <f t="shared" ca="1" si="11"/>
        <v>85.006895044175053</v>
      </c>
      <c r="I76" s="1">
        <f t="shared" ca="1" si="12"/>
        <v>7.3073750471727772</v>
      </c>
      <c r="J76" s="6">
        <f t="shared" ca="1" si="17"/>
        <v>128.10248265338251</v>
      </c>
      <c r="K76" s="1">
        <f t="shared" ca="1" si="13"/>
        <v>7.64257573741006</v>
      </c>
      <c r="L76" s="6">
        <f t="shared" ca="1" si="14"/>
        <v>11.517100175461835</v>
      </c>
      <c r="M76" s="7" t="s">
        <v>0</v>
      </c>
      <c r="N76" s="8" t="s">
        <v>0</v>
      </c>
      <c r="O76" s="9"/>
      <c r="P76" s="5">
        <f ca="1">((G76/G77+G76/1200+((1+G77/1200)^(-119))*(1-G76/G77)))</f>
        <v>1.0044278777306086</v>
      </c>
      <c r="Q76" s="5">
        <f ca="1">Q75*P75*E75/E76</f>
        <v>1.8011434150689984</v>
      </c>
      <c r="R76" s="10">
        <f t="shared" ca="1" si="15"/>
        <v>0.14471927044295541</v>
      </c>
      <c r="S76" s="10">
        <f t="shared" ca="1" si="9"/>
        <v>7.0466246038505931E-2</v>
      </c>
      <c r="T76" s="10">
        <f t="shared" ca="1" si="10"/>
        <v>7.4253024404449475E-2</v>
      </c>
      <c r="U76" s="10"/>
      <c r="V76" s="11"/>
      <c r="W76" s="12"/>
    </row>
    <row r="77" spans="1:23" x14ac:dyDescent="0.2">
      <c r="A77" s="3">
        <v>1877.04</v>
      </c>
      <c r="B77" s="4">
        <v>2.94</v>
      </c>
      <c r="C77" s="1">
        <v>0.26329999999999998</v>
      </c>
      <c r="D77" s="4">
        <v>0.28670000000000001</v>
      </c>
      <c r="E77" s="4">
        <v>10.465995039999999</v>
      </c>
      <c r="F77" s="1">
        <f t="shared" ca="1" si="16"/>
        <v>1877.2916666666611</v>
      </c>
      <c r="G77" s="5">
        <f ca="1">G74*9/12+G86*3/12</f>
        <v>4.4225000000000003</v>
      </c>
      <c r="H77" s="1">
        <f t="shared" ca="1" si="11"/>
        <v>76.689203170117295</v>
      </c>
      <c r="I77" s="1">
        <f t="shared" ca="1" si="12"/>
        <v>6.8681180934326136</v>
      </c>
      <c r="J77" s="6">
        <f t="shared" ca="1" si="17"/>
        <v>116.43050713986747</v>
      </c>
      <c r="K77" s="1">
        <f t="shared" ca="1" si="13"/>
        <v>7.4785015472355898</v>
      </c>
      <c r="L77" s="6">
        <f t="shared" ca="1" si="14"/>
        <v>11.353954556802725</v>
      </c>
      <c r="M77" s="7" t="s">
        <v>0</v>
      </c>
      <c r="N77" s="8" t="s">
        <v>0</v>
      </c>
      <c r="O77" s="9"/>
      <c r="P77" s="5">
        <f ca="1">((G77/G78+G77/1200+((1+G78/1200)^(-119))*(1-G77/G78)))</f>
        <v>1.0044205502913774</v>
      </c>
      <c r="Q77" s="5">
        <f ca="1">Q76*P76*E76/E77</f>
        <v>1.7597827500645762</v>
      </c>
      <c r="R77" s="10">
        <f t="shared" ca="1" si="15"/>
        <v>0.15871290353602885</v>
      </c>
      <c r="S77" s="10">
        <f t="shared" ca="1" si="9"/>
        <v>7.3160830614048544E-2</v>
      </c>
      <c r="T77" s="10">
        <f t="shared" ca="1" si="10"/>
        <v>8.5552072921980304E-2</v>
      </c>
      <c r="U77" s="10"/>
      <c r="V77" s="11"/>
      <c r="W77" s="12"/>
    </row>
    <row r="78" spans="1:23" x14ac:dyDescent="0.2">
      <c r="A78" s="3">
        <v>1877.05</v>
      </c>
      <c r="B78" s="4">
        <v>2.94</v>
      </c>
      <c r="C78" s="1">
        <v>0.25419999999999998</v>
      </c>
      <c r="D78" s="4">
        <v>0.2883</v>
      </c>
      <c r="E78" s="4">
        <v>10.65632562</v>
      </c>
      <c r="F78" s="1">
        <f t="shared" ca="1" si="16"/>
        <v>1877.3749999999943</v>
      </c>
      <c r="G78" s="5">
        <f ca="1">G74*8/12+G86*4/12</f>
        <v>4.4133333333333331</v>
      </c>
      <c r="H78" s="1">
        <f t="shared" ca="1" si="11"/>
        <v>75.319472078969739</v>
      </c>
      <c r="I78" s="1">
        <f t="shared" ca="1" si="12"/>
        <v>6.5123162593449342</v>
      </c>
      <c r="J78" s="6">
        <f t="shared" ca="1" si="17"/>
        <v>115.17488760179</v>
      </c>
      <c r="K78" s="1">
        <f t="shared" ca="1" si="13"/>
        <v>7.3859196599887671</v>
      </c>
      <c r="L78" s="6">
        <f t="shared" ca="1" si="14"/>
        <v>11.294190508706142</v>
      </c>
      <c r="M78" s="7" t="s">
        <v>0</v>
      </c>
      <c r="N78" s="8" t="s">
        <v>0</v>
      </c>
      <c r="O78" s="9"/>
      <c r="P78" s="5">
        <f ca="1">((G78/G79+G78/1200+((1+G79/1200)^(-119))*(1-G78/G79)))</f>
        <v>1.0044132230363174</v>
      </c>
      <c r="Q78" s="5">
        <f ca="1">Q77*P77*E77/E78</f>
        <v>1.7359918744254137</v>
      </c>
      <c r="R78" s="10">
        <f t="shared" ca="1" si="15"/>
        <v>0.16233557057379455</v>
      </c>
      <c r="S78" s="10">
        <f t="shared" ca="1" si="9"/>
        <v>7.482890996850311E-2</v>
      </c>
      <c r="T78" s="10">
        <f t="shared" ca="1" si="10"/>
        <v>8.7506660605291442E-2</v>
      </c>
      <c r="U78" s="10"/>
      <c r="V78" s="11"/>
      <c r="W78" s="12"/>
    </row>
    <row r="79" spans="1:23" x14ac:dyDescent="0.2">
      <c r="A79" s="3">
        <v>1877.06</v>
      </c>
      <c r="B79" s="4">
        <v>2.73</v>
      </c>
      <c r="C79" s="1">
        <v>0.245</v>
      </c>
      <c r="D79" s="4">
        <v>0.28999999999999998</v>
      </c>
      <c r="E79" s="4">
        <v>10.08541488</v>
      </c>
      <c r="F79" s="1">
        <f t="shared" ca="1" si="16"/>
        <v>1877.4583333333276</v>
      </c>
      <c r="G79" s="5">
        <f ca="1">G74*7/12+G86*5/12</f>
        <v>4.4041666666666668</v>
      </c>
      <c r="H79" s="1">
        <f t="shared" ca="1" si="11"/>
        <v>73.898614867889293</v>
      </c>
      <c r="I79" s="1">
        <f t="shared" ca="1" si="12"/>
        <v>6.6319269753233989</v>
      </c>
      <c r="J79" s="6">
        <f t="shared" ca="1" si="17"/>
        <v>113.8472833781567</v>
      </c>
      <c r="K79" s="1">
        <f t="shared" ca="1" si="13"/>
        <v>7.8500360116072878</v>
      </c>
      <c r="L79" s="6">
        <f t="shared" ca="1" si="14"/>
        <v>12.093667465078918</v>
      </c>
      <c r="M79" s="7" t="s">
        <v>0</v>
      </c>
      <c r="N79" s="8" t="s">
        <v>0</v>
      </c>
      <c r="O79" s="9"/>
      <c r="P79" s="5">
        <f ca="1">((G79/G80+G79/1200+((1+G80/1200)^(-119))*(1-G79/G80)))</f>
        <v>1.0044058959655546</v>
      </c>
      <c r="Q79" s="5">
        <f ca="1">Q78*P78*E78/E79</f>
        <v>1.8423571486255097</v>
      </c>
      <c r="R79" s="10">
        <f t="shared" ca="1" si="15"/>
        <v>0.16205707677969516</v>
      </c>
      <c r="S79" s="10">
        <f t="shared" ca="1" si="9"/>
        <v>6.9928055828592628E-2</v>
      </c>
      <c r="T79" s="10">
        <f t="shared" ca="1" si="10"/>
        <v>9.2129020951102536E-2</v>
      </c>
      <c r="U79" s="10"/>
      <c r="V79" s="11"/>
      <c r="W79" s="12"/>
    </row>
    <row r="80" spans="1:23" x14ac:dyDescent="0.2">
      <c r="A80" s="3">
        <v>1877.07</v>
      </c>
      <c r="B80" s="4">
        <v>2.85</v>
      </c>
      <c r="C80" s="1">
        <v>0.23580000000000001</v>
      </c>
      <c r="D80" s="4">
        <v>0.29170000000000001</v>
      </c>
      <c r="E80" s="4">
        <v>10.180580170000001</v>
      </c>
      <c r="F80" s="1">
        <f t="shared" ca="1" si="16"/>
        <v>1877.5416666666608</v>
      </c>
      <c r="G80" s="5">
        <f ca="1">G74*6/12+G86*6/12</f>
        <v>4.3949999999999996</v>
      </c>
      <c r="H80" s="1">
        <f t="shared" ca="1" si="11"/>
        <v>76.425757374100613</v>
      </c>
      <c r="I80" s="1">
        <f t="shared" ca="1" si="12"/>
        <v>6.3232258206361136</v>
      </c>
      <c r="J80" s="6">
        <f t="shared" ca="1" si="17"/>
        <v>118.55235779872675</v>
      </c>
      <c r="K80" s="1">
        <f t="shared" ca="1" si="13"/>
        <v>7.8222433073772457</v>
      </c>
      <c r="L80" s="6">
        <f t="shared" ca="1" si="14"/>
        <v>12.133937813995999</v>
      </c>
      <c r="M80" s="7" t="s">
        <v>0</v>
      </c>
      <c r="N80" s="8" t="s">
        <v>0</v>
      </c>
      <c r="O80" s="9"/>
      <c r="P80" s="5">
        <f ca="1">((G80/G81+G80/1200+((1+G81/1200)^(-119))*(1-G80/G81)))</f>
        <v>1.0043985690792139</v>
      </c>
      <c r="Q80" s="5">
        <f ca="1">Q79*P79*E79/E80</f>
        <v>1.8331766521383228</v>
      </c>
      <c r="R80" s="10">
        <f t="shared" ca="1" si="15"/>
        <v>0.15629330873783331</v>
      </c>
      <c r="S80" s="10">
        <f t="shared" ca="1" si="9"/>
        <v>7.1953547612414237E-2</v>
      </c>
      <c r="T80" s="10">
        <f t="shared" ca="1" si="10"/>
        <v>8.4339761125419077E-2</v>
      </c>
      <c r="U80" s="10"/>
      <c r="V80" s="11"/>
      <c r="W80" s="12"/>
    </row>
    <row r="81" spans="1:23" x14ac:dyDescent="0.2">
      <c r="A81" s="3">
        <v>1877.08</v>
      </c>
      <c r="B81" s="4">
        <v>3.05</v>
      </c>
      <c r="C81" s="1">
        <v>0.22670000000000001</v>
      </c>
      <c r="D81" s="4">
        <v>0.29330000000000001</v>
      </c>
      <c r="E81" s="4">
        <v>9.8000000000000007</v>
      </c>
      <c r="F81" s="1">
        <f t="shared" ca="1" si="16"/>
        <v>1877.6249999999941</v>
      </c>
      <c r="G81" s="5">
        <f ca="1">G74*5/12+G86*7/12</f>
        <v>4.3858333333333333</v>
      </c>
      <c r="H81" s="1">
        <f t="shared" ca="1" si="11"/>
        <v>84.965219387755084</v>
      </c>
      <c r="I81" s="1">
        <f t="shared" ca="1" si="12"/>
        <v>6.3152836836734689</v>
      </c>
      <c r="J81" s="6">
        <f t="shared" ca="1" si="17"/>
        <v>132.61521270373066</v>
      </c>
      <c r="K81" s="1">
        <f t="shared" ca="1" si="13"/>
        <v>8.1705897857142844</v>
      </c>
      <c r="L81" s="6">
        <f t="shared" ca="1" si="14"/>
        <v>12.752800618362036</v>
      </c>
      <c r="M81" s="7" t="s">
        <v>0</v>
      </c>
      <c r="N81" s="8" t="s">
        <v>0</v>
      </c>
      <c r="O81" s="9"/>
      <c r="P81" s="5">
        <f ca="1">((G81/G82+G81/1200+((1+G82/1200)^(-119))*(1-G81/G82)))</f>
        <v>1.0043912423774213</v>
      </c>
      <c r="Q81" s="5">
        <f ca="1">Q80*P80*E80/E81</f>
        <v>1.9127440302159064</v>
      </c>
      <c r="R81" s="10">
        <f t="shared" ca="1" si="15"/>
        <v>0.13955989189381079</v>
      </c>
      <c r="S81" s="10">
        <f t="shared" ca="1" si="9"/>
        <v>6.6339364450650917E-2</v>
      </c>
      <c r="T81" s="10">
        <f t="shared" ca="1" si="10"/>
        <v>7.3220527443159877E-2</v>
      </c>
      <c r="U81" s="10"/>
      <c r="V81" s="11"/>
      <c r="W81" s="12"/>
    </row>
    <row r="82" spans="1:23" x14ac:dyDescent="0.2">
      <c r="A82" s="3">
        <v>1877.09</v>
      </c>
      <c r="B82" s="4">
        <v>3.24</v>
      </c>
      <c r="C82" s="1">
        <v>0.2175</v>
      </c>
      <c r="D82" s="4">
        <v>0.29499999999999998</v>
      </c>
      <c r="E82" s="4">
        <v>9.7048347110000002</v>
      </c>
      <c r="F82" s="1">
        <f t="shared" ca="1" si="16"/>
        <v>1877.7083333333273</v>
      </c>
      <c r="G82" s="5">
        <f ca="1">G74*4/12+G86*8/12</f>
        <v>4.3766666666666669</v>
      </c>
      <c r="H82" s="1">
        <f t="shared" ca="1" si="11"/>
        <v>91.143202984943656</v>
      </c>
      <c r="I82" s="1">
        <f t="shared" ca="1" si="12"/>
        <v>6.1184094596374212</v>
      </c>
      <c r="J82" s="6">
        <f t="shared" ca="1" si="17"/>
        <v>143.05372856002782</v>
      </c>
      <c r="K82" s="1">
        <f t="shared" ca="1" si="13"/>
        <v>8.2985323705427092</v>
      </c>
      <c r="L82" s="6">
        <f t="shared" ca="1" si="14"/>
        <v>13.024953680619817</v>
      </c>
      <c r="M82" s="7" t="s">
        <v>0</v>
      </c>
      <c r="N82" s="8" t="s">
        <v>0</v>
      </c>
      <c r="O82" s="9"/>
      <c r="P82" s="5">
        <f ca="1">((G82/G83+G82/1200+((1+G83/1200)^(-119))*(1-G82/G83)))</f>
        <v>1.0043839158603021</v>
      </c>
      <c r="Q82" s="5">
        <f ca="1">Q81*P81*E81/E82</f>
        <v>1.9399820211954759</v>
      </c>
      <c r="R82" s="10">
        <f t="shared" ca="1" si="15"/>
        <v>0.13127468006042053</v>
      </c>
      <c r="S82" s="10">
        <f t="shared" ca="1" si="9"/>
        <v>6.6318028704753784E-2</v>
      </c>
      <c r="T82" s="10">
        <f t="shared" ca="1" si="10"/>
        <v>6.495665135566675E-2</v>
      </c>
      <c r="U82" s="10"/>
      <c r="V82" s="11"/>
      <c r="W82" s="12"/>
    </row>
    <row r="83" spans="1:23" x14ac:dyDescent="0.2">
      <c r="A83" s="3">
        <v>1877.1</v>
      </c>
      <c r="B83" s="4">
        <v>3.31</v>
      </c>
      <c r="C83" s="1">
        <v>0.20830000000000001</v>
      </c>
      <c r="D83" s="4">
        <v>0.29670000000000002</v>
      </c>
      <c r="E83" s="4">
        <v>9.7048347110000002</v>
      </c>
      <c r="F83" s="1">
        <f t="shared" ca="1" si="16"/>
        <v>1877.7916666666606</v>
      </c>
      <c r="G83" s="5">
        <f ca="1">G74*3/12+G86*9/12</f>
        <v>4.3675000000000006</v>
      </c>
      <c r="H83" s="1">
        <f t="shared" ca="1" si="11"/>
        <v>93.112346259309717</v>
      </c>
      <c r="I83" s="1">
        <f t="shared" ca="1" si="12"/>
        <v>5.8596077721493094</v>
      </c>
      <c r="J83" s="6">
        <f t="shared" ca="1" si="17"/>
        <v>146.91080735759667</v>
      </c>
      <c r="K83" s="1">
        <f t="shared" ca="1" si="13"/>
        <v>8.3463544214916006</v>
      </c>
      <c r="L83" s="6">
        <f t="shared" ca="1" si="14"/>
        <v>13.168711946525358</v>
      </c>
      <c r="M83" s="7" t="s">
        <v>0</v>
      </c>
      <c r="N83" s="8" t="s">
        <v>0</v>
      </c>
      <c r="O83" s="9"/>
      <c r="P83" s="5">
        <f ca="1">((G83/G84+G83/1200+((1+G84/1200)^(-119))*(1-G83/G84)))</f>
        <v>1.0043765895279828</v>
      </c>
      <c r="Q83" s="5">
        <f ca="1">Q82*P82*E82/E83</f>
        <v>1.9484867391468959</v>
      </c>
      <c r="R83" s="10">
        <f t="shared" ca="1" si="15"/>
        <v>0.12353034304649135</v>
      </c>
      <c r="S83" s="10">
        <f t="shared" ca="1" si="9"/>
        <v>6.4786319405561565E-2</v>
      </c>
      <c r="T83" s="10">
        <f t="shared" ca="1" si="10"/>
        <v>5.8744023640929788E-2</v>
      </c>
      <c r="U83" s="10"/>
      <c r="V83" s="11"/>
      <c r="W83" s="12"/>
    </row>
    <row r="84" spans="1:23" x14ac:dyDescent="0.2">
      <c r="A84" s="3">
        <v>1877.11</v>
      </c>
      <c r="B84" s="4">
        <v>3.26</v>
      </c>
      <c r="C84" s="1">
        <v>0.19919999999999999</v>
      </c>
      <c r="D84" s="4">
        <v>0.29830000000000001</v>
      </c>
      <c r="E84" s="4">
        <v>9.5145851239999999</v>
      </c>
      <c r="F84" s="1">
        <f t="shared" ca="1" si="16"/>
        <v>1877.8749999999939</v>
      </c>
      <c r="G84" s="5">
        <f ca="1">G74*2/12+G86*10/12</f>
        <v>4.3583333333333334</v>
      </c>
      <c r="H84" s="1">
        <f t="shared" ca="1" si="11"/>
        <v>93.539525728247597</v>
      </c>
      <c r="I84" s="1">
        <f t="shared" ca="1" si="12"/>
        <v>5.7156667254806504</v>
      </c>
      <c r="J84" s="6">
        <f t="shared" ca="1" si="17"/>
        <v>148.33630806116844</v>
      </c>
      <c r="K84" s="1">
        <f t="shared" ca="1" si="13"/>
        <v>8.559153535195172</v>
      </c>
      <c r="L84" s="6">
        <f t="shared" ca="1" si="14"/>
        <v>13.573227206946793</v>
      </c>
      <c r="M84" s="7" t="s">
        <v>0</v>
      </c>
      <c r="N84" s="8" t="s">
        <v>0</v>
      </c>
      <c r="O84" s="9"/>
      <c r="P84" s="5">
        <f ca="1">((G84/G85+G84/1200+((1+G85/1200)^(-119))*(1-G84/G85)))</f>
        <v>1.0043692633805883</v>
      </c>
      <c r="Q84" s="5">
        <f ca="1">Q83*P83*E83/E84</f>
        <v>1.9961460925673595</v>
      </c>
      <c r="R84" s="10">
        <f t="shared" ca="1" si="15"/>
        <v>0.12369224054914918</v>
      </c>
      <c r="S84" s="10">
        <f t="shared" ca="1" si="9"/>
        <v>6.1170700598773164E-2</v>
      </c>
      <c r="T84" s="10">
        <f t="shared" ca="1" si="10"/>
        <v>6.2521539950376015E-2</v>
      </c>
      <c r="U84" s="10"/>
      <c r="V84" s="11"/>
      <c r="W84" s="12"/>
    </row>
    <row r="85" spans="1:23" x14ac:dyDescent="0.2">
      <c r="A85" s="3">
        <v>1877.12</v>
      </c>
      <c r="B85" s="4">
        <v>3.25</v>
      </c>
      <c r="C85" s="1">
        <v>0.19</v>
      </c>
      <c r="D85" s="4">
        <v>0.3</v>
      </c>
      <c r="E85" s="4">
        <v>9.5145851239999999</v>
      </c>
      <c r="F85" s="1">
        <f t="shared" ca="1" si="16"/>
        <v>1877.9583333333271</v>
      </c>
      <c r="G85" s="5">
        <f ca="1">G74*1/12+G86*11/12</f>
        <v>4.3491666666666662</v>
      </c>
      <c r="H85" s="1">
        <f t="shared" ca="1" si="11"/>
        <v>93.252594667731515</v>
      </c>
      <c r="I85" s="1">
        <f t="shared" ca="1" si="12"/>
        <v>5.4516901498058425</v>
      </c>
      <c r="J85" s="6">
        <f t="shared" ca="1" si="17"/>
        <v>148.60173601526563</v>
      </c>
      <c r="K85" s="1">
        <f t="shared" ca="1" si="13"/>
        <v>8.6079318154829085</v>
      </c>
      <c r="L85" s="6">
        <f t="shared" ca="1" si="14"/>
        <v>13.717083324486058</v>
      </c>
      <c r="M85" s="7" t="s">
        <v>0</v>
      </c>
      <c r="N85" s="8" t="s">
        <v>0</v>
      </c>
      <c r="O85" s="9"/>
      <c r="P85" s="5">
        <f ca="1">((G85/G86+G85/1200+((1+G86/1200)^(-119))*(1-G85/G86)))</f>
        <v>1.0043619374182455</v>
      </c>
      <c r="Q85" s="5">
        <f ca="1">Q84*P84*E84/E85</f>
        <v>2.0048677805919186</v>
      </c>
      <c r="R85" s="10">
        <f t="shared" ca="1" si="15"/>
        <v>0.12068740905577857</v>
      </c>
      <c r="S85" s="10">
        <f t="shared" ca="1" si="9"/>
        <v>5.8455430646356277E-2</v>
      </c>
      <c r="T85" s="10">
        <f t="shared" ca="1" si="10"/>
        <v>6.2231978409422295E-2</v>
      </c>
      <c r="U85" s="10"/>
      <c r="V85" s="11"/>
      <c r="W85" s="12"/>
    </row>
    <row r="86" spans="1:23" x14ac:dyDescent="0.2">
      <c r="A86" s="3">
        <v>1878.01</v>
      </c>
      <c r="B86" s="4">
        <v>3.25</v>
      </c>
      <c r="C86" s="1">
        <v>0.18920000000000001</v>
      </c>
      <c r="D86" s="4">
        <v>0.30080000000000001</v>
      </c>
      <c r="E86" s="4">
        <v>9.229089256</v>
      </c>
      <c r="F86" s="1">
        <f t="shared" ca="1" si="16"/>
        <v>1878.0416666666604</v>
      </c>
      <c r="G86" s="5">
        <v>4.34</v>
      </c>
      <c r="H86" s="1">
        <f t="shared" ca="1" si="11"/>
        <v>96.137302976366399</v>
      </c>
      <c r="I86" s="1">
        <f t="shared" ca="1" si="12"/>
        <v>5.5966700686549302</v>
      </c>
      <c r="J86" s="6">
        <f t="shared" ca="1" si="17"/>
        <v>153.94184376251619</v>
      </c>
      <c r="K86" s="1">
        <f t="shared" ca="1" si="13"/>
        <v>8.8978771493203119</v>
      </c>
      <c r="L86" s="6">
        <f t="shared" ca="1" si="14"/>
        <v>14.247909724235344</v>
      </c>
      <c r="M86" s="7" t="s">
        <v>0</v>
      </c>
      <c r="N86" s="8" t="s">
        <v>0</v>
      </c>
      <c r="O86" s="9"/>
      <c r="P86" s="5">
        <f ca="1">((G86/G87+G86/1200+((1+G87/1200)^(-119))*(1-G86/G87)))</f>
        <v>1.0044217286102688</v>
      </c>
      <c r="Q86" s="5">
        <f ca="1">Q85*P85*E85/E86</f>
        <v>2.0759026922234454</v>
      </c>
      <c r="R86" s="10">
        <f t="shared" ca="1" si="15"/>
        <v>0.11673997892457599</v>
      </c>
      <c r="S86" s="10">
        <f t="shared" ca="1" si="9"/>
        <v>5.3783076352889481E-2</v>
      </c>
      <c r="T86" s="10">
        <f t="shared" ca="1" si="10"/>
        <v>6.2956902571686513E-2</v>
      </c>
      <c r="U86" s="10"/>
      <c r="V86" s="11"/>
      <c r="W86" s="12"/>
    </row>
    <row r="87" spans="1:23" x14ac:dyDescent="0.2">
      <c r="A87" s="3">
        <v>1878.02</v>
      </c>
      <c r="B87" s="4">
        <v>3.18</v>
      </c>
      <c r="C87" s="1">
        <v>0.1883</v>
      </c>
      <c r="D87" s="4">
        <v>0.30170000000000002</v>
      </c>
      <c r="E87" s="4">
        <v>9.1340049590000003</v>
      </c>
      <c r="F87" s="1">
        <f t="shared" ca="1" si="16"/>
        <v>1878.1249999999936</v>
      </c>
      <c r="G87" s="5">
        <f ca="1">G86*11/12+G98*1/12</f>
        <v>4.33</v>
      </c>
      <c r="H87" s="1">
        <f t="shared" ca="1" si="11"/>
        <v>95.04588008183498</v>
      </c>
      <c r="I87" s="1">
        <f t="shared" ca="1" si="12"/>
        <v>5.6280312010721776</v>
      </c>
      <c r="J87" s="6">
        <f t="shared" ca="1" si="17"/>
        <v>152.94518039923071</v>
      </c>
      <c r="K87" s="1">
        <f t="shared" ca="1" si="13"/>
        <v>9.0174031511602557</v>
      </c>
      <c r="L87" s="6">
        <f t="shared" ca="1" si="14"/>
        <v>14.510553750455315</v>
      </c>
      <c r="M87" s="7" t="s">
        <v>0</v>
      </c>
      <c r="N87" s="8" t="s">
        <v>0</v>
      </c>
      <c r="O87" s="9"/>
      <c r="P87" s="5">
        <f ca="1">((G87/G88+G87/1200+((1+G88/1200)^(-119))*(1-G87/G88)))</f>
        <v>1.0044137681563745</v>
      </c>
      <c r="Q87" s="5">
        <f ca="1">Q86*P86*E86/E87</f>
        <v>2.1067873132148214</v>
      </c>
      <c r="R87" s="10">
        <f t="shared" ca="1" si="15"/>
        <v>0.11854460093593144</v>
      </c>
      <c r="S87" s="10">
        <f t="shared" ca="1" si="9"/>
        <v>5.3913136018938435E-2</v>
      </c>
      <c r="T87" s="10">
        <f t="shared" ca="1" si="10"/>
        <v>6.4631464916993009E-2</v>
      </c>
      <c r="U87" s="10"/>
      <c r="V87" s="11"/>
      <c r="W87" s="12"/>
    </row>
    <row r="88" spans="1:23" x14ac:dyDescent="0.2">
      <c r="A88" s="3">
        <v>1878.03</v>
      </c>
      <c r="B88" s="4">
        <v>3.24</v>
      </c>
      <c r="C88" s="1">
        <v>0.1875</v>
      </c>
      <c r="D88" s="4">
        <v>0.30249999999999999</v>
      </c>
      <c r="E88" s="4">
        <v>8.9436743799999991</v>
      </c>
      <c r="F88" s="1">
        <f t="shared" ca="1" si="16"/>
        <v>1878.2083333333269</v>
      </c>
      <c r="G88" s="5">
        <f ca="1">G86*10/12+G98*2/12</f>
        <v>4.32</v>
      </c>
      <c r="H88" s="1">
        <f t="shared" ca="1" si="11"/>
        <v>98.900036206371823</v>
      </c>
      <c r="I88" s="1">
        <f t="shared" ca="1" si="12"/>
        <v>5.723381724905777</v>
      </c>
      <c r="J88" s="6">
        <f t="shared" ca="1" si="17"/>
        <v>159.91467317525832</v>
      </c>
      <c r="K88" s="1">
        <f t="shared" ca="1" si="13"/>
        <v>9.2337225161813201</v>
      </c>
      <c r="L88" s="6">
        <f t="shared" ca="1" si="14"/>
        <v>14.930305134418408</v>
      </c>
      <c r="M88" s="7" t="s">
        <v>0</v>
      </c>
      <c r="N88" s="8" t="s">
        <v>0</v>
      </c>
      <c r="O88" s="9"/>
      <c r="P88" s="5">
        <f ca="1">((G88/G89+G88/1200+((1+G89/1200)^(-119))*(1-G88/G89)))</f>
        <v>1.0044058079432483</v>
      </c>
      <c r="Q88" s="5">
        <f ca="1">Q87*P87*E87/E88</f>
        <v>2.1611186719048097</v>
      </c>
      <c r="R88" s="10">
        <f t="shared" ca="1" si="15"/>
        <v>0.10972463559295131</v>
      </c>
      <c r="S88" s="10">
        <f t="shared" ca="1" si="9"/>
        <v>5.1712284110447371E-2</v>
      </c>
      <c r="T88" s="10">
        <f t="shared" ca="1" si="10"/>
        <v>5.8012351482503943E-2</v>
      </c>
      <c r="U88" s="10"/>
      <c r="V88" s="11"/>
      <c r="W88" s="12"/>
    </row>
    <row r="89" spans="1:23" x14ac:dyDescent="0.2">
      <c r="A89" s="3">
        <v>1878.04</v>
      </c>
      <c r="B89" s="4">
        <v>3.33</v>
      </c>
      <c r="C89" s="1">
        <v>0.1867</v>
      </c>
      <c r="D89" s="4">
        <v>0.30330000000000001</v>
      </c>
      <c r="E89" s="4">
        <v>8.8485090910000004</v>
      </c>
      <c r="F89" s="1">
        <f t="shared" ca="1" si="16"/>
        <v>1878.2916666666601</v>
      </c>
      <c r="G89" s="5">
        <f ca="1">G86*9/12+G98*3/12</f>
        <v>4.3100000000000005</v>
      </c>
      <c r="H89" s="1">
        <f t="shared" ca="1" si="11"/>
        <v>102.74047081272303</v>
      </c>
      <c r="I89" s="1">
        <f t="shared" ca="1" si="12"/>
        <v>5.7602540242448619</v>
      </c>
      <c r="J89" s="6">
        <f t="shared" ca="1" si="17"/>
        <v>166.90055811256727</v>
      </c>
      <c r="K89" s="1">
        <f t="shared" ca="1" si="13"/>
        <v>9.35771315240207</v>
      </c>
      <c r="L89" s="6">
        <f t="shared" ca="1" si="14"/>
        <v>15.201483265928422</v>
      </c>
      <c r="M89" s="7" t="s">
        <v>0</v>
      </c>
      <c r="N89" s="8" t="s">
        <v>0</v>
      </c>
      <c r="O89" s="9"/>
      <c r="P89" s="5">
        <f ca="1">((G89/G90+G89/1200+((1+G90/1200)^(-119))*(1-G89/G90)))</f>
        <v>1.0043978479710691</v>
      </c>
      <c r="Q89" s="5">
        <f ca="1">Q88*P88*E88/E89</f>
        <v>2.1939852759131644</v>
      </c>
      <c r="R89" s="10">
        <f t="shared" ca="1" si="15"/>
        <v>0.10714224225389746</v>
      </c>
      <c r="S89" s="10">
        <f t="shared" ca="1" si="9"/>
        <v>5.1818822714418289E-2</v>
      </c>
      <c r="T89" s="10">
        <f t="shared" ca="1" si="10"/>
        <v>5.5323419539479168E-2</v>
      </c>
      <c r="U89" s="10"/>
      <c r="V89" s="11"/>
      <c r="W89" s="12"/>
    </row>
    <row r="90" spans="1:23" x14ac:dyDescent="0.2">
      <c r="A90" s="3">
        <v>1878.05</v>
      </c>
      <c r="B90" s="4">
        <v>3.34</v>
      </c>
      <c r="C90" s="1">
        <v>0.18579999999999999</v>
      </c>
      <c r="D90" s="4">
        <v>0.30420000000000003</v>
      </c>
      <c r="E90" s="4">
        <v>8.5630942149999996</v>
      </c>
      <c r="F90" s="1">
        <f t="shared" ca="1" si="16"/>
        <v>1878.3749999999934</v>
      </c>
      <c r="G90" s="5">
        <f ca="1">G86*8/12+G98*4/12</f>
        <v>4.3</v>
      </c>
      <c r="H90" s="1">
        <f t="shared" ca="1" si="11"/>
        <v>106.48370753678552</v>
      </c>
      <c r="I90" s="1">
        <f t="shared" ca="1" si="12"/>
        <v>5.9235547486032187</v>
      </c>
      <c r="J90" s="6">
        <f t="shared" ca="1" si="17"/>
        <v>173.78329227041584</v>
      </c>
      <c r="K90" s="1">
        <f t="shared" ca="1" si="13"/>
        <v>9.6983065367335808</v>
      </c>
      <c r="L90" s="6">
        <f t="shared" ca="1" si="14"/>
        <v>15.827807637323504</v>
      </c>
      <c r="M90" s="7" t="s">
        <v>0</v>
      </c>
      <c r="N90" s="8" t="s">
        <v>0</v>
      </c>
      <c r="O90" s="9"/>
      <c r="P90" s="5">
        <f ca="1">((G90/G91+G90/1200+((1+G91/1200)^(-119))*(1-G90/G91)))</f>
        <v>1.0043898882400162</v>
      </c>
      <c r="Q90" s="5">
        <f ca="1">Q89*P89*E89/E90</f>
        <v>2.2770830012558188</v>
      </c>
      <c r="R90" s="10">
        <f t="shared" ca="1" si="15"/>
        <v>0.10590338286570189</v>
      </c>
      <c r="S90" s="10">
        <f t="shared" ca="1" si="9"/>
        <v>4.9617399723885347E-2</v>
      </c>
      <c r="T90" s="10">
        <f t="shared" ca="1" si="10"/>
        <v>5.6285983141816542E-2</v>
      </c>
      <c r="U90" s="10"/>
      <c r="V90" s="11"/>
      <c r="W90" s="12"/>
    </row>
    <row r="91" spans="1:23" x14ac:dyDescent="0.2">
      <c r="A91" s="3">
        <v>1878.06</v>
      </c>
      <c r="B91" s="4">
        <v>3.41</v>
      </c>
      <c r="C91" s="1">
        <v>0.185</v>
      </c>
      <c r="D91" s="4">
        <v>0.30499999999999999</v>
      </c>
      <c r="E91" s="4">
        <v>8.3728446279999993</v>
      </c>
      <c r="F91" s="1">
        <f t="shared" ca="1" si="16"/>
        <v>1878.4583333333267</v>
      </c>
      <c r="G91" s="5">
        <f ca="1">G86*7/12+G98*5/12</f>
        <v>4.29</v>
      </c>
      <c r="H91" s="1">
        <f t="shared" ca="1" si="11"/>
        <v>111.18565688975067</v>
      </c>
      <c r="I91" s="1">
        <f t="shared" ca="1" si="12"/>
        <v>6.0320664295026019</v>
      </c>
      <c r="J91" s="6">
        <f t="shared" ca="1" si="17"/>
        <v>182.27732661469005</v>
      </c>
      <c r="K91" s="1">
        <f t="shared" ca="1" si="13"/>
        <v>9.9447581675583443</v>
      </c>
      <c r="L91" s="6">
        <f t="shared" ca="1" si="14"/>
        <v>16.303397248527993</v>
      </c>
      <c r="M91" s="7" t="s">
        <v>0</v>
      </c>
      <c r="N91" s="8" t="s">
        <v>0</v>
      </c>
      <c r="O91" s="9"/>
      <c r="P91" s="5">
        <f ca="1">((G91/G92+G91/1200+((1+G92/1200)^(-119))*(1-G91/G92)))</f>
        <v>1.0043819287502689</v>
      </c>
      <c r="Q91" s="5">
        <f ca="1">Q90*P90*E90/E91</f>
        <v>2.3390466481712737</v>
      </c>
      <c r="R91" s="10">
        <f t="shared" ca="1" si="15"/>
        <v>9.892094350792946E-2</v>
      </c>
      <c r="S91" s="10">
        <f t="shared" ca="1" si="9"/>
        <v>4.8516120025503318E-2</v>
      </c>
      <c r="T91" s="10">
        <f t="shared" ca="1" si="10"/>
        <v>5.0404823482426142E-2</v>
      </c>
      <c r="U91" s="10"/>
      <c r="V91" s="11"/>
      <c r="W91" s="12"/>
    </row>
    <row r="92" spans="1:23" x14ac:dyDescent="0.2">
      <c r="A92" s="3">
        <v>1878.07</v>
      </c>
      <c r="B92" s="4">
        <v>3.48</v>
      </c>
      <c r="C92" s="1">
        <v>0.1842</v>
      </c>
      <c r="D92" s="4">
        <v>0.30580000000000002</v>
      </c>
      <c r="E92" s="4">
        <v>8.4679289260000008</v>
      </c>
      <c r="F92" s="1">
        <f t="shared" ca="1" si="16"/>
        <v>1878.5416666666599</v>
      </c>
      <c r="G92" s="5">
        <f ca="1">G86*6/12+G98*6/12</f>
        <v>4.2799999999999994</v>
      </c>
      <c r="H92" s="1">
        <f t="shared" ca="1" si="11"/>
        <v>112.19395537000281</v>
      </c>
      <c r="I92" s="1">
        <f t="shared" ca="1" si="12"/>
        <v>5.9385421204467006</v>
      </c>
      <c r="J92" s="6">
        <f t="shared" ca="1" si="17"/>
        <v>184.74162903357444</v>
      </c>
      <c r="K92" s="1">
        <f t="shared" ca="1" si="13"/>
        <v>9.8588826299272583</v>
      </c>
      <c r="L92" s="6">
        <f t="shared" ca="1" si="14"/>
        <v>16.233905217950305</v>
      </c>
      <c r="M92" s="7" t="s">
        <v>0</v>
      </c>
      <c r="N92" s="8" t="s">
        <v>0</v>
      </c>
      <c r="O92" s="9"/>
      <c r="P92" s="5">
        <f ca="1">((G92/G93+G92/1200+((1+G93/1200)^(-119))*(1-G92/G93)))</f>
        <v>1.0043739695020064</v>
      </c>
      <c r="Q92" s="5">
        <f ca="1">Q91*P91*E91/E92</f>
        <v>2.3229165130070015</v>
      </c>
      <c r="R92" s="10">
        <f t="shared" ca="1" si="15"/>
        <v>9.9383617716457096E-2</v>
      </c>
      <c r="S92" s="10">
        <f t="shared" ca="1" si="9"/>
        <v>4.8472788674609246E-2</v>
      </c>
      <c r="T92" s="10">
        <f t="shared" ca="1" si="10"/>
        <v>5.0910829041847849E-2</v>
      </c>
      <c r="U92" s="10"/>
      <c r="V92" s="11"/>
      <c r="W92" s="12"/>
    </row>
    <row r="93" spans="1:23" x14ac:dyDescent="0.2">
      <c r="A93" s="3">
        <v>1878.08</v>
      </c>
      <c r="B93" s="4">
        <v>3.45</v>
      </c>
      <c r="C93" s="1">
        <v>0.18329999999999999</v>
      </c>
      <c r="D93" s="4">
        <v>0.30669999999999997</v>
      </c>
      <c r="E93" s="4">
        <v>8.5630942149999996</v>
      </c>
      <c r="F93" s="1">
        <f t="shared" ca="1" si="16"/>
        <v>1878.6249999999932</v>
      </c>
      <c r="G93" s="5">
        <f ca="1">G86*5/12+G98*7/12</f>
        <v>4.2699999999999996</v>
      </c>
      <c r="H93" s="1">
        <f t="shared" ca="1" si="11"/>
        <v>109.99065598859583</v>
      </c>
      <c r="I93" s="1">
        <f t="shared" ca="1" si="12"/>
        <v>5.8438513746984384</v>
      </c>
      <c r="J93" s="6">
        <f t="shared" ca="1" si="17"/>
        <v>181.91550323480516</v>
      </c>
      <c r="K93" s="1">
        <f t="shared" ca="1" si="13"/>
        <v>9.7780099106383584</v>
      </c>
      <c r="L93" s="6">
        <f t="shared" ca="1" si="14"/>
        <v>16.172024591917314</v>
      </c>
      <c r="M93" s="7" t="s">
        <v>0</v>
      </c>
      <c r="N93" s="8" t="s">
        <v>0</v>
      </c>
      <c r="O93" s="9"/>
      <c r="P93" s="5">
        <f ca="1">((G93/G94+G93/1200+((1+G94/1200)^(-119))*(1-G93/G94)))</f>
        <v>1.0043660104954082</v>
      </c>
      <c r="Q93" s="5">
        <f ca="1">Q92*P92*E92/E93</f>
        <v>2.3071484085249341</v>
      </c>
      <c r="R93" s="10">
        <f t="shared" ca="1" si="15"/>
        <v>0.10382760299540661</v>
      </c>
      <c r="S93" s="10">
        <f t="shared" ca="1" si="9"/>
        <v>4.9658128364912901E-2</v>
      </c>
      <c r="T93" s="10">
        <f t="shared" ca="1" si="10"/>
        <v>5.4169474630493708E-2</v>
      </c>
      <c r="U93" s="10"/>
      <c r="V93" s="11"/>
      <c r="W93" s="12"/>
    </row>
    <row r="94" spans="1:23" x14ac:dyDescent="0.2">
      <c r="A94" s="3">
        <v>1878.09</v>
      </c>
      <c r="B94" s="4">
        <v>3.52</v>
      </c>
      <c r="C94" s="1">
        <v>0.1825</v>
      </c>
      <c r="D94" s="4">
        <v>0.3075</v>
      </c>
      <c r="E94" s="4">
        <v>8.5630942149999996</v>
      </c>
      <c r="F94" s="1">
        <f t="shared" ca="1" si="16"/>
        <v>1878.7083333333264</v>
      </c>
      <c r="G94" s="5">
        <f ca="1">G86*4/12+G98*8/12</f>
        <v>4.26</v>
      </c>
      <c r="H94" s="1">
        <f t="shared" ca="1" si="11"/>
        <v>112.22235045792965</v>
      </c>
      <c r="I94" s="1">
        <f t="shared" ca="1" si="12"/>
        <v>5.8183462950489089</v>
      </c>
      <c r="J94" s="6">
        <f t="shared" ca="1" si="17"/>
        <v>186.40846463716233</v>
      </c>
      <c r="K94" s="1">
        <f t="shared" ca="1" si="13"/>
        <v>9.8035149902878889</v>
      </c>
      <c r="L94" s="6">
        <f t="shared" ca="1" si="14"/>
        <v>16.284262180661198</v>
      </c>
      <c r="M94" s="7" t="s">
        <v>0</v>
      </c>
      <c r="N94" s="8" t="s">
        <v>0</v>
      </c>
      <c r="O94" s="9"/>
      <c r="P94" s="5">
        <f ca="1">((G94/G95+G94/1200+((1+G95/1200)^(-119))*(1-G94/G95)))</f>
        <v>1.0043580517306545</v>
      </c>
      <c r="Q94" s="5">
        <f ca="1">Q93*P93*E93/E94</f>
        <v>2.317221442691018</v>
      </c>
      <c r="R94" s="10">
        <f t="shared" ca="1" si="15"/>
        <v>0.10423562132954345</v>
      </c>
      <c r="S94" s="10">
        <f t="shared" ca="1" si="9"/>
        <v>4.9670451105291447E-2</v>
      </c>
      <c r="T94" s="10">
        <f t="shared" ca="1" si="10"/>
        <v>5.4565170224252002E-2</v>
      </c>
      <c r="U94" s="10"/>
      <c r="V94" s="11"/>
      <c r="W94" s="12"/>
    </row>
    <row r="95" spans="1:23" x14ac:dyDescent="0.2">
      <c r="A95" s="3">
        <v>1878.1</v>
      </c>
      <c r="B95" s="4">
        <v>3.48</v>
      </c>
      <c r="C95" s="1">
        <v>0.1817</v>
      </c>
      <c r="D95" s="4">
        <v>0.30830000000000002</v>
      </c>
      <c r="E95" s="4">
        <v>8.4679289260000008</v>
      </c>
      <c r="F95" s="1">
        <f t="shared" ca="1" si="16"/>
        <v>1878.7916666666597</v>
      </c>
      <c r="G95" s="5">
        <f ca="1">G86*3/12+G98*9/12</f>
        <v>4.25</v>
      </c>
      <c r="H95" s="1">
        <f t="shared" ca="1" si="11"/>
        <v>112.19395537000281</v>
      </c>
      <c r="I95" s="1">
        <f t="shared" ca="1" si="12"/>
        <v>5.8579430145774456</v>
      </c>
      <c r="J95" s="6">
        <f t="shared" ca="1" si="17"/>
        <v>187.17216659593626</v>
      </c>
      <c r="K95" s="1">
        <f t="shared" ca="1" si="13"/>
        <v>9.9394817357965142</v>
      </c>
      <c r="L95" s="6">
        <f t="shared" ca="1" si="14"/>
        <v>16.581947977450334</v>
      </c>
      <c r="M95" s="7" t="s">
        <v>0</v>
      </c>
      <c r="N95" s="8" t="s">
        <v>0</v>
      </c>
      <c r="O95" s="9"/>
      <c r="P95" s="5">
        <f ca="1">((G95/G96+G95/1200+((1+G96/1200)^(-119))*(1-G95/G96)))</f>
        <v>1.004350093207925</v>
      </c>
      <c r="Q95" s="5">
        <f ca="1">Q94*P94*E94/E95</f>
        <v>2.3534751790138597</v>
      </c>
      <c r="R95" s="10">
        <f t="shared" ca="1" si="15"/>
        <v>0.10227761924603662</v>
      </c>
      <c r="S95" s="10">
        <f t="shared" ca="1" si="9"/>
        <v>4.7284254876306386E-2</v>
      </c>
      <c r="T95" s="10">
        <f t="shared" ca="1" si="10"/>
        <v>5.4993364369730235E-2</v>
      </c>
      <c r="U95" s="10"/>
      <c r="V95" s="11"/>
      <c r="W95" s="12"/>
    </row>
    <row r="96" spans="1:23" x14ac:dyDescent="0.2">
      <c r="A96" s="3">
        <v>1878.11</v>
      </c>
      <c r="B96" s="4">
        <v>3.47</v>
      </c>
      <c r="C96" s="1">
        <v>0.18079999999999999</v>
      </c>
      <c r="D96" s="4">
        <v>0.30919999999999997</v>
      </c>
      <c r="E96" s="4">
        <v>8.3728446279999993</v>
      </c>
      <c r="F96" s="1">
        <f t="shared" ca="1" si="16"/>
        <v>1878.874999999993</v>
      </c>
      <c r="G96" s="5">
        <f ca="1">G86*2/12+G98*10/12</f>
        <v>4.2399999999999993</v>
      </c>
      <c r="H96" s="1">
        <f t="shared" ca="1" si="11"/>
        <v>113.14200275877855</v>
      </c>
      <c r="I96" s="1">
        <f t="shared" ca="1" si="12"/>
        <v>5.8951222186706511</v>
      </c>
      <c r="J96" s="6">
        <f t="shared" ca="1" si="17"/>
        <v>189.57335047498185</v>
      </c>
      <c r="K96" s="1">
        <f t="shared" ca="1" si="13"/>
        <v>10.081702378390293</v>
      </c>
      <c r="L96" s="6">
        <f t="shared" ca="1" si="14"/>
        <v>16.892242065378785</v>
      </c>
      <c r="M96" s="7" t="s">
        <v>0</v>
      </c>
      <c r="N96" s="8" t="s">
        <v>0</v>
      </c>
      <c r="O96" s="9"/>
      <c r="P96" s="5">
        <f ca="1">((G96/G97+G96/1200+((1+G97/1200)^(-119))*(1-G96/G97)))</f>
        <v>1.0043421349273991</v>
      </c>
      <c r="Q96" s="5">
        <f ca="1">Q95*P95*E95/E96</f>
        <v>2.3905559824884408</v>
      </c>
      <c r="R96" s="10">
        <f t="shared" ca="1" si="15"/>
        <v>9.7722810529392579E-2</v>
      </c>
      <c r="S96" s="10">
        <f t="shared" ca="1" si="9"/>
        <v>4.490438843299871E-2</v>
      </c>
      <c r="T96" s="10">
        <f t="shared" ca="1" si="10"/>
        <v>5.2818422096393869E-2</v>
      </c>
      <c r="U96" s="10"/>
      <c r="V96" s="11"/>
      <c r="W96" s="12"/>
    </row>
    <row r="97" spans="1:23" x14ac:dyDescent="0.2">
      <c r="A97" s="3">
        <v>1878.12</v>
      </c>
      <c r="B97" s="4">
        <v>3.45</v>
      </c>
      <c r="C97" s="1">
        <v>0.18</v>
      </c>
      <c r="D97" s="4">
        <v>0.31</v>
      </c>
      <c r="E97" s="4">
        <v>8.18251405</v>
      </c>
      <c r="F97" s="1">
        <f t="shared" ca="1" si="16"/>
        <v>1878.9583333333262</v>
      </c>
      <c r="G97" s="5">
        <f ca="1">G86*1/12+G98*11/12</f>
        <v>4.2299999999999995</v>
      </c>
      <c r="H97" s="1">
        <f t="shared" ca="1" si="11"/>
        <v>115.10647513034213</v>
      </c>
      <c r="I97" s="1">
        <f t="shared" ca="1" si="12"/>
        <v>6.0055552241917622</v>
      </c>
      <c r="J97" s="6">
        <f t="shared" ca="1" si="17"/>
        <v>193.7034350893741</v>
      </c>
      <c r="K97" s="1">
        <f t="shared" ca="1" si="13"/>
        <v>10.342900663885812</v>
      </c>
      <c r="L97" s="6">
        <f t="shared" ca="1" si="14"/>
        <v>17.405236196436508</v>
      </c>
      <c r="M97" s="7" t="s">
        <v>0</v>
      </c>
      <c r="N97" s="8" t="s">
        <v>0</v>
      </c>
      <c r="O97" s="9"/>
      <c r="P97" s="5">
        <f ca="1">((G97/G98+G97/1200+((1+G98/1200)^(-119))*(1-G97/G98)))</f>
        <v>1.0043341768892575</v>
      </c>
      <c r="Q97" s="5">
        <f ca="1">Q96*P96*E96/E97</f>
        <v>2.4567834282733547</v>
      </c>
      <c r="R97" s="10">
        <f t="shared" ca="1" si="15"/>
        <v>9.3657945065172443E-2</v>
      </c>
      <c r="S97" s="10">
        <f t="shared" ca="1" si="9"/>
        <v>4.2514842079854676E-2</v>
      </c>
      <c r="T97" s="10">
        <f t="shared" ca="1" si="10"/>
        <v>5.1143102985317768E-2</v>
      </c>
      <c r="U97" s="10"/>
      <c r="V97" s="11"/>
      <c r="W97" s="12"/>
    </row>
    <row r="98" spans="1:23" x14ac:dyDescent="0.2">
      <c r="A98" s="3">
        <v>1879.01</v>
      </c>
      <c r="B98" s="4">
        <v>3.58</v>
      </c>
      <c r="C98" s="1">
        <v>0.1817</v>
      </c>
      <c r="D98" s="4">
        <v>0.31580000000000003</v>
      </c>
      <c r="E98" s="4">
        <v>8.2776793390000005</v>
      </c>
      <c r="F98" s="1">
        <f t="shared" ca="1" si="16"/>
        <v>1879.0416666666595</v>
      </c>
      <c r="G98" s="5">
        <v>4.22</v>
      </c>
      <c r="H98" s="1">
        <f t="shared" ca="1" si="11"/>
        <v>118.07062100065241</v>
      </c>
      <c r="I98" s="1">
        <f t="shared" ca="1" si="12"/>
        <v>5.9925787250889782</v>
      </c>
      <c r="J98" s="6">
        <f t="shared" ca="1" si="17"/>
        <v>199.53192701478335</v>
      </c>
      <c r="K98" s="1">
        <f t="shared" ca="1" si="13"/>
        <v>10.415279919554758</v>
      </c>
      <c r="L98" s="6">
        <f t="shared" ca="1" si="14"/>
        <v>17.60116831041022</v>
      </c>
      <c r="M98" s="7" t="s">
        <v>0</v>
      </c>
      <c r="N98" s="8" t="s">
        <v>0</v>
      </c>
      <c r="O98" s="9"/>
      <c r="P98" s="5">
        <f ca="1">((G98/G99+G98/1200+((1+G99/1200)^(-119))*(1-G98/G99)))</f>
        <v>1.0048663382006082</v>
      </c>
      <c r="Q98" s="5">
        <f ca="1">Q97*P97*E97/E98</f>
        <v>2.4390644525498382</v>
      </c>
      <c r="R98" s="10">
        <f t="shared" ca="1" si="15"/>
        <v>9.6763243245123087E-2</v>
      </c>
      <c r="S98" s="10">
        <f t="shared" ca="1" si="9"/>
        <v>4.7399937053232533E-2</v>
      </c>
      <c r="T98" s="10">
        <f t="shared" ca="1" si="10"/>
        <v>4.9363306191890555E-2</v>
      </c>
      <c r="U98" s="10"/>
      <c r="V98" s="11"/>
      <c r="W98" s="12"/>
    </row>
    <row r="99" spans="1:23" x14ac:dyDescent="0.2">
      <c r="A99" s="3">
        <v>1879.02</v>
      </c>
      <c r="B99" s="4">
        <v>3.71</v>
      </c>
      <c r="C99" s="1">
        <v>0.18329999999999999</v>
      </c>
      <c r="D99" s="4">
        <v>0.32169999999999999</v>
      </c>
      <c r="E99" s="4">
        <v>8.3728446279999993</v>
      </c>
      <c r="F99" s="1">
        <f t="shared" ca="1" si="16"/>
        <v>1879.1249999999927</v>
      </c>
      <c r="G99" s="5">
        <f ca="1">G98*11/12+G110*1/12</f>
        <v>4.2033333333333331</v>
      </c>
      <c r="H99" s="1">
        <f t="shared" ca="1" si="11"/>
        <v>120.96738623489001</v>
      </c>
      <c r="I99" s="1">
        <f t="shared" ca="1" si="12"/>
        <v>5.9766366298801454</v>
      </c>
      <c r="J99" s="6">
        <f t="shared" ca="1" si="17"/>
        <v>205.26895650505801</v>
      </c>
      <c r="K99" s="1">
        <f t="shared" ca="1" si="13"/>
        <v>10.489274434437768</v>
      </c>
      <c r="L99" s="6">
        <f t="shared" ca="1" si="14"/>
        <v>17.799197657055839</v>
      </c>
      <c r="M99" s="7" t="s">
        <v>0</v>
      </c>
      <c r="N99" s="8" t="s">
        <v>0</v>
      </c>
      <c r="O99" s="9"/>
      <c r="P99" s="5">
        <f ca="1">((G99/G100+G99/1200+((1+G100/1200)^(-119))*(1-G99/G100)))</f>
        <v>1.004853493821275</v>
      </c>
      <c r="Q99" s="5">
        <f ca="1">Q98*P98*E98/E99</f>
        <v>2.4230765874387807</v>
      </c>
      <c r="R99" s="10">
        <f t="shared" ca="1" si="15"/>
        <v>9.6609408759285254E-2</v>
      </c>
      <c r="S99" s="10">
        <f t="shared" ca="1" si="9"/>
        <v>4.9668133462527964E-2</v>
      </c>
      <c r="T99" s="10">
        <f t="shared" ca="1" si="10"/>
        <v>4.694127529675729E-2</v>
      </c>
      <c r="U99" s="10"/>
      <c r="V99" s="11"/>
      <c r="W99" s="12"/>
    </row>
    <row r="100" spans="1:23" x14ac:dyDescent="0.2">
      <c r="A100" s="3">
        <v>1879.03</v>
      </c>
      <c r="B100" s="4">
        <v>3.65</v>
      </c>
      <c r="C100" s="1">
        <v>0.185</v>
      </c>
      <c r="D100" s="4">
        <v>0.32750000000000001</v>
      </c>
      <c r="E100" s="4">
        <v>8.2776793390000005</v>
      </c>
      <c r="F100" s="1">
        <f t="shared" ca="1" si="16"/>
        <v>1879.208333333326</v>
      </c>
      <c r="G100" s="5">
        <f ca="1">G98*10/12+G110*2/12</f>
        <v>4.1866666666666656</v>
      </c>
      <c r="H100" s="1">
        <f t="shared" ca="1" si="11"/>
        <v>120.37926442803945</v>
      </c>
      <c r="I100" s="1">
        <f t="shared" ca="1" si="12"/>
        <v>6.1014147723800818</v>
      </c>
      <c r="J100" s="6">
        <f t="shared" ca="1" si="17"/>
        <v>205.13376390090647</v>
      </c>
      <c r="K100" s="1">
        <f t="shared" ca="1" si="13"/>
        <v>10.801153178132308</v>
      </c>
      <c r="L100" s="6">
        <f t="shared" ca="1" si="14"/>
        <v>18.405837719875855</v>
      </c>
      <c r="M100" s="7" t="s">
        <v>0</v>
      </c>
      <c r="N100" s="8" t="s">
        <v>0</v>
      </c>
      <c r="O100" s="9"/>
      <c r="P100" s="5">
        <f ca="1">((G100/G101+G100/1200+((1+G101/1200)^(-119))*(1-G100/G101)))</f>
        <v>1.0048406505677119</v>
      </c>
      <c r="Q100" s="5">
        <f ca="1">Q99*P99*E99/E100</f>
        <v>2.4628293569541437</v>
      </c>
      <c r="R100" s="10">
        <f t="shared" ca="1" si="15"/>
        <v>9.6110971247693744E-2</v>
      </c>
      <c r="S100" s="10">
        <f t="shared" ca="1" si="9"/>
        <v>4.9555504087045454E-2</v>
      </c>
      <c r="T100" s="10">
        <f t="shared" ca="1" si="10"/>
        <v>4.6555467160648289E-2</v>
      </c>
      <c r="U100" s="10"/>
      <c r="V100" s="11"/>
      <c r="W100" s="12"/>
    </row>
    <row r="101" spans="1:23" x14ac:dyDescent="0.2">
      <c r="A101" s="3">
        <v>1879.04</v>
      </c>
      <c r="B101" s="4">
        <v>3.77</v>
      </c>
      <c r="C101" s="1">
        <v>0.1867</v>
      </c>
      <c r="D101" s="4">
        <v>0.33329999999999999</v>
      </c>
      <c r="E101" s="4">
        <v>8.18251405</v>
      </c>
      <c r="F101" s="1">
        <f t="shared" ca="1" si="16"/>
        <v>1879.2916666666592</v>
      </c>
      <c r="G101" s="5">
        <f ca="1">G98*9/12+G110*3/12</f>
        <v>4.17</v>
      </c>
      <c r="H101" s="1">
        <f t="shared" ca="1" si="11"/>
        <v>125.78301775112747</v>
      </c>
      <c r="I101" s="1">
        <f t="shared" ca="1" si="12"/>
        <v>6.2290953353144562</v>
      </c>
      <c r="J101" s="6">
        <f t="shared" ca="1" si="17"/>
        <v>215.22665998049604</v>
      </c>
      <c r="K101" s="1">
        <f t="shared" ca="1" si="13"/>
        <v>11.120286423461748</v>
      </c>
      <c r="L101" s="6">
        <f t="shared" ca="1" si="14"/>
        <v>19.027863599867196</v>
      </c>
      <c r="M101" s="7" t="s">
        <v>0</v>
      </c>
      <c r="N101" s="8" t="s">
        <v>0</v>
      </c>
      <c r="O101" s="9"/>
      <c r="P101" s="5">
        <f ca="1">((G101/G102+G101/1200+((1+G102/1200)^(-119))*(1-G101/G102)))</f>
        <v>1.004827808441316</v>
      </c>
      <c r="Q101" s="5">
        <f ca="1">Q100*P100*E100/E101</f>
        <v>2.5035332096859122</v>
      </c>
      <c r="R101" s="10">
        <f t="shared" ca="1" si="15"/>
        <v>9.1045780350762939E-2</v>
      </c>
      <c r="S101" s="10">
        <f t="shared" ca="1" si="9"/>
        <v>4.8158813833927505E-2</v>
      </c>
      <c r="T101" s="10">
        <f t="shared" ca="1" si="10"/>
        <v>4.2886966516835434E-2</v>
      </c>
      <c r="U101" s="10"/>
      <c r="V101" s="11"/>
      <c r="W101" s="12"/>
    </row>
    <row r="102" spans="1:23" x14ac:dyDescent="0.2">
      <c r="A102" s="3">
        <v>1879.05</v>
      </c>
      <c r="B102" s="4">
        <v>3.94</v>
      </c>
      <c r="C102" s="1">
        <v>0.1883</v>
      </c>
      <c r="D102" s="4">
        <v>0.3392</v>
      </c>
      <c r="E102" s="4">
        <v>8.18251405</v>
      </c>
      <c r="F102" s="1">
        <f t="shared" ca="1" si="16"/>
        <v>1879.3749999999925</v>
      </c>
      <c r="G102" s="5">
        <f ca="1">G98*8/12+G110*4/12</f>
        <v>4.1533333333333324</v>
      </c>
      <c r="H102" s="1">
        <f t="shared" ca="1" si="11"/>
        <v>131.45493101841967</v>
      </c>
      <c r="I102" s="1">
        <f t="shared" ca="1" si="12"/>
        <v>6.2824780484183824</v>
      </c>
      <c r="J102" s="6">
        <f t="shared" ca="1" si="17"/>
        <v>225.82766719611359</v>
      </c>
      <c r="K102" s="1">
        <f t="shared" ca="1" si="13"/>
        <v>11.317135178032478</v>
      </c>
      <c r="L102" s="6">
        <f t="shared" ca="1" si="14"/>
        <v>19.441813378914151</v>
      </c>
      <c r="M102" s="7" t="s">
        <v>0</v>
      </c>
      <c r="N102" s="8" t="s">
        <v>0</v>
      </c>
      <c r="O102" s="9"/>
      <c r="P102" s="5">
        <f ca="1">((G102/G103+G102/1200+((1+G103/1200)^(-119))*(1-G102/G103)))</f>
        <v>1.0048149674434854</v>
      </c>
      <c r="Q102" s="5">
        <f ca="1">Q101*P101*E101/E102</f>
        <v>2.515619788448749</v>
      </c>
      <c r="R102" s="10">
        <f t="shared" ca="1" si="15"/>
        <v>9.1789140645424316E-2</v>
      </c>
      <c r="S102" s="10">
        <f t="shared" ca="1" si="9"/>
        <v>5.0567110086689793E-2</v>
      </c>
      <c r="T102" s="10">
        <f t="shared" ca="1" si="10"/>
        <v>4.1222030558734524E-2</v>
      </c>
      <c r="U102" s="10"/>
      <c r="V102" s="11"/>
      <c r="W102" s="12"/>
    </row>
    <row r="103" spans="1:23" x14ac:dyDescent="0.2">
      <c r="A103" s="3">
        <v>1879.06</v>
      </c>
      <c r="B103" s="4">
        <v>3.96</v>
      </c>
      <c r="C103" s="1">
        <v>0.19</v>
      </c>
      <c r="D103" s="4">
        <v>0.34499999999999997</v>
      </c>
      <c r="E103" s="4">
        <v>8.0873811569999994</v>
      </c>
      <c r="F103" s="1">
        <f t="shared" ca="1" si="16"/>
        <v>1879.4583333333258</v>
      </c>
      <c r="G103" s="5">
        <f ca="1">G98*7/12+G110*5/12</f>
        <v>4.1366666666666667</v>
      </c>
      <c r="H103" s="1">
        <f t="shared" ca="1" si="11"/>
        <v>133.67638534808827</v>
      </c>
      <c r="I103" s="1">
        <f t="shared" ca="1" si="12"/>
        <v>6.4137659636709028</v>
      </c>
      <c r="J103" s="6">
        <f t="shared" ca="1" si="17"/>
        <v>230.5621136563814</v>
      </c>
      <c r="K103" s="1">
        <f t="shared" ca="1" si="13"/>
        <v>11.64604872350769</v>
      </c>
      <c r="L103" s="6">
        <f t="shared" ca="1" si="14"/>
        <v>20.086850810972621</v>
      </c>
      <c r="M103" s="7" t="s">
        <v>0</v>
      </c>
      <c r="N103" s="8" t="s">
        <v>0</v>
      </c>
      <c r="O103" s="9"/>
      <c r="P103" s="5">
        <f ca="1">((G103/G104+G103/1200+((1+G104/1200)^(-119))*(1-G103/G104)))</f>
        <v>1.00480212757562</v>
      </c>
      <c r="Q103" s="5">
        <f ca="1">Q102*P102*E102/E103</f>
        <v>2.5574664536825686</v>
      </c>
      <c r="R103" s="10">
        <f t="shared" ca="1" si="15"/>
        <v>9.1733185230576941E-2</v>
      </c>
      <c r="S103" s="10">
        <f t="shared" ca="1" si="9"/>
        <v>4.9157552491394085E-2</v>
      </c>
      <c r="T103" s="10">
        <f t="shared" ca="1" si="10"/>
        <v>4.2575632739182856E-2</v>
      </c>
      <c r="U103" s="10"/>
      <c r="V103" s="11"/>
      <c r="W103" s="12"/>
    </row>
    <row r="104" spans="1:23" x14ac:dyDescent="0.2">
      <c r="A104" s="3">
        <v>1879.07</v>
      </c>
      <c r="B104" s="4">
        <v>4.04</v>
      </c>
      <c r="C104" s="1">
        <v>0.19170000000000001</v>
      </c>
      <c r="D104" s="4">
        <v>0.3508</v>
      </c>
      <c r="E104" s="4">
        <v>8.18251405</v>
      </c>
      <c r="F104" s="1">
        <f t="shared" ca="1" si="16"/>
        <v>1879.541666666659</v>
      </c>
      <c r="G104" s="5">
        <f ca="1">G98*6/12+G110*6/12</f>
        <v>4.1199999999999992</v>
      </c>
      <c r="H104" s="1">
        <f t="shared" ca="1" si="11"/>
        <v>134.79135058741511</v>
      </c>
      <c r="I104" s="1">
        <f t="shared" ca="1" si="12"/>
        <v>6.3959163137642276</v>
      </c>
      <c r="J104" s="6">
        <f t="shared" ca="1" si="17"/>
        <v>233.40447612687876</v>
      </c>
      <c r="K104" s="1">
        <f t="shared" ca="1" si="13"/>
        <v>11.704159848035946</v>
      </c>
      <c r="L104" s="6">
        <f t="shared" ca="1" si="14"/>
        <v>20.266903521116106</v>
      </c>
      <c r="M104" s="7" t="s">
        <v>0</v>
      </c>
      <c r="N104" s="8" t="s">
        <v>0</v>
      </c>
      <c r="O104" s="9"/>
      <c r="P104" s="5">
        <f ca="1">((G104/G105+G104/1200+((1+G105/1200)^(-119))*(1-G104/G105)))</f>
        <v>1.0047892888391219</v>
      </c>
      <c r="Q104" s="5">
        <f ca="1">Q103*P103*E103/E104</f>
        <v>2.5398709093681653</v>
      </c>
      <c r="R104" s="10">
        <f t="shared" ca="1" si="15"/>
        <v>8.8541710736451673E-2</v>
      </c>
      <c r="S104" s="10">
        <f t="shared" ca="1" si="9"/>
        <v>5.0204458524767626E-2</v>
      </c>
      <c r="T104" s="10">
        <f t="shared" ca="1" si="10"/>
        <v>3.8337252211684048E-2</v>
      </c>
      <c r="U104" s="10"/>
      <c r="V104" s="11"/>
      <c r="W104" s="12"/>
    </row>
    <row r="105" spans="1:23" x14ac:dyDescent="0.2">
      <c r="A105" s="3">
        <v>1879.08</v>
      </c>
      <c r="B105" s="4">
        <v>4.07</v>
      </c>
      <c r="C105" s="1">
        <v>0.1933</v>
      </c>
      <c r="D105" s="4">
        <v>0.35670000000000002</v>
      </c>
      <c r="E105" s="4">
        <v>8.18251405</v>
      </c>
      <c r="F105" s="1">
        <f t="shared" ca="1" si="16"/>
        <v>1879.6249999999923</v>
      </c>
      <c r="G105" s="5">
        <f ca="1">G98*5/12+G110*7/12</f>
        <v>4.1033333333333326</v>
      </c>
      <c r="H105" s="1">
        <f t="shared" ca="1" si="11"/>
        <v>135.79227645811375</v>
      </c>
      <c r="I105" s="1">
        <f t="shared" ca="1" si="12"/>
        <v>6.4492990268681538</v>
      </c>
      <c r="J105" s="6">
        <f t="shared" ca="1" si="17"/>
        <v>236.0683106285496</v>
      </c>
      <c r="K105" s="1">
        <f t="shared" ca="1" si="13"/>
        <v>11.901008602606677</v>
      </c>
      <c r="L105" s="6">
        <f t="shared" ca="1" si="14"/>
        <v>20.689328354104092</v>
      </c>
      <c r="M105" s="7" t="s">
        <v>0</v>
      </c>
      <c r="N105" s="8" t="s">
        <v>0</v>
      </c>
      <c r="O105" s="9"/>
      <c r="P105" s="5">
        <f ca="1">((G105/G106+G105/1200+((1+G106/1200)^(-119))*(1-G105/G106)))</f>
        <v>1.0047764512353945</v>
      </c>
      <c r="Q105" s="5">
        <f ca="1">Q104*P104*E104/E105</f>
        <v>2.5520350847672124</v>
      </c>
      <c r="R105" s="10">
        <f t="shared" ca="1" si="15"/>
        <v>8.911138689372744E-2</v>
      </c>
      <c r="S105" s="10">
        <f t="shared" ca="1" si="9"/>
        <v>5.0024868987590176E-2</v>
      </c>
      <c r="T105" s="10">
        <f t="shared" ca="1" si="10"/>
        <v>3.9086517906137264E-2</v>
      </c>
      <c r="U105" s="10"/>
      <c r="V105" s="11"/>
      <c r="W105" s="12"/>
    </row>
    <row r="106" spans="1:23" x14ac:dyDescent="0.2">
      <c r="A106" s="3">
        <v>1879.09</v>
      </c>
      <c r="B106" s="4">
        <v>4.22</v>
      </c>
      <c r="C106" s="1">
        <v>0.19500000000000001</v>
      </c>
      <c r="D106" s="4">
        <v>0.36249999999999999</v>
      </c>
      <c r="E106" s="4">
        <v>8.4679289260000008</v>
      </c>
      <c r="F106" s="1">
        <f t="shared" ca="1" si="16"/>
        <v>1879.7083333333255</v>
      </c>
      <c r="G106" s="5">
        <f ca="1">G98*4/12+G110*8/12</f>
        <v>4.086666666666666</v>
      </c>
      <c r="H106" s="1">
        <f t="shared" ca="1" si="11"/>
        <v>136.05129070730226</v>
      </c>
      <c r="I106" s="1">
        <f t="shared" ca="1" si="12"/>
        <v>6.2867302578018824</v>
      </c>
      <c r="J106" s="6">
        <f t="shared" ca="1" si="17"/>
        <v>237.42935911378052</v>
      </c>
      <c r="K106" s="1">
        <f t="shared" ca="1" si="13"/>
        <v>11.686870351041959</v>
      </c>
      <c r="L106" s="6">
        <f t="shared" ca="1" si="14"/>
        <v>20.395294473636362</v>
      </c>
      <c r="M106" s="7" t="s">
        <v>0</v>
      </c>
      <c r="N106" s="8" t="s">
        <v>0</v>
      </c>
      <c r="O106" s="9"/>
      <c r="P106" s="5">
        <f ca="1">((G106/G107+G106/1200+((1+G107/1200)^(-119))*(1-G106/G107)))</f>
        <v>1.0047636147658443</v>
      </c>
      <c r="Q106" s="5">
        <f ca="1">Q105*P105*E105/E106</f>
        <v>2.4777965516564411</v>
      </c>
      <c r="R106" s="10">
        <f t="shared" ca="1" si="15"/>
        <v>9.0104551557638413E-2</v>
      </c>
      <c r="S106" s="10">
        <f t="shared" ca="1" si="9"/>
        <v>5.2144394527997129E-2</v>
      </c>
      <c r="T106" s="10">
        <f t="shared" ca="1" si="10"/>
        <v>3.7960157029641284E-2</v>
      </c>
      <c r="U106" s="10"/>
      <c r="V106" s="11"/>
      <c r="W106" s="12"/>
    </row>
    <row r="107" spans="1:23" x14ac:dyDescent="0.2">
      <c r="A107" s="3">
        <v>1879.1</v>
      </c>
      <c r="B107" s="4">
        <v>4.68</v>
      </c>
      <c r="C107" s="1">
        <v>0.19670000000000001</v>
      </c>
      <c r="D107" s="4">
        <v>0.36830000000000002</v>
      </c>
      <c r="E107" s="4">
        <v>8.9436743799999991</v>
      </c>
      <c r="F107" s="1">
        <f t="shared" ca="1" si="16"/>
        <v>1879.7916666666588</v>
      </c>
      <c r="G107" s="5">
        <f ca="1">G98*3/12+G110*9/12</f>
        <v>4.0699999999999994</v>
      </c>
      <c r="H107" s="1">
        <f t="shared" ca="1" si="11"/>
        <v>142.85560785364817</v>
      </c>
      <c r="I107" s="1">
        <f t="shared" ca="1" si="12"/>
        <v>6.0042089882078198</v>
      </c>
      <c r="J107" s="6">
        <f t="shared" ca="1" si="17"/>
        <v>250.17707071518183</v>
      </c>
      <c r="K107" s="1">
        <f t="shared" ca="1" si="13"/>
        <v>11.242247942841589</v>
      </c>
      <c r="L107" s="6">
        <f t="shared" ca="1" si="14"/>
        <v>19.688080159060149</v>
      </c>
      <c r="M107" s="7" t="s">
        <v>0</v>
      </c>
      <c r="N107" s="8" t="s">
        <v>0</v>
      </c>
      <c r="O107" s="9"/>
      <c r="P107" s="5">
        <f ca="1">((G107/G108+G107/1200+((1+G108/1200)^(-119))*(1-G107/G108)))</f>
        <v>1.004750779431878</v>
      </c>
      <c r="Q107" s="5">
        <f ca="1">Q106*P106*E106/E107</f>
        <v>2.3571692610154491</v>
      </c>
      <c r="R107" s="10">
        <f t="shared" ca="1" si="15"/>
        <v>8.2800089835030954E-2</v>
      </c>
      <c r="S107" s="10">
        <f t="shared" ca="1" si="9"/>
        <v>5.7732581236854985E-2</v>
      </c>
      <c r="T107" s="10">
        <f t="shared" ca="1" si="10"/>
        <v>2.5067508598175969E-2</v>
      </c>
      <c r="U107" s="10"/>
      <c r="V107" s="11"/>
      <c r="W107" s="12"/>
    </row>
    <row r="108" spans="1:23" x14ac:dyDescent="0.2">
      <c r="A108" s="3">
        <v>1879.11</v>
      </c>
      <c r="B108" s="4">
        <v>4.93</v>
      </c>
      <c r="C108" s="1">
        <v>0.1983</v>
      </c>
      <c r="D108" s="4">
        <v>0.37419999999999998</v>
      </c>
      <c r="E108" s="4">
        <v>9.4194198349999994</v>
      </c>
      <c r="F108" s="1">
        <f t="shared" ca="1" si="16"/>
        <v>1879.874999999992</v>
      </c>
      <c r="G108" s="5">
        <f ca="1">G98*2/12+G110*10/12</f>
        <v>4.0533333333333328</v>
      </c>
      <c r="H108" s="1">
        <f t="shared" ca="1" si="11"/>
        <v>142.88616640687189</v>
      </c>
      <c r="I108" s="1">
        <f t="shared" ca="1" si="12"/>
        <v>5.7473279510106901</v>
      </c>
      <c r="J108" s="6">
        <f t="shared" ca="1" si="17"/>
        <v>251.06934128951355</v>
      </c>
      <c r="K108" s="1">
        <f t="shared" ca="1" si="13"/>
        <v>10.845436809219365</v>
      </c>
      <c r="L108" s="6">
        <f t="shared" ca="1" si="14"/>
        <v>19.056825052847056</v>
      </c>
      <c r="M108" s="7" t="s">
        <v>0</v>
      </c>
      <c r="N108" s="8" t="s">
        <v>0</v>
      </c>
      <c r="O108" s="9"/>
      <c r="P108" s="5">
        <f ca="1">((G108/G109+G108/1200+((1+G109/1200)^(-119))*(1-G108/G109)))</f>
        <v>1.0047379452349057</v>
      </c>
      <c r="Q108" s="5">
        <f ca="1">Q107*P107*E107/E108</f>
        <v>2.2487488045936366</v>
      </c>
      <c r="R108" s="10">
        <f t="shared" ca="1" si="15"/>
        <v>8.1779571543002749E-2</v>
      </c>
      <c r="S108" s="10">
        <f t="shared" ca="1" si="9"/>
        <v>6.305032386033349E-2</v>
      </c>
      <c r="T108" s="10">
        <f t="shared" ca="1" si="10"/>
        <v>1.8729247682669259E-2</v>
      </c>
      <c r="U108" s="10"/>
      <c r="V108" s="11"/>
      <c r="W108" s="12"/>
    </row>
    <row r="109" spans="1:23" x14ac:dyDescent="0.2">
      <c r="A109" s="3">
        <v>1879.12</v>
      </c>
      <c r="B109" s="4">
        <v>4.92</v>
      </c>
      <c r="C109" s="1">
        <v>0.2</v>
      </c>
      <c r="D109" s="4">
        <v>0.38</v>
      </c>
      <c r="E109" s="4">
        <v>9.7048347110000002</v>
      </c>
      <c r="F109" s="1">
        <f t="shared" ca="1" si="16"/>
        <v>1879.9583333333253</v>
      </c>
      <c r="G109" s="5">
        <f ca="1">G98*1/12+G110*11/12</f>
        <v>4.0366666666666671</v>
      </c>
      <c r="H109" s="1">
        <f t="shared" ca="1" si="11"/>
        <v>138.40264156972924</v>
      </c>
      <c r="I109" s="1">
        <f t="shared" ca="1" si="12"/>
        <v>5.626123641045905</v>
      </c>
      <c r="J109" s="6">
        <f t="shared" ca="1" si="17"/>
        <v>244.0150309261239</v>
      </c>
      <c r="K109" s="1">
        <f t="shared" ca="1" si="13"/>
        <v>10.689634917987219</v>
      </c>
      <c r="L109" s="6">
        <f t="shared" ca="1" si="14"/>
        <v>18.846689380472984</v>
      </c>
      <c r="M109" s="7" t="s">
        <v>0</v>
      </c>
      <c r="N109" s="8" t="s">
        <v>0</v>
      </c>
      <c r="O109" s="9"/>
      <c r="P109" s="5">
        <f ca="1">((G109/G110+G109/1200+((1+G110/1200)^(-119))*(1-G109/G110)))</f>
        <v>1.004725112176339</v>
      </c>
      <c r="Q109" s="5">
        <f ca="1">Q108*P108*E108/E109</f>
        <v>2.1929552076819072</v>
      </c>
      <c r="R109" s="10">
        <f t="shared" ca="1" si="15"/>
        <v>8.3300077284707008E-2</v>
      </c>
      <c r="S109" s="10">
        <f t="shared" ca="1" si="9"/>
        <v>6.4743286223947427E-2</v>
      </c>
      <c r="T109" s="10">
        <f t="shared" ca="1" si="10"/>
        <v>1.8556791060759581E-2</v>
      </c>
      <c r="U109" s="10"/>
      <c r="V109" s="11"/>
      <c r="W109" s="12"/>
    </row>
    <row r="110" spans="1:23" x14ac:dyDescent="0.2">
      <c r="A110" s="3">
        <v>1880.01</v>
      </c>
      <c r="B110" s="4">
        <v>5.1100000000000003</v>
      </c>
      <c r="C110" s="1">
        <v>0.20499999999999999</v>
      </c>
      <c r="D110" s="4">
        <v>0.38919999999999999</v>
      </c>
      <c r="E110" s="4">
        <v>9.9903305790000001</v>
      </c>
      <c r="F110" s="1">
        <f t="shared" ca="1" si="16"/>
        <v>1880.0416666666586</v>
      </c>
      <c r="G110" s="5">
        <v>4.0199999999999996</v>
      </c>
      <c r="H110" s="1">
        <f t="shared" ca="1" si="11"/>
        <v>139.63955636587548</v>
      </c>
      <c r="I110" s="1">
        <f t="shared" ca="1" si="12"/>
        <v>5.6019782886505816</v>
      </c>
      <c r="J110" s="6">
        <f t="shared" ca="1" si="17"/>
        <v>247.018873239383</v>
      </c>
      <c r="K110" s="1">
        <f t="shared" ca="1" si="13"/>
        <v>10.635560731428324</v>
      </c>
      <c r="L110" s="6">
        <f t="shared" ca="1" si="14"/>
        <v>18.814040208369445</v>
      </c>
      <c r="M110" s="7" t="s">
        <v>0</v>
      </c>
      <c r="N110" s="8" t="s">
        <v>0</v>
      </c>
      <c r="O110" s="9"/>
      <c r="P110" s="5">
        <f ca="1">((G110/G111+G110/1200+((1+G111/1200)^(-119))*(1-G110/G111)))</f>
        <v>1.0055306639798018</v>
      </c>
      <c r="Q110" s="5">
        <f ca="1">Q109*P109*E109/E110</f>
        <v>2.1403524891297896</v>
      </c>
      <c r="R110" s="10">
        <f t="shared" ca="1" si="15"/>
        <v>8.6237032044705453E-2</v>
      </c>
      <c r="S110" s="10">
        <f t="shared" ca="1" si="9"/>
        <v>7.0297515736478022E-2</v>
      </c>
      <c r="T110" s="10">
        <f t="shared" ca="1" si="10"/>
        <v>1.593951630822743E-2</v>
      </c>
      <c r="U110" s="10"/>
      <c r="V110" s="11"/>
      <c r="W110" s="12"/>
    </row>
    <row r="111" spans="1:23" x14ac:dyDescent="0.2">
      <c r="A111" s="3">
        <v>1880.02</v>
      </c>
      <c r="B111" s="4">
        <v>5.2</v>
      </c>
      <c r="C111" s="1">
        <v>0.21</v>
      </c>
      <c r="D111" s="4">
        <v>0.39829999999999999</v>
      </c>
      <c r="E111" s="4">
        <v>9.9903305790000001</v>
      </c>
      <c r="F111" s="1">
        <f t="shared" ca="1" si="16"/>
        <v>1880.1249999999918</v>
      </c>
      <c r="G111" s="5">
        <f ca="1">G110*11/12+G122*1/12</f>
        <v>3.9933333333333332</v>
      </c>
      <c r="H111" s="1">
        <f t="shared" ca="1" si="11"/>
        <v>142.09896146820989</v>
      </c>
      <c r="I111" s="1">
        <f t="shared" ca="1" si="12"/>
        <v>5.7386119054469367</v>
      </c>
      <c r="J111" s="6">
        <f t="shared" ca="1" si="17"/>
        <v>252.21545423218808</v>
      </c>
      <c r="K111" s="1">
        <f t="shared" ca="1" si="13"/>
        <v>10.88423391399769</v>
      </c>
      <c r="L111" s="6">
        <f t="shared" ca="1" si="14"/>
        <v>19.318733734746246</v>
      </c>
      <c r="M111" s="7" t="s">
        <v>0</v>
      </c>
      <c r="N111" s="8" t="s">
        <v>0</v>
      </c>
      <c r="O111" s="9"/>
      <c r="P111" s="5">
        <f ca="1">((G111/G112+G111/1200+((1+G112/1200)^(-119))*(1-G111/G112)))</f>
        <v>1.0055111531554377</v>
      </c>
      <c r="Q111" s="5">
        <f ca="1">Q110*P110*E110/E111</f>
        <v>2.1521900595454988</v>
      </c>
      <c r="R111" s="10">
        <f t="shared" ca="1" si="15"/>
        <v>8.3135500088081349E-2</v>
      </c>
      <c r="S111" s="10">
        <f t="shared" ca="1" si="9"/>
        <v>6.9862487185594402E-2</v>
      </c>
      <c r="T111" s="10">
        <f t="shared" ca="1" si="10"/>
        <v>1.3273012902486947E-2</v>
      </c>
      <c r="U111" s="10"/>
      <c r="V111" s="11"/>
      <c r="W111" s="12"/>
    </row>
    <row r="112" spans="1:23" x14ac:dyDescent="0.2">
      <c r="A112" s="3">
        <v>1880.03</v>
      </c>
      <c r="B112" s="4">
        <v>5.3</v>
      </c>
      <c r="C112" s="1">
        <v>0.215</v>
      </c>
      <c r="D112" s="4">
        <v>0.40749999999999997</v>
      </c>
      <c r="E112" s="4">
        <v>10.08541488</v>
      </c>
      <c r="F112" s="1">
        <f t="shared" ca="1" si="16"/>
        <v>1880.2083333333251</v>
      </c>
      <c r="G112" s="5">
        <f ca="1">G110*10/12+G122*2/12</f>
        <v>3.9666666666666663</v>
      </c>
      <c r="H112" s="1">
        <f t="shared" ca="1" si="11"/>
        <v>143.466175384547</v>
      </c>
      <c r="I112" s="1">
        <f t="shared" ca="1" si="12"/>
        <v>5.8198542844674721</v>
      </c>
      <c r="J112" s="6">
        <f t="shared" ca="1" si="17"/>
        <v>255.5029793961649</v>
      </c>
      <c r="K112" s="1">
        <f t="shared" ca="1" si="13"/>
        <v>11.030654050792998</v>
      </c>
      <c r="L112" s="6">
        <f t="shared" ca="1" si="14"/>
        <v>19.644804547912678</v>
      </c>
      <c r="M112" s="7" t="s">
        <v>0</v>
      </c>
      <c r="N112" s="8" t="s">
        <v>0</v>
      </c>
      <c r="O112" s="9"/>
      <c r="P112" s="5">
        <f ca="1">((G112/G113+G112/1200+((1+G113/1200)^(-119))*(1-G112/G113)))</f>
        <v>1.0054916470183479</v>
      </c>
      <c r="Q112" s="5">
        <f ca="1">Q111*P111*E111/E112</f>
        <v>2.143648647263011</v>
      </c>
      <c r="R112" s="10">
        <f t="shared" ca="1" si="15"/>
        <v>8.1292342077649238E-2</v>
      </c>
      <c r="S112" s="10">
        <f t="shared" ca="1" si="9"/>
        <v>7.0444823014995439E-2</v>
      </c>
      <c r="T112" s="10">
        <f t="shared" ca="1" si="10"/>
        <v>1.0847519062653799E-2</v>
      </c>
      <c r="U112" s="10"/>
      <c r="V112" s="11"/>
      <c r="W112" s="12"/>
    </row>
    <row r="113" spans="1:24" x14ac:dyDescent="0.2">
      <c r="A113" s="3">
        <v>1880.04</v>
      </c>
      <c r="B113" s="4">
        <v>5.18</v>
      </c>
      <c r="C113" s="1">
        <v>0.22</v>
      </c>
      <c r="D113" s="4">
        <v>0.41670000000000001</v>
      </c>
      <c r="E113" s="4">
        <v>9.7048347110000002</v>
      </c>
      <c r="F113" s="1">
        <f t="shared" ca="1" si="16"/>
        <v>1880.2916666666583</v>
      </c>
      <c r="G113" s="5">
        <f ca="1">G110*9/12+G122*3/12</f>
        <v>3.9399999999999995</v>
      </c>
      <c r="H113" s="1">
        <f t="shared" ca="1" si="11"/>
        <v>145.71660230308891</v>
      </c>
      <c r="I113" s="1">
        <f t="shared" ca="1" si="12"/>
        <v>6.1887360051504947</v>
      </c>
      <c r="J113" s="6">
        <f t="shared" ca="1" si="17"/>
        <v>260.42930311932878</v>
      </c>
      <c r="K113" s="1">
        <f t="shared" ca="1" si="13"/>
        <v>11.722028606119142</v>
      </c>
      <c r="L113" s="6">
        <f t="shared" ca="1" si="14"/>
        <v>20.949978882205468</v>
      </c>
      <c r="M113" s="7" t="s">
        <v>0</v>
      </c>
      <c r="N113" s="8" t="s">
        <v>0</v>
      </c>
      <c r="O113" s="9"/>
      <c r="P113" s="5">
        <f ca="1">((G113/G114+G113/1200+((1+G114/1200)^(-119))*(1-G113/G114)))</f>
        <v>1.005472145577851</v>
      </c>
      <c r="Q113" s="5">
        <f ca="1">Q112*P112*E112/E113</f>
        <v>2.2399467633136738</v>
      </c>
      <c r="R113" s="10">
        <f t="shared" ca="1" si="15"/>
        <v>8.1824199605325498E-2</v>
      </c>
      <c r="S113" s="10">
        <f t="shared" ca="1" si="9"/>
        <v>6.5909053785043969E-2</v>
      </c>
      <c r="T113" s="10">
        <f t="shared" ca="1" si="10"/>
        <v>1.5915145820281529E-2</v>
      </c>
      <c r="U113" s="10"/>
      <c r="V113" s="11"/>
      <c r="W113" s="12"/>
    </row>
    <row r="114" spans="1:24" x14ac:dyDescent="0.2">
      <c r="A114" s="3">
        <v>1880.05</v>
      </c>
      <c r="B114" s="4">
        <v>4.7699999999999996</v>
      </c>
      <c r="C114" s="1">
        <v>0.22500000000000001</v>
      </c>
      <c r="D114" s="4">
        <v>0.42580000000000001</v>
      </c>
      <c r="E114" s="4">
        <v>9.4194198349999994</v>
      </c>
      <c r="F114" s="1">
        <f t="shared" ca="1" si="16"/>
        <v>1880.3749999999916</v>
      </c>
      <c r="G114" s="5">
        <f ca="1">G110*8/12+G122*4/12</f>
        <v>3.9133333333333331</v>
      </c>
      <c r="H114" s="1">
        <f t="shared" ca="1" si="11"/>
        <v>138.24888717257181</v>
      </c>
      <c r="I114" s="1">
        <f t="shared" ca="1" si="12"/>
        <v>6.5211739232345201</v>
      </c>
      <c r="J114" s="6">
        <f t="shared" ca="1" si="17"/>
        <v>248.05400462574261</v>
      </c>
      <c r="K114" s="1">
        <f t="shared" ca="1" si="13"/>
        <v>12.340959362281149</v>
      </c>
      <c r="L114" s="6">
        <f t="shared" ca="1" si="14"/>
        <v>22.142850140385999</v>
      </c>
      <c r="M114" s="7" t="s">
        <v>0</v>
      </c>
      <c r="N114" s="8" t="s">
        <v>0</v>
      </c>
      <c r="O114" s="9"/>
      <c r="P114" s="5">
        <f ca="1">((G114/G115+G114/1200+((1+G115/1200)^(-119))*(1-G114/G115)))</f>
        <v>1.0054526488432851</v>
      </c>
      <c r="Q114" s="5">
        <f ca="1">Q113*P113*E113/E114</f>
        <v>2.320447405059896</v>
      </c>
      <c r="R114" s="10">
        <f t="shared" ca="1" si="15"/>
        <v>9.0655952439658405E-2</v>
      </c>
      <c r="S114" s="10">
        <f t="shared" ca="1" si="9"/>
        <v>6.0992209032631806E-2</v>
      </c>
      <c r="T114" s="10">
        <f t="shared" ca="1" si="10"/>
        <v>2.9663743407026599E-2</v>
      </c>
      <c r="U114" s="10"/>
      <c r="V114" s="11"/>
      <c r="W114" s="12"/>
    </row>
    <row r="115" spans="1:24" x14ac:dyDescent="0.2">
      <c r="A115" s="3">
        <v>1880.06</v>
      </c>
      <c r="B115" s="4">
        <v>4.79</v>
      </c>
      <c r="C115" s="1">
        <v>0.23</v>
      </c>
      <c r="D115" s="4">
        <v>0.435</v>
      </c>
      <c r="E115" s="4">
        <v>9.229089256</v>
      </c>
      <c r="F115" s="1">
        <f t="shared" ca="1" si="16"/>
        <v>1880.4583333333248</v>
      </c>
      <c r="G115" s="5">
        <f ca="1">G110*7/12+G122*5/12</f>
        <v>3.8866666666666667</v>
      </c>
      <c r="H115" s="1">
        <f t="shared" ca="1" si="11"/>
        <v>141.69159423286001</v>
      </c>
      <c r="I115" s="1">
        <f t="shared" ca="1" si="12"/>
        <v>6.8035629798659301</v>
      </c>
      <c r="J115" s="6">
        <f t="shared" ca="1" si="17"/>
        <v>255.24838340380001</v>
      </c>
      <c r="K115" s="1">
        <f t="shared" ca="1" si="13"/>
        <v>12.867608244529041</v>
      </c>
      <c r="L115" s="6">
        <f t="shared" ca="1" si="14"/>
        <v>23.180176780929646</v>
      </c>
      <c r="M115" s="7" t="s">
        <v>0</v>
      </c>
      <c r="N115" s="8" t="s">
        <v>0</v>
      </c>
      <c r="O115" s="9"/>
      <c r="P115" s="5">
        <f ca="1">((G115/G116+G115/1200+((1+G116/1200)^(-119))*(1-G115/G116)))</f>
        <v>1.0054331568240089</v>
      </c>
      <c r="Q115" s="5">
        <f ca="1">Q114*P114*E114/E115</f>
        <v>2.3812152762304288</v>
      </c>
      <c r="R115" s="10">
        <f t="shared" ca="1" si="15"/>
        <v>8.7122143613428182E-2</v>
      </c>
      <c r="S115" s="10">
        <f t="shared" ca="1" si="9"/>
        <v>5.8412780526710506E-2</v>
      </c>
      <c r="T115" s="10">
        <f t="shared" ca="1" si="10"/>
        <v>2.8709363086717676E-2</v>
      </c>
      <c r="U115" s="10"/>
      <c r="V115" s="11"/>
      <c r="W115" s="12"/>
    </row>
    <row r="116" spans="1:24" x14ac:dyDescent="0.2">
      <c r="A116" s="3">
        <v>1880.07</v>
      </c>
      <c r="B116" s="4">
        <v>5.01</v>
      </c>
      <c r="C116" s="1">
        <v>0.23499999999999999</v>
      </c>
      <c r="D116" s="4">
        <v>0.44419999999999998</v>
      </c>
      <c r="E116" s="4">
        <v>9.229089256</v>
      </c>
      <c r="F116" s="1">
        <f t="shared" ca="1" si="16"/>
        <v>1880.5416666666581</v>
      </c>
      <c r="G116" s="5">
        <f ca="1">G110*6/12+G122*6/12</f>
        <v>3.8600000000000003</v>
      </c>
      <c r="H116" s="1">
        <f t="shared" ca="1" si="11"/>
        <v>148.19935012664482</v>
      </c>
      <c r="I116" s="1">
        <f t="shared" ca="1" si="12"/>
        <v>6.9514665229064931</v>
      </c>
      <c r="J116" s="6">
        <f t="shared" ca="1" si="17"/>
        <v>268.01524322088289</v>
      </c>
      <c r="K116" s="1">
        <f t="shared" ca="1" si="13"/>
        <v>13.139750763723679</v>
      </c>
      <c r="L116" s="6">
        <f t="shared" ca="1" si="14"/>
        <v>23.762948311120997</v>
      </c>
      <c r="M116" s="7" t="s">
        <v>0</v>
      </c>
      <c r="N116" s="8" t="s">
        <v>0</v>
      </c>
      <c r="O116" s="9"/>
      <c r="P116" s="5">
        <f ca="1">((G116/G117+G116/1200+((1+G117/1200)^(-119))*(1-G116/G117)))</f>
        <v>1.0054136695294011</v>
      </c>
      <c r="Q116" s="5">
        <f ca="1">Q115*P115*E115/E116</f>
        <v>2.3941527922579144</v>
      </c>
      <c r="R116" s="10">
        <f t="shared" ca="1" si="15"/>
        <v>8.140838182329424E-2</v>
      </c>
      <c r="S116" s="10">
        <f t="shared" ca="1" si="9"/>
        <v>5.8000756739075454E-2</v>
      </c>
      <c r="T116" s="10">
        <f t="shared" ca="1" si="10"/>
        <v>2.3407625084218786E-2</v>
      </c>
      <c r="U116" s="10"/>
      <c r="V116" s="11"/>
      <c r="W116" s="12"/>
    </row>
    <row r="117" spans="1:24" x14ac:dyDescent="0.2">
      <c r="A117" s="3">
        <v>1880.08</v>
      </c>
      <c r="B117" s="4">
        <v>5.19</v>
      </c>
      <c r="C117" s="1">
        <v>0.24</v>
      </c>
      <c r="D117" s="4">
        <v>0.45329999999999998</v>
      </c>
      <c r="E117" s="4">
        <v>9.229089256</v>
      </c>
      <c r="F117" s="1">
        <f t="shared" ca="1" si="16"/>
        <v>1880.6249999999914</v>
      </c>
      <c r="G117" s="5">
        <f ca="1">G110*5/12+G122*7/12</f>
        <v>3.8333333333333335</v>
      </c>
      <c r="H117" s="1">
        <f t="shared" ca="1" si="11"/>
        <v>153.52387767610514</v>
      </c>
      <c r="I117" s="1">
        <f t="shared" ca="1" si="12"/>
        <v>7.0993700659470571</v>
      </c>
      <c r="J117" s="6">
        <f t="shared" ca="1" si="17"/>
        <v>278.71445452710583</v>
      </c>
      <c r="K117" s="1">
        <f t="shared" ca="1" si="13"/>
        <v>13.408935212057504</v>
      </c>
      <c r="L117" s="6">
        <f t="shared" ca="1" si="14"/>
        <v>24.343210450315421</v>
      </c>
      <c r="M117" s="7" t="s">
        <v>0</v>
      </c>
      <c r="N117" s="8" t="s">
        <v>0</v>
      </c>
      <c r="O117" s="9"/>
      <c r="P117" s="5">
        <f ca="1">((G117/G118+G117/1200+((1+G118/1200)^(-119))*(1-G117/G118)))</f>
        <v>1.0053941869688605</v>
      </c>
      <c r="Q117" s="5">
        <f ca="1">Q116*P116*E116/E117</f>
        <v>2.407113944278092</v>
      </c>
      <c r="R117" s="10">
        <f t="shared" ca="1" si="15"/>
        <v>7.1090003978579341E-2</v>
      </c>
      <c r="S117" s="10">
        <f t="shared" ca="1" si="9"/>
        <v>5.375326390602253E-2</v>
      </c>
      <c r="T117" s="10">
        <f t="shared" ca="1" si="10"/>
        <v>1.7336740072556811E-2</v>
      </c>
      <c r="U117" s="10"/>
      <c r="V117" s="11"/>
      <c r="W117" s="12"/>
    </row>
    <row r="118" spans="1:24" x14ac:dyDescent="0.2">
      <c r="A118" s="3">
        <v>1880.09</v>
      </c>
      <c r="B118" s="4">
        <v>5.18</v>
      </c>
      <c r="C118" s="1">
        <v>0.245</v>
      </c>
      <c r="D118" s="4">
        <v>0.46250000000000002</v>
      </c>
      <c r="E118" s="4">
        <v>9.3242545450000005</v>
      </c>
      <c r="F118" s="1">
        <f t="shared" ca="1" si="16"/>
        <v>1880.7083333333246</v>
      </c>
      <c r="G118" s="5">
        <f ca="1">G110*4/12+G122*8/12</f>
        <v>3.8066666666666666</v>
      </c>
      <c r="H118" s="1">
        <f t="shared" ca="1" si="11"/>
        <v>151.66419290412023</v>
      </c>
      <c r="I118" s="1">
        <f t="shared" ca="1" si="12"/>
        <v>7.173306421140822</v>
      </c>
      <c r="J118" s="6">
        <f t="shared" ca="1" si="17"/>
        <v>276.42352525964372</v>
      </c>
      <c r="K118" s="1">
        <f t="shared" ca="1" si="13"/>
        <v>13.541445795010736</v>
      </c>
      <c r="L118" s="6">
        <f t="shared" ca="1" si="14"/>
        <v>24.680671898182478</v>
      </c>
      <c r="M118" s="7" t="s">
        <v>0</v>
      </c>
      <c r="N118" s="8" t="s">
        <v>0</v>
      </c>
      <c r="O118" s="9"/>
      <c r="P118" s="5">
        <f ca="1">((G118/G119+G118/1200+((1+G119/1200)^(-119))*(1-G118/G119)))</f>
        <v>1.0053747091518059</v>
      </c>
      <c r="Q118" s="5">
        <f ca="1">Q117*P117*E117/E118</f>
        <v>2.3953983376449153</v>
      </c>
      <c r="R118" s="10">
        <f t="shared" ca="1" si="15"/>
        <v>6.9279584626232404E-2</v>
      </c>
      <c r="S118" s="10">
        <f t="shared" ca="1" si="9"/>
        <v>5.3184267575099975E-2</v>
      </c>
      <c r="T118" s="10">
        <f t="shared" ca="1" si="10"/>
        <v>1.6095317051132429E-2</v>
      </c>
      <c r="U118" s="10"/>
      <c r="V118" s="11"/>
      <c r="W118" s="12"/>
    </row>
    <row r="119" spans="1:24" x14ac:dyDescent="0.2">
      <c r="A119" s="3">
        <v>1880.1</v>
      </c>
      <c r="B119" s="4">
        <v>5.33</v>
      </c>
      <c r="C119" s="1">
        <v>0.25</v>
      </c>
      <c r="D119" s="4">
        <v>0.47170000000000001</v>
      </c>
      <c r="E119" s="4">
        <v>9.3242545450000005</v>
      </c>
      <c r="F119" s="1">
        <f t="shared" ca="1" si="16"/>
        <v>1880.7916666666579</v>
      </c>
      <c r="G119" s="5">
        <f ca="1">G110*3/12+G122*9/12</f>
        <v>3.7800000000000002</v>
      </c>
      <c r="H119" s="1">
        <f t="shared" ca="1" si="11"/>
        <v>156.05601316196157</v>
      </c>
      <c r="I119" s="1">
        <f t="shared" ca="1" si="12"/>
        <v>7.3197004297355326</v>
      </c>
      <c r="J119" s="6">
        <f t="shared" ca="1" si="17"/>
        <v>285.53980947428772</v>
      </c>
      <c r="K119" s="1">
        <f t="shared" ca="1" si="13"/>
        <v>13.810810770825004</v>
      </c>
      <c r="L119" s="6">
        <f t="shared" ca="1" si="14"/>
        <v>25.270005277489965</v>
      </c>
      <c r="M119" s="7" t="s">
        <v>0</v>
      </c>
      <c r="N119" s="8" t="s">
        <v>0</v>
      </c>
      <c r="O119" s="9"/>
      <c r="P119" s="5">
        <f ca="1">((G119/G120+G119/1200+((1+G120/1200)^(-119))*(1-G119/G120)))</f>
        <v>1.0053552360876774</v>
      </c>
      <c r="Q119" s="5">
        <f ca="1">Q118*P118*E118/E119</f>
        <v>2.408272907012476</v>
      </c>
      <c r="R119" s="10">
        <f t="shared" ca="1" si="15"/>
        <v>6.1289257063371183E-2</v>
      </c>
      <c r="S119" s="10">
        <f t="shared" ca="1" si="9"/>
        <v>5.278512270498581E-2</v>
      </c>
      <c r="T119" s="10">
        <f t="shared" ca="1" si="10"/>
        <v>8.5041343583853735E-3</v>
      </c>
      <c r="U119" s="10"/>
      <c r="V119" s="11"/>
      <c r="W119" s="12"/>
    </row>
    <row r="120" spans="1:24" x14ac:dyDescent="0.2">
      <c r="A120" s="3">
        <v>1880.11</v>
      </c>
      <c r="B120" s="4">
        <v>5.61</v>
      </c>
      <c r="C120" s="1">
        <v>0.255</v>
      </c>
      <c r="D120" s="4">
        <v>0.48080000000000001</v>
      </c>
      <c r="E120" s="4">
        <v>9.4194198349999994</v>
      </c>
      <c r="F120" s="1">
        <f t="shared" ca="1" si="16"/>
        <v>1880.8749999999911</v>
      </c>
      <c r="G120" s="5">
        <f ca="1">G110*2/12+G122*10/12</f>
        <v>3.7533333333333334</v>
      </c>
      <c r="H120" s="1">
        <f t="shared" ca="1" si="11"/>
        <v>162.59460315264735</v>
      </c>
      <c r="I120" s="1">
        <f t="shared" ca="1" si="12"/>
        <v>7.3906637796657888</v>
      </c>
      <c r="J120" s="6">
        <f t="shared" ca="1" si="17"/>
        <v>298.63054802433152</v>
      </c>
      <c r="K120" s="1">
        <f t="shared" ca="1" si="13"/>
        <v>13.935024099071809</v>
      </c>
      <c r="L120" s="6">
        <f t="shared" ca="1" si="14"/>
        <v>25.593862297700284</v>
      </c>
      <c r="M120" s="7" t="s">
        <v>0</v>
      </c>
      <c r="N120" s="8" t="s">
        <v>0</v>
      </c>
      <c r="O120" s="9"/>
      <c r="P120" s="5">
        <f ca="1">((G120/G121+G120/1200+((1+G121/1200)^(-119))*(1-G120/G121)))</f>
        <v>1.0053357677859338</v>
      </c>
      <c r="Q120" s="5">
        <f ca="1">Q119*P119*E119/E120</f>
        <v>2.3967084696086709</v>
      </c>
      <c r="R120" s="10">
        <f t="shared" ca="1" si="15"/>
        <v>5.1490916591568903E-2</v>
      </c>
      <c r="S120" s="10">
        <f t="shared" ca="1" si="9"/>
        <v>5.5970256736687318E-2</v>
      </c>
      <c r="T120" s="10">
        <f t="shared" ca="1" si="10"/>
        <v>-4.4793401451184156E-3</v>
      </c>
      <c r="U120" s="10"/>
      <c r="V120" s="11"/>
      <c r="W120" s="12"/>
    </row>
    <row r="121" spans="1:24" x14ac:dyDescent="0.2">
      <c r="A121" s="3">
        <v>1880.12</v>
      </c>
      <c r="B121" s="4">
        <v>5.84</v>
      </c>
      <c r="C121" s="1">
        <v>0.26</v>
      </c>
      <c r="D121" s="4">
        <v>0.49</v>
      </c>
      <c r="E121" s="4">
        <v>9.5145851239999999</v>
      </c>
      <c r="F121" s="1">
        <f t="shared" ca="1" si="16"/>
        <v>1880.9583333333244</v>
      </c>
      <c r="G121" s="5">
        <f ca="1">G110*1/12+G122*11/12</f>
        <v>3.726666666666667</v>
      </c>
      <c r="H121" s="1">
        <f t="shared" ca="1" si="11"/>
        <v>167.56773934140062</v>
      </c>
      <c r="I121" s="1">
        <f t="shared" ca="1" si="12"/>
        <v>7.4602075734185211</v>
      </c>
      <c r="J121" s="6">
        <f t="shared" ca="1" si="17"/>
        <v>308.90631472293808</v>
      </c>
      <c r="K121" s="1">
        <f t="shared" ca="1" si="13"/>
        <v>14.05962196528875</v>
      </c>
      <c r="L121" s="6">
        <f t="shared" ca="1" si="14"/>
        <v>25.918509283260214</v>
      </c>
      <c r="M121" s="7" t="s">
        <v>0</v>
      </c>
      <c r="N121" s="8" t="s">
        <v>0</v>
      </c>
      <c r="O121" s="9"/>
      <c r="P121" s="5">
        <f ca="1">((G121/G122+G121/1200+((1+G122/1200)^(-119))*(1-G121/G122)))</f>
        <v>1.0053163042560556</v>
      </c>
      <c r="Q121" s="5">
        <f ca="1">Q120*P120*E120/E121</f>
        <v>2.3853968594927881</v>
      </c>
      <c r="R121" s="10">
        <f t="shared" ca="1" si="15"/>
        <v>4.5882043257926997E-2</v>
      </c>
      <c r="S121" s="10">
        <f t="shared" ca="1" si="9"/>
        <v>5.663894316368645E-2</v>
      </c>
      <c r="T121" s="10">
        <f t="shared" ca="1" si="10"/>
        <v>-1.0756899905759454E-2</v>
      </c>
      <c r="U121" s="10"/>
      <c r="V121" s="11"/>
      <c r="W121" s="12"/>
    </row>
    <row r="122" spans="1:24" x14ac:dyDescent="0.2">
      <c r="A122" s="3">
        <v>1881.01</v>
      </c>
      <c r="B122" s="4">
        <v>6.19</v>
      </c>
      <c r="C122" s="1">
        <v>0.26500000000000001</v>
      </c>
      <c r="D122" s="4">
        <v>0.48580000000000001</v>
      </c>
      <c r="E122" s="4">
        <v>9.4194198349999994</v>
      </c>
      <c r="F122" s="1">
        <f t="shared" ca="1" si="16"/>
        <v>1881.0416666666576</v>
      </c>
      <c r="G122" s="5">
        <v>3.7</v>
      </c>
      <c r="H122" s="1">
        <f t="shared" ca="1" si="11"/>
        <v>179.40474037698525</v>
      </c>
      <c r="I122" s="1">
        <f t="shared" ca="1" si="12"/>
        <v>7.6804937318095448</v>
      </c>
      <c r="J122" s="6">
        <f t="shared" ca="1" si="17"/>
        <v>331.90738362548876</v>
      </c>
      <c r="K122" s="1">
        <f t="shared" ca="1" si="13"/>
        <v>14.079939075143688</v>
      </c>
      <c r="L122" s="6">
        <f t="shared" ca="1" si="14"/>
        <v>26.04856332233642</v>
      </c>
      <c r="M122" s="7">
        <f t="shared" ref="M122:M185" ca="1" si="18">H122/AVERAGE(K2:K121)</f>
        <v>18.473952301404946</v>
      </c>
      <c r="N122" s="8">
        <f ca="1">J122/AVERAGE(L2:L121)</f>
        <v>24.135057421965044</v>
      </c>
      <c r="O122" s="13">
        <f ca="1">1/M122-(G122/100-(((E122/E2)^(1/10))-1))</f>
        <v>-1.0488744813437104E-2</v>
      </c>
      <c r="P122" s="5">
        <f ca="1">((G122/G123+G122/1200+((1+G123/1200)^(-119))*(1-G122/G123)))</f>
        <v>1.003636193113409</v>
      </c>
      <c r="Q122" s="5">
        <f ca="1">Q121*P121*E121/E122</f>
        <v>2.422306367277153</v>
      </c>
      <c r="R122" s="10">
        <f ca="1">(($J242/$J122)^(1/10)-1)</f>
        <v>4.5353276058498038E-2</v>
      </c>
      <c r="S122" s="10">
        <f ca="1">(($Q242/$Q122)^(1/10)-1)</f>
        <v>5.6467965502210449E-2</v>
      </c>
      <c r="T122" s="10">
        <f ca="1">R122-S122</f>
        <v>-1.1114689443712411E-2</v>
      </c>
      <c r="U122" s="10"/>
      <c r="V122" s="11"/>
      <c r="W122" s="12"/>
      <c r="X122" s="12"/>
    </row>
    <row r="123" spans="1:24" x14ac:dyDescent="0.2">
      <c r="A123" s="3">
        <v>1881.02</v>
      </c>
      <c r="B123" s="4">
        <v>6.17</v>
      </c>
      <c r="C123" s="1">
        <v>0.27</v>
      </c>
      <c r="D123" s="4">
        <v>0.48170000000000002</v>
      </c>
      <c r="E123" s="4">
        <v>9.5145851239999999</v>
      </c>
      <c r="F123" s="1">
        <f t="shared" ca="1" si="16"/>
        <v>1881.1249999999909</v>
      </c>
      <c r="G123" s="5">
        <f ca="1">G122*11/12+G134*1/12</f>
        <v>3.6933333333333338</v>
      </c>
      <c r="H123" s="1">
        <f t="shared" ca="1" si="11"/>
        <v>177.03646433843184</v>
      </c>
      <c r="I123" s="1">
        <f t="shared" ca="1" si="12"/>
        <v>7.7471386339346182</v>
      </c>
      <c r="J123" s="6">
        <f t="shared" ca="1" si="17"/>
        <v>328.72034078085733</v>
      </c>
      <c r="K123" s="1">
        <f t="shared" ca="1" si="13"/>
        <v>13.821469185060392</v>
      </c>
      <c r="L123" s="6">
        <f t="shared" ca="1" si="14"/>
        <v>25.663628550103564</v>
      </c>
      <c r="M123" s="7">
        <f t="shared" ca="1" si="18"/>
        <v>18.147258164990248</v>
      </c>
      <c r="N123" s="8">
        <f ca="1">J123/AVERAGE(L3:L122)</f>
        <v>23.655503266150124</v>
      </c>
      <c r="O123" s="13">
        <f ca="1">1/M123-(G123/100-(((E123/E3)^(1/10))-1))</f>
        <v>-1.1392839551264099E-2</v>
      </c>
      <c r="P123" s="5">
        <f ca="1">((G123/G124+G123/1200+((1+G124/1200)^(-119))*(1-G123/G124)))</f>
        <v>1.0036308102375502</v>
      </c>
      <c r="Q123" s="5">
        <f ca="1">Q122*P122*E122/E123</f>
        <v>2.4067982309690459</v>
      </c>
      <c r="R123" s="10">
        <f t="shared" ref="R123:R186" ca="1" si="19">(($J243/$J123)^(1/10)-1)</f>
        <v>4.6774019030632719E-2</v>
      </c>
      <c r="S123" s="10">
        <f t="shared" ref="S123:S186" ca="1" si="20">(($Q243/$Q123)^(1/10)-1)</f>
        <v>5.619874876652009E-2</v>
      </c>
      <c r="T123" s="10">
        <f t="shared" ref="T123:T186" ca="1" si="21">R123-S123</f>
        <v>-9.4247297358873716E-3</v>
      </c>
      <c r="U123" s="10"/>
      <c r="V123" s="11"/>
      <c r="W123" s="12"/>
      <c r="X123" s="12"/>
    </row>
    <row r="124" spans="1:24" x14ac:dyDescent="0.2">
      <c r="A124" s="3">
        <v>1881.03</v>
      </c>
      <c r="B124" s="4">
        <v>6.24</v>
      </c>
      <c r="C124" s="1">
        <v>0.27500000000000002</v>
      </c>
      <c r="D124" s="4">
        <v>0.47749999999999998</v>
      </c>
      <c r="E124" s="4">
        <v>9.5145851239999999</v>
      </c>
      <c r="F124" s="1">
        <f t="shared" ca="1" si="16"/>
        <v>1881.2083333333242</v>
      </c>
      <c r="G124" s="5">
        <f ca="1">G122*10/12+G134*2/12</f>
        <v>3.686666666666667</v>
      </c>
      <c r="H124" s="1">
        <f t="shared" ca="1" si="11"/>
        <v>179.0449817620445</v>
      </c>
      <c r="I124" s="1">
        <f t="shared" ca="1" si="12"/>
        <v>7.8906041641926681</v>
      </c>
      <c r="J124" s="6">
        <f t="shared" ca="1" si="17"/>
        <v>333.67068086690074</v>
      </c>
      <c r="K124" s="1">
        <f t="shared" ca="1" si="13"/>
        <v>13.700958139643628</v>
      </c>
      <c r="L124" s="6">
        <f t="shared" ca="1" si="14"/>
        <v>25.533293287491201</v>
      </c>
      <c r="M124" s="7">
        <f t="shared" ca="1" si="18"/>
        <v>18.270119140204997</v>
      </c>
      <c r="N124" s="8">
        <f ca="1">J124/AVERAGE(L4:L123)</f>
        <v>23.767712891469277</v>
      </c>
      <c r="O124" s="13">
        <f ca="1">1/M124-(G124/100-(((E124/E4)^(1/10))-1))</f>
        <v>-1.3123118077292363E-2</v>
      </c>
      <c r="P124" s="5">
        <f ca="1">((G124/G125+G124/1200+((1+G125/1200)^(-119))*(1-G124/G125)))</f>
        <v>1.0036254274364746</v>
      </c>
      <c r="Q124" s="5">
        <f ca="1">Q123*P123*E123/E124</f>
        <v>2.4155368586257659</v>
      </c>
      <c r="R124" s="10">
        <f t="shared" ca="1" si="19"/>
        <v>4.2422581098677137E-2</v>
      </c>
      <c r="S124" s="10">
        <f t="shared" ca="1" si="20"/>
        <v>5.4884513803230339E-2</v>
      </c>
      <c r="T124" s="10">
        <f t="shared" ca="1" si="21"/>
        <v>-1.2461932704553202E-2</v>
      </c>
      <c r="U124" s="10"/>
      <c r="V124" s="11"/>
      <c r="W124" s="12"/>
      <c r="X124" s="12"/>
    </row>
    <row r="125" spans="1:24" x14ac:dyDescent="0.2">
      <c r="A125" s="3">
        <v>1881.04</v>
      </c>
      <c r="B125" s="4">
        <v>6.22</v>
      </c>
      <c r="C125" s="1">
        <v>0.28000000000000003</v>
      </c>
      <c r="D125" s="4">
        <v>0.4733</v>
      </c>
      <c r="E125" s="4">
        <v>9.6096694209999995</v>
      </c>
      <c r="F125" s="1">
        <f t="shared" ca="1" si="16"/>
        <v>1881.2916666666574</v>
      </c>
      <c r="G125" s="5">
        <f ca="1">G122*9/12+G134*3/12</f>
        <v>3.68</v>
      </c>
      <c r="H125" s="1">
        <f t="shared" ca="1" si="11"/>
        <v>176.70521072131686</v>
      </c>
      <c r="I125" s="1">
        <f t="shared" ca="1" si="12"/>
        <v>7.9545754022457764</v>
      </c>
      <c r="J125" s="6">
        <f t="shared" ca="1" si="17"/>
        <v>330.545606142552</v>
      </c>
      <c r="K125" s="1">
        <f t="shared" ca="1" si="13"/>
        <v>13.446073349581875</v>
      </c>
      <c r="L125" s="6">
        <f t="shared" ca="1" si="14"/>
        <v>25.152288647471035</v>
      </c>
      <c r="M125" s="7">
        <f t="shared" ca="1" si="18"/>
        <v>17.950108278222896</v>
      </c>
      <c r="N125" s="8">
        <f ca="1">J125/AVERAGE(L5:L124)</f>
        <v>23.30885011714151</v>
      </c>
      <c r="O125" s="13">
        <f ca="1">1/M125-(G125/100-(((E125/E5)^(1/10))-1))</f>
        <v>-7.5035017219817757E-3</v>
      </c>
      <c r="P125" s="5">
        <f ca="1">((G125/G126+G125/1200+((1+G126/1200)^(-119))*(1-G125/G126)))</f>
        <v>1.0036200447102193</v>
      </c>
      <c r="Q125" s="5">
        <f ca="1">Q124*P124*E124/E125</f>
        <v>2.4003066741761567</v>
      </c>
      <c r="R125" s="10">
        <f t="shared" ca="1" si="19"/>
        <v>4.5970733040427092E-2</v>
      </c>
      <c r="S125" s="10">
        <f t="shared" ca="1" si="20"/>
        <v>5.4635360559144752E-2</v>
      </c>
      <c r="T125" s="10">
        <f t="shared" ca="1" si="21"/>
        <v>-8.6646275187176602E-3</v>
      </c>
      <c r="U125" s="10"/>
      <c r="V125" s="11"/>
      <c r="W125" s="12"/>
      <c r="X125" s="12"/>
    </row>
    <row r="126" spans="1:24" x14ac:dyDescent="0.2">
      <c r="A126" s="3">
        <v>1881.05</v>
      </c>
      <c r="B126" s="4">
        <v>6.5</v>
      </c>
      <c r="C126" s="1">
        <v>0.28499999999999998</v>
      </c>
      <c r="D126" s="4">
        <v>0.46920000000000001</v>
      </c>
      <c r="E126" s="4">
        <v>9.5145851239999999</v>
      </c>
      <c r="F126" s="1">
        <f t="shared" ca="1" si="16"/>
        <v>1881.3749999999907</v>
      </c>
      <c r="G126" s="5">
        <f ca="1">G122*8/12+G134*4/12</f>
        <v>3.6733333333333338</v>
      </c>
      <c r="H126" s="1">
        <f t="shared" ca="1" si="11"/>
        <v>186.50518933546303</v>
      </c>
      <c r="I126" s="1">
        <f t="shared" ca="1" si="12"/>
        <v>8.1775352247087625</v>
      </c>
      <c r="J126" s="6">
        <f t="shared" ca="1" si="17"/>
        <v>350.15223735160362</v>
      </c>
      <c r="K126" s="1">
        <f t="shared" ca="1" si="13"/>
        <v>13.462805359415269</v>
      </c>
      <c r="L126" s="6">
        <f t="shared" ca="1" si="14"/>
        <v>25.275604579288064</v>
      </c>
      <c r="M126" s="7">
        <f t="shared" ca="1" si="18"/>
        <v>18.869718693152606</v>
      </c>
      <c r="N126" s="8">
        <f ca="1">J126/AVERAGE(L6:L125)</f>
        <v>24.456686047737914</v>
      </c>
      <c r="O126" s="13">
        <f ca="1">1/M126-(G126/100-(((E126/E6)^(1/10))-1))</f>
        <v>-8.8810899862742515E-3</v>
      </c>
      <c r="P126" s="5">
        <f ca="1">((G126/G127+G126/1200+((1+G127/1200)^(-119))*(1-G126/G127)))</f>
        <v>1.0036146620588215</v>
      </c>
      <c r="Q126" s="5">
        <f ca="1">Q125*P125*E125/E126</f>
        <v>2.4330702656658305</v>
      </c>
      <c r="R126" s="10">
        <f t="shared" ca="1" si="19"/>
        <v>4.1157417335913049E-2</v>
      </c>
      <c r="S126" s="10">
        <f t="shared" ca="1" si="20"/>
        <v>5.4785523143780823E-2</v>
      </c>
      <c r="T126" s="10">
        <f t="shared" ca="1" si="21"/>
        <v>-1.3628105807867774E-2</v>
      </c>
      <c r="U126" s="10"/>
      <c r="V126" s="11"/>
      <c r="W126" s="12"/>
      <c r="X126" s="12"/>
    </row>
    <row r="127" spans="1:24" x14ac:dyDescent="0.2">
      <c r="A127" s="3">
        <v>1881.06</v>
      </c>
      <c r="B127" s="4">
        <v>6.58</v>
      </c>
      <c r="C127" s="1">
        <v>0.28999999999999998</v>
      </c>
      <c r="D127" s="4">
        <v>0.46500000000000002</v>
      </c>
      <c r="E127" s="4">
        <v>9.5145851239999999</v>
      </c>
      <c r="F127" s="1">
        <f t="shared" ca="1" si="16"/>
        <v>1881.4583333333239</v>
      </c>
      <c r="G127" s="5">
        <f ca="1">G122*7/12+G134*5/12</f>
        <v>3.666666666666667</v>
      </c>
      <c r="H127" s="1">
        <f t="shared" ca="1" si="11"/>
        <v>188.8006378195918</v>
      </c>
      <c r="I127" s="1">
        <f t="shared" ca="1" si="12"/>
        <v>8.3210007549668124</v>
      </c>
      <c r="J127" s="6">
        <f t="shared" ca="1" si="17"/>
        <v>355.76365141172545</v>
      </c>
      <c r="K127" s="1">
        <f t="shared" ca="1" si="13"/>
        <v>13.342294313998508</v>
      </c>
      <c r="L127" s="6">
        <f t="shared" ca="1" si="14"/>
        <v>25.141352265418284</v>
      </c>
      <c r="M127" s="7">
        <f t="shared" ca="1" si="18"/>
        <v>19.02871073111579</v>
      </c>
      <c r="N127" s="8">
        <f ca="1">J127/AVERAGE(L7:L126)</f>
        <v>24.616330670871374</v>
      </c>
      <c r="O127" s="13">
        <f ca="1">1/M127-(G127/100-(((E127/E7)^(1/10))-1))</f>
        <v>-7.7324654335102286E-3</v>
      </c>
      <c r="P127" s="5">
        <f ca="1">((G127/G128+G127/1200+((1+G128/1200)^(-119))*(1-G127/G128)))</f>
        <v>1.0036092794823186</v>
      </c>
      <c r="Q127" s="5">
        <f ca="1">Q126*P126*E126/E127</f>
        <v>2.4418649924415798</v>
      </c>
      <c r="R127" s="10">
        <f t="shared" ca="1" si="19"/>
        <v>4.0279351615211789E-2</v>
      </c>
      <c r="S127" s="10">
        <f t="shared" ca="1" si="20"/>
        <v>5.7281368771541885E-2</v>
      </c>
      <c r="T127" s="10">
        <f t="shared" ca="1" si="21"/>
        <v>-1.7002017156330096E-2</v>
      </c>
      <c r="U127" s="10"/>
      <c r="V127" s="11"/>
      <c r="W127" s="12"/>
      <c r="X127" s="12"/>
    </row>
    <row r="128" spans="1:24" x14ac:dyDescent="0.2">
      <c r="A128" s="3">
        <v>1881.07</v>
      </c>
      <c r="B128" s="4">
        <v>6.35</v>
      </c>
      <c r="C128" s="1">
        <v>0.29499999999999998</v>
      </c>
      <c r="D128" s="4">
        <v>0.46079999999999999</v>
      </c>
      <c r="E128" s="4">
        <v>9.6096694209999995</v>
      </c>
      <c r="F128" s="1">
        <f t="shared" ca="1" si="16"/>
        <v>1881.5416666666572</v>
      </c>
      <c r="G128" s="5">
        <f ca="1">G122*6/12+G134*6/12</f>
        <v>3.66</v>
      </c>
      <c r="H128" s="1">
        <f t="shared" ca="1" si="11"/>
        <v>180.3984064437881</v>
      </c>
      <c r="I128" s="1">
        <f t="shared" ca="1" si="12"/>
        <v>8.3807133702232264</v>
      </c>
      <c r="J128" s="6">
        <f t="shared" ca="1" si="17"/>
        <v>341.24703864982615</v>
      </c>
      <c r="K128" s="1">
        <f t="shared" ca="1" si="13"/>
        <v>13.090958376267332</v>
      </c>
      <c r="L128" s="6">
        <f t="shared" ca="1" si="14"/>
        <v>24.763249670840928</v>
      </c>
      <c r="M128" s="7">
        <f t="shared" ca="1" si="18"/>
        <v>18.116367187389745</v>
      </c>
      <c r="N128" s="8">
        <f ca="1">J128/AVERAGE(L8:L127)</f>
        <v>23.397455434510508</v>
      </c>
      <c r="O128" s="13">
        <f ca="1">1/M128-(G128/100-(((E128/E8)^(1/10))-1))</f>
        <v>-4.0478721406957061E-3</v>
      </c>
      <c r="P128" s="5">
        <f ca="1">((G128/G129+G128/1200+((1+G129/1200)^(-119))*(1-G128/G129)))</f>
        <v>1.0036038969807477</v>
      </c>
      <c r="Q128" s="5">
        <f ca="1">Q127*P127*E127/E128</f>
        <v>2.4264297656938569</v>
      </c>
      <c r="R128" s="10">
        <f t="shared" ca="1" si="19"/>
        <v>4.4567268499420054E-2</v>
      </c>
      <c r="S128" s="10">
        <f t="shared" ca="1" si="20"/>
        <v>5.9584011133140269E-2</v>
      </c>
      <c r="T128" s="10">
        <f t="shared" ca="1" si="21"/>
        <v>-1.5016742633720215E-2</v>
      </c>
      <c r="U128" s="10"/>
      <c r="V128" s="11"/>
      <c r="W128" s="12"/>
      <c r="X128" s="12"/>
    </row>
    <row r="129" spans="1:24" x14ac:dyDescent="0.2">
      <c r="A129" s="3">
        <v>1881.08</v>
      </c>
      <c r="B129" s="4">
        <v>6.2</v>
      </c>
      <c r="C129" s="1">
        <v>0.3</v>
      </c>
      <c r="D129" s="4">
        <v>0.45669999999999999</v>
      </c>
      <c r="E129" s="4">
        <v>9.8000000000000007</v>
      </c>
      <c r="F129" s="1">
        <f t="shared" ca="1" si="16"/>
        <v>1881.6249999999905</v>
      </c>
      <c r="G129" s="5">
        <f ca="1">G122*5/12+G134*7/12</f>
        <v>3.6533333333333333</v>
      </c>
      <c r="H129" s="1">
        <f t="shared" ca="1" si="11"/>
        <v>172.71618367346937</v>
      </c>
      <c r="I129" s="1">
        <f t="shared" ca="1" si="12"/>
        <v>8.3572346938775492</v>
      </c>
      <c r="J129" s="6">
        <f t="shared" ca="1" si="17"/>
        <v>328.0325152047605</v>
      </c>
      <c r="K129" s="1">
        <f t="shared" ca="1" si="13"/>
        <v>12.72249694897959</v>
      </c>
      <c r="L129" s="6">
        <f t="shared" ca="1" si="14"/>
        <v>24.163298337744209</v>
      </c>
      <c r="M129" s="7">
        <f t="shared" ca="1" si="18"/>
        <v>17.286243553973453</v>
      </c>
      <c r="N129" s="8">
        <f ca="1">J129/AVERAGE(L9:L128)</f>
        <v>22.294300579943222</v>
      </c>
      <c r="O129" s="13">
        <f ca="1">1/M129-(G129/100-(((E129/E9)^(1/10))-1))</f>
        <v>2.1436052233798075E-3</v>
      </c>
      <c r="P129" s="5">
        <f ca="1">((G129/G130+G129/1200+((1+G130/1200)^(-119))*(1-G129/G130)))</f>
        <v>1.0035985145541462</v>
      </c>
      <c r="Q129" s="5">
        <f ca="1">Q128*P128*E128/E129</f>
        <v>2.3878796596676124</v>
      </c>
      <c r="R129" s="10">
        <f t="shared" ca="1" si="19"/>
        <v>5.2557110986098943E-2</v>
      </c>
      <c r="S129" s="10">
        <f t="shared" ca="1" si="20"/>
        <v>6.1615833877553872E-2</v>
      </c>
      <c r="T129" s="10">
        <f t="shared" ca="1" si="21"/>
        <v>-9.0587228914549289E-3</v>
      </c>
      <c r="U129" s="10"/>
      <c r="V129" s="11"/>
      <c r="W129" s="12"/>
      <c r="X129" s="12"/>
    </row>
    <row r="130" spans="1:24" x14ac:dyDescent="0.2">
      <c r="A130" s="3">
        <v>1881.09</v>
      </c>
      <c r="B130" s="4">
        <v>6.25</v>
      </c>
      <c r="C130" s="1">
        <v>0.30499999999999999</v>
      </c>
      <c r="D130" s="4">
        <v>0.45250000000000001</v>
      </c>
      <c r="E130" s="4">
        <v>10.180580170000001</v>
      </c>
      <c r="F130" s="1">
        <f t="shared" ca="1" si="16"/>
        <v>1881.7083333333237</v>
      </c>
      <c r="G130" s="5">
        <f ca="1">G122*4/12+G134*8/12</f>
        <v>3.6466666666666669</v>
      </c>
      <c r="H130" s="1">
        <f t="shared" ca="1" si="11"/>
        <v>167.60034511864168</v>
      </c>
      <c r="I130" s="1">
        <f t="shared" ca="1" si="12"/>
        <v>8.1788968417897134</v>
      </c>
      <c r="J130" s="6">
        <f t="shared" ca="1" si="17"/>
        <v>319.61070618625024</v>
      </c>
      <c r="K130" s="1">
        <f t="shared" ca="1" si="13"/>
        <v>12.134264986589658</v>
      </c>
      <c r="L130" s="6">
        <f t="shared" ca="1" si="14"/>
        <v>23.139815127884518</v>
      </c>
      <c r="M130" s="7">
        <f t="shared" ca="1" si="18"/>
        <v>16.7248366487729</v>
      </c>
      <c r="N130" s="8">
        <f ca="1">J130/AVERAGE(L10:L129)</f>
        <v>21.542784022650451</v>
      </c>
      <c r="O130" s="13">
        <f ca="1">1/M130-(G130/100-(((E130/E10)^(1/10))-1))</f>
        <v>5.5640506219197319E-3</v>
      </c>
      <c r="P130" s="5">
        <f ca="1">((G130/G131+G130/1200+((1+G131/1200)^(-119))*(1-G130/G131)))</f>
        <v>1.0035931322025515</v>
      </c>
      <c r="Q130" s="5">
        <f ca="1">Q129*P129*E129/E130</f>
        <v>2.3068852566080684</v>
      </c>
      <c r="R130" s="10">
        <f t="shared" ca="1" si="19"/>
        <v>6.52507750753617E-2</v>
      </c>
      <c r="S130" s="10">
        <f t="shared" ca="1" si="20"/>
        <v>6.6944701713953059E-2</v>
      </c>
      <c r="T130" s="10">
        <f t="shared" ca="1" si="21"/>
        <v>-1.6939266385913587E-3</v>
      </c>
      <c r="U130" s="10"/>
      <c r="V130" s="11"/>
      <c r="W130" s="12"/>
      <c r="X130" s="12"/>
    </row>
    <row r="131" spans="1:24" x14ac:dyDescent="0.2">
      <c r="A131" s="3">
        <v>1881.1</v>
      </c>
      <c r="B131" s="4">
        <v>6.15</v>
      </c>
      <c r="C131" s="1">
        <v>0.31</v>
      </c>
      <c r="D131" s="4">
        <v>0.44829999999999998</v>
      </c>
      <c r="E131" s="4">
        <v>10.275745450000001</v>
      </c>
      <c r="F131" s="1">
        <f t="shared" ca="1" si="16"/>
        <v>1881.791666666657</v>
      </c>
      <c r="G131" s="5">
        <f ca="1">G122*3/12+G134*9/12</f>
        <v>3.64</v>
      </c>
      <c r="H131" s="1">
        <f t="shared" ref="H131:H194" ca="1" si="22">B131*$E$1815/E131</f>
        <v>163.3914014481548</v>
      </c>
      <c r="I131" s="1">
        <f t="shared" ref="I131:I194" ca="1" si="23">C131*$E$1815/E131</f>
        <v>8.2359893412891019</v>
      </c>
      <c r="J131" s="6">
        <f t="shared" ca="1" si="17"/>
        <v>312.89315282700056</v>
      </c>
      <c r="K131" s="1">
        <f t="shared" ref="K131:K194" ca="1" si="24">D131*$E$1815/E131</f>
        <v>11.910303295806143</v>
      </c>
      <c r="L131" s="6">
        <f t="shared" ref="L131:L194" ca="1" si="25">K131*(J131/H131)</f>
        <v>22.80813014834867</v>
      </c>
      <c r="M131" s="7">
        <f t="shared" ca="1" si="18"/>
        <v>16.261989411181357</v>
      </c>
      <c r="N131" s="8">
        <f ca="1">J131/AVERAGE(L11:L130)</f>
        <v>20.927319306516637</v>
      </c>
      <c r="O131" s="13">
        <f ca="1">1/M131-(G131/100-(((E131/E11)^(1/10))-1))</f>
        <v>6.7240357476537199E-3</v>
      </c>
      <c r="P131" s="5">
        <f ca="1">((G131/G132+G131/1200+((1+G132/1200)^(-119))*(1-G131/G132)))</f>
        <v>1.0035877499260009</v>
      </c>
      <c r="Q131" s="5">
        <f ca="1">Q130*P130*E130/E131</f>
        <v>2.2937330112418839</v>
      </c>
      <c r="R131" s="10">
        <f t="shared" ca="1" si="19"/>
        <v>6.7882600876726373E-2</v>
      </c>
      <c r="S131" s="10">
        <f t="shared" ca="1" si="20"/>
        <v>6.7890115979221566E-2</v>
      </c>
      <c r="T131" s="10">
        <f t="shared" ca="1" si="21"/>
        <v>-7.5151024951924938E-6</v>
      </c>
      <c r="U131" s="10"/>
      <c r="V131" s="11"/>
      <c r="W131" s="12"/>
      <c r="X131" s="12"/>
    </row>
    <row r="132" spans="1:24" x14ac:dyDescent="0.2">
      <c r="A132" s="3">
        <v>1881.11</v>
      </c>
      <c r="B132" s="4">
        <v>6.19</v>
      </c>
      <c r="C132" s="1">
        <v>0.315</v>
      </c>
      <c r="D132" s="4">
        <v>0.44419999999999998</v>
      </c>
      <c r="E132" s="4">
        <v>10.180580170000001</v>
      </c>
      <c r="F132" s="1">
        <f t="shared" ref="F132:F195" ca="1" si="26">F131+1/12</f>
        <v>1881.8749999999902</v>
      </c>
      <c r="G132" s="5">
        <f ca="1">G122*2/12+G134*10/12</f>
        <v>3.6333333333333337</v>
      </c>
      <c r="H132" s="1">
        <f t="shared" ca="1" si="22"/>
        <v>165.99138180550273</v>
      </c>
      <c r="I132" s="1">
        <f t="shared" ca="1" si="23"/>
        <v>8.4470573939795397</v>
      </c>
      <c r="J132" s="6">
        <f t="shared" ref="J132:J195" ca="1" si="27">J131*((H132+(I132/12))/H131)</f>
        <v>319.2200968632996</v>
      </c>
      <c r="K132" s="1">
        <f t="shared" ca="1" si="24"/>
        <v>11.911691728272102</v>
      </c>
      <c r="L132" s="6">
        <f t="shared" ca="1" si="25"/>
        <v>22.907522944535973</v>
      </c>
      <c r="M132" s="7">
        <f t="shared" ca="1" si="18"/>
        <v>16.478642316644873</v>
      </c>
      <c r="N132" s="8">
        <f ca="1">J132/AVERAGE(L12:L131)</f>
        <v>21.189774650457206</v>
      </c>
      <c r="O132" s="13">
        <f ca="1">1/M132-(G132/100-(((E132/E12)^(1/10))-1))</f>
        <v>5.0693073656584223E-3</v>
      </c>
      <c r="P132" s="5">
        <f ca="1">((G132/G133+G132/1200+((1+G133/1200)^(-119))*(1-G132/G133)))</f>
        <v>1.0035823677245315</v>
      </c>
      <c r="Q132" s="5">
        <f ca="1">Q131*P131*E131/E132</f>
        <v>2.3234804663770237</v>
      </c>
      <c r="R132" s="10">
        <f t="shared" ca="1" si="19"/>
        <v>6.5847343483768084E-2</v>
      </c>
      <c r="S132" s="10">
        <f t="shared" ca="1" si="20"/>
        <v>6.8192546948356636E-2</v>
      </c>
      <c r="T132" s="10">
        <f t="shared" ca="1" si="21"/>
        <v>-2.3452034645885522E-3</v>
      </c>
      <c r="U132" s="10"/>
      <c r="V132" s="11"/>
      <c r="W132" s="12"/>
      <c r="X132" s="12"/>
    </row>
    <row r="133" spans="1:24" x14ac:dyDescent="0.2">
      <c r="A133" s="3">
        <v>1881.12</v>
      </c>
      <c r="B133" s="4">
        <v>6.01</v>
      </c>
      <c r="C133" s="1">
        <v>0.32</v>
      </c>
      <c r="D133" s="4">
        <v>0.44</v>
      </c>
      <c r="E133" s="4">
        <v>10.180580170000001</v>
      </c>
      <c r="F133" s="1">
        <f t="shared" ca="1" si="26"/>
        <v>1881.9583333333235</v>
      </c>
      <c r="G133" s="5">
        <f ca="1">G122*1/12+G134*11/12</f>
        <v>3.6266666666666669</v>
      </c>
      <c r="H133" s="1">
        <f t="shared" ca="1" si="22"/>
        <v>161.16449186608583</v>
      </c>
      <c r="I133" s="1">
        <f t="shared" ca="1" si="23"/>
        <v>8.5811376700744528</v>
      </c>
      <c r="J133" s="6">
        <f t="shared" ca="1" si="27"/>
        <v>311.31265235295393</v>
      </c>
      <c r="K133" s="1">
        <f t="shared" ca="1" si="24"/>
        <v>11.799064296352375</v>
      </c>
      <c r="L133" s="6">
        <f t="shared" ca="1" si="25"/>
        <v>22.791608491730408</v>
      </c>
      <c r="M133" s="7">
        <f t="shared" ca="1" si="18"/>
        <v>15.95875420610508</v>
      </c>
      <c r="N133" s="8">
        <f ca="1">J133/AVERAGE(L13:L132)</f>
        <v>20.509855894384827</v>
      </c>
      <c r="O133" s="13">
        <f ca="1">1/M133-(G133/100-(((E133/E13)^(1/10))-1))</f>
        <v>4.8775071089471045E-3</v>
      </c>
      <c r="P133" s="5">
        <f ca="1">((G133/G134+G133/1200+((1+G134/1200)^(-119))*(1-G133/G134)))</f>
        <v>1.0035769855981806</v>
      </c>
      <c r="Q133" s="5">
        <f ca="1">Q132*P132*E132/E133</f>
        <v>2.3318040278083521</v>
      </c>
      <c r="R133" s="10">
        <f t="shared" ca="1" si="19"/>
        <v>7.2099449277684302E-2</v>
      </c>
      <c r="S133" s="10">
        <f t="shared" ca="1" si="20"/>
        <v>6.8145621975638226E-2</v>
      </c>
      <c r="T133" s="10">
        <f t="shared" ca="1" si="21"/>
        <v>3.9538273020460757E-3</v>
      </c>
      <c r="U133" s="10"/>
      <c r="V133" s="11"/>
      <c r="W133" s="12"/>
      <c r="X133" s="12"/>
    </row>
    <row r="134" spans="1:24" x14ac:dyDescent="0.2">
      <c r="A134" s="3">
        <v>1882.01</v>
      </c>
      <c r="B134" s="4">
        <v>5.92</v>
      </c>
      <c r="C134" s="1">
        <v>0.32</v>
      </c>
      <c r="D134" s="4">
        <v>0.43919999999999998</v>
      </c>
      <c r="E134" s="4">
        <v>10.180580170000001</v>
      </c>
      <c r="F134" s="1">
        <f t="shared" ca="1" si="26"/>
        <v>1882.0416666666567</v>
      </c>
      <c r="G134" s="5">
        <v>3.62</v>
      </c>
      <c r="H134" s="1">
        <f t="shared" ca="1" si="22"/>
        <v>158.7510468963774</v>
      </c>
      <c r="I134" s="1">
        <f t="shared" ca="1" si="23"/>
        <v>8.5811376700744528</v>
      </c>
      <c r="J134" s="6">
        <f t="shared" ca="1" si="27"/>
        <v>308.03204203975031</v>
      </c>
      <c r="K134" s="1">
        <f t="shared" ca="1" si="24"/>
        <v>11.777611452177188</v>
      </c>
      <c r="L134" s="6">
        <f t="shared" ca="1" si="25"/>
        <v>22.852647443219315</v>
      </c>
      <c r="M134" s="7">
        <f t="shared" ca="1" si="18"/>
        <v>15.67876416002875</v>
      </c>
      <c r="N134" s="8">
        <f ca="1">J134/AVERAGE(L14:L133)</f>
        <v>20.142053775383278</v>
      </c>
      <c r="O134" s="13">
        <f ca="1">1/M134-(G134/100-(((E134/E14)^(1/10))-1))</f>
        <v>6.063178135554341E-3</v>
      </c>
      <c r="P134" s="5">
        <f ca="1">((G134/G135+G134/1200+((1+G135/1200)^(-119))*(1-G134/G135)))</f>
        <v>1.0029473239550168</v>
      </c>
      <c r="Q134" s="5">
        <f ca="1">Q133*P133*E133/E134</f>
        <v>2.3401448572336023</v>
      </c>
      <c r="R134" s="10">
        <f t="shared" ca="1" si="19"/>
        <v>7.8324813670879845E-2</v>
      </c>
      <c r="S134" s="10">
        <f t="shared" ca="1" si="20"/>
        <v>7.0841489005616154E-2</v>
      </c>
      <c r="T134" s="10">
        <f t="shared" ca="1" si="21"/>
        <v>7.4833246652636909E-3</v>
      </c>
      <c r="U134" s="10"/>
      <c r="V134" s="11"/>
      <c r="W134" s="12"/>
      <c r="X134" s="12"/>
    </row>
    <row r="135" spans="1:24" x14ac:dyDescent="0.2">
      <c r="A135" s="3">
        <v>1882.02</v>
      </c>
      <c r="B135" s="4">
        <v>5.79</v>
      </c>
      <c r="C135" s="1">
        <v>0.32</v>
      </c>
      <c r="D135" s="4">
        <v>0.43830000000000002</v>
      </c>
      <c r="E135" s="4">
        <v>10.275745450000001</v>
      </c>
      <c r="F135" s="1">
        <f t="shared" ca="1" si="26"/>
        <v>1882.12499999999</v>
      </c>
      <c r="G135" s="5">
        <f ca="1">G134*11/12+G146*1/12</f>
        <v>3.6208333333333336</v>
      </c>
      <c r="H135" s="1">
        <f t="shared" ca="1" si="22"/>
        <v>153.82702672923838</v>
      </c>
      <c r="I135" s="1">
        <f t="shared" ca="1" si="23"/>
        <v>8.5016664168145564</v>
      </c>
      <c r="J135" s="6">
        <f t="shared" ca="1" si="27"/>
        <v>299.85241819733039</v>
      </c>
      <c r="K135" s="1">
        <f t="shared" ca="1" si="24"/>
        <v>11.64462622028069</v>
      </c>
      <c r="L135" s="6">
        <f t="shared" ca="1" si="25"/>
        <v>22.698672693590662</v>
      </c>
      <c r="M135" s="7">
        <f t="shared" ca="1" si="18"/>
        <v>15.153861528363045</v>
      </c>
      <c r="N135" s="8">
        <f ca="1">J135/AVERAGE(L15:L134)</f>
        <v>19.462129672651734</v>
      </c>
      <c r="O135" s="13">
        <f ca="1">1/M135-(G135/100-(((E135/E15)^(1/10))-1))</f>
        <v>9.1749223696453511E-3</v>
      </c>
      <c r="P135" s="5">
        <f ca="1">((G135/G136+G135/1200+((1+G136/1200)^(-119))*(1-G135/G136)))</f>
        <v>1.0029480211096595</v>
      </c>
      <c r="Q135" s="5">
        <f ca="1">Q134*P134*E134/E135</f>
        <v>2.3253057002951274</v>
      </c>
      <c r="R135" s="10">
        <f t="shared" ca="1" si="19"/>
        <v>8.1790936593133301E-2</v>
      </c>
      <c r="S135" s="10">
        <f t="shared" ca="1" si="20"/>
        <v>7.1732676963995434E-2</v>
      </c>
      <c r="T135" s="10">
        <f t="shared" ca="1" si="21"/>
        <v>1.0058259629137867E-2</v>
      </c>
      <c r="U135" s="10"/>
      <c r="V135" s="11"/>
      <c r="W135" s="12"/>
      <c r="X135" s="12"/>
    </row>
    <row r="136" spans="1:24" x14ac:dyDescent="0.2">
      <c r="A136" s="3">
        <v>1882.03</v>
      </c>
      <c r="B136" s="4">
        <v>5.78</v>
      </c>
      <c r="C136" s="1">
        <v>0.32</v>
      </c>
      <c r="D136" s="4">
        <v>0.4375</v>
      </c>
      <c r="E136" s="4">
        <v>10.275745450000001</v>
      </c>
      <c r="F136" s="1">
        <f t="shared" ca="1" si="26"/>
        <v>1882.2083333333233</v>
      </c>
      <c r="G136" s="5">
        <f ca="1">G134*10/12+G146*2/12</f>
        <v>3.621666666666667</v>
      </c>
      <c r="H136" s="1">
        <f t="shared" ca="1" si="22"/>
        <v>153.56134965371294</v>
      </c>
      <c r="I136" s="1">
        <f t="shared" ca="1" si="23"/>
        <v>8.5016664168145564</v>
      </c>
      <c r="J136" s="6">
        <f t="shared" ca="1" si="27"/>
        <v>300.71555123762209</v>
      </c>
      <c r="K136" s="1">
        <f t="shared" ca="1" si="24"/>
        <v>11.623372054238652</v>
      </c>
      <c r="L136" s="6">
        <f t="shared" ca="1" si="25"/>
        <v>22.761773990736966</v>
      </c>
      <c r="M136" s="7">
        <f t="shared" ca="1" si="18"/>
        <v>15.091670299486749</v>
      </c>
      <c r="N136" s="8">
        <f ca="1">J136/AVERAGE(L16:L135)</f>
        <v>19.377440588099816</v>
      </c>
      <c r="O136" s="13">
        <f ca="1">1/M136-(G136/100-(((E136/E16)^(1/10))-1))</f>
        <v>7.9781280657485534E-3</v>
      </c>
      <c r="P136" s="5">
        <f ca="1">((G136/G137+G136/1200+((1+G137/1200)^(-119))*(1-G136/G137)))</f>
        <v>1.0029487182641554</v>
      </c>
      <c r="Q136" s="5">
        <f ca="1">Q135*P135*E135/E136</f>
        <v>2.3321607505860089</v>
      </c>
      <c r="R136" s="10">
        <f t="shared" ca="1" si="19"/>
        <v>8.5867023255433939E-2</v>
      </c>
      <c r="S136" s="10">
        <f t="shared" ca="1" si="20"/>
        <v>7.4452106489965031E-2</v>
      </c>
      <c r="T136" s="10">
        <f t="shared" ca="1" si="21"/>
        <v>1.1414916765468908E-2</v>
      </c>
      <c r="U136" s="10"/>
      <c r="V136" s="11"/>
      <c r="W136" s="12"/>
      <c r="X136" s="12"/>
    </row>
    <row r="137" spans="1:24" x14ac:dyDescent="0.2">
      <c r="A137" s="3">
        <v>1882.04</v>
      </c>
      <c r="B137" s="4">
        <v>5.78</v>
      </c>
      <c r="C137" s="1">
        <v>0.32</v>
      </c>
      <c r="D137" s="4">
        <v>0.43669999999999998</v>
      </c>
      <c r="E137" s="4">
        <v>10.370910739999999</v>
      </c>
      <c r="F137" s="1">
        <f t="shared" ca="1" si="26"/>
        <v>1882.2916666666565</v>
      </c>
      <c r="G137" s="5">
        <f ca="1">G134*9/12+G146*3/12</f>
        <v>3.6225000000000001</v>
      </c>
      <c r="H137" s="1">
        <f t="shared" ca="1" si="22"/>
        <v>152.15224386358955</v>
      </c>
      <c r="I137" s="1">
        <f t="shared" ca="1" si="23"/>
        <v>8.4236536395066874</v>
      </c>
      <c r="J137" s="6">
        <f t="shared" ca="1" si="27"/>
        <v>299.33078620654265</v>
      </c>
      <c r="K137" s="1">
        <f t="shared" ca="1" si="24"/>
        <v>11.495654826164282</v>
      </c>
      <c r="L137" s="6">
        <f t="shared" ca="1" si="25"/>
        <v>22.615528431902625</v>
      </c>
      <c r="M137" s="7">
        <f t="shared" ca="1" si="18"/>
        <v>14.916997168375302</v>
      </c>
      <c r="N137" s="8">
        <f ca="1">J137/AVERAGE(L17:L136)</f>
        <v>19.149099336903049</v>
      </c>
      <c r="O137" s="13">
        <f ca="1">1/M137-(G137/100-(((E137/E17)^(1/10))-1))</f>
        <v>7.4981727357587777E-3</v>
      </c>
      <c r="P137" s="5">
        <f ca="1">((G137/G138+G137/1200+((1+G138/1200)^(-119))*(1-G137/G138)))</f>
        <v>1.0029494154185046</v>
      </c>
      <c r="Q137" s="5">
        <f ca="1">Q136*P136*E136/E137</f>
        <v>2.317574217329899</v>
      </c>
      <c r="R137" s="10">
        <f t="shared" ca="1" si="19"/>
        <v>8.8000811534221235E-2</v>
      </c>
      <c r="S137" s="10">
        <f t="shared" ca="1" si="20"/>
        <v>7.6783745334904951E-2</v>
      </c>
      <c r="T137" s="10">
        <f t="shared" ca="1" si="21"/>
        <v>1.1217066199316283E-2</v>
      </c>
      <c r="U137" s="10"/>
      <c r="V137" s="11"/>
      <c r="W137" s="12"/>
      <c r="X137" s="12"/>
    </row>
    <row r="138" spans="1:24" x14ac:dyDescent="0.2">
      <c r="A138" s="3">
        <v>1882.05</v>
      </c>
      <c r="B138" s="4">
        <v>5.71</v>
      </c>
      <c r="C138" s="1">
        <v>0.32</v>
      </c>
      <c r="D138" s="4">
        <v>0.43580000000000002</v>
      </c>
      <c r="E138" s="4">
        <v>10.465995039999999</v>
      </c>
      <c r="F138" s="1">
        <f t="shared" ca="1" si="26"/>
        <v>1882.3749999999898</v>
      </c>
      <c r="G138" s="5">
        <f ca="1">G134*8/12+G146*4/12</f>
        <v>3.6233333333333335</v>
      </c>
      <c r="H138" s="1">
        <f t="shared" ca="1" si="22"/>
        <v>148.94399663311899</v>
      </c>
      <c r="I138" s="1">
        <f t="shared" ca="1" si="23"/>
        <v>8.3471241545705901</v>
      </c>
      <c r="J138" s="6">
        <f t="shared" ca="1" si="27"/>
        <v>294.38761518412417</v>
      </c>
      <c r="K138" s="1">
        <f t="shared" ca="1" si="24"/>
        <v>11.367739708005825</v>
      </c>
      <c r="L138" s="6">
        <f t="shared" ca="1" si="25"/>
        <v>22.468322714052771</v>
      </c>
      <c r="M138" s="7">
        <f t="shared" ca="1" si="18"/>
        <v>14.567103202191763</v>
      </c>
      <c r="N138" s="8">
        <f ca="1">J138/AVERAGE(L18:L137)</f>
        <v>18.698420500259189</v>
      </c>
      <c r="O138" s="13">
        <f ca="1">1/M138-(G138/100-(((E138/E18)^(1/10))-1))</f>
        <v>9.9918347756730377E-3</v>
      </c>
      <c r="P138" s="5">
        <f ca="1">((G138/G139+G138/1200+((1+G139/1200)^(-119))*(1-G138/G139)))</f>
        <v>1.0029501125727069</v>
      </c>
      <c r="Q138" s="5">
        <f ca="1">Q137*P137*E137/E138</f>
        <v>2.3032922810258158</v>
      </c>
      <c r="R138" s="10">
        <f t="shared" ca="1" si="19"/>
        <v>9.0185722671140223E-2</v>
      </c>
      <c r="S138" s="10">
        <f t="shared" ca="1" si="20"/>
        <v>7.7664059676380237E-2</v>
      </c>
      <c r="T138" s="10">
        <f t="shared" ca="1" si="21"/>
        <v>1.2521662994759986E-2</v>
      </c>
      <c r="U138" s="10"/>
      <c r="V138" s="11"/>
      <c r="W138" s="12"/>
      <c r="X138" s="12"/>
    </row>
    <row r="139" spans="1:24" x14ac:dyDescent="0.2">
      <c r="A139" s="3">
        <v>1882.06</v>
      </c>
      <c r="B139" s="4">
        <v>5.68</v>
      </c>
      <c r="C139" s="1">
        <v>0.32</v>
      </c>
      <c r="D139" s="4">
        <v>0.435</v>
      </c>
      <c r="E139" s="4">
        <v>10.56116033</v>
      </c>
      <c r="F139" s="1">
        <f t="shared" ca="1" si="26"/>
        <v>1882.458333333323</v>
      </c>
      <c r="G139" s="5">
        <f ca="1">G134*7/12+G146*5/12</f>
        <v>3.6241666666666665</v>
      </c>
      <c r="H139" s="1">
        <f t="shared" ca="1" si="22"/>
        <v>146.82638948252762</v>
      </c>
      <c r="I139" s="1">
        <f t="shared" ca="1" si="23"/>
        <v>8.2719092666212735</v>
      </c>
      <c r="J139" s="6">
        <f t="shared" ca="1" si="27"/>
        <v>291.56461890165701</v>
      </c>
      <c r="K139" s="1">
        <f t="shared" ca="1" si="24"/>
        <v>11.244626659313296</v>
      </c>
      <c r="L139" s="6">
        <f t="shared" ca="1" si="25"/>
        <v>22.329332609545919</v>
      </c>
      <c r="M139" s="7">
        <f t="shared" ca="1" si="18"/>
        <v>14.327404890131675</v>
      </c>
      <c r="N139" s="8">
        <f ca="1">J139/AVERAGE(L19:L138)</f>
        <v>18.390197818723458</v>
      </c>
      <c r="O139" s="13">
        <f ca="1">1/M139-(G139/100-(((E139/E19)^(1/10))-1))</f>
        <v>1.2729276253183229E-2</v>
      </c>
      <c r="P139" s="5">
        <f ca="1">((G139/G140+G139/1200+((1+G140/1200)^(-119))*(1-G139/G140)))</f>
        <v>1.0029508097267625</v>
      </c>
      <c r="Q139" s="5">
        <f ca="1">Q138*P138*E138/E139</f>
        <v>2.2892713462933485</v>
      </c>
      <c r="R139" s="10">
        <f t="shared" ca="1" si="19"/>
        <v>9.102426945949138E-2</v>
      </c>
      <c r="S139" s="10">
        <f t="shared" ca="1" si="20"/>
        <v>7.8538130082240531E-2</v>
      </c>
      <c r="T139" s="10">
        <f t="shared" ca="1" si="21"/>
        <v>1.2486139377250849E-2</v>
      </c>
      <c r="U139" s="10"/>
      <c r="V139" s="11"/>
      <c r="W139" s="12"/>
      <c r="X139" s="12"/>
    </row>
    <row r="140" spans="1:24" x14ac:dyDescent="0.2">
      <c r="A140" s="3">
        <v>1882.07</v>
      </c>
      <c r="B140" s="4">
        <v>6</v>
      </c>
      <c r="C140" s="1">
        <v>0.32</v>
      </c>
      <c r="D140" s="4">
        <v>0.43419999999999997</v>
      </c>
      <c r="E140" s="4">
        <v>10.465995039999999</v>
      </c>
      <c r="F140" s="1">
        <f t="shared" ca="1" si="26"/>
        <v>1882.5416666666563</v>
      </c>
      <c r="G140" s="5">
        <f ca="1">G134*6/12+G146*6/12</f>
        <v>3.625</v>
      </c>
      <c r="H140" s="1">
        <f t="shared" ca="1" si="22"/>
        <v>156.50857789819861</v>
      </c>
      <c r="I140" s="1">
        <f t="shared" ca="1" si="23"/>
        <v>8.3471241545705901</v>
      </c>
      <c r="J140" s="6">
        <f t="shared" ca="1" si="27"/>
        <v>312.1725906177831</v>
      </c>
      <c r="K140" s="1">
        <f t="shared" ca="1" si="24"/>
        <v>11.32600408723297</v>
      </c>
      <c r="L140" s="6">
        <f t="shared" ca="1" si="25"/>
        <v>22.590889807706898</v>
      </c>
      <c r="M140" s="7">
        <f t="shared" ca="1" si="18"/>
        <v>15.240559761217828</v>
      </c>
      <c r="N140" s="8">
        <f ca="1">J140/AVERAGE(L20:L139)</f>
        <v>19.557024129217151</v>
      </c>
      <c r="O140" s="13">
        <f ca="1">1/M140-(G140/100-(((E140/E20)^(1/10))-1))</f>
        <v>9.0931419186627074E-3</v>
      </c>
      <c r="P140" s="5">
        <f ca="1">((G140/G141+G140/1200+((1+G141/1200)^(-119))*(1-G140/G141)))</f>
        <v>1.0029515068806714</v>
      </c>
      <c r="Q140" s="5">
        <f ca="1">Q139*P139*E139/E140</f>
        <v>2.3169038804771618</v>
      </c>
      <c r="R140" s="10">
        <f t="shared" ca="1" si="19"/>
        <v>8.1088598385692823E-2</v>
      </c>
      <c r="S140" s="10">
        <f t="shared" ca="1" si="20"/>
        <v>7.45920020030304E-2</v>
      </c>
      <c r="T140" s="10">
        <f t="shared" ca="1" si="21"/>
        <v>6.4965963826624229E-3</v>
      </c>
      <c r="U140" s="10"/>
      <c r="V140" s="11"/>
      <c r="W140" s="12"/>
      <c r="X140" s="12"/>
    </row>
    <row r="141" spans="1:24" x14ac:dyDescent="0.2">
      <c r="A141" s="3">
        <v>1882.08</v>
      </c>
      <c r="B141" s="4">
        <v>6.18</v>
      </c>
      <c r="C141" s="1">
        <v>0.32</v>
      </c>
      <c r="D141" s="4">
        <v>0.43330000000000002</v>
      </c>
      <c r="E141" s="4">
        <v>10.56116033</v>
      </c>
      <c r="F141" s="1">
        <f t="shared" ca="1" si="26"/>
        <v>1882.6249999999895</v>
      </c>
      <c r="G141" s="5">
        <f ca="1">G134*5/12+G146*7/12</f>
        <v>3.6258333333333335</v>
      </c>
      <c r="H141" s="1">
        <f t="shared" ca="1" si="22"/>
        <v>159.75124771162336</v>
      </c>
      <c r="I141" s="1">
        <f t="shared" ca="1" si="23"/>
        <v>8.2719092666212735</v>
      </c>
      <c r="J141" s="6">
        <f t="shared" ca="1" si="27"/>
        <v>320.01536361305199</v>
      </c>
      <c r="K141" s="1">
        <f t="shared" ca="1" si="24"/>
        <v>11.20068214133437</v>
      </c>
      <c r="L141" s="6">
        <f t="shared" ca="1" si="25"/>
        <v>22.437323147821271</v>
      </c>
      <c r="M141" s="7">
        <f t="shared" ca="1" si="18"/>
        <v>15.525429331463032</v>
      </c>
      <c r="N141" s="8">
        <f ca="1">J141/AVERAGE(L21:L140)</f>
        <v>19.91362976883272</v>
      </c>
      <c r="O141" s="13">
        <f ca="1">1/M141-(G141/100-(((E141/E21)^(1/10))-1))</f>
        <v>8.0445140503407481E-3</v>
      </c>
      <c r="P141" s="5">
        <f ca="1">((G141/G142+G141/1200+((1+G142/1200)^(-119))*(1-G141/G142)))</f>
        <v>1.0029522040344336</v>
      </c>
      <c r="Q141" s="5">
        <f ca="1">Q140*P140*E140/E141</f>
        <v>2.3028032886110448</v>
      </c>
      <c r="R141" s="10">
        <f t="shared" ca="1" si="19"/>
        <v>7.8918475339219363E-2</v>
      </c>
      <c r="S141" s="10">
        <f t="shared" ca="1" si="20"/>
        <v>7.4060927270700239E-2</v>
      </c>
      <c r="T141" s="10">
        <f t="shared" ca="1" si="21"/>
        <v>4.8575480685191241E-3</v>
      </c>
      <c r="U141" s="10"/>
      <c r="V141" s="11"/>
      <c r="W141" s="12"/>
      <c r="X141" s="12"/>
    </row>
    <row r="142" spans="1:24" x14ac:dyDescent="0.2">
      <c r="A142" s="3">
        <v>1882.09</v>
      </c>
      <c r="B142" s="4">
        <v>6.24</v>
      </c>
      <c r="C142" s="1">
        <v>0.32</v>
      </c>
      <c r="D142" s="4">
        <v>0.4325</v>
      </c>
      <c r="E142" s="4">
        <v>10.275745450000001</v>
      </c>
      <c r="F142" s="1">
        <f t="shared" ca="1" si="26"/>
        <v>1882.7083333333228</v>
      </c>
      <c r="G142" s="5">
        <f ca="1">G134*4/12+G146*8/12</f>
        <v>3.6266666666666669</v>
      </c>
      <c r="H142" s="1">
        <f t="shared" ca="1" si="22"/>
        <v>165.78249512788389</v>
      </c>
      <c r="I142" s="1">
        <f t="shared" ca="1" si="23"/>
        <v>8.5016664168145564</v>
      </c>
      <c r="J142" s="6">
        <f t="shared" ca="1" si="27"/>
        <v>333.5164401616961</v>
      </c>
      <c r="K142" s="1">
        <f t="shared" ca="1" si="24"/>
        <v>11.490533516475926</v>
      </c>
      <c r="L142" s="6">
        <f t="shared" ca="1" si="25"/>
        <v>23.116323777232942</v>
      </c>
      <c r="M142" s="7">
        <f t="shared" ca="1" si="18"/>
        <v>16.081106624462318</v>
      </c>
      <c r="N142" s="8">
        <f ca="1">J142/AVERAGE(L22:L141)</f>
        <v>20.617194705981799</v>
      </c>
      <c r="O142" s="13">
        <f ca="1">1/M142-(G142/100-(((E142/E22)^(1/10))-1))</f>
        <v>2.4137828797115637E-3</v>
      </c>
      <c r="P142" s="5">
        <f ca="1">((G142/G143+G142/1200+((1+G143/1200)^(-119))*(1-G142/G143)))</f>
        <v>1.0029529011880489</v>
      </c>
      <c r="Q142" s="5">
        <f ca="1">Q141*P141*E141/E142</f>
        <v>2.3737521789893026</v>
      </c>
      <c r="R142" s="10">
        <f t="shared" ca="1" si="19"/>
        <v>7.214453292436529E-2</v>
      </c>
      <c r="S142" s="10">
        <f t="shared" ca="1" si="20"/>
        <v>7.1024545572330622E-2</v>
      </c>
      <c r="T142" s="10">
        <f t="shared" ca="1" si="21"/>
        <v>1.1199873520346681E-3</v>
      </c>
      <c r="U142" s="10"/>
      <c r="V142" s="11"/>
      <c r="W142" s="12"/>
      <c r="X142" s="12"/>
    </row>
    <row r="143" spans="1:24" x14ac:dyDescent="0.2">
      <c r="A143" s="3">
        <v>1882.1</v>
      </c>
      <c r="B143" s="4">
        <v>6.07</v>
      </c>
      <c r="C143" s="1">
        <v>0.32</v>
      </c>
      <c r="D143" s="4">
        <v>0.43169999999999997</v>
      </c>
      <c r="E143" s="4">
        <v>10.180580170000001</v>
      </c>
      <c r="F143" s="1">
        <f t="shared" ca="1" si="26"/>
        <v>1882.7916666666561</v>
      </c>
      <c r="G143" s="5">
        <f ca="1">G134*3/12+G146*9/12</f>
        <v>3.6274999999999999</v>
      </c>
      <c r="H143" s="1">
        <f t="shared" ca="1" si="22"/>
        <v>162.77345517922481</v>
      </c>
      <c r="I143" s="1">
        <f t="shared" ca="1" si="23"/>
        <v>8.5811376700744528</v>
      </c>
      <c r="J143" s="6">
        <f t="shared" ca="1" si="27"/>
        <v>328.90154751353549</v>
      </c>
      <c r="K143" s="1">
        <f t="shared" ca="1" si="24"/>
        <v>11.576491038034817</v>
      </c>
      <c r="L143" s="6">
        <f t="shared" ca="1" si="25"/>
        <v>23.391564754792956</v>
      </c>
      <c r="M143" s="7">
        <f t="shared" ca="1" si="18"/>
        <v>15.755581030526557</v>
      </c>
      <c r="N143" s="8">
        <f ca="1">J143/AVERAGE(L23:L142)</f>
        <v>20.192326679272238</v>
      </c>
      <c r="O143" s="13">
        <f ca="1">1/M143-(G143/100-(((E143/E23)^(1/10))-1))</f>
        <v>4.9450109153501148E-3</v>
      </c>
      <c r="P143" s="5">
        <f ca="1">((G143/G144+G143/1200+((1+G144/1200)^(-119))*(1-G143/G144)))</f>
        <v>1.0029535983415176</v>
      </c>
      <c r="Q143" s="5">
        <f ca="1">Q142*P142*E142/E143</f>
        <v>2.4030163434652692</v>
      </c>
      <c r="R143" s="10">
        <f t="shared" ca="1" si="19"/>
        <v>7.6154360316408098E-2</v>
      </c>
      <c r="S143" s="10">
        <f t="shared" ca="1" si="20"/>
        <v>6.9931876531223347E-2</v>
      </c>
      <c r="T143" s="10">
        <f t="shared" ca="1" si="21"/>
        <v>6.2224837851847514E-3</v>
      </c>
      <c r="U143" s="10"/>
      <c r="V143" s="11"/>
      <c r="W143" s="12"/>
      <c r="X143" s="12"/>
    </row>
    <row r="144" spans="1:24" x14ac:dyDescent="0.2">
      <c r="A144" s="3">
        <v>1882.11</v>
      </c>
      <c r="B144" s="4">
        <v>5.81</v>
      </c>
      <c r="C144" s="1">
        <v>0.32</v>
      </c>
      <c r="D144" s="4">
        <v>0.43080000000000002</v>
      </c>
      <c r="E144" s="4">
        <v>10.08541488</v>
      </c>
      <c r="F144" s="1">
        <f t="shared" ca="1" si="26"/>
        <v>1882.8749999999893</v>
      </c>
      <c r="G144" s="5">
        <f ca="1">G134*2/12+G146*10/12</f>
        <v>3.6283333333333334</v>
      </c>
      <c r="H144" s="1">
        <f t="shared" ca="1" si="22"/>
        <v>157.27141112909771</v>
      </c>
      <c r="I144" s="1">
        <f t="shared" ca="1" si="23"/>
        <v>8.6621087024632146</v>
      </c>
      <c r="J144" s="6">
        <f t="shared" ca="1" si="27"/>
        <v>319.24262787522122</v>
      </c>
      <c r="K144" s="1">
        <f t="shared" ca="1" si="24"/>
        <v>11.661363840691102</v>
      </c>
      <c r="L144" s="6">
        <f t="shared" ca="1" si="25"/>
        <v>23.671208965343425</v>
      </c>
      <c r="M144" s="7">
        <f t="shared" ca="1" si="18"/>
        <v>15.192670313165337</v>
      </c>
      <c r="N144" s="8">
        <f ca="1">J144/AVERAGE(L24:L143)</f>
        <v>19.46618580570177</v>
      </c>
      <c r="O144" s="13">
        <f ca="1">1/M144-(G144/100-(((E144/E24)^(1/10))-1))</f>
        <v>3.5008618493167637E-3</v>
      </c>
      <c r="P144" s="5">
        <f ca="1">((G144/G145+G144/1200+((1+G145/1200)^(-119))*(1-G144/G145)))</f>
        <v>1.0029542954948398</v>
      </c>
      <c r="Q144" s="5">
        <f ca="1">Q143*P143*E143/E144</f>
        <v>2.4328555595556973</v>
      </c>
      <c r="R144" s="10">
        <f t="shared" ca="1" si="19"/>
        <v>7.6599919710658382E-2</v>
      </c>
      <c r="S144" s="10">
        <f t="shared" ca="1" si="20"/>
        <v>6.6094865782868828E-2</v>
      </c>
      <c r="T144" s="10">
        <f t="shared" ca="1" si="21"/>
        <v>1.0505053927789554E-2</v>
      </c>
      <c r="U144" s="10"/>
      <c r="V144" s="11"/>
      <c r="W144" s="12"/>
      <c r="X144" s="12"/>
    </row>
    <row r="145" spans="1:24" x14ac:dyDescent="0.2">
      <c r="A145" s="3">
        <v>1882.12</v>
      </c>
      <c r="B145" s="4">
        <v>5.84</v>
      </c>
      <c r="C145" s="1">
        <v>0.32</v>
      </c>
      <c r="D145" s="4">
        <v>0.43</v>
      </c>
      <c r="E145" s="4">
        <v>9.9903305790000001</v>
      </c>
      <c r="F145" s="1">
        <f t="shared" ca="1" si="26"/>
        <v>1882.9583333333226</v>
      </c>
      <c r="G145" s="5">
        <f ca="1">G134*1/12+G146*11/12</f>
        <v>3.6291666666666669</v>
      </c>
      <c r="H145" s="1">
        <f t="shared" ca="1" si="22"/>
        <v>159.5880644181434</v>
      </c>
      <c r="I145" s="1">
        <f t="shared" ca="1" si="23"/>
        <v>8.7445514749667623</v>
      </c>
      <c r="J145" s="6">
        <f t="shared" ca="1" si="27"/>
        <v>325.42436560870885</v>
      </c>
      <c r="K145" s="1">
        <f t="shared" ca="1" si="24"/>
        <v>11.750491044486587</v>
      </c>
      <c r="L145" s="6">
        <f t="shared" ca="1" si="25"/>
        <v>23.961040618449452</v>
      </c>
      <c r="M145" s="7">
        <f t="shared" ca="1" si="18"/>
        <v>15.382128332081971</v>
      </c>
      <c r="N145" s="8">
        <f ca="1">J145/AVERAGE(L25:L144)</f>
        <v>19.704614063292876</v>
      </c>
      <c r="O145" s="13">
        <f ca="1">1/M145-(G145/100-(((E145/E25)^(1/10))-1))</f>
        <v>3.1815143101116272E-3</v>
      </c>
      <c r="P145" s="5">
        <f ca="1">((G145/G146+G145/1200+((1+G146/1200)^(-119))*(1-G145/G146)))</f>
        <v>1.0029549926480152</v>
      </c>
      <c r="Q145" s="5">
        <f ca="1">Q144*P144*E144/E145</f>
        <v>2.4632663671671393</v>
      </c>
      <c r="R145" s="10">
        <f t="shared" ca="1" si="19"/>
        <v>7.2413094622438168E-2</v>
      </c>
      <c r="S145" s="10">
        <f t="shared" ca="1" si="20"/>
        <v>6.3652658861443445E-2</v>
      </c>
      <c r="T145" s="10">
        <f t="shared" ca="1" si="21"/>
        <v>8.7604357609947225E-3</v>
      </c>
      <c r="U145" s="10"/>
      <c r="V145" s="11"/>
      <c r="W145" s="12"/>
      <c r="X145" s="12"/>
    </row>
    <row r="146" spans="1:24" x14ac:dyDescent="0.2">
      <c r="A146" s="3">
        <v>1883.01</v>
      </c>
      <c r="B146" s="4">
        <v>5.81</v>
      </c>
      <c r="C146" s="1">
        <v>0.32079999999999997</v>
      </c>
      <c r="D146" s="4">
        <v>0.42749999999999999</v>
      </c>
      <c r="E146" s="4">
        <v>9.9903305790000001</v>
      </c>
      <c r="F146" s="1">
        <f t="shared" ca="1" si="26"/>
        <v>1883.0416666666558</v>
      </c>
      <c r="G146" s="5">
        <v>3.63</v>
      </c>
      <c r="H146" s="1">
        <f t="shared" ca="1" si="22"/>
        <v>158.76826271736525</v>
      </c>
      <c r="I146" s="1">
        <f t="shared" ca="1" si="23"/>
        <v>8.7664128536541792</v>
      </c>
      <c r="J146" s="6">
        <f t="shared" ca="1" si="27"/>
        <v>325.24233599780894</v>
      </c>
      <c r="K146" s="1">
        <f t="shared" ca="1" si="24"/>
        <v>11.682174236088409</v>
      </c>
      <c r="L146" s="6">
        <f t="shared" ca="1" si="25"/>
        <v>23.931342278668389</v>
      </c>
      <c r="M146" s="7">
        <f t="shared" ca="1" si="18"/>
        <v>15.27025911909857</v>
      </c>
      <c r="N146" s="8">
        <f ca="1">J146/AVERAGE(L26:L145)</f>
        <v>19.556713466650212</v>
      </c>
      <c r="O146" s="13">
        <f ca="1">1/M146-(G146/100-(((E146/E26)^(1/10))-1))</f>
        <v>3.6494449665530615E-3</v>
      </c>
      <c r="P146" s="5">
        <f ca="1">((G146/G147+G146/1200+((1+G147/1200)^(-119))*(1-G146/G147)))</f>
        <v>1.0030943156162713</v>
      </c>
      <c r="Q146" s="5">
        <f ca="1">Q145*P145*E145/E146</f>
        <v>2.4705453011722214</v>
      </c>
      <c r="R146" s="10">
        <f t="shared" ca="1" si="19"/>
        <v>7.0838011350810914E-2</v>
      </c>
      <c r="S146" s="10">
        <f t="shared" ca="1" si="20"/>
        <v>5.9651685724352754E-2</v>
      </c>
      <c r="T146" s="10">
        <f t="shared" ca="1" si="21"/>
        <v>1.118632562645816E-2</v>
      </c>
      <c r="U146" s="10"/>
      <c r="V146" s="11"/>
      <c r="W146" s="12"/>
      <c r="X146" s="12"/>
    </row>
    <row r="147" spans="1:24" x14ac:dyDescent="0.2">
      <c r="A147" s="3">
        <v>1883.02</v>
      </c>
      <c r="B147" s="4">
        <v>5.68</v>
      </c>
      <c r="C147" s="1">
        <v>0.32169999999999999</v>
      </c>
      <c r="D147" s="4">
        <v>0.42499999999999999</v>
      </c>
      <c r="E147" s="4">
        <v>10.08541488</v>
      </c>
      <c r="F147" s="1">
        <f t="shared" ca="1" si="26"/>
        <v>1883.1249999999891</v>
      </c>
      <c r="G147" s="5">
        <f ca="1">G146*11/12+G158*1/12</f>
        <v>3.6291666666666669</v>
      </c>
      <c r="H147" s="1">
        <f t="shared" ca="1" si="22"/>
        <v>153.75242946872206</v>
      </c>
      <c r="I147" s="1">
        <f t="shared" ca="1" si="23"/>
        <v>8.7081261549450488</v>
      </c>
      <c r="J147" s="6">
        <f t="shared" ca="1" si="27"/>
        <v>316.45380132585348</v>
      </c>
      <c r="K147" s="1">
        <f t="shared" ca="1" si="24"/>
        <v>11.504363120458956</v>
      </c>
      <c r="L147" s="6">
        <f t="shared" ca="1" si="25"/>
        <v>23.678321402022487</v>
      </c>
      <c r="M147" s="7">
        <f t="shared" ca="1" si="18"/>
        <v>14.757590146176222</v>
      </c>
      <c r="N147" s="8">
        <f ca="1">J147/AVERAGE(L27:L146)</f>
        <v>18.898222188468424</v>
      </c>
      <c r="O147" s="13">
        <f ca="1">1/M147-(G147/100-(((E147/E27)^(1/10))-1))</f>
        <v>4.7305375556531137E-3</v>
      </c>
      <c r="P147" s="5">
        <f ca="1">((G147/G148+G147/1200+((1+G148/1200)^(-119))*(1-G147/G148)))</f>
        <v>1.0030936238807047</v>
      </c>
      <c r="Q147" s="5">
        <f ca="1">Q146*P146*E146/E147</f>
        <v>2.4548258166309074</v>
      </c>
      <c r="R147" s="10">
        <f t="shared" ca="1" si="19"/>
        <v>7.0953710792271529E-2</v>
      </c>
      <c r="S147" s="10">
        <f t="shared" ca="1" si="20"/>
        <v>5.9426127509803583E-2</v>
      </c>
      <c r="T147" s="10">
        <f t="shared" ca="1" si="21"/>
        <v>1.1527583282467946E-2</v>
      </c>
      <c r="U147" s="10"/>
      <c r="V147" s="11"/>
      <c r="W147" s="12"/>
      <c r="X147" s="12"/>
    </row>
    <row r="148" spans="1:24" x14ac:dyDescent="0.2">
      <c r="A148" s="3">
        <v>1883.03</v>
      </c>
      <c r="B148" s="4">
        <v>5.75</v>
      </c>
      <c r="C148" s="1">
        <v>0.32250000000000001</v>
      </c>
      <c r="D148" s="4">
        <v>0.42249999999999999</v>
      </c>
      <c r="E148" s="4">
        <v>9.9903305790000001</v>
      </c>
      <c r="F148" s="1">
        <f t="shared" ca="1" si="26"/>
        <v>1883.2083333333223</v>
      </c>
      <c r="G148" s="5">
        <f ca="1">G146*10/12+G158*2/12</f>
        <v>3.6283333333333334</v>
      </c>
      <c r="H148" s="1">
        <f t="shared" ca="1" si="22"/>
        <v>157.12865931580899</v>
      </c>
      <c r="I148" s="1">
        <f t="shared" ca="1" si="23"/>
        <v>8.8128682833649385</v>
      </c>
      <c r="J148" s="6">
        <f t="shared" ca="1" si="27"/>
        <v>324.91432611990018</v>
      </c>
      <c r="K148" s="1">
        <f t="shared" ca="1" si="24"/>
        <v>11.545540619292051</v>
      </c>
      <c r="L148" s="6">
        <f t="shared" ca="1" si="25"/>
        <v>23.874139614897015</v>
      </c>
      <c r="M148" s="7">
        <f t="shared" ca="1" si="18"/>
        <v>15.051254121401632</v>
      </c>
      <c r="N148" s="8">
        <f ca="1">J148/AVERAGE(L28:L147)</f>
        <v>19.273105236150084</v>
      </c>
      <c r="O148" s="13">
        <f ca="1">1/M148-(G148/100-(((E148/E28)^(1/10))-1))</f>
        <v>2.4952795648935794E-3</v>
      </c>
      <c r="P148" s="5">
        <f ca="1">((G148/G149+G148/1200+((1+G149/1200)^(-119))*(1-G148/G149)))</f>
        <v>1.0030929321452842</v>
      </c>
      <c r="Q148" s="5">
        <f ca="1">Q147*P147*E147/E148</f>
        <v>2.4858565356826419</v>
      </c>
      <c r="R148" s="10">
        <f t="shared" ca="1" si="19"/>
        <v>6.7162709530532938E-2</v>
      </c>
      <c r="S148" s="10">
        <f t="shared" ca="1" si="20"/>
        <v>6.1016058027777653E-2</v>
      </c>
      <c r="T148" s="10">
        <f t="shared" ca="1" si="21"/>
        <v>6.1466515027552848E-3</v>
      </c>
      <c r="U148" s="10"/>
      <c r="V148" s="11"/>
      <c r="W148" s="12"/>
      <c r="X148" s="12"/>
    </row>
    <row r="149" spans="1:24" x14ac:dyDescent="0.2">
      <c r="A149" s="3">
        <v>1883.04</v>
      </c>
      <c r="B149" s="4">
        <v>5.87</v>
      </c>
      <c r="C149" s="1">
        <v>0.32329999999999998</v>
      </c>
      <c r="D149" s="4">
        <v>0.42</v>
      </c>
      <c r="E149" s="4">
        <v>9.8951652889999995</v>
      </c>
      <c r="F149" s="1">
        <f t="shared" ca="1" si="26"/>
        <v>1883.2916666666556</v>
      </c>
      <c r="G149" s="5">
        <f ca="1">G146*9/12+G158*3/12</f>
        <v>3.6274999999999999</v>
      </c>
      <c r="H149" s="1">
        <f t="shared" ca="1" si="22"/>
        <v>161.95056506852455</v>
      </c>
      <c r="I149" s="1">
        <f t="shared" ca="1" si="23"/>
        <v>8.9196963691063011</v>
      </c>
      <c r="J149" s="6">
        <f t="shared" ca="1" si="27"/>
        <v>336.42220567570087</v>
      </c>
      <c r="K149" s="1">
        <f t="shared" ca="1" si="24"/>
        <v>11.587604314954055</v>
      </c>
      <c r="L149" s="6">
        <f t="shared" ca="1" si="25"/>
        <v>24.071094784292047</v>
      </c>
      <c r="M149" s="7">
        <f t="shared" ca="1" si="18"/>
        <v>15.482067222036671</v>
      </c>
      <c r="N149" s="8">
        <f ca="1">J149/AVERAGE(L29:L148)</f>
        <v>19.821692820458203</v>
      </c>
      <c r="O149" s="13">
        <f ca="1">1/M149-(G149/100-(((E149/E29)^(1/10))-1))</f>
        <v>-2.753950050816828E-4</v>
      </c>
      <c r="P149" s="5">
        <f ca="1">((G149/G150+G149/1200+((1+G150/1200)^(-119))*(1-G149/G150)))</f>
        <v>1.0030922404100109</v>
      </c>
      <c r="Q149" s="5">
        <f ca="1">Q148*P148*E148/E149</f>
        <v>2.5175264230135626</v>
      </c>
      <c r="R149" s="10">
        <f t="shared" ca="1" si="19"/>
        <v>6.5166438210077837E-2</v>
      </c>
      <c r="S149" s="10">
        <f t="shared" ca="1" si="20"/>
        <v>6.1341614895081609E-2</v>
      </c>
      <c r="T149" s="10">
        <f t="shared" ca="1" si="21"/>
        <v>3.8248233149962285E-3</v>
      </c>
      <c r="U149" s="10"/>
      <c r="V149" s="11"/>
      <c r="W149" s="12"/>
      <c r="X149" s="12"/>
    </row>
    <row r="150" spans="1:24" x14ac:dyDescent="0.2">
      <c r="A150" s="3">
        <v>1883.05</v>
      </c>
      <c r="B150" s="4">
        <v>5.77</v>
      </c>
      <c r="C150" s="1">
        <v>0.32419999999999999</v>
      </c>
      <c r="D150" s="4">
        <v>0.41749999999999998</v>
      </c>
      <c r="E150" s="4">
        <v>9.8000000000000007</v>
      </c>
      <c r="F150" s="1">
        <f t="shared" ca="1" si="26"/>
        <v>1883.3749999999889</v>
      </c>
      <c r="G150" s="5">
        <f ca="1">G146*8/12+G158*4/12</f>
        <v>3.6266666666666669</v>
      </c>
      <c r="H150" s="1">
        <f t="shared" ca="1" si="22"/>
        <v>160.73748061224487</v>
      </c>
      <c r="I150" s="1">
        <f t="shared" ca="1" si="23"/>
        <v>9.0313849591836721</v>
      </c>
      <c r="J150" s="6">
        <f t="shared" ca="1" si="27"/>
        <v>335.46566680205922</v>
      </c>
      <c r="K150" s="1">
        <f t="shared" ca="1" si="24"/>
        <v>11.630484948979589</v>
      </c>
      <c r="L150" s="6">
        <f t="shared" ca="1" si="25"/>
        <v>24.27329564815593</v>
      </c>
      <c r="M150" s="7">
        <f t="shared" ca="1" si="18"/>
        <v>15.335497637337063</v>
      </c>
      <c r="N150" s="8">
        <f ca="1">J150/AVERAGE(L30:L149)</f>
        <v>19.632642919503578</v>
      </c>
      <c r="O150" s="13">
        <f ca="1">1/M150-(G150/100-(((E150/E30)^(1/10))-1))</f>
        <v>1.5315856185122295E-3</v>
      </c>
      <c r="P150" s="5">
        <f ca="1">((G150/G151+G150/1200+((1+G151/1200)^(-119))*(1-G150/G151)))</f>
        <v>1.0030915486748841</v>
      </c>
      <c r="Q150" s="5">
        <f ca="1">Q149*P149*E149/E150</f>
        <v>2.5498338701624506</v>
      </c>
      <c r="R150" s="10">
        <f t="shared" ca="1" si="19"/>
        <v>5.7396602854010714E-2</v>
      </c>
      <c r="S150" s="10">
        <f t="shared" ca="1" si="20"/>
        <v>6.167323542397618E-2</v>
      </c>
      <c r="T150" s="10">
        <f t="shared" ca="1" si="21"/>
        <v>-4.2766325699654661E-3</v>
      </c>
      <c r="U150" s="10"/>
      <c r="V150" s="11"/>
      <c r="W150" s="12"/>
      <c r="X150" s="12"/>
    </row>
    <row r="151" spans="1:24" x14ac:dyDescent="0.2">
      <c r="A151" s="3">
        <v>1883.06</v>
      </c>
      <c r="B151" s="4">
        <v>5.82</v>
      </c>
      <c r="C151" s="1">
        <v>0.32500000000000001</v>
      </c>
      <c r="D151" s="4">
        <v>0.41499999999999998</v>
      </c>
      <c r="E151" s="4">
        <v>9.5145851239999999</v>
      </c>
      <c r="F151" s="1">
        <f t="shared" ca="1" si="26"/>
        <v>1883.4583333333221</v>
      </c>
      <c r="G151" s="5">
        <f ca="1">G146*7/12+G158*5/12</f>
        <v>3.6258333333333335</v>
      </c>
      <c r="H151" s="1">
        <f t="shared" ca="1" si="22"/>
        <v>166.99387722036843</v>
      </c>
      <c r="I151" s="1">
        <f t="shared" ca="1" si="23"/>
        <v>9.3252594667731525</v>
      </c>
      <c r="J151" s="6">
        <f t="shared" ca="1" si="27"/>
        <v>350.14487094927279</v>
      </c>
      <c r="K151" s="1">
        <f t="shared" ca="1" si="24"/>
        <v>11.907639011418024</v>
      </c>
      <c r="L151" s="6">
        <f t="shared" ca="1" si="25"/>
        <v>24.9673748185478</v>
      </c>
      <c r="M151" s="7">
        <f t="shared" ca="1" si="18"/>
        <v>15.903388388583791</v>
      </c>
      <c r="N151" s="8">
        <f ca="1">J151/AVERAGE(L31:L150)</f>
        <v>20.356448023345475</v>
      </c>
      <c r="O151" s="13">
        <f ca="1">1/M151-(G151/100-(((E151/E31)^(1/10))-1))</f>
        <v>-7.5976968980637216E-4</v>
      </c>
      <c r="P151" s="5">
        <f ca="1">((G151/G152+G151/1200+((1+G152/1200)^(-119))*(1-G151/G152)))</f>
        <v>1.0030908569399042</v>
      </c>
      <c r="Q151" s="5">
        <f ca="1">Q150*P150*E150/E151</f>
        <v>2.634442213616405</v>
      </c>
      <c r="R151" s="10">
        <f t="shared" ca="1" si="19"/>
        <v>5.0884397746418619E-2</v>
      </c>
      <c r="S151" s="10">
        <f t="shared" ca="1" si="20"/>
        <v>6.126186231879216E-2</v>
      </c>
      <c r="T151" s="10">
        <f t="shared" ca="1" si="21"/>
        <v>-1.037746457237354E-2</v>
      </c>
      <c r="U151" s="10"/>
      <c r="V151" s="11"/>
      <c r="W151" s="12"/>
      <c r="X151" s="12"/>
    </row>
    <row r="152" spans="1:24" x14ac:dyDescent="0.2">
      <c r="A152" s="3">
        <v>1883.07</v>
      </c>
      <c r="B152" s="4">
        <v>5.73</v>
      </c>
      <c r="C152" s="1">
        <v>0.32579999999999998</v>
      </c>
      <c r="D152" s="4">
        <v>0.41249999999999998</v>
      </c>
      <c r="E152" s="4">
        <v>9.3242545450000005</v>
      </c>
      <c r="F152" s="1">
        <f t="shared" ca="1" si="26"/>
        <v>1883.5416666666554</v>
      </c>
      <c r="G152" s="5">
        <f ca="1">G146*6/12+G158*6/12</f>
        <v>3.625</v>
      </c>
      <c r="H152" s="1">
        <f t="shared" ca="1" si="22"/>
        <v>167.76753384953841</v>
      </c>
      <c r="I152" s="1">
        <f t="shared" ca="1" si="23"/>
        <v>9.5390336000313454</v>
      </c>
      <c r="J152" s="6">
        <f t="shared" ca="1" si="27"/>
        <v>353.43378718856093</v>
      </c>
      <c r="K152" s="1">
        <f t="shared" ca="1" si="24"/>
        <v>12.077505709063628</v>
      </c>
      <c r="L152" s="6">
        <f t="shared" ca="1" si="25"/>
        <v>25.443531800223624</v>
      </c>
      <c r="M152" s="7">
        <f t="shared" ca="1" si="18"/>
        <v>15.948783127017021</v>
      </c>
      <c r="N152" s="8">
        <f ca="1">J152/AVERAGE(L32:L151)</f>
        <v>20.410434017234675</v>
      </c>
      <c r="O152" s="13">
        <f ca="1">1/M152-(G152/100-(((E152/E32)^(1/10))-1))</f>
        <v>-2.8937843102308652E-3</v>
      </c>
      <c r="P152" s="5">
        <f ca="1">((G152/G153+G152/1200+((1+G153/1200)^(-119))*(1-G152/G153)))</f>
        <v>1.0030901652050708</v>
      </c>
      <c r="Q152" s="5">
        <f ca="1">Q151*P151*E151/E152</f>
        <v>2.6965264444908019</v>
      </c>
      <c r="R152" s="10">
        <f t="shared" ca="1" si="19"/>
        <v>4.2886011694532877E-2</v>
      </c>
      <c r="S152" s="10">
        <f t="shared" ca="1" si="20"/>
        <v>6.1912515956893621E-2</v>
      </c>
      <c r="T152" s="10">
        <f t="shared" ca="1" si="21"/>
        <v>-1.9026504262360744E-2</v>
      </c>
      <c r="U152" s="10"/>
      <c r="V152" s="11"/>
      <c r="W152" s="12"/>
      <c r="X152" s="12"/>
    </row>
    <row r="153" spans="1:24" x14ac:dyDescent="0.2">
      <c r="A153" s="3">
        <v>1883.08</v>
      </c>
      <c r="B153" s="4">
        <v>5.47</v>
      </c>
      <c r="C153" s="1">
        <v>0.32669999999999999</v>
      </c>
      <c r="D153" s="4">
        <v>0.41</v>
      </c>
      <c r="E153" s="4">
        <v>9.3242545450000005</v>
      </c>
      <c r="F153" s="1">
        <f t="shared" ca="1" si="26"/>
        <v>1883.6249999999886</v>
      </c>
      <c r="G153" s="5">
        <f ca="1">G146*5/12+G158*7/12</f>
        <v>3.6241666666666665</v>
      </c>
      <c r="H153" s="1">
        <f t="shared" ca="1" si="22"/>
        <v>160.15504540261344</v>
      </c>
      <c r="I153" s="1">
        <f t="shared" ca="1" si="23"/>
        <v>9.5653845215783928</v>
      </c>
      <c r="J153" s="6">
        <f t="shared" ca="1" si="27"/>
        <v>339.0759250920832</v>
      </c>
      <c r="K153" s="1">
        <f t="shared" ca="1" si="24"/>
        <v>12.004308704766272</v>
      </c>
      <c r="L153" s="6">
        <f t="shared" ca="1" si="25"/>
        <v>25.415197310375522</v>
      </c>
      <c r="M153" s="7">
        <f t="shared" ca="1" si="18"/>
        <v>15.196810876629845</v>
      </c>
      <c r="N153" s="8">
        <f ca="1">J153/AVERAGE(L33:L152)</f>
        <v>19.448085508176323</v>
      </c>
      <c r="O153" s="13">
        <f ca="1">1/M153-(G153/100-(((E153/E33)^(1/10))-1))</f>
        <v>2.1712055410359754E-4</v>
      </c>
      <c r="P153" s="5">
        <f ca="1">((G153/G154+G153/1200+((1+G154/1200)^(-119))*(1-G153/G154)))</f>
        <v>1.0030894734703844</v>
      </c>
      <c r="Q153" s="5">
        <f ca="1">Q152*P152*E152/E153</f>
        <v>2.7048591566841207</v>
      </c>
      <c r="R153" s="10">
        <f t="shared" ca="1" si="19"/>
        <v>4.9430569783938338E-2</v>
      </c>
      <c r="S153" s="10">
        <f t="shared" ca="1" si="20"/>
        <v>6.6236070497677879E-2</v>
      </c>
      <c r="T153" s="10">
        <f t="shared" ca="1" si="21"/>
        <v>-1.6805500713739541E-2</v>
      </c>
      <c r="U153" s="10"/>
      <c r="V153" s="11"/>
      <c r="W153" s="12"/>
      <c r="X153" s="12"/>
    </row>
    <row r="154" spans="1:24" x14ac:dyDescent="0.2">
      <c r="A154" s="3">
        <v>1883.09</v>
      </c>
      <c r="B154" s="4">
        <v>5.53</v>
      </c>
      <c r="C154" s="1">
        <v>0.32750000000000001</v>
      </c>
      <c r="D154" s="4">
        <v>0.40749999999999997</v>
      </c>
      <c r="E154" s="4">
        <v>9.229089256</v>
      </c>
      <c r="F154" s="1">
        <f t="shared" ca="1" si="26"/>
        <v>1883.7083333333219</v>
      </c>
      <c r="G154" s="5">
        <f ca="1">G146*4/12+G158*8/12</f>
        <v>3.6233333333333335</v>
      </c>
      <c r="H154" s="1">
        <f t="shared" ca="1" si="22"/>
        <v>163.58131860286346</v>
      </c>
      <c r="I154" s="1">
        <f t="shared" ca="1" si="23"/>
        <v>9.6876820691569225</v>
      </c>
      <c r="J154" s="6">
        <f t="shared" ca="1" si="27"/>
        <v>348.03914610509628</v>
      </c>
      <c r="K154" s="1">
        <f t="shared" ca="1" si="24"/>
        <v>12.054138757805941</v>
      </c>
      <c r="L154" s="6">
        <f t="shared" ca="1" si="25"/>
        <v>25.64664593812418</v>
      </c>
      <c r="M154" s="7">
        <f t="shared" ca="1" si="18"/>
        <v>15.494692425793451</v>
      </c>
      <c r="N154" s="8">
        <f ca="1">J154/AVERAGE(L34:L153)</f>
        <v>19.82873661872452</v>
      </c>
      <c r="O154" s="13">
        <f ca="1">1/M154-(G154/100-(((E154/E34)^(1/10))-1))</f>
        <v>-2.03484841159568E-3</v>
      </c>
      <c r="P154" s="5">
        <f ca="1">((G154/G155+G154/1200+((1+G155/1200)^(-119))*(1-G154/G155)))</f>
        <v>1.0030887817358447</v>
      </c>
      <c r="Q154" s="5">
        <f ca="1">Q153*P153*E153/E154</f>
        <v>2.741192934805083</v>
      </c>
      <c r="R154" s="10">
        <f t="shared" ca="1" si="19"/>
        <v>5.0166423843972074E-2</v>
      </c>
      <c r="S154" s="10">
        <f t="shared" ca="1" si="20"/>
        <v>6.0899350444703071E-2</v>
      </c>
      <c r="T154" s="10">
        <f t="shared" ca="1" si="21"/>
        <v>-1.0732926600730996E-2</v>
      </c>
      <c r="U154" s="10"/>
      <c r="V154" s="11"/>
      <c r="W154" s="12"/>
      <c r="X154" s="12"/>
    </row>
    <row r="155" spans="1:24" x14ac:dyDescent="0.2">
      <c r="A155" s="3">
        <v>1883.1</v>
      </c>
      <c r="B155" s="4">
        <v>5.38</v>
      </c>
      <c r="C155" s="1">
        <v>0.32829999999999998</v>
      </c>
      <c r="D155" s="4">
        <v>0.40500000000000003</v>
      </c>
      <c r="E155" s="4">
        <v>9.229089256</v>
      </c>
      <c r="F155" s="1">
        <f t="shared" ca="1" si="26"/>
        <v>1883.7916666666551</v>
      </c>
      <c r="G155" s="5">
        <f ca="1">G146*3/12+G158*9/12</f>
        <v>3.6225000000000001</v>
      </c>
      <c r="H155" s="1">
        <f t="shared" ca="1" si="22"/>
        <v>159.14421231164653</v>
      </c>
      <c r="I155" s="1">
        <f t="shared" ca="1" si="23"/>
        <v>9.7113466360434124</v>
      </c>
      <c r="J155" s="6">
        <f t="shared" ca="1" si="27"/>
        <v>340.32050217316629</v>
      </c>
      <c r="K155" s="1">
        <f t="shared" ca="1" si="24"/>
        <v>11.980186986285659</v>
      </c>
      <c r="L155" s="6">
        <f t="shared" ca="1" si="25"/>
        <v>25.618922561362893</v>
      </c>
      <c r="M155" s="7">
        <f t="shared" ca="1" si="18"/>
        <v>15.04805627022383</v>
      </c>
      <c r="N155" s="8">
        <f ca="1">J155/AVERAGE(L35:L154)</f>
        <v>19.259308186439743</v>
      </c>
      <c r="O155" s="13">
        <f ca="1">1/M155-(G155/100-(((E155/E35)^(1/10))-1))</f>
        <v>2.1206134844089924E-3</v>
      </c>
      <c r="P155" s="5">
        <f ca="1">((G155/G156+G155/1200+((1+G156/1200)^(-119))*(1-G155/G156)))</f>
        <v>1.0030880900014516</v>
      </c>
      <c r="Q155" s="5">
        <f ca="1">Q154*P154*E154/E155</f>
        <v>2.7496598814765356</v>
      </c>
      <c r="R155" s="10">
        <f t="shared" ca="1" si="19"/>
        <v>5.4719040933593366E-2</v>
      </c>
      <c r="S155" s="10">
        <f t="shared" ca="1" si="20"/>
        <v>5.9550858290052133E-2</v>
      </c>
      <c r="T155" s="10">
        <f t="shared" ca="1" si="21"/>
        <v>-4.8318173564587674E-3</v>
      </c>
      <c r="U155" s="10"/>
      <c r="V155" s="11"/>
      <c r="W155" s="12"/>
      <c r="X155" s="12"/>
    </row>
    <row r="156" spans="1:24" x14ac:dyDescent="0.2">
      <c r="A156" s="3">
        <v>1883.11</v>
      </c>
      <c r="B156" s="4">
        <v>5.46</v>
      </c>
      <c r="C156" s="1">
        <v>0.32919999999999999</v>
      </c>
      <c r="D156" s="4">
        <v>0.40250000000000002</v>
      </c>
      <c r="E156" s="4">
        <v>9.1340049590000003</v>
      </c>
      <c r="F156" s="1">
        <f t="shared" ca="1" si="26"/>
        <v>1883.8749999999884</v>
      </c>
      <c r="G156" s="5">
        <f ca="1">G146*2/12+G158*10/12</f>
        <v>3.621666666666667</v>
      </c>
      <c r="H156" s="1">
        <f t="shared" ca="1" si="22"/>
        <v>163.19198278201853</v>
      </c>
      <c r="I156" s="1">
        <f t="shared" ca="1" si="23"/>
        <v>9.8393407933773798</v>
      </c>
      <c r="J156" s="6">
        <f t="shared" ca="1" si="27"/>
        <v>350.72982445859924</v>
      </c>
      <c r="K156" s="1">
        <f t="shared" ca="1" si="24"/>
        <v>12.030178217905213</v>
      </c>
      <c r="L156" s="6">
        <f t="shared" ca="1" si="25"/>
        <v>25.855083213294179</v>
      </c>
      <c r="M156" s="7">
        <f t="shared" ca="1" si="18"/>
        <v>15.408218142448863</v>
      </c>
      <c r="N156" s="8">
        <f ca="1">J156/AVERAGE(L36:L155)</f>
        <v>19.720544543933197</v>
      </c>
      <c r="O156" s="13">
        <f ca="1">1/M156-(G156/100-(((E156/E36)^(1/10))-1))</f>
        <v>2.6325881891270733E-3</v>
      </c>
      <c r="P156" s="5">
        <f ca="1">((G156/G157+G156/1200+((1+G157/1200)^(-119))*(1-G156/G157)))</f>
        <v>1.0030873982672053</v>
      </c>
      <c r="Q156" s="5">
        <f ca="1">Q155*P155*E155/E156</f>
        <v>2.7868632216408189</v>
      </c>
      <c r="R156" s="10">
        <f t="shared" ca="1" si="19"/>
        <v>5.6424677914184374E-2</v>
      </c>
      <c r="S156" s="10">
        <f t="shared" ca="1" si="20"/>
        <v>6.1280485508864002E-2</v>
      </c>
      <c r="T156" s="10">
        <f t="shared" ca="1" si="21"/>
        <v>-4.8558075946796286E-3</v>
      </c>
      <c r="U156" s="10"/>
      <c r="V156" s="11"/>
      <c r="W156" s="12"/>
      <c r="X156" s="12"/>
    </row>
    <row r="157" spans="1:24" x14ac:dyDescent="0.2">
      <c r="A157" s="3">
        <v>1883.12</v>
      </c>
      <c r="B157" s="4">
        <v>5.34</v>
      </c>
      <c r="C157" s="1">
        <v>0.33</v>
      </c>
      <c r="D157" s="4">
        <v>0.4</v>
      </c>
      <c r="E157" s="4">
        <v>9.229089256</v>
      </c>
      <c r="F157" s="1">
        <f t="shared" ca="1" si="26"/>
        <v>1883.9583333333217</v>
      </c>
      <c r="G157" s="5">
        <f ca="1">G146*1/12+G158*11/12</f>
        <v>3.6208333333333336</v>
      </c>
      <c r="H157" s="1">
        <f t="shared" ca="1" si="22"/>
        <v>157.96098396732202</v>
      </c>
      <c r="I157" s="1">
        <f t="shared" ca="1" si="23"/>
        <v>9.7616338406772041</v>
      </c>
      <c r="J157" s="6">
        <f t="shared" ca="1" si="27"/>
        <v>341.23573498601553</v>
      </c>
      <c r="K157" s="1">
        <f t="shared" ca="1" si="24"/>
        <v>11.832283443245096</v>
      </c>
      <c r="L157" s="6">
        <f t="shared" ca="1" si="25"/>
        <v>25.560729212435621</v>
      </c>
      <c r="M157" s="7">
        <f t="shared" ca="1" si="18"/>
        <v>14.896403941887158</v>
      </c>
      <c r="N157" s="8">
        <f ca="1">J157/AVERAGE(L37:L156)</f>
        <v>19.066539273012463</v>
      </c>
      <c r="O157" s="13">
        <f ca="1">1/M157-(G157/100-(((E157/E37)^(1/10))-1))</f>
        <v>3.5706001324259384E-3</v>
      </c>
      <c r="P157" s="5">
        <f ca="1">((G157/G158+G157/1200+((1+G158/1200)^(-119))*(1-G157/G158)))</f>
        <v>1.0030867065331059</v>
      </c>
      <c r="Q157" s="5">
        <f ca="1">Q156*P156*E156/E157</f>
        <v>2.7666665895248732</v>
      </c>
      <c r="R157" s="10">
        <f t="shared" ca="1" si="19"/>
        <v>5.7475353446503119E-2</v>
      </c>
      <c r="S157" s="10">
        <f t="shared" ca="1" si="20"/>
        <v>6.3844100093285894E-2</v>
      </c>
      <c r="T157" s="10">
        <f t="shared" ca="1" si="21"/>
        <v>-6.3687466467827747E-3</v>
      </c>
      <c r="U157" s="10"/>
      <c r="V157" s="11"/>
      <c r="W157" s="12"/>
      <c r="X157" s="12"/>
    </row>
    <row r="158" spans="1:24" x14ac:dyDescent="0.2">
      <c r="A158" s="3">
        <v>1884.01</v>
      </c>
      <c r="B158" s="4">
        <v>5.18</v>
      </c>
      <c r="C158" s="1">
        <v>0.32829999999999998</v>
      </c>
      <c r="D158" s="4">
        <v>0.39250000000000002</v>
      </c>
      <c r="E158" s="4">
        <v>9.229089256</v>
      </c>
      <c r="F158" s="1">
        <f t="shared" ca="1" si="26"/>
        <v>1884.0416666666549</v>
      </c>
      <c r="G158" s="5">
        <v>3.62</v>
      </c>
      <c r="H158" s="1">
        <f t="shared" ca="1" si="22"/>
        <v>153.22807059002398</v>
      </c>
      <c r="I158" s="1">
        <f t="shared" ca="1" si="23"/>
        <v>9.7113466360434124</v>
      </c>
      <c r="J158" s="6">
        <f t="shared" ca="1" si="27"/>
        <v>332.75969067613346</v>
      </c>
      <c r="K158" s="1">
        <f t="shared" ca="1" si="24"/>
        <v>11.61042812868425</v>
      </c>
      <c r="L158" s="6">
        <f t="shared" ca="1" si="25"/>
        <v>25.21393409080741</v>
      </c>
      <c r="M158" s="7">
        <f t="shared" ca="1" si="18"/>
        <v>14.432821721970718</v>
      </c>
      <c r="N158" s="8">
        <f ca="1">J158/AVERAGE(L38:L157)</f>
        <v>18.478450440666581</v>
      </c>
      <c r="O158" s="13">
        <f ca="1">1/M158-(G158/100-(((E158/E38)^(1/10))-1))</f>
        <v>4.2286421889660142E-3</v>
      </c>
      <c r="P158" s="5">
        <f ca="1">((G158/G159+G158/1200+((1+G159/1200)^(-119))*(1-G158/G159)))</f>
        <v>1.0037103920018629</v>
      </c>
      <c r="Q158" s="5">
        <f ca="1">Q157*P157*E157/E158</f>
        <v>2.7752064773616856</v>
      </c>
      <c r="R158" s="10">
        <f t="shared" ca="1" si="19"/>
        <v>6.136130363660941E-2</v>
      </c>
      <c r="S158" s="10">
        <f t="shared" ca="1" si="20"/>
        <v>6.6799644147194748E-2</v>
      </c>
      <c r="T158" s="10">
        <f t="shared" ca="1" si="21"/>
        <v>-5.4383405105853377E-3</v>
      </c>
      <c r="U158" s="10"/>
      <c r="V158" s="11"/>
      <c r="W158" s="12"/>
      <c r="X158" s="12"/>
    </row>
    <row r="159" spans="1:24" x14ac:dyDescent="0.2">
      <c r="A159" s="3">
        <v>1884.02</v>
      </c>
      <c r="B159" s="4">
        <v>5.32</v>
      </c>
      <c r="C159" s="1">
        <v>0.32669999999999999</v>
      </c>
      <c r="D159" s="4">
        <v>0.38500000000000001</v>
      </c>
      <c r="E159" s="4">
        <v>9.229089256</v>
      </c>
      <c r="F159" s="1">
        <f t="shared" ca="1" si="26"/>
        <v>1884.1249999999882</v>
      </c>
      <c r="G159" s="5">
        <f ca="1">G158*11/12+G170*1/12</f>
        <v>3.6116666666666668</v>
      </c>
      <c r="H159" s="1">
        <f t="shared" ca="1" si="22"/>
        <v>157.36936979515977</v>
      </c>
      <c r="I159" s="1">
        <f t="shared" ca="1" si="23"/>
        <v>9.6640175022704309</v>
      </c>
      <c r="J159" s="6">
        <f t="shared" ca="1" si="27"/>
        <v>343.50211138526794</v>
      </c>
      <c r="K159" s="1">
        <f t="shared" ca="1" si="24"/>
        <v>11.388572814123405</v>
      </c>
      <c r="L159" s="6">
        <f t="shared" ca="1" si="25"/>
        <v>24.85870542919702</v>
      </c>
      <c r="M159" s="7">
        <f t="shared" ca="1" si="18"/>
        <v>14.805960228816705</v>
      </c>
      <c r="N159" s="8">
        <f ca="1">J159/AVERAGE(L39:L158)</f>
        <v>18.960248831644915</v>
      </c>
      <c r="O159" s="13">
        <f ca="1">1/M159-(G159/100-(((E159/E39)^(1/10))-1))</f>
        <v>2.5658227261833588E-3</v>
      </c>
      <c r="P159" s="5">
        <f ca="1">((G159/G160+G159/1200+((1+G160/1200)^(-119))*(1-G159/G160)))</f>
        <v>1.0037037188195472</v>
      </c>
      <c r="Q159" s="5">
        <f ca="1">Q158*P158*E158/E159</f>
        <v>2.7855035812788063</v>
      </c>
      <c r="R159" s="10">
        <f t="shared" ca="1" si="19"/>
        <v>6.1427589579871045E-2</v>
      </c>
      <c r="S159" s="10">
        <f t="shared" ca="1" si="20"/>
        <v>6.8402515600217706E-2</v>
      </c>
      <c r="T159" s="10">
        <f t="shared" ca="1" si="21"/>
        <v>-6.9749260203466612E-3</v>
      </c>
      <c r="U159" s="10"/>
      <c r="V159" s="11"/>
      <c r="W159" s="12"/>
      <c r="X159" s="12"/>
    </row>
    <row r="160" spans="1:24" x14ac:dyDescent="0.2">
      <c r="A160" s="3">
        <v>1884.03</v>
      </c>
      <c r="B160" s="4">
        <v>5.3</v>
      </c>
      <c r="C160" s="1">
        <v>0.32500000000000001</v>
      </c>
      <c r="D160" s="4">
        <v>0.3775</v>
      </c>
      <c r="E160" s="4">
        <v>9.229089256</v>
      </c>
      <c r="F160" s="1">
        <f t="shared" ca="1" si="26"/>
        <v>1884.2083333333214</v>
      </c>
      <c r="G160" s="5">
        <f ca="1">G158*10/12+G170*2/12</f>
        <v>3.6033333333333335</v>
      </c>
      <c r="H160" s="1">
        <f t="shared" ca="1" si="22"/>
        <v>156.77775562299752</v>
      </c>
      <c r="I160" s="1">
        <f t="shared" ca="1" si="23"/>
        <v>9.613730297636641</v>
      </c>
      <c r="J160" s="6">
        <f t="shared" ca="1" si="27"/>
        <v>343.95946851978778</v>
      </c>
      <c r="K160" s="1">
        <f t="shared" ca="1" si="24"/>
        <v>11.166717499562559</v>
      </c>
      <c r="L160" s="6">
        <f t="shared" ca="1" si="25"/>
        <v>24.498999880418847</v>
      </c>
      <c r="M160" s="7">
        <f t="shared" ca="1" si="18"/>
        <v>14.736023454014468</v>
      </c>
      <c r="N160" s="8">
        <f ca="1">J160/AVERAGE(L40:L159)</f>
        <v>18.875642451992537</v>
      </c>
      <c r="O160" s="13">
        <f ca="1">1/M160-(G160/100-(((E160/E40)^(1/10))-1))</f>
        <v>2.9697008462466201E-3</v>
      </c>
      <c r="P160" s="5">
        <f ca="1">((G160/G161+G160/1200+((1+G161/1200)^(-119))*(1-G160/G161)))</f>
        <v>1.0036970457842034</v>
      </c>
      <c r="Q160" s="5">
        <f ca="1">Q159*P159*E159/E160</f>
        <v>2.7958203033147049</v>
      </c>
      <c r="R160" s="10">
        <f t="shared" ca="1" si="19"/>
        <v>6.7913097106354403E-2</v>
      </c>
      <c r="S160" s="10">
        <f t="shared" ca="1" si="20"/>
        <v>7.1568922197797535E-2</v>
      </c>
      <c r="T160" s="10">
        <f t="shared" ca="1" si="21"/>
        <v>-3.6558250914431323E-3</v>
      </c>
      <c r="U160" s="10"/>
      <c r="V160" s="11"/>
      <c r="W160" s="12"/>
      <c r="X160" s="12"/>
    </row>
    <row r="161" spans="1:24" x14ac:dyDescent="0.2">
      <c r="A161" s="3">
        <v>1884.04</v>
      </c>
      <c r="B161" s="4">
        <v>5.0599999999999996</v>
      </c>
      <c r="C161" s="1">
        <v>0.32329999999999998</v>
      </c>
      <c r="D161" s="4">
        <v>0.37</v>
      </c>
      <c r="E161" s="4">
        <v>9.0388396689999997</v>
      </c>
      <c r="F161" s="1">
        <f t="shared" ca="1" si="26"/>
        <v>1884.2916666666547</v>
      </c>
      <c r="G161" s="5">
        <f ca="1">G158*9/12+G170*3/12</f>
        <v>3.5949999999999998</v>
      </c>
      <c r="H161" s="1">
        <f t="shared" ca="1" si="22"/>
        <v>152.82881770076011</v>
      </c>
      <c r="I161" s="1">
        <f t="shared" ca="1" si="23"/>
        <v>9.7647345380742578</v>
      </c>
      <c r="J161" s="6">
        <f t="shared" ca="1" si="27"/>
        <v>337.08103620540044</v>
      </c>
      <c r="K161" s="1">
        <f t="shared" ca="1" si="24"/>
        <v>11.17522975282238</v>
      </c>
      <c r="L161" s="6">
        <f t="shared" ca="1" si="25"/>
        <v>24.64821806245023</v>
      </c>
      <c r="M161" s="7">
        <f t="shared" ca="1" si="18"/>
        <v>14.353453682579469</v>
      </c>
      <c r="N161" s="8">
        <f ca="1">J161/AVERAGE(L41:L160)</f>
        <v>18.395357641018066</v>
      </c>
      <c r="O161" s="13">
        <f ca="1">1/M161-(G161/100-(((E161/E41)^(1/10))-1))</f>
        <v>4.3444054785743008E-3</v>
      </c>
      <c r="P161" s="5">
        <f ca="1">((G161/G162+G161/1200+((1+G162/1200)^(-119))*(1-G161/G162)))</f>
        <v>1.003690372895923</v>
      </c>
      <c r="Q161" s="5">
        <f ca="1">Q160*P160*E160/E161</f>
        <v>2.865220590486206</v>
      </c>
      <c r="R161" s="10">
        <f t="shared" ca="1" si="19"/>
        <v>7.1949238312908559E-2</v>
      </c>
      <c r="S161" s="10">
        <f t="shared" ca="1" si="20"/>
        <v>6.9447376007533146E-2</v>
      </c>
      <c r="T161" s="10">
        <f t="shared" ca="1" si="21"/>
        <v>2.501862305375413E-3</v>
      </c>
      <c r="U161" s="10"/>
      <c r="V161" s="11"/>
      <c r="W161" s="12"/>
      <c r="X161" s="12"/>
    </row>
    <row r="162" spans="1:24" x14ac:dyDescent="0.2">
      <c r="A162" s="3">
        <v>1884.05</v>
      </c>
      <c r="B162" s="4">
        <v>4.6500000000000004</v>
      </c>
      <c r="C162" s="1">
        <v>0.32169999999999999</v>
      </c>
      <c r="D162" s="4">
        <v>0.36249999999999999</v>
      </c>
      <c r="E162" s="4">
        <v>8.8485090910000004</v>
      </c>
      <c r="F162" s="1">
        <f t="shared" ca="1" si="26"/>
        <v>1884.3749999999879</v>
      </c>
      <c r="G162" s="5">
        <f ca="1">G158*8/12+G170*4/12</f>
        <v>3.5866666666666669</v>
      </c>
      <c r="H162" s="1">
        <f t="shared" ca="1" si="22"/>
        <v>143.4664232069556</v>
      </c>
      <c r="I162" s="1">
        <f t="shared" ca="1" si="23"/>
        <v>9.9254082463822808</v>
      </c>
      <c r="J162" s="6">
        <f t="shared" ca="1" si="27"/>
        <v>318.25552864789023</v>
      </c>
      <c r="K162" s="1">
        <f t="shared" ca="1" si="24"/>
        <v>11.184210411294924</v>
      </c>
      <c r="L162" s="6">
        <f t="shared" ca="1" si="25"/>
        <v>24.810242824701117</v>
      </c>
      <c r="M162" s="7">
        <f t="shared" ca="1" si="18"/>
        <v>13.465050313804902</v>
      </c>
      <c r="N162" s="8">
        <f ca="1">J162/AVERAGE(L42:L161)</f>
        <v>17.272918948879887</v>
      </c>
      <c r="O162" s="13">
        <f ca="1">1/M162-(G162/100-(((E162/E42)^(1/10))-1))</f>
        <v>7.7210795261653253E-3</v>
      </c>
      <c r="P162" s="5">
        <f ca="1">((G162/G163+G162/1200+((1+G163/1200)^(-119))*(1-G162/G163)))</f>
        <v>1.0036837001547976</v>
      </c>
      <c r="Q162" s="5">
        <f ca="1">Q161*P161*E161/E162</f>
        <v>2.9376523816989404</v>
      </c>
      <c r="R162" s="10">
        <f t="shared" ca="1" si="19"/>
        <v>7.4521666454081759E-2</v>
      </c>
      <c r="S162" s="10">
        <f t="shared" ca="1" si="20"/>
        <v>6.7280863955631931E-2</v>
      </c>
      <c r="T162" s="10">
        <f t="shared" ca="1" si="21"/>
        <v>7.2408024984498276E-3</v>
      </c>
      <c r="U162" s="10"/>
      <c r="V162" s="11"/>
      <c r="W162" s="12"/>
      <c r="X162" s="12"/>
    </row>
    <row r="163" spans="1:24" x14ac:dyDescent="0.2">
      <c r="A163" s="3">
        <v>1884.06</v>
      </c>
      <c r="B163" s="4">
        <v>4.46</v>
      </c>
      <c r="C163" s="1">
        <v>0.32</v>
      </c>
      <c r="D163" s="4">
        <v>0.35499999999999998</v>
      </c>
      <c r="E163" s="4">
        <v>8.8485090910000004</v>
      </c>
      <c r="F163" s="1">
        <f t="shared" ca="1" si="26"/>
        <v>1884.4583333333212</v>
      </c>
      <c r="G163" s="5">
        <f ca="1">G158*7/12+G170*5/12</f>
        <v>3.5783333333333336</v>
      </c>
      <c r="H163" s="1">
        <f t="shared" ca="1" si="22"/>
        <v>137.60435430172515</v>
      </c>
      <c r="I163" s="1">
        <f t="shared" ca="1" si="23"/>
        <v>9.8729581561775888</v>
      </c>
      <c r="J163" s="6">
        <f t="shared" ca="1" si="27"/>
        <v>307.07666061653066</v>
      </c>
      <c r="K163" s="1">
        <f t="shared" ca="1" si="24"/>
        <v>10.952812954509511</v>
      </c>
      <c r="L163" s="6">
        <f t="shared" ca="1" si="25"/>
        <v>24.44220056476869</v>
      </c>
      <c r="M163" s="7">
        <f t="shared" ca="1" si="18"/>
        <v>12.90687648366686</v>
      </c>
      <c r="N163" s="8">
        <f ca="1">J163/AVERAGE(L43:L162)</f>
        <v>16.575562457475311</v>
      </c>
      <c r="O163" s="13">
        <f ca="1">1/M163-(G163/100-(((E163/E43)^(1/10))-1))</f>
        <v>1.3335959139286299E-2</v>
      </c>
      <c r="P163" s="5">
        <f ca="1">((G163/G164+G163/1200+((1+G164/1200)^(-119))*(1-G163/G164)))</f>
        <v>1.0036770275609186</v>
      </c>
      <c r="Q163" s="5">
        <f ca="1">Q162*P162*E162/E163</f>
        <v>2.9484738122321463</v>
      </c>
      <c r="R163" s="10">
        <f t="shared" ca="1" si="19"/>
        <v>7.7365766077723608E-2</v>
      </c>
      <c r="S163" s="10">
        <f t="shared" ca="1" si="20"/>
        <v>6.7387027198885896E-2</v>
      </c>
      <c r="T163" s="10">
        <f t="shared" ca="1" si="21"/>
        <v>9.9787388788377118E-3</v>
      </c>
      <c r="U163" s="10"/>
      <c r="V163" s="11"/>
      <c r="W163" s="12"/>
      <c r="X163" s="12"/>
    </row>
    <row r="164" spans="1:24" x14ac:dyDescent="0.2">
      <c r="A164" s="3">
        <v>1884.07</v>
      </c>
      <c r="B164" s="4">
        <v>4.46</v>
      </c>
      <c r="C164" s="1">
        <v>0.31830000000000003</v>
      </c>
      <c r="D164" s="4">
        <v>0.34749999999999998</v>
      </c>
      <c r="E164" s="4">
        <v>8.7534247930000006</v>
      </c>
      <c r="F164" s="1">
        <f t="shared" ca="1" si="26"/>
        <v>1884.5416666666545</v>
      </c>
      <c r="G164" s="5">
        <f ca="1">G158*6/12+G170*6/12</f>
        <v>3.57</v>
      </c>
      <c r="H164" s="1">
        <f t="shared" ca="1" si="22"/>
        <v>139.09908507738521</v>
      </c>
      <c r="I164" s="1">
        <f t="shared" ca="1" si="23"/>
        <v>9.9271835829891728</v>
      </c>
      <c r="J164" s="6">
        <f t="shared" ca="1" si="27"/>
        <v>312.25840652901547</v>
      </c>
      <c r="K164" s="1">
        <f t="shared" ca="1" si="24"/>
        <v>10.837877144482366</v>
      </c>
      <c r="L164" s="6">
        <f t="shared" ca="1" si="25"/>
        <v>24.329550732922169</v>
      </c>
      <c r="M164" s="7">
        <f t="shared" ca="1" si="18"/>
        <v>13.04393158599167</v>
      </c>
      <c r="N164" s="8">
        <f ca="1">J164/AVERAGE(L44:L163)</f>
        <v>16.769768530632785</v>
      </c>
      <c r="O164" s="13">
        <f ca="1">1/M164-(G164/100-(((E164/E44)^(1/10))-1))</f>
        <v>1.0776582875225427E-2</v>
      </c>
      <c r="P164" s="5">
        <f ca="1">((G164/G165+G164/1200+((1+G165/1200)^(-119))*(1-G164/G165)))</f>
        <v>1.0036703551143773</v>
      </c>
      <c r="Q164" s="5">
        <f ca="1">Q163*P163*E163/E164</f>
        <v>2.991461070356741</v>
      </c>
      <c r="R164" s="10">
        <f t="shared" ca="1" si="19"/>
        <v>7.3789069696209797E-2</v>
      </c>
      <c r="S164" s="10">
        <f t="shared" ca="1" si="20"/>
        <v>6.6339615262161589E-2</v>
      </c>
      <c r="T164" s="10">
        <f t="shared" ca="1" si="21"/>
        <v>7.4494544340482083E-3</v>
      </c>
      <c r="U164" s="10"/>
      <c r="V164" s="11"/>
      <c r="W164" s="12"/>
      <c r="X164" s="12"/>
    </row>
    <row r="165" spans="1:24" x14ac:dyDescent="0.2">
      <c r="A165" s="3">
        <v>1884.08</v>
      </c>
      <c r="B165" s="4">
        <v>4.74</v>
      </c>
      <c r="C165" s="1">
        <v>0.31669999999999998</v>
      </c>
      <c r="D165" s="4">
        <v>0.34</v>
      </c>
      <c r="E165" s="4">
        <v>8.7534247930000006</v>
      </c>
      <c r="F165" s="1">
        <f t="shared" ca="1" si="26"/>
        <v>1884.6249999999877</v>
      </c>
      <c r="G165" s="5">
        <f ca="1">G158*5/12+G170*7/12</f>
        <v>3.5616666666666665</v>
      </c>
      <c r="H165" s="1">
        <f t="shared" ca="1" si="22"/>
        <v>147.83176306430624</v>
      </c>
      <c r="I165" s="1">
        <f t="shared" ca="1" si="23"/>
        <v>9.8772825659210515</v>
      </c>
      <c r="J165" s="6">
        <f t="shared" ca="1" si="27"/>
        <v>333.7098355889039</v>
      </c>
      <c r="K165" s="1">
        <f t="shared" ca="1" si="24"/>
        <v>10.603966126975553</v>
      </c>
      <c r="L165" s="6">
        <f t="shared" ca="1" si="25"/>
        <v>23.936992426208299</v>
      </c>
      <c r="M165" s="7">
        <f t="shared" ca="1" si="18"/>
        <v>13.859813341769325</v>
      </c>
      <c r="N165" s="8">
        <f ca="1">J165/AVERAGE(L45:L164)</f>
        <v>17.832062630600067</v>
      </c>
      <c r="O165" s="13">
        <f ca="1">1/M165-(G165/100-(((E165/E45)^(1/10))-1))</f>
        <v>7.1264007069202495E-3</v>
      </c>
      <c r="P165" s="5">
        <f ca="1">((G165/G166+G165/1200+((1+G166/1200)^(-119))*(1-G165/G166)))</f>
        <v>1.0036636828152661</v>
      </c>
      <c r="Q165" s="5">
        <f ca="1">Q164*P164*E164/E165</f>
        <v>3.0024407947957856</v>
      </c>
      <c r="R165" s="10">
        <f t="shared" ca="1" si="19"/>
        <v>6.8022516804265409E-2</v>
      </c>
      <c r="S165" s="10">
        <f t="shared" ca="1" si="20"/>
        <v>6.3401076592445316E-2</v>
      </c>
      <c r="T165" s="10">
        <f t="shared" ca="1" si="21"/>
        <v>4.6214402118200937E-3</v>
      </c>
      <c r="U165" s="10"/>
      <c r="V165" s="11"/>
      <c r="W165" s="12"/>
      <c r="X165" s="12"/>
    </row>
    <row r="166" spans="1:24" x14ac:dyDescent="0.2">
      <c r="A166" s="3">
        <v>1884.09</v>
      </c>
      <c r="B166" s="4">
        <v>4.59</v>
      </c>
      <c r="C166" s="1">
        <v>0.315</v>
      </c>
      <c r="D166" s="4">
        <v>0.33250000000000002</v>
      </c>
      <c r="E166" s="4">
        <v>8.6582595040000001</v>
      </c>
      <c r="F166" s="1">
        <f t="shared" ca="1" si="26"/>
        <v>1884.708333333321</v>
      </c>
      <c r="G166" s="5">
        <f ca="1">G158*4/12+G170*8/12</f>
        <v>3.5533333333333337</v>
      </c>
      <c r="H166" s="1">
        <f t="shared" ca="1" si="22"/>
        <v>144.72698230182314</v>
      </c>
      <c r="I166" s="1">
        <f t="shared" ca="1" si="23"/>
        <v>9.9322438834584492</v>
      </c>
      <c r="J166" s="6">
        <f t="shared" ca="1" si="27"/>
        <v>328.5696101556922</v>
      </c>
      <c r="K166" s="1">
        <f t="shared" ca="1" si="24"/>
        <v>10.484035210317254</v>
      </c>
      <c r="L166" s="6">
        <f t="shared" ca="1" si="25"/>
        <v>23.801611193195566</v>
      </c>
      <c r="M166" s="7">
        <f t="shared" ca="1" si="18"/>
        <v>13.569154744335723</v>
      </c>
      <c r="N166" s="8">
        <f ca="1">J166/AVERAGE(L46:L165)</f>
        <v>17.474388100341258</v>
      </c>
      <c r="O166" s="13">
        <f ca="1">1/M166-(G166/100-(((E166/E46)^(1/10))-1))</f>
        <v>7.6948439400387342E-3</v>
      </c>
      <c r="P166" s="5">
        <f ca="1">((G166/G167+G166/1200+((1+G167/1200)^(-119))*(1-G166/G167)))</f>
        <v>1.0036570106636764</v>
      </c>
      <c r="Q166" s="5">
        <f ca="1">Q165*P165*E165/E166</f>
        <v>3.0465623341726928</v>
      </c>
      <c r="R166" s="10">
        <f t="shared" ca="1" si="19"/>
        <v>7.0307305331770653E-2</v>
      </c>
      <c r="S166" s="10">
        <f t="shared" ca="1" si="20"/>
        <v>6.0857558975657478E-2</v>
      </c>
      <c r="T166" s="10">
        <f t="shared" ca="1" si="21"/>
        <v>9.4497463561131756E-3</v>
      </c>
      <c r="U166" s="10"/>
      <c r="V166" s="11"/>
      <c r="W166" s="12"/>
      <c r="X166" s="12"/>
    </row>
    <row r="167" spans="1:24" x14ac:dyDescent="0.2">
      <c r="A167" s="3">
        <v>1884.1</v>
      </c>
      <c r="B167" s="4">
        <v>4.4400000000000004</v>
      </c>
      <c r="C167" s="1">
        <v>0.31330000000000002</v>
      </c>
      <c r="D167" s="4">
        <v>0.32500000000000001</v>
      </c>
      <c r="E167" s="4">
        <v>8.5630942149999996</v>
      </c>
      <c r="F167" s="1">
        <f t="shared" ca="1" si="26"/>
        <v>1884.7916666666542</v>
      </c>
      <c r="G167" s="5">
        <f ca="1">G158*3/12+G170*9/12</f>
        <v>3.5449999999999999</v>
      </c>
      <c r="H167" s="1">
        <f t="shared" ca="1" si="22"/>
        <v>141.55319205488857</v>
      </c>
      <c r="I167" s="1">
        <f t="shared" ca="1" si="23"/>
        <v>9.9884268177469782</v>
      </c>
      <c r="J167" s="6">
        <f t="shared" ca="1" si="27"/>
        <v>323.25394692240377</v>
      </c>
      <c r="K167" s="1">
        <f t="shared" ca="1" si="24"/>
        <v>10.361438607621347</v>
      </c>
      <c r="L167" s="6">
        <f t="shared" ca="1" si="25"/>
        <v>23.661606475175947</v>
      </c>
      <c r="M167" s="7">
        <f t="shared" ca="1" si="18"/>
        <v>13.273251319134161</v>
      </c>
      <c r="N167" s="8">
        <f ca="1">J167/AVERAGE(L47:L166)</f>
        <v>17.112421679154789</v>
      </c>
      <c r="O167" s="13">
        <f ca="1">1/M167-(G167/100-(((E167/E47)^(1/10))-1))</f>
        <v>9.9265400778954377E-3</v>
      </c>
      <c r="P167" s="5">
        <f ca="1">((G167/G168+G167/1200+((1+G168/1200)^(-119))*(1-G167/G168)))</f>
        <v>1.0036503386596998</v>
      </c>
      <c r="Q167" s="5">
        <f ca="1">Q166*P166*E166/E167</f>
        <v>3.0916851994187473</v>
      </c>
      <c r="R167" s="10">
        <f t="shared" ca="1" si="19"/>
        <v>7.2116021619815784E-2</v>
      </c>
      <c r="S167" s="10">
        <f t="shared" ca="1" si="20"/>
        <v>6.2777294381323401E-2</v>
      </c>
      <c r="T167" s="10">
        <f t="shared" ca="1" si="21"/>
        <v>9.3387272384923836E-3</v>
      </c>
      <c r="U167" s="10"/>
      <c r="V167" s="11"/>
      <c r="W167" s="12"/>
      <c r="X167" s="12"/>
    </row>
    <row r="168" spans="1:24" x14ac:dyDescent="0.2">
      <c r="A168" s="3">
        <v>1884.11</v>
      </c>
      <c r="B168" s="4">
        <v>4.3499999999999996</v>
      </c>
      <c r="C168" s="1">
        <v>0.31169999999999998</v>
      </c>
      <c r="D168" s="4">
        <v>0.3175</v>
      </c>
      <c r="E168" s="4">
        <v>8.3728446279999993</v>
      </c>
      <c r="F168" s="1">
        <f t="shared" ca="1" si="26"/>
        <v>1884.8749999999875</v>
      </c>
      <c r="G168" s="5">
        <f ca="1">G158*2/12+G170*10/12</f>
        <v>3.5366666666666671</v>
      </c>
      <c r="H168" s="1">
        <f t="shared" ca="1" si="22"/>
        <v>141.83507550452063</v>
      </c>
      <c r="I168" s="1">
        <f t="shared" ca="1" si="23"/>
        <v>10.163216789599788</v>
      </c>
      <c r="J168" s="6">
        <f t="shared" ca="1" si="27"/>
        <v>325.83174066498282</v>
      </c>
      <c r="K168" s="1">
        <f t="shared" ca="1" si="24"/>
        <v>10.352330223605817</v>
      </c>
      <c r="L168" s="6">
        <f t="shared" ca="1" si="25"/>
        <v>23.781971876122309</v>
      </c>
      <c r="M168" s="7">
        <f t="shared" ca="1" si="18"/>
        <v>13.304437602119732</v>
      </c>
      <c r="N168" s="8">
        <f ca="1">J168/AVERAGE(L48:L167)</f>
        <v>17.173051638572854</v>
      </c>
      <c r="O168" s="13">
        <f ca="1">1/M168-(G168/100-(((E168/E48)^(1/10))-1))</f>
        <v>8.4526608310660084E-3</v>
      </c>
      <c r="P168" s="5">
        <f ca="1">((G168/G169+G168/1200+((1+G169/1200)^(-119))*(1-G168/G169)))</f>
        <v>1.0036436668034285</v>
      </c>
      <c r="Q168" s="5">
        <f ca="1">Q167*P167*E167/E168</f>
        <v>3.1734772734469385</v>
      </c>
      <c r="R168" s="10">
        <f t="shared" ca="1" si="19"/>
        <v>7.1702733072092961E-2</v>
      </c>
      <c r="S168" s="10">
        <f t="shared" ca="1" si="20"/>
        <v>6.0493170421616949E-2</v>
      </c>
      <c r="T168" s="10">
        <f t="shared" ca="1" si="21"/>
        <v>1.1209562650476013E-2</v>
      </c>
      <c r="U168" s="10"/>
      <c r="V168" s="11"/>
      <c r="W168" s="12"/>
      <c r="X168" s="12"/>
    </row>
    <row r="169" spans="1:24" x14ac:dyDescent="0.2">
      <c r="A169" s="3">
        <v>1884.12</v>
      </c>
      <c r="B169" s="4">
        <v>4.34</v>
      </c>
      <c r="C169" s="1">
        <v>0.31</v>
      </c>
      <c r="D169" s="4">
        <v>0.31</v>
      </c>
      <c r="E169" s="4">
        <v>8.2776793390000005</v>
      </c>
      <c r="F169" s="1">
        <f t="shared" ca="1" si="26"/>
        <v>1884.9583333333208</v>
      </c>
      <c r="G169" s="5">
        <f ca="1">G158*1/12+G170*11/12</f>
        <v>3.5283333333333333</v>
      </c>
      <c r="H169" s="1">
        <f t="shared" ca="1" si="22"/>
        <v>143.13589249799759</v>
      </c>
      <c r="I169" s="1">
        <f t="shared" ca="1" si="23"/>
        <v>10.223992321285543</v>
      </c>
      <c r="J169" s="6">
        <f t="shared" ca="1" si="27"/>
        <v>330.77731493372556</v>
      </c>
      <c r="K169" s="1">
        <f t="shared" ca="1" si="24"/>
        <v>10.223992321285543</v>
      </c>
      <c r="L169" s="6">
        <f t="shared" ca="1" si="25"/>
        <v>23.626951066694687</v>
      </c>
      <c r="M169" s="7">
        <f t="shared" ca="1" si="18"/>
        <v>13.432292746944762</v>
      </c>
      <c r="N169" s="8">
        <f ca="1">J169/AVERAGE(L49:L168)</f>
        <v>17.357970009963751</v>
      </c>
      <c r="O169" s="13">
        <f ca="1">1/M169-(G169/100-(((E169/E49)^(1/10))-1))</f>
        <v>6.7139154078262736E-3</v>
      </c>
      <c r="P169" s="5">
        <f ca="1">((G169/G170+G169/1200+((1+G170/1200)^(-119))*(1-G169/G170)))</f>
        <v>1.0036369950949544</v>
      </c>
      <c r="Q169" s="5">
        <f ca="1">Q168*P168*E168/E169</f>
        <v>3.2216575487722565</v>
      </c>
      <c r="R169" s="10">
        <f t="shared" ca="1" si="19"/>
        <v>7.1073393965091158E-2</v>
      </c>
      <c r="S169" s="10">
        <f t="shared" ca="1" si="20"/>
        <v>6.09069899599195E-2</v>
      </c>
      <c r="T169" s="10">
        <f t="shared" ca="1" si="21"/>
        <v>1.0166404005171659E-2</v>
      </c>
      <c r="U169" s="10"/>
      <c r="V169" s="11"/>
      <c r="W169" s="12"/>
      <c r="X169" s="12"/>
    </row>
    <row r="170" spans="1:24" x14ac:dyDescent="0.2">
      <c r="A170" s="3">
        <v>1885.01</v>
      </c>
      <c r="B170" s="4">
        <v>4.24</v>
      </c>
      <c r="C170" s="1">
        <v>0.30420000000000003</v>
      </c>
      <c r="D170" s="4">
        <v>0.30669999999999997</v>
      </c>
      <c r="E170" s="4">
        <v>8.2776793390000005</v>
      </c>
      <c r="F170" s="1">
        <f t="shared" ca="1" si="26"/>
        <v>1885.041666666654</v>
      </c>
      <c r="G170" s="5">
        <v>3.52</v>
      </c>
      <c r="H170" s="1">
        <f t="shared" ca="1" si="22"/>
        <v>139.83783045887324</v>
      </c>
      <c r="I170" s="1">
        <f t="shared" ca="1" si="23"/>
        <v>10.03270472301633</v>
      </c>
      <c r="J170" s="6">
        <f t="shared" ca="1" si="27"/>
        <v>325.08779268492316</v>
      </c>
      <c r="K170" s="1">
        <f t="shared" ca="1" si="24"/>
        <v>10.115156273994439</v>
      </c>
      <c r="L170" s="6">
        <f t="shared" ca="1" si="25"/>
        <v>23.515194815204225</v>
      </c>
      <c r="M170" s="7">
        <f t="shared" ca="1" si="18"/>
        <v>13.129817425635963</v>
      </c>
      <c r="N170" s="8">
        <f ca="1">J170/AVERAGE(L50:L169)</f>
        <v>16.987379177257111</v>
      </c>
      <c r="O170" s="13">
        <f ca="1">1/M170-(G170/100-(((E170/E50)^(1/10))-1))</f>
        <v>8.5123158224836293E-3</v>
      </c>
      <c r="P170" s="5">
        <f ca="1">((G170/G171+G170/1200+((1+G171/1200)^(-119))*(1-G170/G171)))</f>
        <v>1.0039790233810126</v>
      </c>
      <c r="Q170" s="5">
        <f ca="1">Q169*P169*E169/E170</f>
        <v>3.233374701474764</v>
      </c>
      <c r="R170" s="10">
        <f t="shared" ca="1" si="19"/>
        <v>7.2116062306961215E-2</v>
      </c>
      <c r="S170" s="10">
        <f t="shared" ca="1" si="20"/>
        <v>6.1006296117269265E-2</v>
      </c>
      <c r="T170" s="10">
        <f t="shared" ca="1" si="21"/>
        <v>1.110976618969195E-2</v>
      </c>
      <c r="U170" s="10"/>
      <c r="V170" s="11"/>
      <c r="W170" s="12"/>
      <c r="X170" s="12"/>
    </row>
    <row r="171" spans="1:24" x14ac:dyDescent="0.2">
      <c r="A171" s="3">
        <v>1885.02</v>
      </c>
      <c r="B171" s="4">
        <v>4.37</v>
      </c>
      <c r="C171" s="1">
        <v>0.29830000000000001</v>
      </c>
      <c r="D171" s="4">
        <v>0.30330000000000001</v>
      </c>
      <c r="E171" s="4">
        <v>8.3728446279999993</v>
      </c>
      <c r="F171" s="1">
        <f t="shared" ca="1" si="26"/>
        <v>1885.1249999999873</v>
      </c>
      <c r="G171" s="5">
        <f ca="1">G170*11/12+G182*1/12</f>
        <v>3.5074999999999998</v>
      </c>
      <c r="H171" s="1">
        <f t="shared" ca="1" si="22"/>
        <v>142.48719079419658</v>
      </c>
      <c r="I171" s="1">
        <f t="shared" ca="1" si="23"/>
        <v>9.7262995455168983</v>
      </c>
      <c r="J171" s="6">
        <f t="shared" ca="1" si="27"/>
        <v>333.13115599083307</v>
      </c>
      <c r="K171" s="1">
        <f t="shared" ca="1" si="24"/>
        <v>9.889328367935887</v>
      </c>
      <c r="L171" s="6">
        <f t="shared" ca="1" si="25"/>
        <v>23.120979316251642</v>
      </c>
      <c r="M171" s="7">
        <f t="shared" ca="1" si="18"/>
        <v>13.384817593597965</v>
      </c>
      <c r="N171" s="8">
        <f ca="1">J171/AVERAGE(L51:L170)</f>
        <v>17.334064590871233</v>
      </c>
      <c r="O171" s="13">
        <f ca="1">1/M171-(G171/100-(((E171/E51)^(1/10))-1))</f>
        <v>8.2929509633672821E-3</v>
      </c>
      <c r="P171" s="5">
        <f ca="1">((G171/G172+G171/1200+((1+G172/1200)^(-119))*(1-G171/G172)))</f>
        <v>1.0039692212858526</v>
      </c>
      <c r="Q171" s="5">
        <f ca="1">Q170*P170*E170/E171</f>
        <v>3.2093437864353462</v>
      </c>
      <c r="R171" s="10">
        <f t="shared" ca="1" si="19"/>
        <v>6.8417577629088955E-2</v>
      </c>
      <c r="S171" s="10">
        <f t="shared" ca="1" si="20"/>
        <v>6.200026643535117E-2</v>
      </c>
      <c r="T171" s="10">
        <f t="shared" ca="1" si="21"/>
        <v>6.4173111937377847E-3</v>
      </c>
      <c r="U171" s="10"/>
      <c r="V171" s="11"/>
      <c r="W171" s="12"/>
      <c r="X171" s="12"/>
    </row>
    <row r="172" spans="1:24" x14ac:dyDescent="0.2">
      <c r="A172" s="3">
        <v>1885.03</v>
      </c>
      <c r="B172" s="4">
        <v>4.38</v>
      </c>
      <c r="C172" s="1">
        <v>0.29249999999999998</v>
      </c>
      <c r="D172" s="4">
        <v>0.3</v>
      </c>
      <c r="E172" s="4">
        <v>8.18251405</v>
      </c>
      <c r="F172" s="1">
        <f t="shared" ca="1" si="26"/>
        <v>1885.2083333333205</v>
      </c>
      <c r="G172" s="5">
        <f ca="1">G170*10/12+G182*2/12</f>
        <v>3.4950000000000001</v>
      </c>
      <c r="H172" s="1">
        <f t="shared" ca="1" si="22"/>
        <v>146.13517712199953</v>
      </c>
      <c r="I172" s="1">
        <f t="shared" ca="1" si="23"/>
        <v>9.7590272393116138</v>
      </c>
      <c r="J172" s="6">
        <f t="shared" ca="1" si="27"/>
        <v>343.56140984687607</v>
      </c>
      <c r="K172" s="1">
        <f t="shared" ca="1" si="24"/>
        <v>10.009258706986271</v>
      </c>
      <c r="L172" s="6">
        <f t="shared" ca="1" si="25"/>
        <v>23.531603414169599</v>
      </c>
      <c r="M172" s="7">
        <f t="shared" ca="1" si="18"/>
        <v>13.734194093452514</v>
      </c>
      <c r="N172" s="8">
        <f ca="1">J172/AVERAGE(L52:L171)</f>
        <v>17.803189669171843</v>
      </c>
      <c r="O172" s="13">
        <f ca="1">1/M172-(G172/100-(((E172/E52)^(1/10))-1))</f>
        <v>4.2926131988318822E-3</v>
      </c>
      <c r="P172" s="5">
        <f ca="1">((G172/G173+G172/1200+((1+G173/1200)^(-119))*(1-G172/G173)))</f>
        <v>1.0039594196907509</v>
      </c>
      <c r="Q172" s="5">
        <f ca="1">Q171*P171*E171/E172</f>
        <v>3.297030105801086</v>
      </c>
      <c r="R172" s="10">
        <f t="shared" ca="1" si="19"/>
        <v>6.5562237567803328E-2</v>
      </c>
      <c r="S172" s="10">
        <f t="shared" ca="1" si="20"/>
        <v>5.934418850820089E-2</v>
      </c>
      <c r="T172" s="10">
        <f t="shared" ca="1" si="21"/>
        <v>6.2180490596024374E-3</v>
      </c>
      <c r="U172" s="10"/>
      <c r="V172" s="11"/>
      <c r="W172" s="12"/>
      <c r="X172" s="12"/>
    </row>
    <row r="173" spans="1:24" x14ac:dyDescent="0.2">
      <c r="A173" s="3">
        <v>1885.04</v>
      </c>
      <c r="B173" s="4">
        <v>4.37</v>
      </c>
      <c r="C173" s="1">
        <v>0.28670000000000001</v>
      </c>
      <c r="D173" s="4">
        <v>0.29670000000000002</v>
      </c>
      <c r="E173" s="4">
        <v>8.2776793390000005</v>
      </c>
      <c r="F173" s="1">
        <f t="shared" ca="1" si="26"/>
        <v>1885.2916666666538</v>
      </c>
      <c r="G173" s="5">
        <f ca="1">G170*9/12+G182*3/12</f>
        <v>3.4824999999999999</v>
      </c>
      <c r="H173" s="1">
        <f t="shared" ca="1" si="22"/>
        <v>144.12531110973489</v>
      </c>
      <c r="I173" s="1">
        <f t="shared" ca="1" si="23"/>
        <v>9.4555438661695668</v>
      </c>
      <c r="J173" s="6">
        <f t="shared" ca="1" si="27"/>
        <v>340.68873348482322</v>
      </c>
      <c r="K173" s="1">
        <f t="shared" ca="1" si="24"/>
        <v>9.7853500700820035</v>
      </c>
      <c r="L173" s="6">
        <f t="shared" ca="1" si="25"/>
        <v>23.130971905022214</v>
      </c>
      <c r="M173" s="7">
        <f t="shared" ca="1" si="18"/>
        <v>13.54854854103006</v>
      </c>
      <c r="N173" s="8">
        <f ca="1">J173/AVERAGE(L53:L172)</f>
        <v>17.577505686645953</v>
      </c>
      <c r="O173" s="13">
        <f ca="1">1/M173-(G173/100-(((E173/E53)^(1/10))-1))</f>
        <v>5.7379374721847204E-3</v>
      </c>
      <c r="P173" s="5">
        <f ca="1">((G173/G174+G173/1200+((1+G174/1200)^(-119))*(1-G173/G174)))</f>
        <v>1.0039496185961747</v>
      </c>
      <c r="Q173" s="5">
        <f ca="1">Q172*P172*E172/E173</f>
        <v>3.272029666775143</v>
      </c>
      <c r="R173" s="10">
        <f t="shared" ca="1" si="19"/>
        <v>6.6817085926330844E-2</v>
      </c>
      <c r="S173" s="10">
        <f t="shared" ca="1" si="20"/>
        <v>5.5851711698121642E-2</v>
      </c>
      <c r="T173" s="10">
        <f t="shared" ca="1" si="21"/>
        <v>1.0965374228209201E-2</v>
      </c>
      <c r="U173" s="10"/>
      <c r="V173" s="11"/>
      <c r="W173" s="12"/>
      <c r="X173" s="12"/>
    </row>
    <row r="174" spans="1:24" x14ac:dyDescent="0.2">
      <c r="A174" s="3">
        <v>1885.05</v>
      </c>
      <c r="B174" s="4">
        <v>4.32</v>
      </c>
      <c r="C174" s="1">
        <v>0.28079999999999999</v>
      </c>
      <c r="D174" s="4">
        <v>0.29330000000000001</v>
      </c>
      <c r="E174" s="4">
        <v>8.0873811569999994</v>
      </c>
      <c r="F174" s="1">
        <f t="shared" ca="1" si="26"/>
        <v>1885.374999999987</v>
      </c>
      <c r="G174" s="5">
        <f ca="1">G170*8/12+G182*4/12</f>
        <v>3.4699999999999998</v>
      </c>
      <c r="H174" s="1">
        <f t="shared" ca="1" si="22"/>
        <v>145.82878401609631</v>
      </c>
      <c r="I174" s="1">
        <f t="shared" ca="1" si="23"/>
        <v>9.47887096104626</v>
      </c>
      <c r="J174" s="6">
        <f t="shared" ca="1" si="27"/>
        <v>346.58267442877451</v>
      </c>
      <c r="K174" s="1">
        <f t="shared" ca="1" si="24"/>
        <v>9.9008292481298721</v>
      </c>
      <c r="L174" s="6">
        <f t="shared" ca="1" si="25"/>
        <v>23.530717224527677</v>
      </c>
      <c r="M174" s="7">
        <f t="shared" ca="1" si="18"/>
        <v>13.711371872561941</v>
      </c>
      <c r="N174" s="8">
        <f ca="1">J174/AVERAGE(L54:L173)</f>
        <v>17.804975054591754</v>
      </c>
      <c r="O174" s="13">
        <f ca="1">1/M174-(G174/100-(((E174/E54)^(1/10))-1))</f>
        <v>5.1448214108692769E-3</v>
      </c>
      <c r="P174" s="5">
        <f ca="1">((G174/G175+G174/1200+((1+G175/1200)^(-119))*(1-G174/G175)))</f>
        <v>1.003939818002592</v>
      </c>
      <c r="Q174" s="5">
        <f ca="1">Q173*P173*E173/E174</f>
        <v>3.3622487329327182</v>
      </c>
      <c r="R174" s="10">
        <f t="shared" ca="1" si="19"/>
        <v>6.9611353143753441E-2</v>
      </c>
      <c r="S174" s="10">
        <f t="shared" ca="1" si="20"/>
        <v>5.173573114962049E-2</v>
      </c>
      <c r="T174" s="10">
        <f t="shared" ca="1" si="21"/>
        <v>1.7875621994132951E-2</v>
      </c>
      <c r="U174" s="10"/>
      <c r="V174" s="11"/>
      <c r="W174" s="12"/>
      <c r="X174" s="12"/>
    </row>
    <row r="175" spans="1:24" x14ac:dyDescent="0.2">
      <c r="A175" s="3">
        <v>1885.06</v>
      </c>
      <c r="B175" s="4">
        <v>4.3</v>
      </c>
      <c r="C175" s="1">
        <v>0.27500000000000002</v>
      </c>
      <c r="D175" s="4">
        <v>0.28999999999999998</v>
      </c>
      <c r="E175" s="4">
        <v>7.8970910740000004</v>
      </c>
      <c r="F175" s="1">
        <f t="shared" ca="1" si="26"/>
        <v>1885.4583333333203</v>
      </c>
      <c r="G175" s="5">
        <f ca="1">G170*7/12+G182*5/12</f>
        <v>3.4575</v>
      </c>
      <c r="H175" s="1">
        <f t="shared" ca="1" si="22"/>
        <v>148.65130577826736</v>
      </c>
      <c r="I175" s="1">
        <f t="shared" ca="1" si="23"/>
        <v>9.5067695555868692</v>
      </c>
      <c r="J175" s="6">
        <f t="shared" ca="1" si="27"/>
        <v>355.17364374642642</v>
      </c>
      <c r="K175" s="1">
        <f t="shared" ca="1" si="24"/>
        <v>10.025320622255242</v>
      </c>
      <c r="L175" s="6">
        <f t="shared" ca="1" si="25"/>
        <v>23.953571322433415</v>
      </c>
      <c r="M175" s="7">
        <f t="shared" ca="1" si="18"/>
        <v>13.978784368698353</v>
      </c>
      <c r="N175" s="8">
        <f ca="1">J175/AVERAGE(L55:L174)</f>
        <v>18.166486027738831</v>
      </c>
      <c r="O175" s="13">
        <f ca="1">1/M175-(G175/100-(((E175/E55)^(1/10))-1))</f>
        <v>3.2111125845226129E-3</v>
      </c>
      <c r="P175" s="5">
        <f ca="1">((G175/G176+G175/1200+((1+G176/1200)^(-119))*(1-G175/G176)))</f>
        <v>1.0039300179104702</v>
      </c>
      <c r="Q175" s="5">
        <f ca="1">Q174*P174*E174/E175</f>
        <v>3.4568320770515939</v>
      </c>
      <c r="R175" s="10">
        <f t="shared" ca="1" si="19"/>
        <v>6.7985077548855521E-2</v>
      </c>
      <c r="S175" s="10">
        <f t="shared" ca="1" si="20"/>
        <v>4.7599761094873738E-2</v>
      </c>
      <c r="T175" s="10">
        <f t="shared" ca="1" si="21"/>
        <v>2.0385316453981783E-2</v>
      </c>
      <c r="U175" s="10"/>
      <c r="V175" s="11"/>
      <c r="W175" s="12"/>
      <c r="X175" s="12"/>
    </row>
    <row r="176" spans="1:24" x14ac:dyDescent="0.2">
      <c r="A176" s="3">
        <v>1885.07</v>
      </c>
      <c r="B176" s="4">
        <v>4.46</v>
      </c>
      <c r="C176" s="1">
        <v>0.26919999999999999</v>
      </c>
      <c r="D176" s="4">
        <v>0.28670000000000001</v>
      </c>
      <c r="E176" s="4">
        <v>7.9922320659999997</v>
      </c>
      <c r="F176" s="1">
        <f t="shared" ca="1" si="26"/>
        <v>1885.5416666666536</v>
      </c>
      <c r="G176" s="5">
        <f ca="1">G170*6/12+G182*6/12</f>
        <v>3.4449999999999998</v>
      </c>
      <c r="H176" s="1">
        <f t="shared" ca="1" si="22"/>
        <v>152.34710027750589</v>
      </c>
      <c r="I176" s="1">
        <f t="shared" ca="1" si="23"/>
        <v>9.1954796849113407</v>
      </c>
      <c r="J176" s="6">
        <f t="shared" ca="1" si="27"/>
        <v>365.83493456170538</v>
      </c>
      <c r="K176" s="1">
        <f t="shared" ca="1" si="24"/>
        <v>9.7932541815159055</v>
      </c>
      <c r="L176" s="6">
        <f t="shared" ca="1" si="25"/>
        <v>23.51678828225133</v>
      </c>
      <c r="M176" s="7">
        <f t="shared" ca="1" si="18"/>
        <v>14.326658777089328</v>
      </c>
      <c r="N176" s="8">
        <f ca="1">J176/AVERAGE(L56:L175)</f>
        <v>18.627238981582373</v>
      </c>
      <c r="O176" s="13">
        <f ca="1">1/M176-(G176/100-(((E176/E56)^(1/10))-1))</f>
        <v>2.7569141791608243E-3</v>
      </c>
      <c r="P176" s="5">
        <f ca="1">((G176/G177+G176/1200+((1+G177/1200)^(-119))*(1-G176/G177)))</f>
        <v>1.0039202183202782</v>
      </c>
      <c r="Q176" s="5">
        <f ca="1">Q175*P175*E175/E176</f>
        <v>3.4291050046263361</v>
      </c>
      <c r="R176" s="10">
        <f t="shared" ca="1" si="19"/>
        <v>6.7106572790171182E-2</v>
      </c>
      <c r="S176" s="10">
        <f t="shared" ca="1" si="20"/>
        <v>5.0076419680159745E-2</v>
      </c>
      <c r="T176" s="10">
        <f t="shared" ca="1" si="21"/>
        <v>1.7030153110011437E-2</v>
      </c>
      <c r="U176" s="10"/>
      <c r="V176" s="11"/>
      <c r="W176" s="12"/>
      <c r="X176" s="12"/>
    </row>
    <row r="177" spans="1:24" x14ac:dyDescent="0.2">
      <c r="A177" s="3">
        <v>1885.08</v>
      </c>
      <c r="B177" s="4">
        <v>4.71</v>
      </c>
      <c r="C177" s="1">
        <v>0.26329999999999998</v>
      </c>
      <c r="D177" s="4">
        <v>0.2833</v>
      </c>
      <c r="E177" s="4">
        <v>7.9922320659999997</v>
      </c>
      <c r="F177" s="1">
        <f t="shared" ca="1" si="26"/>
        <v>1885.6249999999868</v>
      </c>
      <c r="G177" s="5">
        <f ca="1">G170*5/12+G182*7/12</f>
        <v>3.4325000000000001</v>
      </c>
      <c r="H177" s="1">
        <f t="shared" ca="1" si="22"/>
        <v>160.88673594328534</v>
      </c>
      <c r="I177" s="1">
        <f t="shared" ca="1" si="23"/>
        <v>8.9939442831989442</v>
      </c>
      <c r="J177" s="6">
        <f t="shared" ca="1" si="27"/>
        <v>388.14115918717641</v>
      </c>
      <c r="K177" s="1">
        <f t="shared" ca="1" si="24"/>
        <v>9.6771151364613033</v>
      </c>
      <c r="L177" s="6">
        <f t="shared" ca="1" si="25"/>
        <v>23.346155073827408</v>
      </c>
      <c r="M177" s="7">
        <f t="shared" ca="1" si="18"/>
        <v>15.130410796707155</v>
      </c>
      <c r="N177" s="8">
        <f ca="1">J177/AVERAGE(L57:L176)</f>
        <v>19.676139676121817</v>
      </c>
      <c r="O177" s="13">
        <f ca="1">1/M177-(G177/100-(((E177/E57)^(1/10))-1))</f>
        <v>-1.6484217982207783E-3</v>
      </c>
      <c r="P177" s="5">
        <f ca="1">((G177/G178+G177/1200+((1+G178/1200)^(-119))*(1-G177/G178)))</f>
        <v>1.003910419232485</v>
      </c>
      <c r="Q177" s="5">
        <f ca="1">Q176*P176*E176/E177</f>
        <v>3.4425478448876299</v>
      </c>
      <c r="R177" s="10">
        <f t="shared" ca="1" si="19"/>
        <v>6.420211250971386E-2</v>
      </c>
      <c r="S177" s="10">
        <f t="shared" ca="1" si="20"/>
        <v>5.132113952714179E-2</v>
      </c>
      <c r="T177" s="10">
        <f t="shared" ca="1" si="21"/>
        <v>1.288097298257207E-2</v>
      </c>
      <c r="U177" s="10"/>
      <c r="V177" s="11"/>
      <c r="W177" s="12"/>
      <c r="X177" s="12"/>
    </row>
    <row r="178" spans="1:24" x14ac:dyDescent="0.2">
      <c r="A178" s="3">
        <v>1885.09</v>
      </c>
      <c r="B178" s="4">
        <v>4.6500000000000004</v>
      </c>
      <c r="C178" s="1">
        <v>0.25750000000000001</v>
      </c>
      <c r="D178" s="4">
        <v>0.28000000000000003</v>
      </c>
      <c r="E178" s="4">
        <v>7.8970910740000004</v>
      </c>
      <c r="F178" s="1">
        <f t="shared" ca="1" si="26"/>
        <v>1885.7083333333201</v>
      </c>
      <c r="G178" s="5">
        <f ca="1">G170*4/12+G182*8/12</f>
        <v>3.42</v>
      </c>
      <c r="H178" s="1">
        <f t="shared" ca="1" si="22"/>
        <v>160.75083066719614</v>
      </c>
      <c r="I178" s="1">
        <f t="shared" ca="1" si="23"/>
        <v>8.9017933111404304</v>
      </c>
      <c r="J178" s="6">
        <f t="shared" ca="1" si="27"/>
        <v>389.6029262605947</v>
      </c>
      <c r="K178" s="1">
        <f t="shared" ca="1" si="24"/>
        <v>9.6796199111429928</v>
      </c>
      <c r="L178" s="6">
        <f t="shared" ca="1" si="25"/>
        <v>23.459961151175591</v>
      </c>
      <c r="M178" s="7">
        <f t="shared" ca="1" si="18"/>
        <v>15.116285028724249</v>
      </c>
      <c r="N178" s="8">
        <f ca="1">J178/AVERAGE(L58:L177)</f>
        <v>19.66267185452261</v>
      </c>
      <c r="O178" s="13">
        <f ca="1">1/M178-(G178/100-(((E178/E58)^(1/10))-1))</f>
        <v>-1.7970460660681059E-3</v>
      </c>
      <c r="P178" s="5">
        <f ca="1">((G178/G179+G178/1200+((1+G179/1200)^(-119))*(1-G178/G179)))</f>
        <v>1.0039006206475598</v>
      </c>
      <c r="Q178" s="5">
        <f ca="1">Q177*P177*E177/E178</f>
        <v>3.4976462709902125</v>
      </c>
      <c r="R178" s="10">
        <f t="shared" ca="1" si="19"/>
        <v>6.4824876170400891E-2</v>
      </c>
      <c r="S178" s="10">
        <f t="shared" ca="1" si="20"/>
        <v>4.986052009694153E-2</v>
      </c>
      <c r="T178" s="10">
        <f t="shared" ca="1" si="21"/>
        <v>1.4964356073459362E-2</v>
      </c>
      <c r="U178" s="10"/>
      <c r="V178" s="11"/>
      <c r="W178" s="12"/>
      <c r="X178" s="12"/>
    </row>
    <row r="179" spans="1:24" x14ac:dyDescent="0.2">
      <c r="A179" s="3">
        <v>1885.1</v>
      </c>
      <c r="B179" s="4">
        <v>4.92</v>
      </c>
      <c r="C179" s="1">
        <v>0.25169999999999998</v>
      </c>
      <c r="D179" s="4">
        <v>0.2767</v>
      </c>
      <c r="E179" s="4">
        <v>7.8970910740000004</v>
      </c>
      <c r="F179" s="1">
        <f t="shared" ca="1" si="26"/>
        <v>1885.7916666666533</v>
      </c>
      <c r="G179" s="5">
        <f ca="1">G170*3/12+G182*9/12</f>
        <v>3.4075000000000002</v>
      </c>
      <c r="H179" s="1">
        <f t="shared" ca="1" si="22"/>
        <v>170.08474986722683</v>
      </c>
      <c r="I179" s="1">
        <f t="shared" ca="1" si="23"/>
        <v>8.701286898695324</v>
      </c>
      <c r="J179" s="6">
        <f t="shared" ca="1" si="27"/>
        <v>413.98243410332066</v>
      </c>
      <c r="K179" s="1">
        <f t="shared" ca="1" si="24"/>
        <v>9.5655386764759491</v>
      </c>
      <c r="L179" s="6">
        <f t="shared" ca="1" si="25"/>
        <v>23.282304779753829</v>
      </c>
      <c r="M179" s="7">
        <f t="shared" ca="1" si="18"/>
        <v>15.991023962168983</v>
      </c>
      <c r="N179" s="8">
        <f ca="1">J179/AVERAGE(L59:L178)</f>
        <v>20.799074639680068</v>
      </c>
      <c r="O179" s="13">
        <f ca="1">1/M179-(G179/100-(((E179/E59)^(1/10))-1))</f>
        <v>-5.2907838125080126E-3</v>
      </c>
      <c r="P179" s="5">
        <f ca="1">((G179/G180+G179/1200+((1+G180/1200)^(-119))*(1-G179/G180)))</f>
        <v>1.0038908225659726</v>
      </c>
      <c r="Q179" s="5">
        <f ca="1">Q178*P178*E178/E179</f>
        <v>3.5112892622526974</v>
      </c>
      <c r="R179" s="10">
        <f t="shared" ca="1" si="19"/>
        <v>5.7192090479622815E-2</v>
      </c>
      <c r="S179" s="10">
        <f t="shared" ca="1" si="20"/>
        <v>4.9660305629274815E-2</v>
      </c>
      <c r="T179" s="10">
        <f t="shared" ca="1" si="21"/>
        <v>7.531784850348E-3</v>
      </c>
      <c r="U179" s="10"/>
      <c r="V179" s="11"/>
      <c r="W179" s="12"/>
      <c r="X179" s="12"/>
    </row>
    <row r="180" spans="1:24" x14ac:dyDescent="0.2">
      <c r="A180" s="3">
        <v>1885.11</v>
      </c>
      <c r="B180" s="4">
        <v>5.24</v>
      </c>
      <c r="C180" s="1">
        <v>0.24579999999999999</v>
      </c>
      <c r="D180" s="4">
        <v>0.27329999999999999</v>
      </c>
      <c r="E180" s="4">
        <v>7.9922320659999997</v>
      </c>
      <c r="F180" s="1">
        <f t="shared" ca="1" si="26"/>
        <v>1885.8749999999866</v>
      </c>
      <c r="G180" s="5">
        <f ca="1">G170*2/12+G182*10/12</f>
        <v>3.3950000000000005</v>
      </c>
      <c r="H180" s="1">
        <f t="shared" ca="1" si="22"/>
        <v>178.99076355473787</v>
      </c>
      <c r="I180" s="1">
        <f t="shared" ca="1" si="23"/>
        <v>8.396169786594383</v>
      </c>
      <c r="J180" s="6">
        <f t="shared" ca="1" si="27"/>
        <v>437.36247725671416</v>
      </c>
      <c r="K180" s="1">
        <f t="shared" ca="1" si="24"/>
        <v>9.3355297098301246</v>
      </c>
      <c r="L180" s="6">
        <f t="shared" ca="1" si="25"/>
        <v>22.811291037072511</v>
      </c>
      <c r="M180" s="7">
        <f t="shared" ca="1" si="18"/>
        <v>16.824034498619024</v>
      </c>
      <c r="N180" s="8">
        <f ca="1">J180/AVERAGE(L60:L179)</f>
        <v>21.875099662394899</v>
      </c>
      <c r="O180" s="13">
        <f ca="1">1/M180-(G180/100-(((E180/E60)^(1/10))-1))</f>
        <v>-6.2733324591975545E-3</v>
      </c>
      <c r="P180" s="5">
        <f ca="1">((G180/G181+G180/1200+((1+G181/1200)^(-119))*(1-G180/G181)))</f>
        <v>1.003881024988194</v>
      </c>
      <c r="Q180" s="5">
        <f ca="1">Q179*P179*E179/E180</f>
        <v>3.4829894036788773</v>
      </c>
      <c r="R180" s="10">
        <f t="shared" ca="1" si="19"/>
        <v>4.8167624512902352E-2</v>
      </c>
      <c r="S180" s="10">
        <f t="shared" ca="1" si="20"/>
        <v>5.0719775080593887E-2</v>
      </c>
      <c r="T180" s="10">
        <f t="shared" ca="1" si="21"/>
        <v>-2.5521505676915357E-3</v>
      </c>
      <c r="U180" s="10"/>
      <c r="V180" s="11"/>
      <c r="W180" s="12"/>
      <c r="X180" s="12"/>
    </row>
    <row r="181" spans="1:24" x14ac:dyDescent="0.2">
      <c r="A181" s="3">
        <v>1885.12</v>
      </c>
      <c r="B181" s="4">
        <v>5.2</v>
      </c>
      <c r="C181" s="1">
        <v>0.24</v>
      </c>
      <c r="D181" s="4">
        <v>0.27</v>
      </c>
      <c r="E181" s="4">
        <v>8.18251405</v>
      </c>
      <c r="F181" s="1">
        <f t="shared" ca="1" si="26"/>
        <v>1885.9583333333198</v>
      </c>
      <c r="G181" s="5">
        <f ca="1">G170*1/12+G182*11/12</f>
        <v>3.3825000000000003</v>
      </c>
      <c r="H181" s="1">
        <f t="shared" ca="1" si="22"/>
        <v>173.49381758776204</v>
      </c>
      <c r="I181" s="1">
        <f t="shared" ca="1" si="23"/>
        <v>8.0074069655890163</v>
      </c>
      <c r="J181" s="6">
        <f t="shared" ca="1" si="27"/>
        <v>425.56123724890699</v>
      </c>
      <c r="K181" s="1">
        <f t="shared" ca="1" si="24"/>
        <v>9.0083328362876429</v>
      </c>
      <c r="L181" s="6">
        <f t="shared" ca="1" si="25"/>
        <v>22.096448857154783</v>
      </c>
      <c r="M181" s="7">
        <f t="shared" ca="1" si="18"/>
        <v>16.304475952278533</v>
      </c>
      <c r="N181" s="8">
        <f ca="1">J181/AVERAGE(L61:L180)</f>
        <v>21.192987772511692</v>
      </c>
      <c r="O181" s="13">
        <f ca="1">1/M181-(G181/100-(((E181/E61)^(1/10))-1))</f>
        <v>-1.1325526271279487E-3</v>
      </c>
      <c r="P181" s="5">
        <f ca="1">((G181/G182+G181/1200+((1+G182/1200)^(-119))*(1-G181/G182)))</f>
        <v>1.0038712279146946</v>
      </c>
      <c r="Q181" s="5">
        <f ca="1">Q180*P180*E180/E181</f>
        <v>3.4151967200486206</v>
      </c>
      <c r="R181" s="10">
        <f t="shared" ca="1" si="19"/>
        <v>4.65309136501042E-2</v>
      </c>
      <c r="S181" s="10">
        <f t="shared" ca="1" si="20"/>
        <v>5.4472030734386889E-2</v>
      </c>
      <c r="T181" s="10">
        <f t="shared" ca="1" si="21"/>
        <v>-7.9411170842826895E-3</v>
      </c>
      <c r="U181" s="10"/>
      <c r="V181" s="11"/>
      <c r="W181" s="12"/>
      <c r="X181" s="12"/>
    </row>
    <row r="182" spans="1:24" x14ac:dyDescent="0.2">
      <c r="A182" s="3">
        <v>1886.01</v>
      </c>
      <c r="B182" s="4">
        <v>5.2</v>
      </c>
      <c r="C182" s="1">
        <v>0.23830000000000001</v>
      </c>
      <c r="D182" s="4">
        <v>0.27500000000000002</v>
      </c>
      <c r="E182" s="4">
        <v>7.9922320659999997</v>
      </c>
      <c r="F182" s="1">
        <f t="shared" ca="1" si="26"/>
        <v>1886.0416666666531</v>
      </c>
      <c r="G182" s="5">
        <v>3.37</v>
      </c>
      <c r="H182" s="1">
        <f t="shared" ca="1" si="22"/>
        <v>177.62442184821316</v>
      </c>
      <c r="I182" s="1">
        <f t="shared" ca="1" si="23"/>
        <v>8.1399807166209985</v>
      </c>
      <c r="J182" s="6">
        <f t="shared" ca="1" si="27"/>
        <v>437.3570278820435</v>
      </c>
      <c r="K182" s="1">
        <f t="shared" ca="1" si="24"/>
        <v>9.3935992323574276</v>
      </c>
      <c r="L182" s="6">
        <f t="shared" ca="1" si="25"/>
        <v>23.129458205300377</v>
      </c>
      <c r="M182" s="7">
        <f t="shared" ca="1" si="18"/>
        <v>16.692317470797665</v>
      </c>
      <c r="N182" s="8">
        <f ca="1">J182/AVERAGE(L62:L181)</f>
        <v>21.69229641085904</v>
      </c>
      <c r="O182" s="13">
        <f ca="1">1/M182-(G182/100-(((E182/E62)^(1/10))-1))</f>
        <v>-3.8685591279262882E-3</v>
      </c>
      <c r="P182" s="5">
        <f ca="1">((G182/G183+G182/1200+((1+G183/1200)^(-119))*(1-G182/G183)))</f>
        <v>1.001756475011806</v>
      </c>
      <c r="Q182" s="5">
        <f ca="1">Q181*P181*E181/E182</f>
        <v>3.5100427479843779</v>
      </c>
      <c r="R182" s="10">
        <f t="shared" ca="1" si="19"/>
        <v>4.432382893878084E-2</v>
      </c>
      <c r="S182" s="10">
        <f t="shared" ca="1" si="20"/>
        <v>5.3292581073839163E-2</v>
      </c>
      <c r="T182" s="10">
        <f t="shared" ca="1" si="21"/>
        <v>-8.9687521350583221E-3</v>
      </c>
      <c r="U182" s="10"/>
      <c r="V182" s="11"/>
      <c r="W182" s="12"/>
      <c r="X182" s="12"/>
    </row>
    <row r="183" spans="1:24" x14ac:dyDescent="0.2">
      <c r="A183" s="3">
        <v>1886.02</v>
      </c>
      <c r="B183" s="4">
        <v>5.3</v>
      </c>
      <c r="C183" s="1">
        <v>0.23669999999999999</v>
      </c>
      <c r="D183" s="4">
        <v>0.28000000000000003</v>
      </c>
      <c r="E183" s="4">
        <v>7.9922320659999997</v>
      </c>
      <c r="F183" s="1">
        <f t="shared" ca="1" si="26"/>
        <v>1886.1249999999864</v>
      </c>
      <c r="G183" s="5">
        <f ca="1">G182*11/12+G194*1/12</f>
        <v>3.3825000000000003</v>
      </c>
      <c r="H183" s="1">
        <f t="shared" ca="1" si="22"/>
        <v>181.04027611452491</v>
      </c>
      <c r="I183" s="1">
        <f t="shared" ca="1" si="23"/>
        <v>8.0853270483600088</v>
      </c>
      <c r="J183" s="6">
        <f t="shared" ca="1" si="27"/>
        <v>447.42675291342374</v>
      </c>
      <c r="K183" s="1">
        <f t="shared" ca="1" si="24"/>
        <v>9.564391945673016</v>
      </c>
      <c r="L183" s="6">
        <f t="shared" ca="1" si="25"/>
        <v>23.637639776558238</v>
      </c>
      <c r="M183" s="7">
        <f t="shared" ca="1" si="18"/>
        <v>17.006648259461006</v>
      </c>
      <c r="N183" s="8">
        <f ca="1">J183/AVERAGE(L63:L182)</f>
        <v>22.092422581197674</v>
      </c>
      <c r="O183" s="13">
        <f ca="1">1/M183-(G183/100-(((E183/E63)^(1/10))-1))</f>
        <v>-5.1008240881720152E-3</v>
      </c>
      <c r="P183" s="5">
        <f ca="1">((G183/G184+G183/1200+((1+G184/1200)^(-119))*(1-G183/G184)))</f>
        <v>1.0017675107673607</v>
      </c>
      <c r="Q183" s="5">
        <f ca="1">Q182*P182*E182/E183</f>
        <v>3.5162080503615831</v>
      </c>
      <c r="R183" s="10">
        <f t="shared" ca="1" si="19"/>
        <v>4.8135797710092909E-2</v>
      </c>
      <c r="S183" s="10">
        <f t="shared" ca="1" si="20"/>
        <v>5.5086050760473126E-2</v>
      </c>
      <c r="T183" s="10">
        <f t="shared" ca="1" si="21"/>
        <v>-6.9502530503802173E-3</v>
      </c>
      <c r="U183" s="10"/>
      <c r="V183" s="11"/>
      <c r="W183" s="12"/>
      <c r="X183" s="12"/>
    </row>
    <row r="184" spans="1:24" x14ac:dyDescent="0.2">
      <c r="A184" s="3">
        <v>1886.03</v>
      </c>
      <c r="B184" s="4">
        <v>5.19</v>
      </c>
      <c r="C184" s="1">
        <v>0.23499999999999999</v>
      </c>
      <c r="D184" s="4">
        <v>0.28499999999999998</v>
      </c>
      <c r="E184" s="4">
        <v>7.8970910740000004</v>
      </c>
      <c r="F184" s="1">
        <f t="shared" ca="1" si="26"/>
        <v>1886.2083333333196</v>
      </c>
      <c r="G184" s="5">
        <f ca="1">G182*10/12+G194*2/12</f>
        <v>3.3950000000000005</v>
      </c>
      <c r="H184" s="1">
        <f t="shared" ca="1" si="22"/>
        <v>179.41866906725761</v>
      </c>
      <c r="I184" s="1">
        <f t="shared" ca="1" si="23"/>
        <v>8.1239667111378679</v>
      </c>
      <c r="J184" s="6">
        <f t="shared" ca="1" si="27"/>
        <v>445.09222429800923</v>
      </c>
      <c r="K184" s="1">
        <f t="shared" ca="1" si="24"/>
        <v>9.8524702666991164</v>
      </c>
      <c r="L184" s="6">
        <f t="shared" ca="1" si="25"/>
        <v>24.441480525035189</v>
      </c>
      <c r="M184" s="7">
        <f t="shared" ca="1" si="18"/>
        <v>16.843266101570148</v>
      </c>
      <c r="N184" s="8">
        <f ca="1">J184/AVERAGE(L64:L183)</f>
        <v>21.873223559591594</v>
      </c>
      <c r="O184" s="13">
        <f ca="1">1/M184-(G184/100-(((E184/E64)^(1/10))-1))</f>
        <v>-5.8162972749697325E-3</v>
      </c>
      <c r="P184" s="5">
        <f ca="1">((G184/G185+G184/1200+((1+G185/1200)^(-119))*(1-G184/G185)))</f>
        <v>1.0017785460191069</v>
      </c>
      <c r="Q184" s="5">
        <f ca="1">Q183*P183*E183/E184</f>
        <v>3.564859728035608</v>
      </c>
      <c r="R184" s="10">
        <f t="shared" ca="1" si="19"/>
        <v>4.7395757552545881E-2</v>
      </c>
      <c r="S184" s="10">
        <f t="shared" ca="1" si="20"/>
        <v>5.4097412247031906E-2</v>
      </c>
      <c r="T184" s="10">
        <f t="shared" ca="1" si="21"/>
        <v>-6.7016546944860256E-3</v>
      </c>
      <c r="U184" s="10"/>
      <c r="V184" s="11"/>
      <c r="W184" s="12"/>
      <c r="X184" s="12"/>
    </row>
    <row r="185" spans="1:24" x14ac:dyDescent="0.2">
      <c r="A185" s="3">
        <v>1886.04</v>
      </c>
      <c r="B185" s="4">
        <v>5.12</v>
      </c>
      <c r="C185" s="1">
        <v>0.23330000000000001</v>
      </c>
      <c r="D185" s="4">
        <v>0.28999999999999998</v>
      </c>
      <c r="E185" s="4">
        <v>7.8019419829999999</v>
      </c>
      <c r="F185" s="1">
        <f t="shared" ca="1" si="26"/>
        <v>1886.2916666666529</v>
      </c>
      <c r="G185" s="5">
        <f ca="1">G182*9/12+G194*3/12</f>
        <v>3.4075000000000002</v>
      </c>
      <c r="H185" s="1">
        <f t="shared" ca="1" si="22"/>
        <v>179.15736403137515</v>
      </c>
      <c r="I185" s="1">
        <f t="shared" ca="1" si="23"/>
        <v>8.1635572321327778</v>
      </c>
      <c r="J185" s="6">
        <f t="shared" ca="1" si="27"/>
        <v>446.1316357216615</v>
      </c>
      <c r="K185" s="1">
        <f t="shared" ca="1" si="24"/>
        <v>10.147585072089608</v>
      </c>
      <c r="L185" s="6">
        <f t="shared" ca="1" si="25"/>
        <v>25.269174679547234</v>
      </c>
      <c r="M185" s="7">
        <f t="shared" ca="1" si="18"/>
        <v>16.801716131246316</v>
      </c>
      <c r="N185" s="8">
        <f ca="1">J185/AVERAGE(L65:L184)</f>
        <v>21.8124738072082</v>
      </c>
      <c r="O185" s="13">
        <f ca="1">1/M185-(G185/100-(((E185/E65)^(1/10))-1))</f>
        <v>-6.1157463251583152E-3</v>
      </c>
      <c r="P185" s="5">
        <f ca="1">((G185/G186+G185/1200+((1+G186/1200)^(-119))*(1-G185/G186)))</f>
        <v>1.001789580767515</v>
      </c>
      <c r="Q185" s="5">
        <f ca="1">Q184*P184*E184/E185</f>
        <v>3.6147527969742783</v>
      </c>
      <c r="R185" s="10">
        <f t="shared" ca="1" si="19"/>
        <v>5.0004035610122344E-2</v>
      </c>
      <c r="S185" s="10">
        <f t="shared" ca="1" si="20"/>
        <v>5.463036811154387E-2</v>
      </c>
      <c r="T185" s="10">
        <f t="shared" ca="1" si="21"/>
        <v>-4.6263325014215262E-3</v>
      </c>
      <c r="U185" s="10"/>
      <c r="V185" s="11"/>
      <c r="W185" s="12"/>
      <c r="X185" s="12"/>
    </row>
    <row r="186" spans="1:24" x14ac:dyDescent="0.2">
      <c r="A186" s="3">
        <v>1886.05</v>
      </c>
      <c r="B186" s="4">
        <v>5.0199999999999996</v>
      </c>
      <c r="C186" s="1">
        <v>0.23169999999999999</v>
      </c>
      <c r="D186" s="4">
        <v>0.29499999999999998</v>
      </c>
      <c r="E186" s="4">
        <v>7.6116519010000001</v>
      </c>
      <c r="F186" s="1">
        <f t="shared" ca="1" si="26"/>
        <v>1886.3749999999861</v>
      </c>
      <c r="G186" s="5">
        <f ca="1">G182*8/12+G194*4/12</f>
        <v>3.42</v>
      </c>
      <c r="H186" s="1">
        <f t="shared" ca="1" si="22"/>
        <v>180.04962363293967</v>
      </c>
      <c r="I186" s="1">
        <f t="shared" ca="1" si="23"/>
        <v>8.3102585250502248</v>
      </c>
      <c r="J186" s="6">
        <f t="shared" ca="1" si="27"/>
        <v>450.07800437049951</v>
      </c>
      <c r="K186" s="1">
        <f t="shared" ca="1" si="24"/>
        <v>10.580605372852034</v>
      </c>
      <c r="L186" s="6">
        <f t="shared" ca="1" si="25"/>
        <v>26.448807029740511</v>
      </c>
      <c r="M186" s="7">
        <f t="shared" ref="M186:M249" ca="1" si="28">H186/AVERAGE(K66:K185)</f>
        <v>16.863195515097839</v>
      </c>
      <c r="N186" s="8">
        <f ca="1">J186/AVERAGE(L66:L185)</f>
        <v>21.88583969576424</v>
      </c>
      <c r="O186" s="13">
        <f ca="1">1/M186-(G186/100-(((E186/E66)^(1/10))-1))</f>
        <v>-5.3582071231189771E-3</v>
      </c>
      <c r="P186" s="5">
        <f ca="1">((G186/G187+G186/1200+((1+G187/1200)^(-119))*(1-G186/G187)))</f>
        <v>1.0018006150130552</v>
      </c>
      <c r="Q186" s="5">
        <f ca="1">Q185*P185*E185/E186</f>
        <v>3.7117516530029881</v>
      </c>
      <c r="R186" s="10">
        <f t="shared" ca="1" si="19"/>
        <v>5.0527738072549289E-2</v>
      </c>
      <c r="S186" s="10">
        <f t="shared" ca="1" si="20"/>
        <v>5.3858307806657679E-2</v>
      </c>
      <c r="T186" s="10">
        <f t="shared" ca="1" si="21"/>
        <v>-3.3305697341083906E-3</v>
      </c>
      <c r="U186" s="10"/>
      <c r="V186" s="11"/>
      <c r="W186" s="12"/>
      <c r="X186" s="12"/>
    </row>
    <row r="187" spans="1:24" x14ac:dyDescent="0.2">
      <c r="A187" s="3">
        <v>1886.06</v>
      </c>
      <c r="B187" s="4">
        <v>5.25</v>
      </c>
      <c r="C187" s="1">
        <v>0.23</v>
      </c>
      <c r="D187" s="4">
        <v>0.3</v>
      </c>
      <c r="E187" s="4">
        <v>7.5165028100000004</v>
      </c>
      <c r="F187" s="1">
        <f t="shared" ca="1" si="26"/>
        <v>1886.4583333333194</v>
      </c>
      <c r="G187" s="5">
        <f ca="1">G182*7/12+G194*5/12</f>
        <v>3.4325000000000001</v>
      </c>
      <c r="H187" s="1">
        <f t="shared" ca="1" si="22"/>
        <v>190.68252699821713</v>
      </c>
      <c r="I187" s="1">
        <f t="shared" ca="1" si="23"/>
        <v>8.3537107065885596</v>
      </c>
      <c r="J187" s="6">
        <f t="shared" ca="1" si="27"/>
        <v>478.39772133565492</v>
      </c>
      <c r="K187" s="1">
        <f t="shared" ca="1" si="24"/>
        <v>10.896144399898121</v>
      </c>
      <c r="L187" s="6">
        <f t="shared" ca="1" si="25"/>
        <v>27.33701264775171</v>
      </c>
      <c r="M187" s="7">
        <f t="shared" ca="1" si="28"/>
        <v>17.83149405537689</v>
      </c>
      <c r="N187" s="8">
        <f ca="1">J187/AVERAGE(L67:L186)</f>
        <v>23.128666989576455</v>
      </c>
      <c r="O187" s="13">
        <f ca="1">1/M187-(G187/100-(((E187/E67)^(1/10))-1))</f>
        <v>-7.2154380820541805E-3</v>
      </c>
      <c r="P187" s="5">
        <f ca="1">((G187/G188+G187/1200+((1+G188/1200)^(-119))*(1-G187/G188)))</f>
        <v>1.0018116487561965</v>
      </c>
      <c r="Q187" s="5">
        <f ca="1">Q186*P186*E186/E187</f>
        <v>3.7655056117860193</v>
      </c>
      <c r="R187" s="10">
        <f t="shared" ref="R187:R250" ca="1" si="29">(($J307/$J187)^(1/10)-1)</f>
        <v>4.4162914298999434E-2</v>
      </c>
      <c r="S187" s="10">
        <f t="shared" ref="S187:S250" ca="1" si="30">(($Q307/$Q187)^(1/10)-1)</f>
        <v>5.4384063894723944E-2</v>
      </c>
      <c r="T187" s="10">
        <f t="shared" ref="T187:T250" ca="1" si="31">R187-S187</f>
        <v>-1.022114959572451E-2</v>
      </c>
      <c r="U187" s="10"/>
      <c r="V187" s="11"/>
      <c r="W187" s="12"/>
      <c r="X187" s="12"/>
    </row>
    <row r="188" spans="1:24" x14ac:dyDescent="0.2">
      <c r="A188" s="3">
        <v>1886.07</v>
      </c>
      <c r="B188" s="4">
        <v>5.33</v>
      </c>
      <c r="C188" s="1">
        <v>0.2283</v>
      </c>
      <c r="D188" s="4">
        <v>0.30499999999999999</v>
      </c>
      <c r="E188" s="4">
        <v>7.6116519010000001</v>
      </c>
      <c r="F188" s="1">
        <f t="shared" ca="1" si="26"/>
        <v>1886.5416666666526</v>
      </c>
      <c r="G188" s="5">
        <f ca="1">G182*6/12+G194*6/12</f>
        <v>3.4449999999999998</v>
      </c>
      <c r="H188" s="1">
        <f t="shared" ca="1" si="22"/>
        <v>191.1682258891571</v>
      </c>
      <c r="I188" s="1">
        <f t="shared" ca="1" si="23"/>
        <v>8.1883125648207429</v>
      </c>
      <c r="J188" s="6">
        <f t="shared" ca="1" si="27"/>
        <v>481.32822799609136</v>
      </c>
      <c r="K188" s="1">
        <f t="shared" ca="1" si="24"/>
        <v>10.939269961762271</v>
      </c>
      <c r="L188" s="6">
        <f t="shared" ca="1" si="25"/>
        <v>27.543172521352314</v>
      </c>
      <c r="M188" s="7">
        <f t="shared" ca="1" si="28"/>
        <v>17.845845041532222</v>
      </c>
      <c r="N188" s="8">
        <f ca="1">J188/AVERAGE(L68:L187)</f>
        <v>23.130067401873344</v>
      </c>
      <c r="O188" s="13">
        <f ca="1">1/M188-(G188/100-(((E188/E68)^(1/10))-1))</f>
        <v>-6.1632867403133493E-3</v>
      </c>
      <c r="P188" s="5">
        <f ca="1">((G188/G189+G188/1200+((1+G189/1200)^(-119))*(1-G188/G189)))</f>
        <v>1.0018226819974081</v>
      </c>
      <c r="Q188" s="5">
        <f ca="1">Q187*P187*E187/E188</f>
        <v>3.7251715870576572</v>
      </c>
      <c r="R188" s="10">
        <f t="shared" ca="1" si="29"/>
        <v>3.6949247601742119E-2</v>
      </c>
      <c r="S188" s="10">
        <f t="shared" ca="1" si="30"/>
        <v>5.5975824039454336E-2</v>
      </c>
      <c r="T188" s="10">
        <f t="shared" ca="1" si="31"/>
        <v>-1.9026576437712217E-2</v>
      </c>
      <c r="U188" s="10"/>
      <c r="V188" s="11"/>
      <c r="W188" s="12"/>
      <c r="X188" s="12"/>
    </row>
    <row r="189" spans="1:24" x14ac:dyDescent="0.2">
      <c r="A189" s="3">
        <v>1886.08</v>
      </c>
      <c r="B189" s="4">
        <v>5.37</v>
      </c>
      <c r="C189" s="1">
        <v>0.22670000000000001</v>
      </c>
      <c r="D189" s="4">
        <v>0.31</v>
      </c>
      <c r="E189" s="4">
        <v>7.7067928930000003</v>
      </c>
      <c r="F189" s="1">
        <f t="shared" ca="1" si="26"/>
        <v>1886.6249999999859</v>
      </c>
      <c r="G189" s="5">
        <f ca="1">G182*5/12+G194*7/12</f>
        <v>3.4575</v>
      </c>
      <c r="H189" s="1">
        <f t="shared" ca="1" si="22"/>
        <v>190.22518580090252</v>
      </c>
      <c r="I189" s="1">
        <f t="shared" ca="1" si="23"/>
        <v>8.0305492776656617</v>
      </c>
      <c r="J189" s="6">
        <f t="shared" ca="1" si="27"/>
        <v>480.63877776872584</v>
      </c>
      <c r="K189" s="1">
        <f t="shared" ca="1" si="24"/>
        <v>10.981342197072584</v>
      </c>
      <c r="L189" s="6">
        <f t="shared" ca="1" si="25"/>
        <v>27.746372645866852</v>
      </c>
      <c r="M189" s="7">
        <f t="shared" ca="1" si="28"/>
        <v>17.723912799619281</v>
      </c>
      <c r="N189" s="8">
        <f ca="1">J189/AVERAGE(L69:L188)</f>
        <v>22.954973839219772</v>
      </c>
      <c r="O189" s="13">
        <f ca="1">1/M189-(G189/100-(((E189/E69)^(1/10))-1))</f>
        <v>-5.6081304491679418E-3</v>
      </c>
      <c r="P189" s="5">
        <f ca="1">((G189/G190+G189/1200+((1+G190/1200)^(-119))*(1-G189/G190)))</f>
        <v>1.0018337147371585</v>
      </c>
      <c r="Q189" s="5">
        <f ca="1">Q188*P188*E188/E189</f>
        <v>3.6858900200017954</v>
      </c>
      <c r="R189" s="10">
        <f t="shared" ca="1" si="29"/>
        <v>3.14492943165261E-2</v>
      </c>
      <c r="S189" s="10">
        <f t="shared" ca="1" si="30"/>
        <v>5.7550837080464268E-2</v>
      </c>
      <c r="T189" s="10">
        <f t="shared" ca="1" si="31"/>
        <v>-2.6101542763938168E-2</v>
      </c>
      <c r="U189" s="10"/>
      <c r="V189" s="11"/>
      <c r="W189" s="12"/>
      <c r="X189" s="12"/>
    </row>
    <row r="190" spans="1:24" x14ac:dyDescent="0.2">
      <c r="A190" s="3">
        <v>1886.09</v>
      </c>
      <c r="B190" s="4">
        <v>5.51</v>
      </c>
      <c r="C190" s="1">
        <v>0.22500000000000001</v>
      </c>
      <c r="D190" s="4">
        <v>0.315</v>
      </c>
      <c r="E190" s="4">
        <v>7.7067928930000003</v>
      </c>
      <c r="F190" s="1">
        <f t="shared" ca="1" si="26"/>
        <v>1886.7083333333192</v>
      </c>
      <c r="G190" s="5">
        <f ca="1">G182*4/12+G194*8/12</f>
        <v>3.4699999999999998</v>
      </c>
      <c r="H190" s="1">
        <f t="shared" ca="1" si="22"/>
        <v>195.18450163183849</v>
      </c>
      <c r="I190" s="1">
        <f t="shared" ca="1" si="23"/>
        <v>7.9703290140042951</v>
      </c>
      <c r="J190" s="6">
        <f t="shared" ca="1" si="27"/>
        <v>494.84760569624632</v>
      </c>
      <c r="K190" s="1">
        <f t="shared" ca="1" si="24"/>
        <v>11.158460619606013</v>
      </c>
      <c r="L190" s="6">
        <f t="shared" ca="1" si="25"/>
        <v>28.289835897335319</v>
      </c>
      <c r="M190" s="7">
        <f t="shared" ca="1" si="28"/>
        <v>18.147143925800037</v>
      </c>
      <c r="N190" s="8">
        <f ca="1">J190/AVERAGE(L70:L189)</f>
        <v>23.484613598095891</v>
      </c>
      <c r="O190" s="13">
        <f ca="1">1/M190-(G190/100-(((E190/E70)^(1/10))-1))</f>
        <v>-7.9534562704792755E-3</v>
      </c>
      <c r="P190" s="5">
        <f ca="1">((G190/G191+G190/1200+((1+G191/1200)^(-119))*(1-G190/G191)))</f>
        <v>1.0018447469759157</v>
      </c>
      <c r="Q190" s="5">
        <f ca="1">Q189*P189*E189/E190</f>
        <v>3.6926488908510184</v>
      </c>
      <c r="R190" s="10">
        <f t="shared" ca="1" si="29"/>
        <v>3.4115279701616874E-2</v>
      </c>
      <c r="S190" s="10">
        <f t="shared" ca="1" si="30"/>
        <v>5.781086342808428E-2</v>
      </c>
      <c r="T190" s="10">
        <f t="shared" ca="1" si="31"/>
        <v>-2.3695583726467406E-2</v>
      </c>
      <c r="U190" s="10"/>
      <c r="V190" s="11"/>
      <c r="W190" s="12"/>
      <c r="X190" s="12"/>
    </row>
    <row r="191" spans="1:24" x14ac:dyDescent="0.2">
      <c r="A191" s="3">
        <v>1886.1</v>
      </c>
      <c r="B191" s="4">
        <v>5.65</v>
      </c>
      <c r="C191" s="1">
        <v>0.2233</v>
      </c>
      <c r="D191" s="4">
        <v>0.32</v>
      </c>
      <c r="E191" s="4">
        <v>7.7067928930000003</v>
      </c>
      <c r="F191" s="1">
        <f t="shared" ca="1" si="26"/>
        <v>1886.7916666666524</v>
      </c>
      <c r="G191" s="5">
        <f ca="1">G182*3/12+G194*9/12</f>
        <v>3.4824999999999999</v>
      </c>
      <c r="H191" s="1">
        <f t="shared" ca="1" si="22"/>
        <v>200.14381746277451</v>
      </c>
      <c r="I191" s="1">
        <f t="shared" ca="1" si="23"/>
        <v>7.9101087503429284</v>
      </c>
      <c r="J191" s="6">
        <f t="shared" ca="1" si="27"/>
        <v>509.09206195640468</v>
      </c>
      <c r="K191" s="1">
        <f t="shared" ca="1" si="24"/>
        <v>11.335579042139441</v>
      </c>
      <c r="L191" s="6">
        <f t="shared" ca="1" si="25"/>
        <v>28.833532712575131</v>
      </c>
      <c r="M191" s="7">
        <f t="shared" ca="1" si="28"/>
        <v>18.56238134286658</v>
      </c>
      <c r="N191" s="8">
        <f ca="1">J191/AVERAGE(L71:L190)</f>
        <v>24.001461288727914</v>
      </c>
      <c r="O191" s="13">
        <f ca="1">1/M191-(G191/100-(((E191/E71)^(1/10))-1))</f>
        <v>-1.1092002599045303E-2</v>
      </c>
      <c r="P191" s="5">
        <f ca="1">((G191/G192+G191/1200+((1+G192/1200)^(-119))*(1-G191/G192)))</f>
        <v>1.0018557787141473</v>
      </c>
      <c r="Q191" s="5">
        <f ca="1">Q190*P190*E190/E191</f>
        <v>3.6994608937255347</v>
      </c>
      <c r="R191" s="10">
        <f t="shared" ca="1" si="29"/>
        <v>3.0775345256867315E-2</v>
      </c>
      <c r="S191" s="10">
        <f t="shared" ca="1" si="30"/>
        <v>5.4914522982869363E-2</v>
      </c>
      <c r="T191" s="10">
        <f t="shared" ca="1" si="31"/>
        <v>-2.4139177726002048E-2</v>
      </c>
      <c r="U191" s="10"/>
      <c r="V191" s="11"/>
      <c r="W191" s="12"/>
      <c r="X191" s="12"/>
    </row>
    <row r="192" spans="1:24" x14ac:dyDescent="0.2">
      <c r="A192" s="3">
        <v>1886.11</v>
      </c>
      <c r="B192" s="4">
        <v>5.79</v>
      </c>
      <c r="C192" s="1">
        <v>0.22170000000000001</v>
      </c>
      <c r="D192" s="4">
        <v>0.32500000000000001</v>
      </c>
      <c r="E192" s="4">
        <v>7.7067928930000003</v>
      </c>
      <c r="F192" s="1">
        <f t="shared" ca="1" si="26"/>
        <v>1886.8749999999857</v>
      </c>
      <c r="G192" s="5">
        <f ca="1">G182*2/12+G194*10/12</f>
        <v>3.4950000000000001</v>
      </c>
      <c r="H192" s="1">
        <f t="shared" ca="1" si="22"/>
        <v>205.1031332937105</v>
      </c>
      <c r="I192" s="1">
        <f t="shared" ca="1" si="23"/>
        <v>7.8534308551322312</v>
      </c>
      <c r="J192" s="6">
        <f t="shared" ca="1" si="27"/>
        <v>523.37141850835894</v>
      </c>
      <c r="K192" s="1">
        <f t="shared" ca="1" si="24"/>
        <v>11.512697464672872</v>
      </c>
      <c r="L192" s="6">
        <f t="shared" ca="1" si="25"/>
        <v>29.377497584666095</v>
      </c>
      <c r="M192" s="7">
        <f t="shared" ca="1" si="28"/>
        <v>18.968312634942851</v>
      </c>
      <c r="N192" s="8">
        <f ca="1">J192/AVERAGE(L72:L191)</f>
        <v>24.504279362629468</v>
      </c>
      <c r="O192" s="13">
        <f ca="1">1/M192-(G192/100-(((E192/E72)^(1/10))-1))</f>
        <v>-1.3247391881082107E-2</v>
      </c>
      <c r="P192" s="5">
        <f ca="1">((G192/G193+G192/1200+((1+G193/1200)^(-119))*(1-G192/G193)))</f>
        <v>1.0018668099523205</v>
      </c>
      <c r="Q192" s="5">
        <f ca="1">Q191*P191*E191/E192</f>
        <v>3.7063262745059311</v>
      </c>
      <c r="R192" s="10">
        <f t="shared" ca="1" si="29"/>
        <v>3.210031519203338E-2</v>
      </c>
      <c r="S192" s="10">
        <f t="shared" ca="1" si="30"/>
        <v>5.2114662125251066E-2</v>
      </c>
      <c r="T192" s="10">
        <f t="shared" ca="1" si="31"/>
        <v>-2.0014346933217686E-2</v>
      </c>
      <c r="U192" s="10"/>
      <c r="V192" s="11"/>
      <c r="W192" s="12"/>
      <c r="X192" s="12"/>
    </row>
    <row r="193" spans="1:24" x14ac:dyDescent="0.2">
      <c r="A193" s="3">
        <v>1886.12</v>
      </c>
      <c r="B193" s="4">
        <v>5.64</v>
      </c>
      <c r="C193" s="1">
        <v>0.22</v>
      </c>
      <c r="D193" s="4">
        <v>0.33</v>
      </c>
      <c r="E193" s="4">
        <v>7.8019419829999999</v>
      </c>
      <c r="F193" s="1">
        <f t="shared" ca="1" si="26"/>
        <v>1886.9583333333189</v>
      </c>
      <c r="G193" s="5">
        <f ca="1">G182*1/12+G194*11/12</f>
        <v>3.5074999999999998</v>
      </c>
      <c r="H193" s="1">
        <f t="shared" ca="1" si="22"/>
        <v>197.35303381581167</v>
      </c>
      <c r="I193" s="1">
        <f t="shared" ca="1" si="23"/>
        <v>7.6981679857231518</v>
      </c>
      <c r="J193" s="6">
        <f t="shared" ca="1" si="27"/>
        <v>505.23210290633546</v>
      </c>
      <c r="K193" s="1">
        <f t="shared" ca="1" si="24"/>
        <v>11.547251978584727</v>
      </c>
      <c r="L193" s="6">
        <f t="shared" ca="1" si="25"/>
        <v>29.561452829626013</v>
      </c>
      <c r="M193" s="7">
        <f t="shared" ca="1" si="28"/>
        <v>18.194057556886452</v>
      </c>
      <c r="N193" s="8">
        <f ca="1">J193/AVERAGE(L73:L192)</f>
        <v>23.485324841739704</v>
      </c>
      <c r="O193" s="13">
        <f ca="1">1/M193-(G193/100-(((E193/E73)^(1/10))-1))</f>
        <v>-1.1670475276021296E-2</v>
      </c>
      <c r="P193" s="5">
        <f ca="1">((G193/G194+G193/1200+((1+G194/1200)^(-119))*(1-G193/G194)))</f>
        <v>1.0018778406909017</v>
      </c>
      <c r="Q193" s="5">
        <f ca="1">Q192*P192*E192/E193</f>
        <v>3.6679601573689107</v>
      </c>
      <c r="R193" s="10">
        <f t="shared" ca="1" si="29"/>
        <v>3.2266295589027161E-2</v>
      </c>
      <c r="S193" s="10">
        <f t="shared" ca="1" si="30"/>
        <v>5.3657956475100743E-2</v>
      </c>
      <c r="T193" s="10">
        <f t="shared" ca="1" si="31"/>
        <v>-2.1391660886073582E-2</v>
      </c>
      <c r="U193" s="10"/>
      <c r="V193" s="11"/>
      <c r="W193" s="12"/>
      <c r="X193" s="12"/>
    </row>
    <row r="194" spans="1:24" x14ac:dyDescent="0.2">
      <c r="A194" s="3">
        <v>1887.01</v>
      </c>
      <c r="B194" s="4">
        <v>5.58</v>
      </c>
      <c r="C194" s="1">
        <v>0.2225</v>
      </c>
      <c r="D194" s="4">
        <v>0.33250000000000002</v>
      </c>
      <c r="E194" s="4">
        <v>7.9922320659999997</v>
      </c>
      <c r="F194" s="1">
        <f t="shared" ca="1" si="26"/>
        <v>1887.0416666666522</v>
      </c>
      <c r="G194" s="5">
        <v>3.52</v>
      </c>
      <c r="H194" s="1">
        <f t="shared" ca="1" si="22"/>
        <v>190.60466806019795</v>
      </c>
      <c r="I194" s="1">
        <f t="shared" ca="1" si="23"/>
        <v>7.6002757425437348</v>
      </c>
      <c r="J194" s="6">
        <f t="shared" ca="1" si="27"/>
        <v>489.57742042785998</v>
      </c>
      <c r="K194" s="1">
        <f t="shared" ca="1" si="24"/>
        <v>11.357715435486707</v>
      </c>
      <c r="L194" s="6">
        <f t="shared" ca="1" si="25"/>
        <v>29.172848081050795</v>
      </c>
      <c r="M194" s="7">
        <f t="shared" ca="1" si="28"/>
        <v>17.512222096304967</v>
      </c>
      <c r="N194" s="8">
        <f ca="1">J194/AVERAGE(L74:L193)</f>
        <v>22.590754381510621</v>
      </c>
      <c r="O194" s="13">
        <f ca="1">1/M194-(G194/100-(((E194/E74)^(1/10))-1))</f>
        <v>-9.0202886756547973E-3</v>
      </c>
      <c r="P194" s="5">
        <f ca="1">((G194/G195+G194/1200+((1+G195/1200)^(-119))*(1-G194/G195)))</f>
        <v>1.0018888709303571</v>
      </c>
      <c r="Q194" s="5">
        <f ca="1">Q193*P193*E193/E194</f>
        <v>3.5873521530383266</v>
      </c>
      <c r="R194" s="10">
        <f t="shared" ca="1" si="29"/>
        <v>3.889511615068808E-2</v>
      </c>
      <c r="S194" s="10">
        <f t="shared" ca="1" si="30"/>
        <v>5.9516530340948393E-2</v>
      </c>
      <c r="T194" s="10">
        <f t="shared" ca="1" si="31"/>
        <v>-2.0621414190260312E-2</v>
      </c>
      <c r="U194" s="10"/>
      <c r="V194" s="11"/>
      <c r="W194" s="12"/>
      <c r="X194" s="12"/>
    </row>
    <row r="195" spans="1:24" x14ac:dyDescent="0.2">
      <c r="A195" s="3">
        <v>1887.02</v>
      </c>
      <c r="B195" s="4">
        <v>5.54</v>
      </c>
      <c r="C195" s="1">
        <v>0.22500000000000001</v>
      </c>
      <c r="D195" s="4">
        <v>0.33500000000000002</v>
      </c>
      <c r="E195" s="4">
        <v>8.0873811569999994</v>
      </c>
      <c r="F195" s="1">
        <f t="shared" ca="1" si="26"/>
        <v>1887.1249999999854</v>
      </c>
      <c r="G195" s="5">
        <f ca="1">G194*11/12+G206*1/12</f>
        <v>3.5324999999999998</v>
      </c>
      <c r="H195" s="1">
        <f t="shared" ref="H195:H258" ca="1" si="32">B195*$E$1815/E195</f>
        <v>187.01191283545683</v>
      </c>
      <c r="I195" s="1">
        <f t="shared" ref="I195:I258" ca="1" si="33">C195*$E$1815/E195</f>
        <v>7.595249167505016</v>
      </c>
      <c r="J195" s="6">
        <f t="shared" ca="1" si="27"/>
        <v>481.97498353412141</v>
      </c>
      <c r="K195" s="1">
        <f t="shared" ref="K195:K258" ca="1" si="34">D195*$E$1815/E195</f>
        <v>11.308482093840803</v>
      </c>
      <c r="L195" s="6">
        <f t="shared" ref="L195:L258" ca="1" si="35">K195*(J195/H195)</f>
        <v>29.144696657749225</v>
      </c>
      <c r="M195" s="7">
        <f t="shared" ca="1" si="28"/>
        <v>17.125366596972327</v>
      </c>
      <c r="N195" s="8">
        <f ca="1">J195/AVERAGE(L75:L194)</f>
        <v>22.080922961887399</v>
      </c>
      <c r="O195" s="13">
        <f ca="1">1/M195-(G195/100-(((E195/E75)^(1/10))-1))</f>
        <v>-4.1399718116108403E-3</v>
      </c>
      <c r="P195" s="5">
        <f ca="1">((G195/G196+G195/1200+((1+G196/1200)^(-119))*(1-G195/G196)))</f>
        <v>1.0018999006711522</v>
      </c>
      <c r="Q195" s="5">
        <f ca="1">Q194*P194*E194/E195</f>
        <v>3.5518428126023083</v>
      </c>
      <c r="R195" s="10">
        <f t="shared" ca="1" si="29"/>
        <v>3.9904228913522743E-2</v>
      </c>
      <c r="S195" s="10">
        <f t="shared" ca="1" si="30"/>
        <v>6.0908215040206715E-2</v>
      </c>
      <c r="T195" s="10">
        <f t="shared" ca="1" si="31"/>
        <v>-2.1003986126683971E-2</v>
      </c>
      <c r="U195" s="10"/>
      <c r="V195" s="11"/>
      <c r="W195" s="12"/>
      <c r="X195" s="12"/>
    </row>
    <row r="196" spans="1:24" x14ac:dyDescent="0.2">
      <c r="A196" s="3">
        <v>1887.03</v>
      </c>
      <c r="B196" s="4">
        <v>5.67</v>
      </c>
      <c r="C196" s="1">
        <v>0.22750000000000001</v>
      </c>
      <c r="D196" s="4">
        <v>0.33750000000000002</v>
      </c>
      <c r="E196" s="4">
        <v>8.0873811569999994</v>
      </c>
      <c r="F196" s="1">
        <f t="shared" ref="F196:F259" ca="1" si="36">F195+1/12</f>
        <v>1887.2083333333187</v>
      </c>
      <c r="G196" s="5">
        <f ca="1">G194*10/12+G206*2/12</f>
        <v>3.5450000000000004</v>
      </c>
      <c r="H196" s="1">
        <f t="shared" ca="1" si="32"/>
        <v>191.40027902112638</v>
      </c>
      <c r="I196" s="1">
        <f t="shared" ca="1" si="33"/>
        <v>7.6796408249217381</v>
      </c>
      <c r="J196" s="6">
        <f t="shared" ref="J196:J259" ca="1" si="37">J195*((H196+(I196/12))/H195)</f>
        <v>494.9342236524613</v>
      </c>
      <c r="K196" s="1">
        <f t="shared" ca="1" si="34"/>
        <v>11.392873751257525</v>
      </c>
      <c r="L196" s="6">
        <f t="shared" ca="1" si="35"/>
        <v>29.460370455503657</v>
      </c>
      <c r="M196" s="7">
        <f t="shared" ca="1" si="28"/>
        <v>17.473213711513768</v>
      </c>
      <c r="N196" s="8">
        <f ca="1">J196/AVERAGE(L76:L195)</f>
        <v>22.517438233129699</v>
      </c>
      <c r="O196" s="13">
        <f ca="1">1/M196-(G196/100-(((E196/E76)^(1/10))-1))</f>
        <v>-9.7436043927965482E-4</v>
      </c>
      <c r="P196" s="5">
        <f ca="1">((G196/G197+G196/1200+((1+G197/1200)^(-119))*(1-G196/G197)))</f>
        <v>1.0019109299137525</v>
      </c>
      <c r="Q196" s="5">
        <f ca="1">Q195*P195*E195/E196</f>
        <v>3.5585909611457986</v>
      </c>
      <c r="R196" s="10">
        <f t="shared" ca="1" si="29"/>
        <v>3.7767384509683977E-2</v>
      </c>
      <c r="S196" s="10">
        <f t="shared" ca="1" si="30"/>
        <v>6.1043721247201255E-2</v>
      </c>
      <c r="T196" s="10">
        <f t="shared" ca="1" si="31"/>
        <v>-2.3276336737517278E-2</v>
      </c>
      <c r="U196" s="10"/>
      <c r="V196" s="11"/>
      <c r="W196" s="12"/>
      <c r="X196" s="12"/>
    </row>
    <row r="197" spans="1:24" x14ac:dyDescent="0.2">
      <c r="A197" s="3">
        <v>1887.04</v>
      </c>
      <c r="B197" s="4">
        <v>5.8</v>
      </c>
      <c r="C197" s="1">
        <v>0.23</v>
      </c>
      <c r="D197" s="4">
        <v>0.34</v>
      </c>
      <c r="E197" s="4">
        <v>8.0873811569999994</v>
      </c>
      <c r="F197" s="1">
        <f t="shared" ca="1" si="36"/>
        <v>1887.291666666652</v>
      </c>
      <c r="G197" s="5">
        <f ca="1">G194*9/12+G206*3/12</f>
        <v>3.5575000000000001</v>
      </c>
      <c r="H197" s="1">
        <f t="shared" ca="1" si="32"/>
        <v>195.78864520679596</v>
      </c>
      <c r="I197" s="1">
        <f t="shared" ca="1" si="33"/>
        <v>7.764032482338461</v>
      </c>
      <c r="J197" s="6">
        <f t="shared" ca="1" si="37"/>
        <v>507.95497997723953</v>
      </c>
      <c r="K197" s="1">
        <f t="shared" ca="1" si="34"/>
        <v>11.477265408674247</v>
      </c>
      <c r="L197" s="6">
        <f t="shared" ca="1" si="35"/>
        <v>29.776671240045079</v>
      </c>
      <c r="M197" s="7">
        <f t="shared" ca="1" si="28"/>
        <v>17.82298363910072</v>
      </c>
      <c r="N197" s="8">
        <f ca="1">J197/AVERAGE(L77:L196)</f>
        <v>22.953677448901999</v>
      </c>
      <c r="O197" s="13">
        <f ca="1">1/M197-(G197/100-(((E197/E77)^(1/10))-1))</f>
        <v>-4.9207840008725356E-3</v>
      </c>
      <c r="P197" s="5">
        <f ca="1">((G197/G198+G197/1200+((1+G198/1200)^(-119))*(1-G197/G198)))</f>
        <v>1.0019219586586225</v>
      </c>
      <c r="Q197" s="5">
        <f ca="1">Q196*P196*E196/E197</f>
        <v>3.5653911790642616</v>
      </c>
      <c r="R197" s="10">
        <f t="shared" ca="1" si="29"/>
        <v>3.3729802457283631E-2</v>
      </c>
      <c r="S197" s="10">
        <f t="shared" ca="1" si="30"/>
        <v>6.2751083190132118E-2</v>
      </c>
      <c r="T197" s="10">
        <f t="shared" ca="1" si="31"/>
        <v>-2.9021280732848487E-2</v>
      </c>
      <c r="U197" s="10"/>
      <c r="V197" s="11"/>
      <c r="W197" s="12"/>
      <c r="X197" s="12"/>
    </row>
    <row r="198" spans="1:24" x14ac:dyDescent="0.2">
      <c r="A198" s="3">
        <v>1887.05</v>
      </c>
      <c r="B198" s="4">
        <v>5.9</v>
      </c>
      <c r="C198" s="1">
        <v>0.23250000000000001</v>
      </c>
      <c r="D198" s="4">
        <v>0.34250000000000003</v>
      </c>
      <c r="E198" s="4">
        <v>8.0873811569999994</v>
      </c>
      <c r="F198" s="1">
        <f t="shared" ca="1" si="36"/>
        <v>1887.3749999999852</v>
      </c>
      <c r="G198" s="5">
        <f ca="1">G194*8/12+G206*4/12</f>
        <v>3.5700000000000003</v>
      </c>
      <c r="H198" s="1">
        <f t="shared" ca="1" si="32"/>
        <v>199.16431150346486</v>
      </c>
      <c r="I198" s="1">
        <f t="shared" ca="1" si="33"/>
        <v>7.848424139755183</v>
      </c>
      <c r="J198" s="6">
        <f t="shared" ca="1" si="37"/>
        <v>518.40965682806416</v>
      </c>
      <c r="K198" s="1">
        <f t="shared" ca="1" si="34"/>
        <v>11.561657066090969</v>
      </c>
      <c r="L198" s="6">
        <f t="shared" ca="1" si="35"/>
        <v>30.094119909086775</v>
      </c>
      <c r="M198" s="7">
        <f t="shared" ca="1" si="28"/>
        <v>18.075445427458263</v>
      </c>
      <c r="N198" s="8">
        <f ca="1">J198/AVERAGE(L78:L197)</f>
        <v>23.264710044683632</v>
      </c>
      <c r="O198" s="13">
        <f ca="1">1/M198-(G198/100-(((E198/E78)^(1/10))-1))</f>
        <v>-7.5842111504658069E-3</v>
      </c>
      <c r="P198" s="5">
        <f ca="1">((G198/G199+G198/1200+((1+G199/1200)^(-119))*(1-G198/G199)))</f>
        <v>1.0019329869062263</v>
      </c>
      <c r="Q198" s="5">
        <f ca="1">Q197*P197*E197/E198</f>
        <v>3.5722437135122407</v>
      </c>
      <c r="R198" s="10">
        <f t="shared" ca="1" si="29"/>
        <v>3.4065606033785834E-2</v>
      </c>
      <c r="S198" s="10">
        <f t="shared" ca="1" si="30"/>
        <v>6.4483239640638068E-2</v>
      </c>
      <c r="T198" s="10">
        <f t="shared" ca="1" si="31"/>
        <v>-3.0417633606852235E-2</v>
      </c>
      <c r="U198" s="10"/>
      <c r="V198" s="11"/>
      <c r="W198" s="12"/>
      <c r="X198" s="12"/>
    </row>
    <row r="199" spans="1:24" x14ac:dyDescent="0.2">
      <c r="A199" s="3">
        <v>1887.06</v>
      </c>
      <c r="B199" s="4">
        <v>5.73</v>
      </c>
      <c r="C199" s="1">
        <v>0.23499999999999999</v>
      </c>
      <c r="D199" s="4">
        <v>0.34499999999999997</v>
      </c>
      <c r="E199" s="4">
        <v>7.9922320659999997</v>
      </c>
      <c r="F199" s="1">
        <f t="shared" ca="1" si="36"/>
        <v>1887.4583333333185</v>
      </c>
      <c r="G199" s="5">
        <f ca="1">G194*7/12+G206*5/12</f>
        <v>3.5825</v>
      </c>
      <c r="H199" s="1">
        <f t="shared" ca="1" si="32"/>
        <v>195.72844945966563</v>
      </c>
      <c r="I199" s="1">
        <f t="shared" ca="1" si="33"/>
        <v>8.0272575258327095</v>
      </c>
      <c r="J199" s="6">
        <f t="shared" ca="1" si="37"/>
        <v>511.20756290235033</v>
      </c>
      <c r="K199" s="1">
        <f t="shared" ca="1" si="34"/>
        <v>11.784697218775678</v>
      </c>
      <c r="L199" s="6">
        <f t="shared" ca="1" si="35"/>
        <v>30.779512949617953</v>
      </c>
      <c r="M199" s="7">
        <f t="shared" ca="1" si="28"/>
        <v>17.707695663273004</v>
      </c>
      <c r="N199" s="8">
        <f ca="1">J199/AVERAGE(L79:L198)</f>
        <v>22.781332053852903</v>
      </c>
      <c r="O199" s="13">
        <f ca="1">1/M199-(G199/100-(((E199/E79)^(1/10))-1))</f>
        <v>-2.3459262036218329E-3</v>
      </c>
      <c r="P199" s="5">
        <f ca="1">((G199/G200+G199/1200+((1+G200/1200)^(-119))*(1-G199/G200)))</f>
        <v>1.0019440146570282</v>
      </c>
      <c r="Q199" s="5">
        <f ca="1">Q198*P198*E198/E199</f>
        <v>3.6217592827738923</v>
      </c>
      <c r="R199" s="10">
        <f t="shared" ca="1" si="29"/>
        <v>4.0602202850867908E-2</v>
      </c>
      <c r="S199" s="10">
        <f t="shared" ca="1" si="30"/>
        <v>6.335538917605632E-2</v>
      </c>
      <c r="T199" s="10">
        <f t="shared" ca="1" si="31"/>
        <v>-2.2753186325188413E-2</v>
      </c>
      <c r="U199" s="10"/>
      <c r="V199" s="11"/>
      <c r="W199" s="12"/>
      <c r="X199" s="12"/>
    </row>
    <row r="200" spans="1:24" x14ac:dyDescent="0.2">
      <c r="A200" s="3">
        <v>1887.07</v>
      </c>
      <c r="B200" s="4">
        <v>5.59</v>
      </c>
      <c r="C200" s="1">
        <v>0.23749999999999999</v>
      </c>
      <c r="D200" s="4">
        <v>0.34749999999999998</v>
      </c>
      <c r="E200" s="4">
        <v>7.8970910740000004</v>
      </c>
      <c r="F200" s="1">
        <f t="shared" ca="1" si="36"/>
        <v>1887.5416666666517</v>
      </c>
      <c r="G200" s="5">
        <f ca="1">G194*6/12+G206*6/12</f>
        <v>3.5949999999999998</v>
      </c>
      <c r="H200" s="1">
        <f t="shared" ca="1" si="32"/>
        <v>193.24669751174758</v>
      </c>
      <c r="I200" s="1">
        <f t="shared" ca="1" si="33"/>
        <v>8.2103918889159306</v>
      </c>
      <c r="J200" s="6">
        <f t="shared" ca="1" si="37"/>
        <v>506.51267823658173</v>
      </c>
      <c r="K200" s="1">
        <f t="shared" ca="1" si="34"/>
        <v>12.013099711150677</v>
      </c>
      <c r="L200" s="6">
        <f t="shared" ca="1" si="35"/>
        <v>31.487147707909148</v>
      </c>
      <c r="M200" s="7">
        <f t="shared" ca="1" si="28"/>
        <v>17.431460535613095</v>
      </c>
      <c r="N200" s="8">
        <f ca="1">J200/AVERAGE(L80:L199)</f>
        <v>22.416555953423337</v>
      </c>
      <c r="O200" s="13">
        <f ca="1">1/M200-(G200/100-(((E200/E80)^(1/10))-1))</f>
        <v>-3.6613784970700725E-3</v>
      </c>
      <c r="P200" s="5">
        <f ca="1">((G200/G201+G200/1200+((1+G201/1200)^(-119))*(1-G200/G201)))</f>
        <v>1.0019550419114911</v>
      </c>
      <c r="Q200" s="5">
        <f ca="1">Q199*P199*E199/E200</f>
        <v>3.6725183661029361</v>
      </c>
      <c r="R200" s="10">
        <f t="shared" ca="1" si="29"/>
        <v>4.645836123488789E-2</v>
      </c>
      <c r="S200" s="10">
        <f t="shared" ca="1" si="30"/>
        <v>6.2212256832081314E-2</v>
      </c>
      <c r="T200" s="10">
        <f t="shared" ca="1" si="31"/>
        <v>-1.5753895597193424E-2</v>
      </c>
      <c r="U200" s="10"/>
      <c r="V200" s="11"/>
      <c r="W200" s="12"/>
      <c r="X200" s="12"/>
    </row>
    <row r="201" spans="1:24" x14ac:dyDescent="0.2">
      <c r="A201" s="3">
        <v>1887.08</v>
      </c>
      <c r="B201" s="4">
        <v>5.45</v>
      </c>
      <c r="C201" s="1">
        <v>0.24</v>
      </c>
      <c r="D201" s="4">
        <v>0.35</v>
      </c>
      <c r="E201" s="4">
        <v>7.9922320659999997</v>
      </c>
      <c r="F201" s="1">
        <f t="shared" ca="1" si="36"/>
        <v>1887.624999999985</v>
      </c>
      <c r="G201" s="5">
        <f ca="1">G194*5/12+G206*7/12</f>
        <v>3.6074999999999999</v>
      </c>
      <c r="H201" s="1">
        <f t="shared" ca="1" si="32"/>
        <v>186.16405751399262</v>
      </c>
      <c r="I201" s="1">
        <f t="shared" ca="1" si="33"/>
        <v>8.1980502391482979</v>
      </c>
      <c r="J201" s="6">
        <f t="shared" ca="1" si="37"/>
        <v>489.73923632318366</v>
      </c>
      <c r="K201" s="1">
        <f t="shared" ca="1" si="34"/>
        <v>11.955489932091268</v>
      </c>
      <c r="L201" s="6">
        <f t="shared" ca="1" si="35"/>
        <v>31.451143617085183</v>
      </c>
      <c r="M201" s="7">
        <f t="shared" ca="1" si="28"/>
        <v>16.73984961482072</v>
      </c>
      <c r="N201" s="8">
        <f ca="1">J201/AVERAGE(L81:L200)</f>
        <v>21.520614675737047</v>
      </c>
      <c r="O201" s="13">
        <f ca="1">1/M201-(G201/100-(((E201/E81)^(1/10))-1))</f>
        <v>3.4779576235529977E-3</v>
      </c>
      <c r="P201" s="5">
        <f ca="1">((G201/G202+G201/1200+((1+G202/1200)^(-119))*(1-G201/G202)))</f>
        <v>1.0019660686700782</v>
      </c>
      <c r="Q201" s="5">
        <f ca="1">Q200*P200*E200/E201</f>
        <v>3.635894492062445</v>
      </c>
      <c r="R201" s="10">
        <f t="shared" ca="1" si="29"/>
        <v>5.2268982363676386E-2</v>
      </c>
      <c r="S201" s="10">
        <f t="shared" ca="1" si="30"/>
        <v>5.88957684251179E-2</v>
      </c>
      <c r="T201" s="10">
        <f t="shared" ca="1" si="31"/>
        <v>-6.6267860614415142E-3</v>
      </c>
      <c r="U201" s="10"/>
      <c r="V201" s="11"/>
      <c r="W201" s="12"/>
      <c r="X201" s="12"/>
    </row>
    <row r="202" spans="1:24" x14ac:dyDescent="0.2">
      <c r="A202" s="3">
        <v>1887.09</v>
      </c>
      <c r="B202" s="4">
        <v>5.38</v>
      </c>
      <c r="C202" s="1">
        <v>0.24249999999999999</v>
      </c>
      <c r="D202" s="4">
        <v>0.35249999999999998</v>
      </c>
      <c r="E202" s="4">
        <v>7.8970910740000004</v>
      </c>
      <c r="F202" s="1">
        <f t="shared" ca="1" si="36"/>
        <v>1887.7083333333183</v>
      </c>
      <c r="G202" s="5">
        <f ca="1">G194*4/12+G206*8/12</f>
        <v>3.62</v>
      </c>
      <c r="H202" s="1">
        <f t="shared" ca="1" si="32"/>
        <v>185.98698257839035</v>
      </c>
      <c r="I202" s="1">
        <f t="shared" ca="1" si="33"/>
        <v>8.383242244472056</v>
      </c>
      <c r="J202" s="6">
        <f t="shared" ca="1" si="37"/>
        <v>491.11121442807098</v>
      </c>
      <c r="K202" s="1">
        <f t="shared" ca="1" si="34"/>
        <v>12.185950066706802</v>
      </c>
      <c r="L202" s="6">
        <f t="shared" ca="1" si="35"/>
        <v>32.177825852396836</v>
      </c>
      <c r="M202" s="7">
        <f t="shared" ca="1" si="28"/>
        <v>16.676629667380158</v>
      </c>
      <c r="N202" s="8">
        <f ca="1">J202/AVERAGE(L82:L201)</f>
        <v>21.434140136239726</v>
      </c>
      <c r="O202" s="13">
        <f ca="1">1/M202-(G202/100-(((E202/E82)^(1/10))-1))</f>
        <v>3.3621784870726396E-3</v>
      </c>
      <c r="P202" s="5">
        <f ca="1">((G202/G203+G202/1200+((1+G203/1200)^(-119))*(1-G202/G203)))</f>
        <v>1.0019770949332516</v>
      </c>
      <c r="Q202" s="5">
        <f ca="1">Q201*P201*E201/E202</f>
        <v>3.6869328329594402</v>
      </c>
      <c r="R202" s="10">
        <f t="shared" ca="1" si="29"/>
        <v>5.4261979497677304E-2</v>
      </c>
      <c r="S202" s="10">
        <f t="shared" ca="1" si="30"/>
        <v>5.4736357356398146E-2</v>
      </c>
      <c r="T202" s="10">
        <f t="shared" ca="1" si="31"/>
        <v>-4.7437785872084248E-4</v>
      </c>
      <c r="U202" s="10"/>
      <c r="V202" s="11"/>
      <c r="W202" s="12"/>
      <c r="X202" s="12"/>
    </row>
    <row r="203" spans="1:24" x14ac:dyDescent="0.2">
      <c r="A203" s="3">
        <v>1887.1</v>
      </c>
      <c r="B203" s="4">
        <v>5.2</v>
      </c>
      <c r="C203" s="1">
        <v>0.245</v>
      </c>
      <c r="D203" s="4">
        <v>0.35499999999999998</v>
      </c>
      <c r="E203" s="4">
        <v>7.9922320659999997</v>
      </c>
      <c r="F203" s="1">
        <f t="shared" ca="1" si="36"/>
        <v>1887.7916666666515</v>
      </c>
      <c r="G203" s="5">
        <f ca="1">G194*3/12+G206*9/12</f>
        <v>3.6324999999999998</v>
      </c>
      <c r="H203" s="1">
        <f t="shared" ca="1" si="32"/>
        <v>177.62442184821316</v>
      </c>
      <c r="I203" s="1">
        <f t="shared" ca="1" si="33"/>
        <v>8.3688429524638881</v>
      </c>
      <c r="J203" s="6">
        <f t="shared" ca="1" si="37"/>
        <v>470.87084822111177</v>
      </c>
      <c r="K203" s="1">
        <f t="shared" ca="1" si="34"/>
        <v>12.126282645406857</v>
      </c>
      <c r="L203" s="6">
        <f t="shared" ca="1" si="35"/>
        <v>32.145990599710508</v>
      </c>
      <c r="M203" s="7">
        <f t="shared" ca="1" si="28"/>
        <v>15.880666812517324</v>
      </c>
      <c r="N203" s="8">
        <f ca="1">J203/AVERAGE(L83:L202)</f>
        <v>20.408601387649565</v>
      </c>
      <c r="O203" s="13">
        <f ca="1">1/M203-(G203/100-(((E203/E83)^(1/10))-1))</f>
        <v>7.4165025414430763E-3</v>
      </c>
      <c r="P203" s="5">
        <f ca="1">((G203/G204+G203/1200+((1+G204/1200)^(-119))*(1-G203/G204)))</f>
        <v>1.0019881207014731</v>
      </c>
      <c r="Q203" s="5">
        <f ca="1">Q202*P202*E202/E203</f>
        <v>3.6502455519905932</v>
      </c>
      <c r="R203" s="10">
        <f t="shared" ca="1" si="29"/>
        <v>5.7083066914884073E-2</v>
      </c>
      <c r="S203" s="10">
        <f t="shared" ca="1" si="30"/>
        <v>5.7623650152356376E-2</v>
      </c>
      <c r="T203" s="10">
        <f t="shared" ca="1" si="31"/>
        <v>-5.4058323747230297E-4</v>
      </c>
      <c r="U203" s="10"/>
      <c r="V203" s="11"/>
      <c r="W203" s="12"/>
      <c r="X203" s="12"/>
    </row>
    <row r="204" spans="1:24" x14ac:dyDescent="0.2">
      <c r="A204" s="3">
        <v>1887.11</v>
      </c>
      <c r="B204" s="4">
        <v>5.3</v>
      </c>
      <c r="C204" s="1">
        <v>0.2475</v>
      </c>
      <c r="D204" s="4">
        <v>0.35749999999999998</v>
      </c>
      <c r="E204" s="4">
        <v>8.0873811569999994</v>
      </c>
      <c r="F204" s="1">
        <f t="shared" ca="1" si="36"/>
        <v>1887.8749999999848</v>
      </c>
      <c r="G204" s="5">
        <f ca="1">G194*2/12+G206*10/12</f>
        <v>3.6450000000000005</v>
      </c>
      <c r="H204" s="1">
        <f t="shared" ca="1" si="32"/>
        <v>178.91031372345148</v>
      </c>
      <c r="I204" s="1">
        <f t="shared" ca="1" si="33"/>
        <v>8.3547740842555172</v>
      </c>
      <c r="J204" s="6">
        <f t="shared" ca="1" si="37"/>
        <v>476.12532816038549</v>
      </c>
      <c r="K204" s="1">
        <f t="shared" ca="1" si="34"/>
        <v>12.068007010591302</v>
      </c>
      <c r="L204" s="6">
        <f t="shared" ca="1" si="35"/>
        <v>32.11600090893166</v>
      </c>
      <c r="M204" s="7">
        <f t="shared" ca="1" si="28"/>
        <v>15.950712201066782</v>
      </c>
      <c r="N204" s="8">
        <f ca="1">J204/AVERAGE(L84:L203)</f>
        <v>20.495857279505195</v>
      </c>
      <c r="O204" s="13">
        <f ca="1">1/M204-(G204/100-(((E204/E84)^(1/10))-1))</f>
        <v>1.0122384862189297E-2</v>
      </c>
      <c r="P204" s="5">
        <f ca="1">((G204/G205+G204/1200+((1+G205/1200)^(-119))*(1-G204/G205)))</f>
        <v>1.0019991459752047</v>
      </c>
      <c r="Q204" s="5">
        <f ca="1">Q203*P203*E203/E204</f>
        <v>3.6144716860752424</v>
      </c>
      <c r="R204" s="10">
        <f t="shared" ca="1" si="29"/>
        <v>5.2464919453968584E-2</v>
      </c>
      <c r="S204" s="10">
        <f t="shared" ca="1" si="30"/>
        <v>5.8999124724486984E-2</v>
      </c>
      <c r="T204" s="10">
        <f t="shared" ca="1" si="31"/>
        <v>-6.5342052705184006E-3</v>
      </c>
      <c r="U204" s="10"/>
      <c r="V204" s="11"/>
      <c r="W204" s="12"/>
      <c r="X204" s="12"/>
    </row>
    <row r="205" spans="1:24" x14ac:dyDescent="0.2">
      <c r="A205" s="3">
        <v>1887.12</v>
      </c>
      <c r="B205" s="4">
        <v>5.27</v>
      </c>
      <c r="C205" s="1">
        <v>0.25</v>
      </c>
      <c r="D205" s="4">
        <v>0.36</v>
      </c>
      <c r="E205" s="4">
        <v>8.2776793390000005</v>
      </c>
      <c r="F205" s="1">
        <f t="shared" ca="1" si="36"/>
        <v>1887.958333333318</v>
      </c>
      <c r="G205" s="5">
        <f ca="1">G194*1/12+G206*11/12</f>
        <v>3.6574999999999998</v>
      </c>
      <c r="H205" s="1">
        <f t="shared" ca="1" si="32"/>
        <v>173.80786946185424</v>
      </c>
      <c r="I205" s="1">
        <f t="shared" ca="1" si="33"/>
        <v>8.2451550978109225</v>
      </c>
      <c r="J205" s="6">
        <f t="shared" ca="1" si="37"/>
        <v>464.37497697418877</v>
      </c>
      <c r="K205" s="1">
        <f t="shared" ca="1" si="34"/>
        <v>11.873023340847727</v>
      </c>
      <c r="L205" s="6">
        <f t="shared" ca="1" si="35"/>
        <v>31.722009812278547</v>
      </c>
      <c r="M205" s="7">
        <f t="shared" ca="1" si="28"/>
        <v>15.455513454469951</v>
      </c>
      <c r="N205" s="8">
        <f ca="1">J205/AVERAGE(L85:L204)</f>
        <v>19.857946875058211</v>
      </c>
      <c r="O205" s="13">
        <f ca="1">1/M205-(G205/100-(((E205/E85)^(1/10))-1))</f>
        <v>1.4297028255089106E-2</v>
      </c>
      <c r="P205" s="5">
        <f ca="1">((G205/G206+G205/1200+((1+G206/1200)^(-119))*(1-G205/G206)))</f>
        <v>1.0020101707549067</v>
      </c>
      <c r="Q205" s="5">
        <f ca="1">Q204*P204*E204/E205</f>
        <v>3.5384371951168614</v>
      </c>
      <c r="R205" s="10">
        <f t="shared" ca="1" si="29"/>
        <v>5.7678975826847223E-2</v>
      </c>
      <c r="S205" s="10">
        <f t="shared" ca="1" si="30"/>
        <v>6.1586799125739944E-2</v>
      </c>
      <c r="T205" s="10">
        <f t="shared" ca="1" si="31"/>
        <v>-3.9078232988927208E-3</v>
      </c>
      <c r="U205" s="10"/>
      <c r="V205" s="11"/>
      <c r="W205" s="12"/>
      <c r="X205" s="12"/>
    </row>
    <row r="206" spans="1:24" x14ac:dyDescent="0.2">
      <c r="A206" s="3">
        <v>1888.01</v>
      </c>
      <c r="B206" s="4">
        <v>5.31</v>
      </c>
      <c r="C206" s="1">
        <v>0.24829999999999999</v>
      </c>
      <c r="D206" s="4">
        <v>0.35170000000000001</v>
      </c>
      <c r="E206" s="4">
        <v>8.3728446279999993</v>
      </c>
      <c r="F206" s="1">
        <f t="shared" ca="1" si="36"/>
        <v>1888.0416666666513</v>
      </c>
      <c r="G206" s="5">
        <v>3.67</v>
      </c>
      <c r="H206" s="1">
        <f t="shared" ca="1" si="32"/>
        <v>173.13660940896656</v>
      </c>
      <c r="I206" s="1">
        <f t="shared" ca="1" si="33"/>
        <v>8.0960113213270066</v>
      </c>
      <c r="J206" s="6">
        <f t="shared" ca="1" si="37"/>
        <v>464.38408118973342</v>
      </c>
      <c r="K206" s="1">
        <f t="shared" ca="1" si="34"/>
        <v>11.467447368951705</v>
      </c>
      <c r="L206" s="6">
        <f t="shared" ca="1" si="35"/>
        <v>30.757793098762576</v>
      </c>
      <c r="M206" s="7">
        <f t="shared" ca="1" si="28"/>
        <v>15.358662514259908</v>
      </c>
      <c r="N206" s="8">
        <f ca="1">J206/AVERAGE(L86:L205)</f>
        <v>19.731734100274647</v>
      </c>
      <c r="O206" s="13">
        <f ca="1">1/M206-(G206/100-(((E206/E86)^(1/10))-1))</f>
        <v>1.8720415575164684E-2</v>
      </c>
      <c r="P206" s="5">
        <f ca="1">((G206/G207+G206/1200+((1+G207/1200)^(-119))*(1-G206/G207)))</f>
        <v>1.0045816690372138</v>
      </c>
      <c r="Q206" s="5">
        <f ca="1">Q205*P205*E205/E206</f>
        <v>3.5052515322032569</v>
      </c>
      <c r="R206" s="10">
        <f t="shared" ca="1" si="29"/>
        <v>6.0865157184430529E-2</v>
      </c>
      <c r="S206" s="10">
        <f t="shared" ca="1" si="30"/>
        <v>6.2921439888693254E-2</v>
      </c>
      <c r="T206" s="10">
        <f t="shared" ca="1" si="31"/>
        <v>-2.0562827042627241E-3</v>
      </c>
      <c r="U206" s="10"/>
      <c r="V206" s="11"/>
      <c r="W206" s="12"/>
      <c r="X206" s="12"/>
    </row>
    <row r="207" spans="1:24" x14ac:dyDescent="0.2">
      <c r="A207" s="3">
        <v>1888.02</v>
      </c>
      <c r="B207" s="4">
        <v>5.28</v>
      </c>
      <c r="C207" s="1">
        <v>0.2467</v>
      </c>
      <c r="D207" s="4">
        <v>0.34329999999999999</v>
      </c>
      <c r="E207" s="4">
        <v>8.2776793390000005</v>
      </c>
      <c r="F207" s="1">
        <f t="shared" ca="1" si="36"/>
        <v>1888.1249999999845</v>
      </c>
      <c r="G207" s="5">
        <f ca="1">G206*11/12+G218*1/12</f>
        <v>3.6516666666666664</v>
      </c>
      <c r="H207" s="1">
        <f t="shared" ca="1" si="32"/>
        <v>174.13767566576669</v>
      </c>
      <c r="I207" s="1">
        <f t="shared" ca="1" si="33"/>
        <v>8.136319050519818</v>
      </c>
      <c r="J207" s="6">
        <f t="shared" ca="1" si="37"/>
        <v>468.88771557655946</v>
      </c>
      <c r="K207" s="1">
        <f t="shared" ca="1" si="34"/>
        <v>11.322246980313958</v>
      </c>
      <c r="L207" s="6">
        <f t="shared" ca="1" si="35"/>
        <v>30.486581961635007</v>
      </c>
      <c r="M207" s="7">
        <f t="shared" ca="1" si="28"/>
        <v>15.418178318820544</v>
      </c>
      <c r="N207" s="8">
        <f ca="1">J207/AVERAGE(L87:L206)</f>
        <v>19.807302727374452</v>
      </c>
      <c r="O207" s="13">
        <f ca="1">1/M207-(G207/100-(((E207/E87)^(1/10))-1))</f>
        <v>1.8545973596228886E-2</v>
      </c>
      <c r="P207" s="5">
        <f ca="1">((G207/G208+G207/1200+((1+G208/1200)^(-119))*(1-G207/G208)))</f>
        <v>1.0045677011853911</v>
      </c>
      <c r="Q207" s="5">
        <f ca="1">Q206*P206*E206/E207</f>
        <v>3.5617945950055767</v>
      </c>
      <c r="R207" s="10">
        <f t="shared" ca="1" si="29"/>
        <v>5.8453781626417456E-2</v>
      </c>
      <c r="S207" s="10">
        <f t="shared" ca="1" si="30"/>
        <v>6.0198696369751392E-2</v>
      </c>
      <c r="T207" s="10">
        <f t="shared" ca="1" si="31"/>
        <v>-1.7449147433339363E-3</v>
      </c>
      <c r="U207" s="10"/>
      <c r="V207" s="11"/>
      <c r="W207" s="12"/>
      <c r="X207" s="12"/>
    </row>
    <row r="208" spans="1:24" x14ac:dyDescent="0.2">
      <c r="A208" s="3">
        <v>1888.03</v>
      </c>
      <c r="B208" s="4">
        <v>5.08</v>
      </c>
      <c r="C208" s="1">
        <v>0.245</v>
      </c>
      <c r="D208" s="4">
        <v>0.33500000000000002</v>
      </c>
      <c r="E208" s="4">
        <v>8.2776793390000005</v>
      </c>
      <c r="F208" s="1">
        <f t="shared" ca="1" si="36"/>
        <v>1888.2083333333178</v>
      </c>
      <c r="G208" s="5">
        <f ca="1">G206*10/12+G218*2/12</f>
        <v>3.6333333333333337</v>
      </c>
      <c r="H208" s="1">
        <f t="shared" ca="1" si="32"/>
        <v>167.54155158751792</v>
      </c>
      <c r="I208" s="1">
        <f t="shared" ca="1" si="33"/>
        <v>8.0802519958547041</v>
      </c>
      <c r="J208" s="6">
        <f t="shared" ca="1" si="37"/>
        <v>452.93990896248914</v>
      </c>
      <c r="K208" s="1">
        <f t="shared" ca="1" si="34"/>
        <v>11.048507831066637</v>
      </c>
      <c r="L208" s="6">
        <f t="shared" ca="1" si="35"/>
        <v>29.869068799691711</v>
      </c>
      <c r="M208" s="7">
        <f t="shared" ca="1" si="28"/>
        <v>14.80897236694657</v>
      </c>
      <c r="N208" s="8">
        <f ca="1">J208/AVERAGE(L88:L207)</f>
        <v>19.026611493191702</v>
      </c>
      <c r="O208" s="13">
        <f ca="1">1/M208-(G208/100-(((E208/E88)^(1/10))-1))</f>
        <v>2.3484775724689648E-2</v>
      </c>
      <c r="P208" s="5">
        <f ca="1">((G208/G209+G208/1200+((1+G209/1200)^(-119))*(1-G208/G209)))</f>
        <v>1.0045537348950258</v>
      </c>
      <c r="Q208" s="5">
        <f ca="1">Q207*P207*E207/E208</f>
        <v>3.5780638083993033</v>
      </c>
      <c r="R208" s="10">
        <f t="shared" ca="1" si="29"/>
        <v>5.7574262323824899E-2</v>
      </c>
      <c r="S208" s="10">
        <f t="shared" ca="1" si="30"/>
        <v>6.0195091247454258E-2</v>
      </c>
      <c r="T208" s="10">
        <f t="shared" ca="1" si="31"/>
        <v>-2.6208289236293592E-3</v>
      </c>
      <c r="U208" s="10"/>
      <c r="V208" s="11"/>
      <c r="W208" s="12"/>
      <c r="X208" s="12"/>
    </row>
    <row r="209" spans="1:24" x14ac:dyDescent="0.2">
      <c r="A209" s="3">
        <v>1888.04</v>
      </c>
      <c r="B209" s="4">
        <v>5.0999999999999996</v>
      </c>
      <c r="C209" s="1">
        <v>0.24329999999999999</v>
      </c>
      <c r="D209" s="4">
        <v>0.32669999999999999</v>
      </c>
      <c r="E209" s="4">
        <v>8.18251405</v>
      </c>
      <c r="F209" s="1">
        <f t="shared" ca="1" si="36"/>
        <v>1888.2916666666511</v>
      </c>
      <c r="G209" s="5">
        <f ca="1">G206*9/12+G218*3/12</f>
        <v>3.6150000000000002</v>
      </c>
      <c r="H209" s="1">
        <f t="shared" ca="1" si="32"/>
        <v>170.1573980187666</v>
      </c>
      <c r="I209" s="1">
        <f t="shared" ca="1" si="33"/>
        <v>8.117508811365866</v>
      </c>
      <c r="J209" s="6">
        <f t="shared" ca="1" si="37"/>
        <v>461.84048639418694</v>
      </c>
      <c r="K209" s="1">
        <f t="shared" ca="1" si="34"/>
        <v>10.900082731908048</v>
      </c>
      <c r="L209" s="6">
        <f t="shared" ca="1" si="35"/>
        <v>29.584958216662915</v>
      </c>
      <c r="M209" s="7">
        <f t="shared" ca="1" si="28"/>
        <v>15.020108681844466</v>
      </c>
      <c r="N209" s="8">
        <f ca="1">J209/AVERAGE(L89:L208)</f>
        <v>19.299571616567654</v>
      </c>
      <c r="O209" s="13">
        <f ca="1">1/M209-(G209/100-(((E209/E89)^(1/10))-1))</f>
        <v>2.2632996042627543E-2</v>
      </c>
      <c r="P209" s="5">
        <f ca="1">((G209/G210+G209/1200+((1+G210/1200)^(-119))*(1-G209/G210)))</f>
        <v>1.0045397701682555</v>
      </c>
      <c r="Q209" s="5">
        <f ca="1">Q208*P208*E208/E209</f>
        <v>3.6361609028814996</v>
      </c>
      <c r="R209" s="10">
        <f t="shared" ca="1" si="29"/>
        <v>5.404622858914121E-2</v>
      </c>
      <c r="S209" s="10">
        <f t="shared" ca="1" si="30"/>
        <v>5.8966097231183623E-2</v>
      </c>
      <c r="T209" s="10">
        <f t="shared" ca="1" si="31"/>
        <v>-4.9198686420424131E-3</v>
      </c>
      <c r="U209" s="10"/>
      <c r="V209" s="11"/>
      <c r="W209" s="12"/>
      <c r="X209" s="12"/>
    </row>
    <row r="210" spans="1:24" x14ac:dyDescent="0.2">
      <c r="A210" s="3">
        <v>1888.05</v>
      </c>
      <c r="B210" s="4">
        <v>5.17</v>
      </c>
      <c r="C210" s="1">
        <v>0.2417</v>
      </c>
      <c r="D210" s="4">
        <v>0.31830000000000003</v>
      </c>
      <c r="E210" s="4">
        <v>8.0873811569999994</v>
      </c>
      <c r="F210" s="1">
        <f t="shared" ca="1" si="36"/>
        <v>1888.3749999999843</v>
      </c>
      <c r="G210" s="5">
        <f ca="1">G206*8/12+G218*4/12</f>
        <v>3.5966666666666667</v>
      </c>
      <c r="H210" s="1">
        <f t="shared" ca="1" si="32"/>
        <v>174.5219475377819</v>
      </c>
      <c r="I210" s="1">
        <f t="shared" ca="1" si="33"/>
        <v>8.1589854390487204</v>
      </c>
      <c r="J210" s="6">
        <f t="shared" ca="1" si="37"/>
        <v>475.53215177881145</v>
      </c>
      <c r="K210" s="1">
        <f t="shared" ca="1" si="34"/>
        <v>10.744745822297098</v>
      </c>
      <c r="L210" s="6">
        <f t="shared" ca="1" si="35"/>
        <v>29.276960137562035</v>
      </c>
      <c r="M210" s="7">
        <f t="shared" ca="1" si="28"/>
        <v>15.387916957229137</v>
      </c>
      <c r="N210" s="8">
        <f ca="1">J210/AVERAGE(L90:L209)</f>
        <v>19.772685839694244</v>
      </c>
      <c r="O210" s="13">
        <f ca="1">1/M210-(G210/100-(((E210/E90)^(1/10))-1))</f>
        <v>2.3320027160848529E-2</v>
      </c>
      <c r="P210" s="5">
        <f ca="1">((G210/G211+G210/1200+((1+G211/1200)^(-119))*(1-G210/G211)))</f>
        <v>1.0045258070072212</v>
      </c>
      <c r="Q210" s="5">
        <f ca="1">Q209*P209*E209/E210</f>
        <v>3.6956350386550132</v>
      </c>
      <c r="R210" s="10">
        <f t="shared" ca="1" si="29"/>
        <v>5.0839347211230734E-2</v>
      </c>
      <c r="S210" s="10">
        <f t="shared" ca="1" si="30"/>
        <v>5.055071098822439E-2</v>
      </c>
      <c r="T210" s="10">
        <f t="shared" ca="1" si="31"/>
        <v>2.8863622300634439E-4</v>
      </c>
      <c r="U210" s="10"/>
      <c r="V210" s="11"/>
      <c r="W210" s="12"/>
      <c r="X210" s="12"/>
    </row>
    <row r="211" spans="1:24" x14ac:dyDescent="0.2">
      <c r="A211" s="3">
        <v>1888.06</v>
      </c>
      <c r="B211" s="4">
        <v>5.01</v>
      </c>
      <c r="C211" s="1">
        <v>0.24</v>
      </c>
      <c r="D211" s="4">
        <v>0.31</v>
      </c>
      <c r="E211" s="4">
        <v>7.9922320659999997</v>
      </c>
      <c r="F211" s="1">
        <f t="shared" ca="1" si="36"/>
        <v>1888.4583333333176</v>
      </c>
      <c r="G211" s="5">
        <f ca="1">G206*7/12+G218*5/12</f>
        <v>3.5783333333333331</v>
      </c>
      <c r="H211" s="1">
        <f t="shared" ca="1" si="32"/>
        <v>171.13429874222072</v>
      </c>
      <c r="I211" s="1">
        <f t="shared" ca="1" si="33"/>
        <v>8.1980502391482979</v>
      </c>
      <c r="J211" s="6">
        <f t="shared" ca="1" si="37"/>
        <v>468.16307165173305</v>
      </c>
      <c r="K211" s="1">
        <f t="shared" ca="1" si="34"/>
        <v>10.589148225566552</v>
      </c>
      <c r="L211" s="6">
        <f t="shared" ca="1" si="35"/>
        <v>28.968174094219012</v>
      </c>
      <c r="M211" s="7">
        <f t="shared" ca="1" si="28"/>
        <v>15.077628818434698</v>
      </c>
      <c r="N211" s="8">
        <f ca="1">J211/AVERAGE(L91:L210)</f>
        <v>19.375983676114203</v>
      </c>
      <c r="O211" s="13">
        <f ca="1">1/M211-(G211/100-(((E211/E91)^(1/10))-1))</f>
        <v>2.5898537334721194E-2</v>
      </c>
      <c r="P211" s="5">
        <f ca="1">((G211/G212+G211/1200+((1+G212/1200)^(-119))*(1-G211/G212)))</f>
        <v>1.0045118454140671</v>
      </c>
      <c r="Q211" s="5">
        <f ca="1">Q210*P210*E210/E211</f>
        <v>3.7565571530193069</v>
      </c>
      <c r="R211" s="10">
        <f t="shared" ca="1" si="29"/>
        <v>6.4064534325128486E-2</v>
      </c>
      <c r="S211" s="10">
        <f t="shared" ca="1" si="30"/>
        <v>5.6469285824678916E-2</v>
      </c>
      <c r="T211" s="10">
        <f t="shared" ca="1" si="31"/>
        <v>7.5952485004495696E-3</v>
      </c>
      <c r="U211" s="10"/>
      <c r="V211" s="11"/>
      <c r="W211" s="12"/>
      <c r="X211" s="12"/>
    </row>
    <row r="212" spans="1:24" x14ac:dyDescent="0.2">
      <c r="A212" s="3">
        <v>1888.07</v>
      </c>
      <c r="B212" s="4">
        <v>5.14</v>
      </c>
      <c r="C212" s="1">
        <v>0.23830000000000001</v>
      </c>
      <c r="D212" s="4">
        <v>0.30170000000000002</v>
      </c>
      <c r="E212" s="4">
        <v>8.0873811569999994</v>
      </c>
      <c r="F212" s="1">
        <f t="shared" ca="1" si="36"/>
        <v>1888.5416666666508</v>
      </c>
      <c r="G212" s="5">
        <f ca="1">G206*6/12+G218*6/12</f>
        <v>3.5600000000000005</v>
      </c>
      <c r="H212" s="1">
        <f t="shared" ca="1" si="32"/>
        <v>173.50924764878124</v>
      </c>
      <c r="I212" s="1">
        <f t="shared" ca="1" si="33"/>
        <v>8.0442127849619798</v>
      </c>
      <c r="J212" s="6">
        <f t="shared" ca="1" si="37"/>
        <v>476.49393810842048</v>
      </c>
      <c r="K212" s="1">
        <f t="shared" ca="1" si="34"/>
        <v>10.18438521705006</v>
      </c>
      <c r="L212" s="6">
        <f t="shared" ca="1" si="35"/>
        <v>27.968525511149899</v>
      </c>
      <c r="M212" s="7">
        <f t="shared" ca="1" si="28"/>
        <v>15.279642515498178</v>
      </c>
      <c r="N212" s="8">
        <f ca="1">J212/AVERAGE(L92:L211)</f>
        <v>19.635009581546463</v>
      </c>
      <c r="O212" s="13">
        <f ca="1">1/M212-(G212/100-(((E212/E92)^(1/10))-1))</f>
        <v>2.5259012921316784E-2</v>
      </c>
      <c r="P212" s="5">
        <f ca="1">((G212/G213+G212/1200+((1+G213/1200)^(-119))*(1-G212/G213)))</f>
        <v>1.0044978853909405</v>
      </c>
      <c r="Q212" s="5">
        <f ca="1">Q211*P211*E211/E212</f>
        <v>3.7291103675228134</v>
      </c>
      <c r="R212" s="10">
        <f t="shared" ca="1" si="29"/>
        <v>6.4451004161728775E-2</v>
      </c>
      <c r="S212" s="10">
        <f t="shared" ca="1" si="30"/>
        <v>5.9217498387454715E-2</v>
      </c>
      <c r="T212" s="10">
        <f t="shared" ca="1" si="31"/>
        <v>5.2335057742740609E-3</v>
      </c>
      <c r="U212" s="10"/>
      <c r="V212" s="11"/>
      <c r="W212" s="12"/>
      <c r="X212" s="12"/>
    </row>
    <row r="213" spans="1:24" x14ac:dyDescent="0.2">
      <c r="A213" s="3">
        <v>1888.08</v>
      </c>
      <c r="B213" s="4">
        <v>5.25</v>
      </c>
      <c r="C213" s="1">
        <v>0.23669999999999999</v>
      </c>
      <c r="D213" s="4">
        <v>0.29330000000000001</v>
      </c>
      <c r="E213" s="4">
        <v>8.0873811569999994</v>
      </c>
      <c r="F213" s="1">
        <f t="shared" ca="1" si="36"/>
        <v>1888.6249999999841</v>
      </c>
      <c r="G213" s="5">
        <f ca="1">G206*5/12+G218*7/12</f>
        <v>3.541666666666667</v>
      </c>
      <c r="H213" s="1">
        <f t="shared" ca="1" si="32"/>
        <v>177.22248057511706</v>
      </c>
      <c r="I213" s="1">
        <f t="shared" ca="1" si="33"/>
        <v>7.9902021242152763</v>
      </c>
      <c r="J213" s="6">
        <f t="shared" ca="1" si="37"/>
        <v>488.51984785961025</v>
      </c>
      <c r="K213" s="1">
        <f t="shared" ca="1" si="34"/>
        <v>9.9008292481298721</v>
      </c>
      <c r="L213" s="6">
        <f t="shared" ca="1" si="35"/>
        <v>27.291975500423558</v>
      </c>
      <c r="M213" s="7">
        <f t="shared" ca="1" si="28"/>
        <v>15.60291167008881</v>
      </c>
      <c r="N213" s="8">
        <f ca="1">J213/AVERAGE(L93:L212)</f>
        <v>20.049771885586612</v>
      </c>
      <c r="O213" s="13">
        <f ca="1">1/M213-(G213/100-(((E213/E93)^(1/10))-1))</f>
        <v>2.2974575191211148E-2</v>
      </c>
      <c r="P213" s="5">
        <f ca="1">((G213/G214+G213/1200+((1+G214/1200)^(-119))*(1-G213/G214)))</f>
        <v>1.0044839269399921</v>
      </c>
      <c r="Q213" s="5">
        <f ca="1">Q212*P212*E212/E213</f>
        <v>3.7458834785660993</v>
      </c>
      <c r="R213" s="10">
        <f t="shared" ca="1" si="29"/>
        <v>6.6032456333406708E-2</v>
      </c>
      <c r="S213" s="10">
        <f t="shared" ca="1" si="30"/>
        <v>5.9213019345224716E-2</v>
      </c>
      <c r="T213" s="10">
        <f t="shared" ca="1" si="31"/>
        <v>6.8194369881819927E-3</v>
      </c>
      <c r="U213" s="10"/>
      <c r="V213" s="11"/>
      <c r="W213" s="12"/>
      <c r="X213" s="12"/>
    </row>
    <row r="214" spans="1:24" x14ac:dyDescent="0.2">
      <c r="A214" s="3">
        <v>1888.09</v>
      </c>
      <c r="B214" s="4">
        <v>5.38</v>
      </c>
      <c r="C214" s="1">
        <v>0.23499999999999999</v>
      </c>
      <c r="D214" s="4">
        <v>0.28499999999999998</v>
      </c>
      <c r="E214" s="4">
        <v>8.0873811569999994</v>
      </c>
      <c r="F214" s="1">
        <f t="shared" ca="1" si="36"/>
        <v>1888.7083333333173</v>
      </c>
      <c r="G214" s="5">
        <f ca="1">G206*4/12+G218*8/12</f>
        <v>3.5233333333333334</v>
      </c>
      <c r="H214" s="1">
        <f t="shared" ca="1" si="32"/>
        <v>181.61084676078661</v>
      </c>
      <c r="I214" s="1">
        <f t="shared" ca="1" si="33"/>
        <v>7.9328157971719051</v>
      </c>
      <c r="J214" s="6">
        <f t="shared" ca="1" si="37"/>
        <v>502.43878638195952</v>
      </c>
      <c r="K214" s="1">
        <f t="shared" ca="1" si="34"/>
        <v>9.6206489455063533</v>
      </c>
      <c r="L214" s="6">
        <f t="shared" ca="1" si="35"/>
        <v>26.616181062984843</v>
      </c>
      <c r="M214" s="7">
        <f t="shared" ca="1" si="28"/>
        <v>15.987828821761427</v>
      </c>
      <c r="N214" s="8">
        <f ca="1">J214/AVERAGE(L94:L213)</f>
        <v>20.542902549349101</v>
      </c>
      <c r="O214" s="13">
        <f ca="1">1/M214-(G214/100-(((E214/E94)^(1/10))-1))</f>
        <v>2.1614886504528315E-2</v>
      </c>
      <c r="P214" s="5">
        <f ca="1">((G214/G215+G214/1200+((1+G215/1200)^(-119))*(1-G214/G215)))</f>
        <v>1.0044699700633755</v>
      </c>
      <c r="Q214" s="5">
        <f ca="1">Q213*P213*E213/E214</f>
        <v>3.762679746409713</v>
      </c>
      <c r="R214" s="10">
        <f t="shared" ca="1" si="29"/>
        <v>6.3167783307784164E-2</v>
      </c>
      <c r="S214" s="10">
        <f t="shared" ca="1" si="30"/>
        <v>5.9208365106472316E-2</v>
      </c>
      <c r="T214" s="10">
        <f t="shared" ca="1" si="31"/>
        <v>3.9594182013118484E-3</v>
      </c>
      <c r="U214" s="10"/>
      <c r="V214" s="11"/>
      <c r="W214" s="12"/>
      <c r="X214" s="12"/>
    </row>
    <row r="215" spans="1:24" x14ac:dyDescent="0.2">
      <c r="A215" s="3">
        <v>1888.1</v>
      </c>
      <c r="B215" s="4">
        <v>5.35</v>
      </c>
      <c r="C215" s="1">
        <v>0.23330000000000001</v>
      </c>
      <c r="D215" s="4">
        <v>0.2767</v>
      </c>
      <c r="E215" s="4">
        <v>8.18251405</v>
      </c>
      <c r="F215" s="1">
        <f t="shared" ca="1" si="36"/>
        <v>1888.7916666666506</v>
      </c>
      <c r="G215" s="5">
        <f ca="1">G206*3/12+G218*9/12</f>
        <v>3.5049999999999999</v>
      </c>
      <c r="H215" s="1">
        <f t="shared" ca="1" si="32"/>
        <v>178.49844694125517</v>
      </c>
      <c r="I215" s="1">
        <f t="shared" ca="1" si="33"/>
        <v>7.7838668544663241</v>
      </c>
      <c r="J215" s="6">
        <f t="shared" ca="1" si="37"/>
        <v>495.62266998713363</v>
      </c>
      <c r="K215" s="1">
        <f t="shared" ca="1" si="34"/>
        <v>9.231872947410336</v>
      </c>
      <c r="L215" s="6">
        <f t="shared" ca="1" si="35"/>
        <v>25.63341921223175</v>
      </c>
      <c r="M215" s="7">
        <f t="shared" ca="1" si="28"/>
        <v>15.71594187432971</v>
      </c>
      <c r="N215" s="8">
        <f ca="1">J215/AVERAGE(L95:L214)</f>
        <v>20.193130565349659</v>
      </c>
      <c r="O215" s="13">
        <f ca="1">1/M215-(G215/100-(((E215/E95)^(1/10))-1))</f>
        <v>2.5156877140990894E-2</v>
      </c>
      <c r="P215" s="5">
        <f ca="1">((G215/G216+G215/1200+((1+G216/1200)^(-119))*(1-G215/G216)))</f>
        <v>1.0044560147632471</v>
      </c>
      <c r="Q215" s="5">
        <f ca="1">Q214*P214*E214/E215</f>
        <v>3.7355569804328068</v>
      </c>
      <c r="R215" s="10">
        <f t="shared" ca="1" si="29"/>
        <v>6.2710974958625876E-2</v>
      </c>
      <c r="S215" s="10">
        <f t="shared" ca="1" si="30"/>
        <v>6.044294371587311E-2</v>
      </c>
      <c r="T215" s="10">
        <f t="shared" ca="1" si="31"/>
        <v>2.268031242752766E-3</v>
      </c>
      <c r="U215" s="10"/>
      <c r="V215" s="11"/>
      <c r="W215" s="12"/>
      <c r="X215" s="12"/>
    </row>
    <row r="216" spans="1:24" x14ac:dyDescent="0.2">
      <c r="A216" s="3">
        <v>1888.11</v>
      </c>
      <c r="B216" s="4">
        <v>5.24</v>
      </c>
      <c r="C216" s="1">
        <v>0.23169999999999999</v>
      </c>
      <c r="D216" s="4">
        <v>0.26829999999999998</v>
      </c>
      <c r="E216" s="4">
        <v>8.2776793390000005</v>
      </c>
      <c r="F216" s="1">
        <f t="shared" ca="1" si="36"/>
        <v>1888.8749999999839</v>
      </c>
      <c r="G216" s="5">
        <f ca="1">G206*2/12+G218*10/12</f>
        <v>3.4866666666666668</v>
      </c>
      <c r="H216" s="1">
        <f t="shared" ca="1" si="32"/>
        <v>172.81845085011693</v>
      </c>
      <c r="I216" s="1">
        <f t="shared" ca="1" si="33"/>
        <v>7.6416097446511619</v>
      </c>
      <c r="J216" s="6">
        <f t="shared" ca="1" si="37"/>
        <v>481.61962428943798</v>
      </c>
      <c r="K216" s="1">
        <f t="shared" ca="1" si="34"/>
        <v>8.8487004509706821</v>
      </c>
      <c r="L216" s="6">
        <f t="shared" ca="1" si="35"/>
        <v>24.660027709323703</v>
      </c>
      <c r="M216" s="7">
        <f t="shared" ca="1" si="28"/>
        <v>15.223749016946286</v>
      </c>
      <c r="N216" s="8">
        <f ca="1">J216/AVERAGE(L96:L215)</f>
        <v>19.562485773849485</v>
      </c>
      <c r="O216" s="13">
        <f ca="1">1/M216-(G216/100-(((E216/E96)^(1/10))-1))</f>
        <v>2.9677725599002641E-2</v>
      </c>
      <c r="P216" s="5">
        <f ca="1">((G216/G217+G216/1200+((1+G217/1200)^(-119))*(1-G216/G217)))</f>
        <v>1.0044420610417675</v>
      </c>
      <c r="Q216" s="5">
        <f ca="1">Q215*P215*E215/E216</f>
        <v>3.7090650494671742</v>
      </c>
      <c r="R216" s="10">
        <f t="shared" ca="1" si="29"/>
        <v>6.9559615555549792E-2</v>
      </c>
      <c r="S216" s="10">
        <f t="shared" ca="1" si="30"/>
        <v>6.1664849508068054E-2</v>
      </c>
      <c r="T216" s="10">
        <f t="shared" ca="1" si="31"/>
        <v>7.8947660474817383E-3</v>
      </c>
      <c r="U216" s="10"/>
      <c r="V216" s="11"/>
      <c r="W216" s="12"/>
      <c r="X216" s="12"/>
    </row>
    <row r="217" spans="1:24" x14ac:dyDescent="0.2">
      <c r="A217" s="3">
        <v>1888.12</v>
      </c>
      <c r="B217" s="4">
        <v>5.14</v>
      </c>
      <c r="C217" s="1">
        <v>0.23</v>
      </c>
      <c r="D217" s="4">
        <v>0.26</v>
      </c>
      <c r="E217" s="4">
        <v>8.2776793390000005</v>
      </c>
      <c r="F217" s="1">
        <f t="shared" ca="1" si="36"/>
        <v>1888.9583333333171</v>
      </c>
      <c r="G217" s="5">
        <f ca="1">G206*1/12+G218*11/12</f>
        <v>3.4683333333333333</v>
      </c>
      <c r="H217" s="1">
        <f t="shared" ca="1" si="32"/>
        <v>169.52038881099253</v>
      </c>
      <c r="I217" s="1">
        <f t="shared" ca="1" si="33"/>
        <v>7.5855426899860481</v>
      </c>
      <c r="J217" s="6">
        <f t="shared" ca="1" si="37"/>
        <v>474.19005947454042</v>
      </c>
      <c r="K217" s="1">
        <f t="shared" ca="1" si="34"/>
        <v>8.5749613017233592</v>
      </c>
      <c r="L217" s="6">
        <f t="shared" ca="1" si="35"/>
        <v>23.986267599879483</v>
      </c>
      <c r="M217" s="7">
        <f t="shared" ca="1" si="28"/>
        <v>14.946748301089229</v>
      </c>
      <c r="N217" s="8">
        <f ca="1">J217/AVERAGE(L97:L216)</f>
        <v>19.210201901691892</v>
      </c>
      <c r="O217" s="13">
        <f ca="1">1/M217-(G217/100-(((E217/E97)^(1/10))-1))</f>
        <v>3.337784071904705E-2</v>
      </c>
      <c r="P217" s="5">
        <f ca="1">((G217/G218+G217/1200+((1+G218/1200)^(-119))*(1-G217/G218)))</f>
        <v>1.0044281089010998</v>
      </c>
      <c r="Q217" s="5">
        <f ca="1">Q216*P216*E216/E217</f>
        <v>3.7255409428247939</v>
      </c>
      <c r="R217" s="10">
        <f t="shared" ca="1" si="29"/>
        <v>7.6479390673240166E-2</v>
      </c>
      <c r="S217" s="10">
        <f t="shared" ca="1" si="30"/>
        <v>6.0154745703598023E-2</v>
      </c>
      <c r="T217" s="10">
        <f t="shared" ca="1" si="31"/>
        <v>1.6324644969642144E-2</v>
      </c>
      <c r="U217" s="10"/>
      <c r="V217" s="11"/>
      <c r="W217" s="12"/>
      <c r="X217" s="12"/>
    </row>
    <row r="218" spans="1:24" x14ac:dyDescent="0.2">
      <c r="A218" s="3">
        <v>1889.01</v>
      </c>
      <c r="B218" s="4">
        <v>5.24</v>
      </c>
      <c r="C218" s="1">
        <v>0.22919999999999999</v>
      </c>
      <c r="D218" s="4">
        <v>0.26329999999999998</v>
      </c>
      <c r="E218" s="4">
        <v>7.9922320659999997</v>
      </c>
      <c r="F218" s="1">
        <f t="shared" ca="1" si="36"/>
        <v>1889.0416666666504</v>
      </c>
      <c r="G218" s="5">
        <v>3.45</v>
      </c>
      <c r="H218" s="1">
        <f t="shared" ca="1" si="32"/>
        <v>178.99076355473787</v>
      </c>
      <c r="I218" s="1">
        <f t="shared" ca="1" si="33"/>
        <v>7.8291379783866253</v>
      </c>
      <c r="J218" s="6">
        <f t="shared" ca="1" si="37"/>
        <v>502.50601926528373</v>
      </c>
      <c r="K218" s="1">
        <f t="shared" ca="1" si="34"/>
        <v>8.9939442831989442</v>
      </c>
      <c r="L218" s="6">
        <f t="shared" ca="1" si="35"/>
        <v>25.249968487127703</v>
      </c>
      <c r="M218" s="7">
        <f t="shared" ca="1" si="28"/>
        <v>15.802286071028169</v>
      </c>
      <c r="N218" s="8">
        <f ca="1">J218/AVERAGE(L98:L217)</f>
        <v>20.312198653655695</v>
      </c>
      <c r="O218" s="13">
        <f ca="1">1/M218-(G218/100-(((E218/E98)^(1/10))-1))</f>
        <v>2.5278875559769431E-2</v>
      </c>
      <c r="P218" s="5">
        <f ca="1">((G218/G219+G218/1200+((1+G219/1200)^(-119))*(1-G218/G219)))</f>
        <v>1.0030847289110842</v>
      </c>
      <c r="Q218" s="5">
        <f ca="1">Q217*P217*E217/E218</f>
        <v>3.8756871353847919</v>
      </c>
      <c r="R218" s="10">
        <f t="shared" ca="1" si="29"/>
        <v>7.8429383860419977E-2</v>
      </c>
      <c r="S218" s="10">
        <f t="shared" ca="1" si="30"/>
        <v>5.6435569327559776E-2</v>
      </c>
      <c r="T218" s="10">
        <f t="shared" ca="1" si="31"/>
        <v>2.1993814532860201E-2</v>
      </c>
      <c r="U218" s="10"/>
      <c r="V218" s="11"/>
      <c r="W218" s="12"/>
      <c r="X218" s="12"/>
    </row>
    <row r="219" spans="1:24" x14ac:dyDescent="0.2">
      <c r="A219" s="3">
        <v>1889.02</v>
      </c>
      <c r="B219" s="4">
        <v>5.3</v>
      </c>
      <c r="C219" s="1">
        <v>0.2283</v>
      </c>
      <c r="D219" s="4">
        <v>0.26669999999999999</v>
      </c>
      <c r="E219" s="4">
        <v>7.8970910740000004</v>
      </c>
      <c r="F219" s="1">
        <f t="shared" ca="1" si="36"/>
        <v>1889.1249999999836</v>
      </c>
      <c r="G219" s="5">
        <f ca="1">G218*11/12+G230*1/12</f>
        <v>3.4475000000000002</v>
      </c>
      <c r="H219" s="1">
        <f t="shared" ca="1" si="32"/>
        <v>183.22137688949235</v>
      </c>
      <c r="I219" s="1">
        <f t="shared" ca="1" si="33"/>
        <v>7.8923472346926609</v>
      </c>
      <c r="J219" s="6">
        <f t="shared" ca="1" si="37"/>
        <v>516.22965849901414</v>
      </c>
      <c r="K219" s="1">
        <f t="shared" ca="1" si="34"/>
        <v>9.2198379653636984</v>
      </c>
      <c r="L219" s="6">
        <f t="shared" ca="1" si="35"/>
        <v>25.977066022959818</v>
      </c>
      <c r="M219" s="7">
        <f t="shared" ca="1" si="28"/>
        <v>16.192720447848998</v>
      </c>
      <c r="N219" s="8">
        <f ca="1">J219/AVERAGE(L99:L218)</f>
        <v>20.813307687489559</v>
      </c>
      <c r="O219" s="13">
        <f ca="1">1/M219-(G219/100-(((E219/E99)^(1/10))-1))</f>
        <v>2.1448301616429688E-2</v>
      </c>
      <c r="P219" s="5">
        <f ca="1">((G219/G220+G219/1200+((1+G220/1200)^(-119))*(1-G219/G220)))</f>
        <v>1.0030826702487605</v>
      </c>
      <c r="Q219" s="5">
        <f ca="1">Q218*P218*E218/E219</f>
        <v>3.934479341090042</v>
      </c>
      <c r="R219" s="10">
        <f t="shared" ca="1" si="29"/>
        <v>7.6820241835158676E-2</v>
      </c>
      <c r="S219" s="10">
        <f t="shared" ca="1" si="30"/>
        <v>5.2154149905759173E-2</v>
      </c>
      <c r="T219" s="10">
        <f t="shared" ca="1" si="31"/>
        <v>2.4666091929399503E-2</v>
      </c>
      <c r="U219" s="10"/>
      <c r="V219" s="11"/>
      <c r="W219" s="12"/>
      <c r="X219" s="12"/>
    </row>
    <row r="220" spans="1:24" x14ac:dyDescent="0.2">
      <c r="A220" s="3">
        <v>1889.03</v>
      </c>
      <c r="B220" s="4">
        <v>5.19</v>
      </c>
      <c r="C220" s="1">
        <v>0.22750000000000001</v>
      </c>
      <c r="D220" s="4">
        <v>0.27</v>
      </c>
      <c r="E220" s="4">
        <v>7.8019419829999999</v>
      </c>
      <c r="F220" s="1">
        <f t="shared" ca="1" si="36"/>
        <v>1889.2083333333169</v>
      </c>
      <c r="G220" s="5">
        <f ca="1">G218*10/12+G230*2/12</f>
        <v>3.4449999999999998</v>
      </c>
      <c r="H220" s="1">
        <f t="shared" ca="1" si="32"/>
        <v>181.60678111774163</v>
      </c>
      <c r="I220" s="1">
        <f t="shared" ca="1" si="33"/>
        <v>7.9606055306909864</v>
      </c>
      <c r="J220" s="6">
        <f t="shared" ca="1" si="37"/>
        <v>513.5496009497532</v>
      </c>
      <c r="K220" s="1">
        <f t="shared" ca="1" si="34"/>
        <v>9.4477516188420498</v>
      </c>
      <c r="L220" s="6">
        <f t="shared" ca="1" si="35"/>
        <v>26.716453228599878</v>
      </c>
      <c r="M220" s="7">
        <f t="shared" ca="1" si="28"/>
        <v>16.065045360769293</v>
      </c>
      <c r="N220" s="8">
        <f ca="1">J220/AVERAGE(L100:L219)</f>
        <v>20.648519003321102</v>
      </c>
      <c r="O220" s="13">
        <f ca="1">1/M220-(G220/100-(((E220/E100)^(1/10))-1))</f>
        <v>2.1895429954547851E-2</v>
      </c>
      <c r="P220" s="5">
        <f ca="1">((G220/G221+G220/1200+((1+G221/1200)^(-119))*(1-G220/G221)))</f>
        <v>1.0030806115904525</v>
      </c>
      <c r="Q220" s="5">
        <f ca="1">Q219*P219*E219/E220</f>
        <v>3.9947391586357051</v>
      </c>
      <c r="R220" s="10">
        <f t="shared" ca="1" si="29"/>
        <v>7.9191928111553622E-2</v>
      </c>
      <c r="S220" s="10">
        <f t="shared" ca="1" si="30"/>
        <v>5.0790327947483505E-2</v>
      </c>
      <c r="T220" s="10">
        <f t="shared" ca="1" si="31"/>
        <v>2.8401600164070118E-2</v>
      </c>
      <c r="U220" s="10"/>
      <c r="V220" s="11"/>
      <c r="W220" s="12"/>
      <c r="X220" s="12"/>
    </row>
    <row r="221" spans="1:24" x14ac:dyDescent="0.2">
      <c r="A221" s="3">
        <v>1889.04</v>
      </c>
      <c r="B221" s="4">
        <v>5.18</v>
      </c>
      <c r="C221" s="1">
        <v>0.22670000000000001</v>
      </c>
      <c r="D221" s="4">
        <v>0.27329999999999999</v>
      </c>
      <c r="E221" s="4">
        <v>7.8019419829999999</v>
      </c>
      <c r="F221" s="1">
        <f t="shared" ca="1" si="36"/>
        <v>1889.2916666666501</v>
      </c>
      <c r="G221" s="5">
        <f ca="1">G218*9/12+G230*3/12</f>
        <v>3.4424999999999999</v>
      </c>
      <c r="H221" s="1">
        <f t="shared" ca="1" si="32"/>
        <v>181.2568643911178</v>
      </c>
      <c r="I221" s="1">
        <f t="shared" ca="1" si="33"/>
        <v>7.9326121925610842</v>
      </c>
      <c r="J221" s="6">
        <f t="shared" ca="1" si="37"/>
        <v>514.42942982613943</v>
      </c>
      <c r="K221" s="1">
        <f t="shared" ca="1" si="34"/>
        <v>9.5632241386278967</v>
      </c>
      <c r="L221" s="6">
        <f t="shared" ca="1" si="35"/>
        <v>27.141614511869488</v>
      </c>
      <c r="M221" s="7">
        <f t="shared" ca="1" si="28"/>
        <v>16.050104533967485</v>
      </c>
      <c r="N221" s="8">
        <f ca="1">J221/AVERAGE(L101:L220)</f>
        <v>20.626458817142211</v>
      </c>
      <c r="O221" s="13">
        <f ca="1">1/M221-(G221/100-(((E221/E101)^(1/10))-1))</f>
        <v>2.3128536760698468E-2</v>
      </c>
      <c r="P221" s="5">
        <f ca="1">((G221/G222+G221/1200+((1+G222/1200)^(-119))*(1-G221/G222)))</f>
        <v>1.0030785529361603</v>
      </c>
      <c r="Q221" s="5">
        <f ca="1">Q220*P220*E220/E221</f>
        <v>4.0070453983886329</v>
      </c>
      <c r="R221" s="10">
        <f t="shared" ca="1" si="29"/>
        <v>7.9161366698754287E-2</v>
      </c>
      <c r="S221" s="10">
        <f t="shared" ca="1" si="30"/>
        <v>4.9273221183053328E-2</v>
      </c>
      <c r="T221" s="10">
        <f t="shared" ca="1" si="31"/>
        <v>2.9888145515700959E-2</v>
      </c>
      <c r="U221" s="10"/>
      <c r="V221" s="11"/>
      <c r="W221" s="12"/>
      <c r="X221" s="12"/>
    </row>
    <row r="222" spans="1:24" x14ac:dyDescent="0.2">
      <c r="A222" s="3">
        <v>1889.05</v>
      </c>
      <c r="B222" s="4">
        <v>5.32</v>
      </c>
      <c r="C222" s="1">
        <v>0.2258</v>
      </c>
      <c r="D222" s="4">
        <v>0.2767</v>
      </c>
      <c r="E222" s="4">
        <v>7.6116519010000001</v>
      </c>
      <c r="F222" s="1">
        <f t="shared" ca="1" si="36"/>
        <v>1889.3749999999834</v>
      </c>
      <c r="G222" s="5">
        <f ca="1">G218*8/12+G230*4/12</f>
        <v>3.4400000000000004</v>
      </c>
      <c r="H222" s="1">
        <f t="shared" ca="1" si="32"/>
        <v>190.80956130024686</v>
      </c>
      <c r="I222" s="1">
        <f t="shared" ca="1" si="33"/>
        <v>8.0986464175931836</v>
      </c>
      <c r="J222" s="6">
        <f t="shared" ca="1" si="37"/>
        <v>543.45658021951328</v>
      </c>
      <c r="K222" s="1">
        <f t="shared" ca="1" si="34"/>
        <v>9.9242491751462971</v>
      </c>
      <c r="L222" s="6">
        <f t="shared" ca="1" si="35"/>
        <v>28.265871380966036</v>
      </c>
      <c r="M222" s="7">
        <f t="shared" ca="1" si="28"/>
        <v>16.915421076068384</v>
      </c>
      <c r="N222" s="8">
        <f ca="1">J222/AVERAGE(L102:L221)</f>
        <v>21.731410413817365</v>
      </c>
      <c r="O222" s="13">
        <f ca="1">1/M222-(G222/100-(((E222/E102)^(1/10))-1))</f>
        <v>1.7511818172382072E-2</v>
      </c>
      <c r="P222" s="5">
        <f ca="1">((G222/G223+G222/1200+((1+G223/1200)^(-119))*(1-G222/G223)))</f>
        <v>1.0030764942858854</v>
      </c>
      <c r="Q222" s="5">
        <f ca="1">Q221*P221*E221/E222</f>
        <v>4.1198651903935755</v>
      </c>
      <c r="R222" s="10">
        <f t="shared" ca="1" si="29"/>
        <v>6.8988386709887273E-2</v>
      </c>
      <c r="S222" s="10">
        <f t="shared" ca="1" si="30"/>
        <v>4.6597834745883082E-2</v>
      </c>
      <c r="T222" s="10">
        <f t="shared" ca="1" si="31"/>
        <v>2.2390551964004191E-2</v>
      </c>
      <c r="U222" s="10"/>
      <c r="V222" s="11"/>
      <c r="W222" s="12"/>
      <c r="X222" s="12"/>
    </row>
    <row r="223" spans="1:24" x14ac:dyDescent="0.2">
      <c r="A223" s="3">
        <v>1889.06</v>
      </c>
      <c r="B223" s="4">
        <v>5.41</v>
      </c>
      <c r="C223" s="1">
        <v>0.22500000000000001</v>
      </c>
      <c r="D223" s="4">
        <v>0.28000000000000003</v>
      </c>
      <c r="E223" s="4">
        <v>7.6116519010000001</v>
      </c>
      <c r="F223" s="1">
        <f t="shared" ca="1" si="36"/>
        <v>1889.4583333333167</v>
      </c>
      <c r="G223" s="5">
        <f ca="1">G218*7/12+G230*5/12</f>
        <v>3.4375</v>
      </c>
      <c r="H223" s="1">
        <f t="shared" ca="1" si="32"/>
        <v>194.037542600439</v>
      </c>
      <c r="I223" s="1">
        <f t="shared" ca="1" si="33"/>
        <v>8.0699532504803653</v>
      </c>
      <c r="J223" s="6">
        <f t="shared" ca="1" si="37"/>
        <v>554.56577253133128</v>
      </c>
      <c r="K223" s="1">
        <f t="shared" ca="1" si="34"/>
        <v>10.042608489486678</v>
      </c>
      <c r="L223" s="6">
        <f t="shared" ca="1" si="35"/>
        <v>28.702110223433049</v>
      </c>
      <c r="M223" s="7">
        <f t="shared" ca="1" si="28"/>
        <v>17.219302943947692</v>
      </c>
      <c r="N223" s="8">
        <f ca="1">J223/AVERAGE(L103:L222)</f>
        <v>22.110623383995311</v>
      </c>
      <c r="O223" s="13">
        <f ca="1">1/M223-(G223/100-(((E223/E103)^(1/10))-1))</f>
        <v>1.7655225131784497E-2</v>
      </c>
      <c r="P223" s="5">
        <f ca="1">((G223/G224+G223/1200+((1+G224/1200)^(-119))*(1-G223/G224)))</f>
        <v>1.0030744356396279</v>
      </c>
      <c r="Q223" s="5">
        <f ca="1">Q222*P222*E222/E223</f>
        <v>4.1325399321104399</v>
      </c>
      <c r="R223" s="10">
        <f t="shared" ca="1" si="29"/>
        <v>6.3268517995436868E-2</v>
      </c>
      <c r="S223" s="10">
        <f t="shared" ca="1" si="30"/>
        <v>4.5106915051926988E-2</v>
      </c>
      <c r="T223" s="10">
        <f t="shared" ca="1" si="31"/>
        <v>1.816160294350988E-2</v>
      </c>
      <c r="U223" s="10"/>
      <c r="V223" s="11"/>
      <c r="W223" s="12"/>
      <c r="X223" s="12"/>
    </row>
    <row r="224" spans="1:24" x14ac:dyDescent="0.2">
      <c r="A224" s="3">
        <v>1889.07</v>
      </c>
      <c r="B224" s="4">
        <v>5.3</v>
      </c>
      <c r="C224" s="1">
        <v>0.22420000000000001</v>
      </c>
      <c r="D224" s="4">
        <v>0.2833</v>
      </c>
      <c r="E224" s="4">
        <v>7.6116519010000001</v>
      </c>
      <c r="F224" s="1">
        <f t="shared" ca="1" si="36"/>
        <v>1889.5416666666499</v>
      </c>
      <c r="G224" s="5">
        <f ca="1">G218*6/12+G230*6/12</f>
        <v>3.4350000000000005</v>
      </c>
      <c r="H224" s="1">
        <f t="shared" ca="1" si="32"/>
        <v>190.09223212242637</v>
      </c>
      <c r="I224" s="1">
        <f t="shared" ca="1" si="33"/>
        <v>8.0412600833675469</v>
      </c>
      <c r="J224" s="6">
        <f t="shared" ca="1" si="37"/>
        <v>545.20512598881999</v>
      </c>
      <c r="K224" s="1">
        <f t="shared" ca="1" si="34"/>
        <v>10.160967803827054</v>
      </c>
      <c r="L224" s="6">
        <f t="shared" ca="1" si="35"/>
        <v>29.142757017477866</v>
      </c>
      <c r="M224" s="7">
        <f t="shared" ca="1" si="28"/>
        <v>16.88921449110752</v>
      </c>
      <c r="N224" s="8">
        <f ca="1">J224/AVERAGE(L104:L223)</f>
        <v>21.675368705170971</v>
      </c>
      <c r="O224" s="13">
        <f ca="1">1/M224-(G224/100-(((E224/E104)^(1/10))-1))</f>
        <v>1.76535496029279E-2</v>
      </c>
      <c r="P224" s="5">
        <f ca="1">((G224/G225+G224/1200+((1+G225/1200)^(-119))*(1-G224/G225)))</f>
        <v>1.003072376997389</v>
      </c>
      <c r="Q224" s="5">
        <f ca="1">Q223*P223*E223/E224</f>
        <v>4.1452451601599059</v>
      </c>
      <c r="R224" s="10">
        <f t="shared" ca="1" si="29"/>
        <v>6.7585212009594775E-2</v>
      </c>
      <c r="S224" s="10">
        <f t="shared" ca="1" si="30"/>
        <v>4.363725864485013E-2</v>
      </c>
      <c r="T224" s="10">
        <f t="shared" ca="1" si="31"/>
        <v>2.3947953364744645E-2</v>
      </c>
      <c r="U224" s="10"/>
      <c r="V224" s="11"/>
      <c r="W224" s="12"/>
      <c r="X224" s="12"/>
    </row>
    <row r="225" spans="1:24" x14ac:dyDescent="0.2">
      <c r="A225" s="3">
        <v>1889.08</v>
      </c>
      <c r="B225" s="4">
        <v>5.37</v>
      </c>
      <c r="C225" s="1">
        <v>0.2233</v>
      </c>
      <c r="D225" s="4">
        <v>0.28670000000000001</v>
      </c>
      <c r="E225" s="4">
        <v>7.6116519010000001</v>
      </c>
      <c r="F225" s="1">
        <f t="shared" ca="1" si="36"/>
        <v>1889.6249999999832</v>
      </c>
      <c r="G225" s="5">
        <f ca="1">G218*5/12+G230*7/12</f>
        <v>3.4325000000000001</v>
      </c>
      <c r="H225" s="1">
        <f t="shared" ca="1" si="32"/>
        <v>192.60288424479805</v>
      </c>
      <c r="I225" s="1">
        <f t="shared" ca="1" si="33"/>
        <v>8.0089802703656243</v>
      </c>
      <c r="J225" s="6">
        <f t="shared" ca="1" si="37"/>
        <v>554.32016703385</v>
      </c>
      <c r="K225" s="1">
        <f t="shared" ca="1" si="34"/>
        <v>10.282913764056538</v>
      </c>
      <c r="L225" s="6">
        <f t="shared" ca="1" si="35"/>
        <v>29.594709848902198</v>
      </c>
      <c r="M225" s="7">
        <f t="shared" ca="1" si="28"/>
        <v>17.131853975345731</v>
      </c>
      <c r="N225" s="8">
        <f ca="1">J225/AVERAGE(L105:L224)</f>
        <v>21.973135389628165</v>
      </c>
      <c r="O225" s="13">
        <f ca="1">1/M225-(G225/100-(((E225/E105)^(1/10))-1))</f>
        <v>1.6839963503965161E-2</v>
      </c>
      <c r="P225" s="5">
        <f ca="1">((G225/G226+G225/1200+((1+G226/1200)^(-119))*(1-G225/G226)))</f>
        <v>1.0030703183591692</v>
      </c>
      <c r="Q225" s="5">
        <f ca="1">Q224*P224*E224/E225</f>
        <v>4.157980916038519</v>
      </c>
      <c r="R225" s="10">
        <f t="shared" ca="1" si="29"/>
        <v>6.7390705049081179E-2</v>
      </c>
      <c r="S225" s="10">
        <f t="shared" ca="1" si="30"/>
        <v>4.2188412475791415E-2</v>
      </c>
      <c r="T225" s="10">
        <f t="shared" ca="1" si="31"/>
        <v>2.5202292573289764E-2</v>
      </c>
      <c r="U225" s="10"/>
      <c r="V225" s="11"/>
      <c r="W225" s="12"/>
      <c r="X225" s="12"/>
    </row>
    <row r="226" spans="1:24" x14ac:dyDescent="0.2">
      <c r="A226" s="3">
        <v>1889.09</v>
      </c>
      <c r="B226" s="4">
        <v>5.5</v>
      </c>
      <c r="C226" s="1">
        <v>0.2225</v>
      </c>
      <c r="D226" s="4">
        <v>0.28999999999999998</v>
      </c>
      <c r="E226" s="4">
        <v>7.7067928930000003</v>
      </c>
      <c r="F226" s="1">
        <f t="shared" ca="1" si="36"/>
        <v>1889.7083333333164</v>
      </c>
      <c r="G226" s="5">
        <f ca="1">G218*4/12+G230*8/12</f>
        <v>3.4299999999999997</v>
      </c>
      <c r="H226" s="1">
        <f t="shared" ca="1" si="32"/>
        <v>194.83026478677164</v>
      </c>
      <c r="I226" s="1">
        <f t="shared" ca="1" si="33"/>
        <v>7.8817698027375807</v>
      </c>
      <c r="J226" s="6">
        <f t="shared" ca="1" si="37"/>
        <v>562.6210151224351</v>
      </c>
      <c r="K226" s="1">
        <f t="shared" ca="1" si="34"/>
        <v>10.272868506938869</v>
      </c>
      <c r="L226" s="6">
        <f t="shared" ca="1" si="35"/>
        <v>29.665471706455669</v>
      </c>
      <c r="M226" s="7">
        <f t="shared" ca="1" si="28"/>
        <v>17.350788026348599</v>
      </c>
      <c r="N226" s="8">
        <f ca="1">J226/AVERAGE(L106:L225)</f>
        <v>22.236764738619271</v>
      </c>
      <c r="O226" s="13">
        <f ca="1">1/M226-(G226/100-(((E226/E106)^(1/10))-1))</f>
        <v>1.396010132921139E-2</v>
      </c>
      <c r="P226" s="5">
        <f ca="1">((G226/G227+G226/1200+((1+G227/1200)^(-119))*(1-G226/G227)))</f>
        <v>1.0030682597249694</v>
      </c>
      <c r="Q226" s="5">
        <f ca="1">Q225*P225*E225/E226</f>
        <v>4.1192590235257391</v>
      </c>
      <c r="R226" s="10">
        <f t="shared" ca="1" si="29"/>
        <v>6.0867239445564492E-2</v>
      </c>
      <c r="S226" s="10">
        <f t="shared" ca="1" si="30"/>
        <v>3.9418328540952619E-2</v>
      </c>
      <c r="T226" s="10">
        <f t="shared" ca="1" si="31"/>
        <v>2.1448910904611873E-2</v>
      </c>
      <c r="U226" s="10"/>
      <c r="V226" s="11"/>
      <c r="W226" s="12"/>
      <c r="X226" s="12"/>
    </row>
    <row r="227" spans="1:24" x14ac:dyDescent="0.2">
      <c r="A227" s="3">
        <v>1889.1</v>
      </c>
      <c r="B227" s="4">
        <v>5.4</v>
      </c>
      <c r="C227" s="1">
        <v>0.22170000000000001</v>
      </c>
      <c r="D227" s="4">
        <v>0.29330000000000001</v>
      </c>
      <c r="E227" s="4">
        <v>7.7067928930000003</v>
      </c>
      <c r="F227" s="1">
        <f t="shared" ca="1" si="36"/>
        <v>1889.7916666666497</v>
      </c>
      <c r="G227" s="5">
        <f ca="1">G218*3/12+G230*9/12</f>
        <v>3.4275000000000002</v>
      </c>
      <c r="H227" s="1">
        <f t="shared" ca="1" si="32"/>
        <v>191.2878963361031</v>
      </c>
      <c r="I227" s="1">
        <f t="shared" ca="1" si="33"/>
        <v>7.8534308551322312</v>
      </c>
      <c r="J227" s="6">
        <f t="shared" ca="1" si="37"/>
        <v>554.28143725737038</v>
      </c>
      <c r="K227" s="1">
        <f t="shared" ca="1" si="34"/>
        <v>10.389766665810932</v>
      </c>
      <c r="L227" s="6">
        <f t="shared" ca="1" si="35"/>
        <v>30.105693619923461</v>
      </c>
      <c r="M227" s="7">
        <f t="shared" ca="1" si="28"/>
        <v>17.05321440295549</v>
      </c>
      <c r="N227" s="8">
        <f ca="1">J227/AVERAGE(L107:L226)</f>
        <v>21.840470810168501</v>
      </c>
      <c r="O227" s="13">
        <f ca="1">1/M227-(G227/100-(((E227/E107)^(1/10))-1))</f>
        <v>9.5907592579842077E-3</v>
      </c>
      <c r="P227" s="5">
        <f ca="1">((G227/G228+G227/1200+((1+G228/1200)^(-119))*(1-G227/G228)))</f>
        <v>1.0030662010947902</v>
      </c>
      <c r="Q227" s="5">
        <f ca="1">Q226*P226*E226/E227</f>
        <v>4.1318979800843403</v>
      </c>
      <c r="R227" s="10">
        <f t="shared" ca="1" si="29"/>
        <v>6.092296094744909E-2</v>
      </c>
      <c r="S227" s="10">
        <f t="shared" ca="1" si="30"/>
        <v>3.8043920536298348E-2</v>
      </c>
      <c r="T227" s="10">
        <f t="shared" ca="1" si="31"/>
        <v>2.2879040411150742E-2</v>
      </c>
      <c r="U227" s="10"/>
      <c r="V227" s="11"/>
      <c r="W227" s="12"/>
      <c r="X227" s="12"/>
    </row>
    <row r="228" spans="1:24" x14ac:dyDescent="0.2">
      <c r="A228" s="3">
        <v>1889.11</v>
      </c>
      <c r="B228" s="4">
        <v>5.35</v>
      </c>
      <c r="C228" s="1">
        <v>0.2208</v>
      </c>
      <c r="D228" s="4">
        <v>0.29670000000000002</v>
      </c>
      <c r="E228" s="4">
        <v>7.7067928930000003</v>
      </c>
      <c r="F228" s="1">
        <f t="shared" ca="1" si="36"/>
        <v>1889.8749999999829</v>
      </c>
      <c r="G228" s="5">
        <f ca="1">G218*2/12+G230*10/12</f>
        <v>3.4250000000000003</v>
      </c>
      <c r="H228" s="1">
        <f t="shared" ca="1" si="32"/>
        <v>189.51671211076879</v>
      </c>
      <c r="I228" s="1">
        <f t="shared" ca="1" si="33"/>
        <v>7.821549539076214</v>
      </c>
      <c r="J228" s="6">
        <f t="shared" ca="1" si="37"/>
        <v>551.03786440230863</v>
      </c>
      <c r="K228" s="1">
        <f t="shared" ca="1" si="34"/>
        <v>10.510207193133665</v>
      </c>
      <c r="L228" s="6">
        <f t="shared" ca="1" si="35"/>
        <v>30.559426984703737</v>
      </c>
      <c r="M228" s="7">
        <f t="shared" ca="1" si="28"/>
        <v>16.906021170249375</v>
      </c>
      <c r="N228" s="8">
        <f ca="1">J228/AVERAGE(L108:L227)</f>
        <v>21.638643677166304</v>
      </c>
      <c r="O228" s="13">
        <f ca="1">1/M228-(G228/100-(((E228/E108)^(1/10))-1))</f>
        <v>5.0333918368153374E-3</v>
      </c>
      <c r="P228" s="5">
        <f ca="1">((G228/G229+G228/1200+((1+G229/1200)^(-119))*(1-G228/G229)))</f>
        <v>1.0030641424686324</v>
      </c>
      <c r="Q228" s="5">
        <f ca="1">Q227*P227*E227/E228</f>
        <v>4.1445672101944364</v>
      </c>
      <c r="R228" s="10">
        <f t="shared" ca="1" si="29"/>
        <v>6.2520222349584431E-2</v>
      </c>
      <c r="S228" s="10">
        <f t="shared" ca="1" si="30"/>
        <v>3.6687601738395026E-2</v>
      </c>
      <c r="T228" s="10">
        <f t="shared" ca="1" si="31"/>
        <v>2.5832620611189405E-2</v>
      </c>
      <c r="U228" s="10"/>
      <c r="V228" s="11"/>
      <c r="W228" s="12"/>
      <c r="X228" s="12"/>
    </row>
    <row r="229" spans="1:24" x14ac:dyDescent="0.2">
      <c r="A229" s="3">
        <v>1889.12</v>
      </c>
      <c r="B229" s="4">
        <v>5.32</v>
      </c>
      <c r="C229" s="1">
        <v>0.22</v>
      </c>
      <c r="D229" s="4">
        <v>0.3</v>
      </c>
      <c r="E229" s="4">
        <v>7.8019419829999999</v>
      </c>
      <c r="F229" s="1">
        <f t="shared" ca="1" si="36"/>
        <v>1889.9583333333162</v>
      </c>
      <c r="G229" s="5">
        <f ca="1">G218*1/12+G230*11/12</f>
        <v>3.4224999999999999</v>
      </c>
      <c r="H229" s="1">
        <f t="shared" ca="1" si="32"/>
        <v>186.15569856385076</v>
      </c>
      <c r="I229" s="1">
        <f t="shared" ca="1" si="33"/>
        <v>7.6981679857231518</v>
      </c>
      <c r="J229" s="6">
        <f t="shared" ca="1" si="37"/>
        <v>543.1306608288503</v>
      </c>
      <c r="K229" s="1">
        <f t="shared" ca="1" si="34"/>
        <v>10.497501798713389</v>
      </c>
      <c r="L229" s="6">
        <f t="shared" ca="1" si="35"/>
        <v>30.627668843732156</v>
      </c>
      <c r="M229" s="7">
        <f t="shared" ca="1" si="28"/>
        <v>16.610338076603391</v>
      </c>
      <c r="N229" s="8">
        <f ca="1">J229/AVERAGE(L109:L228)</f>
        <v>21.248155988127646</v>
      </c>
      <c r="O229" s="13">
        <f ca="1">1/M229-(G229/100-(((E229/E109)^(1/10))-1))</f>
        <v>4.3897649033883962E-3</v>
      </c>
      <c r="P229" s="5">
        <f ca="1">((G229/G230+G229/1200+((1+G230/1200)^(-119))*(1-G229/G230)))</f>
        <v>1.0030620838464972</v>
      </c>
      <c r="Q229" s="5">
        <f ca="1">Q228*P228*E228/E229</f>
        <v>4.1065665379782672</v>
      </c>
      <c r="R229" s="10">
        <f t="shared" ca="1" si="29"/>
        <v>5.5603778877094223E-2</v>
      </c>
      <c r="S229" s="10">
        <f t="shared" ca="1" si="30"/>
        <v>3.6620242497589439E-2</v>
      </c>
      <c r="T229" s="10">
        <f t="shared" ca="1" si="31"/>
        <v>1.8983536379504784E-2</v>
      </c>
      <c r="U229" s="10"/>
      <c r="V229" s="11"/>
      <c r="W229" s="12"/>
      <c r="X229" s="12"/>
    </row>
    <row r="230" spans="1:24" x14ac:dyDescent="0.2">
      <c r="A230" s="3">
        <v>1890.01</v>
      </c>
      <c r="B230" s="4">
        <v>5.38</v>
      </c>
      <c r="C230" s="1">
        <v>0.22</v>
      </c>
      <c r="D230" s="4">
        <v>0.29920000000000002</v>
      </c>
      <c r="E230" s="4">
        <v>7.6116519010000001</v>
      </c>
      <c r="F230" s="1">
        <f t="shared" ca="1" si="36"/>
        <v>1890.0416666666495</v>
      </c>
      <c r="G230" s="5">
        <v>3.42</v>
      </c>
      <c r="H230" s="1">
        <f t="shared" ca="1" si="32"/>
        <v>192.96154883370826</v>
      </c>
      <c r="I230" s="1">
        <f t="shared" ca="1" si="33"/>
        <v>7.8906209560252458</v>
      </c>
      <c r="J230" s="6">
        <f t="shared" ca="1" si="37"/>
        <v>564.90599459708233</v>
      </c>
      <c r="K230" s="1">
        <f t="shared" ca="1" si="34"/>
        <v>10.731244500194334</v>
      </c>
      <c r="L230" s="6">
        <f t="shared" ca="1" si="35"/>
        <v>31.41633337982287</v>
      </c>
      <c r="M230" s="7">
        <f t="shared" ca="1" si="28"/>
        <v>17.220071982181903</v>
      </c>
      <c r="N230" s="8">
        <f ca="1">J230/AVERAGE(L110:L229)</f>
        <v>22.015486326741623</v>
      </c>
      <c r="O230" s="13">
        <f ca="1">1/M230-(G230/100-(((E230/E110)^(1/10))-1))</f>
        <v>-2.9555589998916665E-3</v>
      </c>
      <c r="P230" s="5">
        <f ca="1">((G230/G231+G230/1200+((1+G231/1200)^(-119))*(1-G230/G231)))</f>
        <v>1.0014510943480162</v>
      </c>
      <c r="Q230" s="5">
        <f ca="1">Q229*P229*E229/E230</f>
        <v>4.2221190609680992</v>
      </c>
      <c r="R230" s="10">
        <f t="shared" ca="1" si="29"/>
        <v>5.3163830437164883E-2</v>
      </c>
      <c r="S230" s="10">
        <f t="shared" ca="1" si="30"/>
        <v>3.3981739109766762E-2</v>
      </c>
      <c r="T230" s="10">
        <f t="shared" ca="1" si="31"/>
        <v>1.9182091327398121E-2</v>
      </c>
      <c r="U230" s="10"/>
      <c r="V230" s="11"/>
      <c r="W230" s="12"/>
      <c r="X230" s="12"/>
    </row>
    <row r="231" spans="1:24" x14ac:dyDescent="0.2">
      <c r="A231" s="3">
        <v>1890.02</v>
      </c>
      <c r="B231" s="4">
        <v>5.32</v>
      </c>
      <c r="C231" s="1">
        <v>0.22</v>
      </c>
      <c r="D231" s="4">
        <v>0.29830000000000001</v>
      </c>
      <c r="E231" s="4">
        <v>7.6116519010000001</v>
      </c>
      <c r="F231" s="1">
        <f t="shared" ca="1" si="36"/>
        <v>1890.1249999999827</v>
      </c>
      <c r="G231" s="5">
        <f ca="1">G230*11/12+G242*1/12</f>
        <v>3.4366666666666665</v>
      </c>
      <c r="H231" s="1">
        <f t="shared" ca="1" si="32"/>
        <v>190.80956130024686</v>
      </c>
      <c r="I231" s="1">
        <f t="shared" ca="1" si="33"/>
        <v>7.8906209560252458</v>
      </c>
      <c r="J231" s="6">
        <f t="shared" ca="1" si="37"/>
        <v>560.53094817052499</v>
      </c>
      <c r="K231" s="1">
        <f t="shared" ca="1" si="34"/>
        <v>10.698964687192412</v>
      </c>
      <c r="L231" s="6">
        <f t="shared" ca="1" si="35"/>
        <v>31.42977102241872</v>
      </c>
      <c r="M231" s="7">
        <f t="shared" ca="1" si="28"/>
        <v>17.026814982671411</v>
      </c>
      <c r="N231" s="8">
        <f ca="1">J231/AVERAGE(L111:L230)</f>
        <v>21.755939559525395</v>
      </c>
      <c r="O231" s="13">
        <f ca="1">1/M231-(G231/100-(((E231/E111)^(1/10))-1))</f>
        <v>-2.4631020800412462E-3</v>
      </c>
      <c r="P231" s="5">
        <f ca="1">((G231/G232+G231/1200+((1+G232/1200)^(-119))*(1-G231/G232)))</f>
        <v>1.0014660798155122</v>
      </c>
      <c r="Q231" s="5">
        <f ca="1">Q230*P230*E230/E231</f>
        <v>4.2282457540741216</v>
      </c>
      <c r="R231" s="10">
        <f t="shared" ca="1" si="29"/>
        <v>5.4922624918724683E-2</v>
      </c>
      <c r="S231" s="10">
        <f t="shared" ca="1" si="30"/>
        <v>3.2901738937891167E-2</v>
      </c>
      <c r="T231" s="10">
        <f t="shared" ca="1" si="31"/>
        <v>2.2020885980833516E-2</v>
      </c>
      <c r="U231" s="10"/>
      <c r="V231" s="11"/>
      <c r="W231" s="12"/>
      <c r="X231" s="12"/>
    </row>
    <row r="232" spans="1:24" x14ac:dyDescent="0.2">
      <c r="A232" s="3">
        <v>1890.03</v>
      </c>
      <c r="B232" s="4">
        <v>5.28</v>
      </c>
      <c r="C232" s="1">
        <v>0.22</v>
      </c>
      <c r="D232" s="4">
        <v>0.29749999999999999</v>
      </c>
      <c r="E232" s="4">
        <v>7.6116519010000001</v>
      </c>
      <c r="F232" s="1">
        <f t="shared" ca="1" si="36"/>
        <v>1890.208333333316</v>
      </c>
      <c r="G232" s="5">
        <f ca="1">G230*10/12+G242*2/12</f>
        <v>3.4533333333333336</v>
      </c>
      <c r="H232" s="1">
        <f t="shared" ca="1" si="32"/>
        <v>189.37490294460591</v>
      </c>
      <c r="I232" s="1">
        <f t="shared" ca="1" si="33"/>
        <v>7.8906209560252458</v>
      </c>
      <c r="J232" s="6">
        <f t="shared" ca="1" si="37"/>
        <v>558.24808403323902</v>
      </c>
      <c r="K232" s="1">
        <f t="shared" ca="1" si="34"/>
        <v>10.670271520079593</v>
      </c>
      <c r="L232" s="6">
        <f t="shared" ca="1" si="35"/>
        <v>31.454319128766777</v>
      </c>
      <c r="M232" s="7">
        <f t="shared" ca="1" si="28"/>
        <v>16.901122288589907</v>
      </c>
      <c r="N232" s="8">
        <f ca="1">J232/AVERAGE(L112:L231)</f>
        <v>21.582789932235606</v>
      </c>
      <c r="O232" s="13">
        <f ca="1">1/M232-(G232/100-(((E232/E112)^(1/10))-1))</f>
        <v>-3.1144040035788328E-3</v>
      </c>
      <c r="P232" s="5">
        <f ca="1">((G232/G233+G232/1200+((1+G233/1200)^(-119))*(1-G232/G233)))</f>
        <v>1.0014810640939893</v>
      </c>
      <c r="Q232" s="5">
        <f ca="1">Q231*P231*E231/E232</f>
        <v>4.2344446998291945</v>
      </c>
      <c r="R232" s="10">
        <f t="shared" ca="1" si="29"/>
        <v>5.6526328677811932E-2</v>
      </c>
      <c r="S232" s="10">
        <f t="shared" ca="1" si="30"/>
        <v>3.3057381066337488E-2</v>
      </c>
      <c r="T232" s="10">
        <f t="shared" ca="1" si="31"/>
        <v>2.3468947611474444E-2</v>
      </c>
      <c r="U232" s="10"/>
      <c r="V232" s="11"/>
      <c r="W232" s="12"/>
      <c r="X232" s="12"/>
    </row>
    <row r="233" spans="1:24" x14ac:dyDescent="0.2">
      <c r="A233" s="3">
        <v>1890.04</v>
      </c>
      <c r="B233" s="4">
        <v>5.39</v>
      </c>
      <c r="C233" s="1">
        <v>0.22</v>
      </c>
      <c r="D233" s="4">
        <v>0.29670000000000002</v>
      </c>
      <c r="E233" s="4">
        <v>7.6116519010000001</v>
      </c>
      <c r="F233" s="1">
        <f t="shared" ca="1" si="36"/>
        <v>1890.2916666666492</v>
      </c>
      <c r="G233" s="5">
        <f ca="1">G230*9/12+G242*3/12</f>
        <v>3.4699999999999998</v>
      </c>
      <c r="H233" s="1">
        <f t="shared" ca="1" si="32"/>
        <v>193.32021342261851</v>
      </c>
      <c r="I233" s="1">
        <f t="shared" ca="1" si="33"/>
        <v>7.8906209560252458</v>
      </c>
      <c r="J233" s="6">
        <f t="shared" ca="1" si="37"/>
        <v>571.81661385349128</v>
      </c>
      <c r="K233" s="1">
        <f t="shared" ca="1" si="34"/>
        <v>10.641578352966775</v>
      </c>
      <c r="L233" s="6">
        <f t="shared" ca="1" si="35"/>
        <v>31.476435868335972</v>
      </c>
      <c r="M233" s="7">
        <f t="shared" ca="1" si="28"/>
        <v>17.257854542603198</v>
      </c>
      <c r="N233" s="8">
        <f ca="1">J233/AVERAGE(L113:L232)</f>
        <v>22.023576461344522</v>
      </c>
      <c r="O233" s="13">
        <f ca="1">1/M233-(G233/100-(((E233/E113)^(1/10))-1))</f>
        <v>-7.5703300803300205E-4</v>
      </c>
      <c r="P233" s="5">
        <f ca="1">((G233/G234+G233/1200+((1+G234/1200)^(-119))*(1-G233/G234)))</f>
        <v>1.0014960471849268</v>
      </c>
      <c r="Q233" s="5">
        <f ca="1">Q232*P232*E232/E233</f>
        <v>4.2407161838320944</v>
      </c>
      <c r="R233" s="10">
        <f t="shared" ca="1" si="29"/>
        <v>5.5663849243016372E-2</v>
      </c>
      <c r="S233" s="10">
        <f t="shared" ca="1" si="30"/>
        <v>3.3211150243813048E-2</v>
      </c>
      <c r="T233" s="10">
        <f t="shared" ca="1" si="31"/>
        <v>2.2452698999203324E-2</v>
      </c>
      <c r="U233" s="10"/>
      <c r="V233" s="11"/>
      <c r="W233" s="12"/>
      <c r="X233" s="12"/>
    </row>
    <row r="234" spans="1:24" x14ac:dyDescent="0.2">
      <c r="A234" s="3">
        <v>1890.05</v>
      </c>
      <c r="B234" s="4">
        <v>5.62</v>
      </c>
      <c r="C234" s="1">
        <v>0.22</v>
      </c>
      <c r="D234" s="4">
        <v>0.29580000000000001</v>
      </c>
      <c r="E234" s="4">
        <v>7.7067928930000003</v>
      </c>
      <c r="F234" s="1">
        <f t="shared" ca="1" si="36"/>
        <v>1890.3749999999825</v>
      </c>
      <c r="G234" s="5">
        <f ca="1">G230*8/12+G242*4/12</f>
        <v>3.4866666666666664</v>
      </c>
      <c r="H234" s="1">
        <f t="shared" ca="1" si="32"/>
        <v>199.08110692757393</v>
      </c>
      <c r="I234" s="1">
        <f t="shared" ca="1" si="33"/>
        <v>7.7932105914708663</v>
      </c>
      <c r="J234" s="6">
        <f t="shared" ca="1" si="37"/>
        <v>590.77754828536797</v>
      </c>
      <c r="K234" s="1">
        <f t="shared" ca="1" si="34"/>
        <v>10.478325877077646</v>
      </c>
      <c r="L234" s="6">
        <f t="shared" ca="1" si="35"/>
        <v>31.094661705126665</v>
      </c>
      <c r="M234" s="7">
        <f t="shared" ca="1" si="28"/>
        <v>17.78643048785862</v>
      </c>
      <c r="N234" s="8">
        <f ca="1">J234/AVERAGE(L114:L233)</f>
        <v>22.677242329476805</v>
      </c>
      <c r="O234" s="13">
        <f ca="1">1/M234-(G234/100-(((E234/E114)^(1/10))-1))</f>
        <v>1.4888374225166534E-3</v>
      </c>
      <c r="P234" s="5">
        <f ca="1">((G234/G235+G234/1200+((1+G235/1200)^(-119))*(1-G234/G235)))</f>
        <v>1.0015110290898022</v>
      </c>
      <c r="Q234" s="5">
        <f ca="1">Q233*P233*E233/E234</f>
        <v>4.1946301842867291</v>
      </c>
      <c r="R234" s="10">
        <f t="shared" ca="1" si="29"/>
        <v>5.002171534259392E-2</v>
      </c>
      <c r="S234" s="10">
        <f t="shared" ca="1" si="30"/>
        <v>3.7143716427277651E-2</v>
      </c>
      <c r="T234" s="10">
        <f t="shared" ca="1" si="31"/>
        <v>1.2877998915316269E-2</v>
      </c>
      <c r="U234" s="10"/>
      <c r="V234" s="11"/>
      <c r="W234" s="12"/>
      <c r="X234" s="12"/>
    </row>
    <row r="235" spans="1:24" x14ac:dyDescent="0.2">
      <c r="A235" s="3">
        <v>1890.06</v>
      </c>
      <c r="B235" s="4">
        <v>5.58</v>
      </c>
      <c r="C235" s="1">
        <v>0.22</v>
      </c>
      <c r="D235" s="4">
        <v>0.29499999999999998</v>
      </c>
      <c r="E235" s="4">
        <v>7.7067928930000003</v>
      </c>
      <c r="F235" s="1">
        <f t="shared" ca="1" si="36"/>
        <v>1890.4583333333157</v>
      </c>
      <c r="G235" s="5">
        <f ca="1">G230*7/12+G242*5/12</f>
        <v>3.5033333333333334</v>
      </c>
      <c r="H235" s="1">
        <f t="shared" ca="1" si="32"/>
        <v>197.6641595473065</v>
      </c>
      <c r="I235" s="1">
        <f t="shared" ca="1" si="33"/>
        <v>7.7932105914708663</v>
      </c>
      <c r="J235" s="6">
        <f t="shared" ca="1" si="37"/>
        <v>588.49993614785024</v>
      </c>
      <c r="K235" s="1">
        <f t="shared" ca="1" si="34"/>
        <v>10.449986929472297</v>
      </c>
      <c r="L235" s="6">
        <f t="shared" ca="1" si="35"/>
        <v>31.11245182143653</v>
      </c>
      <c r="M235" s="7">
        <f t="shared" ca="1" si="28"/>
        <v>17.684360844450161</v>
      </c>
      <c r="N235" s="8">
        <f ca="1">J235/AVERAGE(L115:L234)</f>
        <v>22.525314186078056</v>
      </c>
      <c r="O235" s="13">
        <f ca="1">1/M235-(G235/100-(((E235/E115)^(1/10))-1))</f>
        <v>3.649474647291602E-3</v>
      </c>
      <c r="P235" s="5">
        <f ca="1">((G235/G236+G235/1200+((1+G236/1200)^(-119))*(1-G235/G236)))</f>
        <v>1.0015260098100913</v>
      </c>
      <c r="Q235" s="5">
        <f ca="1">Q234*P234*E234/E235</f>
        <v>4.200968392516149</v>
      </c>
      <c r="R235" s="10">
        <f t="shared" ca="1" si="29"/>
        <v>4.8919622526198081E-2</v>
      </c>
      <c r="S235" s="10">
        <f t="shared" ca="1" si="30"/>
        <v>3.8567883928620983E-2</v>
      </c>
      <c r="T235" s="10">
        <f t="shared" ca="1" si="31"/>
        <v>1.0351738597577098E-2</v>
      </c>
      <c r="U235" s="10"/>
      <c r="V235" s="11"/>
      <c r="W235" s="12"/>
      <c r="X235" s="12"/>
    </row>
    <row r="236" spans="1:24" x14ac:dyDescent="0.2">
      <c r="A236" s="3">
        <v>1890.07</v>
      </c>
      <c r="B236" s="4">
        <v>5.54</v>
      </c>
      <c r="C236" s="1">
        <v>0.22</v>
      </c>
      <c r="D236" s="4">
        <v>0.29420000000000002</v>
      </c>
      <c r="E236" s="4">
        <v>7.7067928930000003</v>
      </c>
      <c r="F236" s="1">
        <f t="shared" ca="1" si="36"/>
        <v>1890.541666666649</v>
      </c>
      <c r="G236" s="5">
        <f ca="1">G230*6/12+G242*6/12</f>
        <v>3.5199999999999996</v>
      </c>
      <c r="H236" s="1">
        <f t="shared" ca="1" si="32"/>
        <v>196.24721216703907</v>
      </c>
      <c r="I236" s="1">
        <f t="shared" ca="1" si="33"/>
        <v>7.7932105914708663</v>
      </c>
      <c r="J236" s="6">
        <f t="shared" ca="1" si="37"/>
        <v>586.2148408163323</v>
      </c>
      <c r="K236" s="1">
        <f t="shared" ca="1" si="34"/>
        <v>10.421647981866951</v>
      </c>
      <c r="L236" s="6">
        <f t="shared" ca="1" si="35"/>
        <v>31.130759236130867</v>
      </c>
      <c r="M236" s="7">
        <f t="shared" ca="1" si="28"/>
        <v>17.589295440864863</v>
      </c>
      <c r="N236" s="8">
        <f ca="1">J236/AVERAGE(L116:L235)</f>
        <v>22.38122314294198</v>
      </c>
      <c r="O236" s="13">
        <f ca="1">1/M236-(G236/100-(((E236/E116)^(1/10))-1))</f>
        <v>3.7884300307325924E-3</v>
      </c>
      <c r="P236" s="5">
        <f ca="1">((G236/G237+G236/1200+((1+G237/1200)^(-119))*(1-G236/G237)))</f>
        <v>1.0015409893472669</v>
      </c>
      <c r="Q236" s="5">
        <f ca="1">Q235*P235*E235/E236</f>
        <v>4.2073791114950119</v>
      </c>
      <c r="R236" s="10">
        <f t="shared" ca="1" si="29"/>
        <v>4.8431560238712867E-2</v>
      </c>
      <c r="S236" s="10">
        <f t="shared" ca="1" si="30"/>
        <v>3.7442974683895569E-2</v>
      </c>
      <c r="T236" s="10">
        <f t="shared" ca="1" si="31"/>
        <v>1.0988585554817298E-2</v>
      </c>
      <c r="U236" s="10"/>
      <c r="V236" s="11"/>
      <c r="W236" s="12"/>
      <c r="X236" s="12"/>
    </row>
    <row r="237" spans="1:24" x14ac:dyDescent="0.2">
      <c r="A237" s="3">
        <v>1890.08</v>
      </c>
      <c r="B237" s="4">
        <v>5.41</v>
      </c>
      <c r="C237" s="1">
        <v>0.22</v>
      </c>
      <c r="D237" s="4">
        <v>0.29330000000000001</v>
      </c>
      <c r="E237" s="4">
        <v>7.9922320659999997</v>
      </c>
      <c r="F237" s="1">
        <f t="shared" ca="1" si="36"/>
        <v>1890.6249999999823</v>
      </c>
      <c r="G237" s="5">
        <f ca="1">G230*5/12+G242*7/12</f>
        <v>3.5366666666666671</v>
      </c>
      <c r="H237" s="1">
        <f t="shared" ca="1" si="32"/>
        <v>184.79771580746791</v>
      </c>
      <c r="I237" s="1">
        <f t="shared" ca="1" si="33"/>
        <v>7.5148793858859406</v>
      </c>
      <c r="J237" s="6">
        <f t="shared" ca="1" si="37"/>
        <v>553.88442723297828</v>
      </c>
      <c r="K237" s="1">
        <f t="shared" ca="1" si="34"/>
        <v>10.018700563092484</v>
      </c>
      <c r="L237" s="6">
        <f t="shared" ca="1" si="35"/>
        <v>30.02852172041267</v>
      </c>
      <c r="M237" s="7">
        <f t="shared" ca="1" si="28"/>
        <v>16.596791133979107</v>
      </c>
      <c r="N237" s="8">
        <f ca="1">J237/AVERAGE(L117:L236)</f>
        <v>21.097417913470917</v>
      </c>
      <c r="O237" s="13">
        <f ca="1">1/M237-(G237/100-(((E237/E117)^(1/10))-1))</f>
        <v>1.0599942338932938E-2</v>
      </c>
      <c r="P237" s="5">
        <f ca="1">((G237/G238+G237/1200+((1+G238/1200)^(-119))*(1-G237/G238)))</f>
        <v>1.0015559677028012</v>
      </c>
      <c r="Q237" s="5">
        <f ca="1">Q236*P236*E236/E237</f>
        <v>4.0633663238947353</v>
      </c>
      <c r="R237" s="10">
        <f t="shared" ca="1" si="29"/>
        <v>5.7523024341116669E-2</v>
      </c>
      <c r="S237" s="10">
        <f t="shared" ca="1" si="30"/>
        <v>4.26487529392785E-2</v>
      </c>
      <c r="T237" s="10">
        <f t="shared" ca="1" si="31"/>
        <v>1.4874271401838168E-2</v>
      </c>
      <c r="U237" s="10"/>
      <c r="V237" s="11"/>
      <c r="W237" s="12"/>
      <c r="X237" s="12"/>
    </row>
    <row r="238" spans="1:24" x14ac:dyDescent="0.2">
      <c r="A238" s="3">
        <v>1890.09</v>
      </c>
      <c r="B238" s="4">
        <v>5.32</v>
      </c>
      <c r="C238" s="1">
        <v>0.22</v>
      </c>
      <c r="D238" s="4">
        <v>0.29249999999999998</v>
      </c>
      <c r="E238" s="4">
        <v>8.0873811569999994</v>
      </c>
      <c r="F238" s="1">
        <f t="shared" ca="1" si="36"/>
        <v>1890.7083333333155</v>
      </c>
      <c r="G238" s="5">
        <f ca="1">G230*4/12+G242*8/12</f>
        <v>3.5533333333333337</v>
      </c>
      <c r="H238" s="1">
        <f t="shared" ca="1" si="32"/>
        <v>179.58544698278527</v>
      </c>
      <c r="I238" s="1">
        <f t="shared" ca="1" si="33"/>
        <v>7.426465852671571</v>
      </c>
      <c r="J238" s="6">
        <f t="shared" ca="1" si="37"/>
        <v>540.1168821490877</v>
      </c>
      <c r="K238" s="1">
        <f t="shared" ca="1" si="34"/>
        <v>9.8738239177565195</v>
      </c>
      <c r="L238" s="6">
        <f t="shared" ca="1" si="35"/>
        <v>29.696275945227089</v>
      </c>
      <c r="M238" s="7">
        <f t="shared" ca="1" si="28"/>
        <v>16.169702000615306</v>
      </c>
      <c r="N238" s="8">
        <f ca="1">J238/AVERAGE(L118:L237)</f>
        <v>20.535953743709676</v>
      </c>
      <c r="O238" s="13">
        <f ca="1">1/M238-(G238/100-(((E238/E118)^(1/10))-1))</f>
        <v>1.2180107583306322E-2</v>
      </c>
      <c r="P238" s="5">
        <f ca="1">((G238/G239+G238/1200+((1+G239/1200)^(-119))*(1-G238/G239)))</f>
        <v>1.0015709448781633</v>
      </c>
      <c r="Q238" s="5">
        <f ca="1">Q237*P237*E237/E238</f>
        <v>4.0218083728124885</v>
      </c>
      <c r="R238" s="10">
        <f t="shared" ca="1" si="29"/>
        <v>5.6785962529206646E-2</v>
      </c>
      <c r="S238" s="10">
        <f t="shared" ca="1" si="30"/>
        <v>4.2748953207462304E-2</v>
      </c>
      <c r="T238" s="10">
        <f t="shared" ca="1" si="31"/>
        <v>1.4037009321744343E-2</v>
      </c>
      <c r="U238" s="10"/>
      <c r="V238" s="11"/>
      <c r="W238" s="12"/>
      <c r="X238" s="12"/>
    </row>
    <row r="239" spans="1:24" x14ac:dyDescent="0.2">
      <c r="A239" s="3">
        <v>1890.1</v>
      </c>
      <c r="B239" s="4">
        <v>5.08</v>
      </c>
      <c r="C239" s="1">
        <v>0.22</v>
      </c>
      <c r="D239" s="4">
        <v>0.29170000000000001</v>
      </c>
      <c r="E239" s="4">
        <v>8.0873811569999994</v>
      </c>
      <c r="F239" s="1">
        <f t="shared" ca="1" si="36"/>
        <v>1890.7916666666488</v>
      </c>
      <c r="G239" s="5">
        <f ca="1">G230*3/12+G242*9/12</f>
        <v>3.57</v>
      </c>
      <c r="H239" s="1">
        <f t="shared" ca="1" si="32"/>
        <v>171.4838478707799</v>
      </c>
      <c r="I239" s="1">
        <f t="shared" ca="1" si="33"/>
        <v>7.426465852671571</v>
      </c>
      <c r="J239" s="6">
        <f t="shared" ca="1" si="37"/>
        <v>517.61201205954228</v>
      </c>
      <c r="K239" s="1">
        <f t="shared" ca="1" si="34"/>
        <v>9.8468185873831704</v>
      </c>
      <c r="L239" s="6">
        <f t="shared" ca="1" si="35"/>
        <v>29.721933842080418</v>
      </c>
      <c r="M239" s="7">
        <f t="shared" ca="1" si="28"/>
        <v>15.48284916334444</v>
      </c>
      <c r="N239" s="8">
        <f ca="1">J239/AVERAGE(L119:L238)</f>
        <v>19.649063391074289</v>
      </c>
      <c r="O239" s="13">
        <f ca="1">1/M239-(G239/100-(((E239/E119)^(1/10))-1))</f>
        <v>1.4756977765159676E-2</v>
      </c>
      <c r="P239" s="5">
        <f ca="1">((G239/G240+G239/1200+((1+G240/1200)^(-119))*(1-G239/G240)))</f>
        <v>1.0015859208748206</v>
      </c>
      <c r="Q239" s="5">
        <f ca="1">Q238*P238*E238/E239</f>
        <v>4.0281264120767126</v>
      </c>
      <c r="R239" s="10">
        <f t="shared" ca="1" si="29"/>
        <v>6.6802957605611724E-2</v>
      </c>
      <c r="S239" s="10">
        <f t="shared" ca="1" si="30"/>
        <v>4.4173154154254712E-2</v>
      </c>
      <c r="T239" s="10">
        <f t="shared" ca="1" si="31"/>
        <v>2.2629803451357011E-2</v>
      </c>
      <c r="U239" s="10"/>
      <c r="V239" s="11"/>
      <c r="W239" s="12"/>
      <c r="X239" s="12"/>
    </row>
    <row r="240" spans="1:24" x14ac:dyDescent="0.2">
      <c r="A240" s="3">
        <v>1890.11</v>
      </c>
      <c r="B240" s="4">
        <v>4.71</v>
      </c>
      <c r="C240" s="1">
        <v>0.22</v>
      </c>
      <c r="D240" s="4">
        <v>0.2908</v>
      </c>
      <c r="E240" s="4">
        <v>7.8970910740000004</v>
      </c>
      <c r="F240" s="1">
        <f t="shared" ca="1" si="36"/>
        <v>1890.874999999982</v>
      </c>
      <c r="G240" s="5">
        <f ca="1">G230*2/12+G242*10/12</f>
        <v>3.5866666666666669</v>
      </c>
      <c r="H240" s="1">
        <f t="shared" ca="1" si="32"/>
        <v>162.8250349338696</v>
      </c>
      <c r="I240" s="1">
        <f t="shared" ca="1" si="33"/>
        <v>7.6054156444694936</v>
      </c>
      <c r="J240" s="6">
        <f t="shared" ca="1" si="37"/>
        <v>493.38902489948521</v>
      </c>
      <c r="K240" s="1">
        <f t="shared" ca="1" si="34"/>
        <v>10.052976679144221</v>
      </c>
      <c r="L240" s="6">
        <f t="shared" ca="1" si="35"/>
        <v>30.462320263433185</v>
      </c>
      <c r="M240" s="7">
        <f t="shared" ca="1" si="28"/>
        <v>14.745043493292807</v>
      </c>
      <c r="N240" s="8">
        <f ca="1">J240/AVERAGE(L120:L239)</f>
        <v>18.703194594453663</v>
      </c>
      <c r="O240" s="13">
        <f ca="1">1/M240-(G240/100-(((E240/E120)^(1/10))-1))</f>
        <v>1.4479293188767381E-2</v>
      </c>
      <c r="P240" s="5">
        <f ca="1">((G240/G241+G240/1200+((1+G241/1200)^(-119))*(1-G240/G241)))</f>
        <v>1.0016008956942393</v>
      </c>
      <c r="Q240" s="5">
        <f ca="1">Q239*P239*E239/E240</f>
        <v>4.1317312756751186</v>
      </c>
      <c r="R240" s="10">
        <f t="shared" ca="1" si="29"/>
        <v>8.0435404955262024E-2</v>
      </c>
      <c r="S240" s="10">
        <f t="shared" ca="1" si="30"/>
        <v>4.1831556662647928E-2</v>
      </c>
      <c r="T240" s="10">
        <f t="shared" ca="1" si="31"/>
        <v>3.8603848292614096E-2</v>
      </c>
      <c r="U240" s="10"/>
      <c r="V240" s="11"/>
      <c r="W240" s="12"/>
      <c r="X240" s="12"/>
    </row>
    <row r="241" spans="1:24" x14ac:dyDescent="0.2">
      <c r="A241" s="3">
        <v>1890.12</v>
      </c>
      <c r="B241" s="4">
        <v>4.5999999999999996</v>
      </c>
      <c r="C241" s="1">
        <v>0.22</v>
      </c>
      <c r="D241" s="4">
        <v>0.28999999999999998</v>
      </c>
      <c r="E241" s="4">
        <v>7.8970910740000004</v>
      </c>
      <c r="F241" s="1">
        <f t="shared" ca="1" si="36"/>
        <v>1890.9583333333153</v>
      </c>
      <c r="G241" s="5">
        <f ca="1">G230*1/12+G242*11/12</f>
        <v>3.6033333333333335</v>
      </c>
      <c r="H241" s="1">
        <f t="shared" ca="1" si="32"/>
        <v>159.02232711163487</v>
      </c>
      <c r="I241" s="1">
        <f t="shared" ca="1" si="33"/>
        <v>7.6054156444694936</v>
      </c>
      <c r="J241" s="6">
        <f t="shared" ca="1" si="37"/>
        <v>483.78661995628931</v>
      </c>
      <c r="K241" s="1">
        <f t="shared" ca="1" si="34"/>
        <v>10.025320622255242</v>
      </c>
      <c r="L241" s="6">
        <f t="shared" ca="1" si="35"/>
        <v>30.499591258113892</v>
      </c>
      <c r="M241" s="7">
        <f t="shared" ca="1" si="28"/>
        <v>14.442991231338443</v>
      </c>
      <c r="N241" s="8">
        <f ca="1">J241/AVERAGE(L121:L240)</f>
        <v>18.311029377300351</v>
      </c>
      <c r="O241" s="13">
        <f ca="1">1/M241-(G241/100-(((E241/E121)^(1/10))-1))</f>
        <v>1.4743783055440982E-2</v>
      </c>
      <c r="P241" s="5">
        <f ca="1">((G241/G242+G241/1200+((1+G242/1200)^(-119))*(1-G241/G242)))</f>
        <v>1.001615869337882</v>
      </c>
      <c r="Q241" s="5">
        <f ca="1">Q240*P240*E240/E241</f>
        <v>4.1383457464841005</v>
      </c>
      <c r="R241" s="10">
        <f t="shared" ca="1" si="29"/>
        <v>9.0655952073073642E-2</v>
      </c>
      <c r="S241" s="10">
        <f t="shared" ca="1" si="30"/>
        <v>4.3266469458853374E-2</v>
      </c>
      <c r="T241" s="10">
        <f t="shared" ca="1" si="31"/>
        <v>4.7389482614220269E-2</v>
      </c>
      <c r="U241" s="10"/>
      <c r="V241" s="11"/>
      <c r="W241" s="12"/>
      <c r="X241" s="12"/>
    </row>
    <row r="242" spans="1:24" x14ac:dyDescent="0.2">
      <c r="A242" s="3">
        <v>1891.01</v>
      </c>
      <c r="B242" s="4">
        <v>4.84</v>
      </c>
      <c r="C242" s="1">
        <v>0.22</v>
      </c>
      <c r="D242" s="4">
        <v>0.29420000000000002</v>
      </c>
      <c r="E242" s="4">
        <v>7.8019419829999999</v>
      </c>
      <c r="F242" s="1">
        <f t="shared" ca="1" si="36"/>
        <v>1891.0416666666486</v>
      </c>
      <c r="G242" s="5">
        <v>3.62</v>
      </c>
      <c r="H242" s="1">
        <f t="shared" ca="1" si="32"/>
        <v>169.35969568590932</v>
      </c>
      <c r="I242" s="1">
        <f t="shared" ca="1" si="33"/>
        <v>7.6981679857231518</v>
      </c>
      <c r="J242" s="6">
        <f t="shared" ca="1" si="37"/>
        <v>517.18719072771933</v>
      </c>
      <c r="K242" s="1">
        <f t="shared" ca="1" si="34"/>
        <v>10.294550097271596</v>
      </c>
      <c r="L242" s="6">
        <f t="shared" ca="1" si="35"/>
        <v>31.437287502498975</v>
      </c>
      <c r="M242" s="7">
        <f t="shared" ca="1" si="28"/>
        <v>15.428980086469094</v>
      </c>
      <c r="N242" s="8">
        <f ca="1">J242/AVERAGE(L122:L241)</f>
        <v>19.546976727737334</v>
      </c>
      <c r="O242" s="13">
        <f ca="1">1/M242-(G242/100-(((E242/E122)^(1/10))-1))</f>
        <v>9.9493808251887791E-3</v>
      </c>
      <c r="P242" s="5">
        <f ca="1">((G242/G243+G242/1200+((1+G243/1200)^(-119))*(1-G242/G243)))</f>
        <v>1.0031553683529171</v>
      </c>
      <c r="Q242" s="5">
        <f ca="1">Q241*P241*E241/E242</f>
        <v>4.1955837893125638</v>
      </c>
      <c r="R242" s="10">
        <f t="shared" ca="1" si="29"/>
        <v>8.5548769908164735E-2</v>
      </c>
      <c r="S242" s="10">
        <f t="shared" ca="1" si="30"/>
        <v>4.0846766627982367E-2</v>
      </c>
      <c r="T242" s="10">
        <f t="shared" ca="1" si="31"/>
        <v>4.4702003280182367E-2</v>
      </c>
      <c r="U242" s="10"/>
      <c r="V242" s="11"/>
      <c r="W242" s="12"/>
      <c r="X242" s="12"/>
    </row>
    <row r="243" spans="1:24" x14ac:dyDescent="0.2">
      <c r="A243" s="3">
        <v>1891.02</v>
      </c>
      <c r="B243" s="4">
        <v>4.9000000000000004</v>
      </c>
      <c r="C243" s="1">
        <v>0.22</v>
      </c>
      <c r="D243" s="4">
        <v>0.29830000000000001</v>
      </c>
      <c r="E243" s="4">
        <v>7.8970910740000004</v>
      </c>
      <c r="F243" s="1">
        <f t="shared" ca="1" si="36"/>
        <v>1891.1249999999818</v>
      </c>
      <c r="G243" s="5">
        <f ca="1">G242*11/12+G254*1/12</f>
        <v>3.6183333333333332</v>
      </c>
      <c r="H243" s="1">
        <f t="shared" ca="1" si="32"/>
        <v>169.39334844500237</v>
      </c>
      <c r="I243" s="1">
        <f t="shared" ca="1" si="33"/>
        <v>7.6054156444694936</v>
      </c>
      <c r="J243" s="6">
        <f t="shared" ca="1" si="37"/>
        <v>519.22539745981226</v>
      </c>
      <c r="K243" s="1">
        <f t="shared" ca="1" si="34"/>
        <v>10.312252212478409</v>
      </c>
      <c r="L243" s="6">
        <f t="shared" ca="1" si="35"/>
        <v>31.609170624951425</v>
      </c>
      <c r="M243" s="7">
        <f t="shared" ca="1" si="28"/>
        <v>15.476522332432541</v>
      </c>
      <c r="N243" s="8">
        <f ca="1">J243/AVERAGE(L123:L242)</f>
        <v>19.590760596774196</v>
      </c>
      <c r="O243" s="13">
        <f ca="1">1/M243-(G243/100-(((E243/E123)^(1/10))-1))</f>
        <v>9.9700471158192527E-3</v>
      </c>
      <c r="P243" s="5">
        <f ca="1">((G243/G244+G243/1200+((1+G244/1200)^(-119))*(1-G243/G244)))</f>
        <v>1.0031539903074633</v>
      </c>
      <c r="Q243" s="5">
        <f ca="1">Q242*P242*E242/E243</f>
        <v>4.158111877717503</v>
      </c>
      <c r="R243" s="10">
        <f t="shared" ca="1" si="29"/>
        <v>8.9584708934725477E-2</v>
      </c>
      <c r="S243" s="10">
        <f t="shared" ca="1" si="30"/>
        <v>4.3285854411421187E-2</v>
      </c>
      <c r="T243" s="10">
        <f t="shared" ca="1" si="31"/>
        <v>4.6298854523304289E-2</v>
      </c>
      <c r="U243" s="10"/>
      <c r="V243" s="11"/>
      <c r="W243" s="12"/>
      <c r="X243" s="12"/>
    </row>
    <row r="244" spans="1:24" x14ac:dyDescent="0.2">
      <c r="A244" s="3">
        <v>1891.03</v>
      </c>
      <c r="B244" s="4">
        <v>4.8099999999999996</v>
      </c>
      <c r="C244" s="1">
        <v>0.22</v>
      </c>
      <c r="D244" s="4">
        <v>0.30249999999999999</v>
      </c>
      <c r="E244" s="4">
        <v>7.9922320659999997</v>
      </c>
      <c r="F244" s="1">
        <f t="shared" ca="1" si="36"/>
        <v>1891.2083333333151</v>
      </c>
      <c r="G244" s="5">
        <f ca="1">G242*10/12+G254*2/12</f>
        <v>3.6166666666666671</v>
      </c>
      <c r="H244" s="1">
        <f t="shared" ca="1" si="32"/>
        <v>164.30259020959713</v>
      </c>
      <c r="I244" s="1">
        <f t="shared" ca="1" si="33"/>
        <v>7.5148793858859406</v>
      </c>
      <c r="J244" s="6">
        <f t="shared" ca="1" si="37"/>
        <v>505.54073213442342</v>
      </c>
      <c r="K244" s="1">
        <f t="shared" ca="1" si="34"/>
        <v>10.332959155593167</v>
      </c>
      <c r="L244" s="6">
        <f t="shared" ca="1" si="35"/>
        <v>31.793362052112911</v>
      </c>
      <c r="M244" s="7">
        <f t="shared" ca="1" si="28"/>
        <v>15.051623357657387</v>
      </c>
      <c r="N244" s="8">
        <f ca="1">J244/AVERAGE(L124:L243)</f>
        <v>19.038836516513697</v>
      </c>
      <c r="O244" s="13">
        <f ca="1">1/M244-(G244/100-(((E244/E124)^(1/10))-1))</f>
        <v>1.2986888034787751E-2</v>
      </c>
      <c r="P244" s="5">
        <f ca="1">((G244/G245+G244/1200+((1+G245/1200)^(-119))*(1-G244/G245)))</f>
        <v>1.0031526122631842</v>
      </c>
      <c r="Q244" s="5">
        <f ca="1">Q243*P243*E243/E244</f>
        <v>4.1215714789915268</v>
      </c>
      <c r="R244" s="10">
        <f t="shared" ca="1" si="29"/>
        <v>9.6725404865003473E-2</v>
      </c>
      <c r="S244" s="10">
        <f t="shared" ca="1" si="30"/>
        <v>4.4417938971399895E-2</v>
      </c>
      <c r="T244" s="10">
        <f t="shared" ca="1" si="31"/>
        <v>5.2307465893603577E-2</v>
      </c>
      <c r="U244" s="10"/>
      <c r="V244" s="11"/>
      <c r="W244" s="12"/>
      <c r="X244" s="12"/>
    </row>
    <row r="245" spans="1:24" x14ac:dyDescent="0.2">
      <c r="A245" s="3">
        <v>1891.04</v>
      </c>
      <c r="B245" s="4">
        <v>4.97</v>
      </c>
      <c r="C245" s="1">
        <v>0.22</v>
      </c>
      <c r="D245" s="4">
        <v>0.30669999999999997</v>
      </c>
      <c r="E245" s="4">
        <v>8.0873811569999994</v>
      </c>
      <c r="F245" s="1">
        <f t="shared" ca="1" si="36"/>
        <v>1891.2916666666483</v>
      </c>
      <c r="G245" s="5">
        <f ca="1">G242*9/12+G254*3/12</f>
        <v>3.6149999999999998</v>
      </c>
      <c r="H245" s="1">
        <f t="shared" ca="1" si="32"/>
        <v>167.77061494444411</v>
      </c>
      <c r="I245" s="1">
        <f t="shared" ca="1" si="33"/>
        <v>7.426465852671571</v>
      </c>
      <c r="J245" s="6">
        <f t="shared" ca="1" si="37"/>
        <v>518.11565772084748</v>
      </c>
      <c r="K245" s="1">
        <f t="shared" ca="1" si="34"/>
        <v>10.353168531883503</v>
      </c>
      <c r="L245" s="6">
        <f t="shared" ca="1" si="35"/>
        <v>31.973052761163768</v>
      </c>
      <c r="M245" s="7">
        <f t="shared" ca="1" si="28"/>
        <v>15.408945125474123</v>
      </c>
      <c r="N245" s="8">
        <f ca="1">J245/AVERAGE(L125:L244)</f>
        <v>19.474152883159562</v>
      </c>
      <c r="O245" s="13">
        <f ca="1">1/M245-(G245/100-(((E245/E125)^(1/10))-1))</f>
        <v>1.1648752704439304E-2</v>
      </c>
      <c r="P245" s="5">
        <f ca="1">((G245/G246+G245/1200+((1+G246/1200)^(-119))*(1-G245/G246)))</f>
        <v>1.0031512342200799</v>
      </c>
      <c r="Q245" s="5">
        <f ca="1">Q244*P244*E244/E245</f>
        <v>4.0859214985900998</v>
      </c>
      <c r="R245" s="10">
        <f t="shared" ca="1" si="29"/>
        <v>0.10461707356759886</v>
      </c>
      <c r="S245" s="10">
        <f t="shared" ca="1" si="30"/>
        <v>4.6853315298751586E-2</v>
      </c>
      <c r="T245" s="10">
        <f t="shared" ca="1" si="31"/>
        <v>5.7763758268847276E-2</v>
      </c>
      <c r="U245" s="10"/>
      <c r="V245" s="11"/>
      <c r="W245" s="12"/>
      <c r="X245" s="12"/>
    </row>
    <row r="246" spans="1:24" x14ac:dyDescent="0.2">
      <c r="A246" s="3">
        <v>1891.05</v>
      </c>
      <c r="B246" s="4">
        <v>4.95</v>
      </c>
      <c r="C246" s="1">
        <v>0.22</v>
      </c>
      <c r="D246" s="4">
        <v>0.31080000000000002</v>
      </c>
      <c r="E246" s="4">
        <v>7.9922320659999997</v>
      </c>
      <c r="F246" s="1">
        <f t="shared" ca="1" si="36"/>
        <v>1891.3749999999816</v>
      </c>
      <c r="G246" s="5">
        <f ca="1">G242*8/12+G254*4/12</f>
        <v>3.6133333333333333</v>
      </c>
      <c r="H246" s="1">
        <f t="shared" ca="1" si="32"/>
        <v>169.08478618243365</v>
      </c>
      <c r="I246" s="1">
        <f t="shared" ca="1" si="33"/>
        <v>7.5148793858859406</v>
      </c>
      <c r="J246" s="6">
        <f t="shared" ca="1" si="37"/>
        <v>524.10811008586757</v>
      </c>
      <c r="K246" s="1">
        <f t="shared" ca="1" si="34"/>
        <v>10.616475059697047</v>
      </c>
      <c r="L246" s="6">
        <f t="shared" ca="1" si="35"/>
        <v>32.907636487815687</v>
      </c>
      <c r="M246" s="7">
        <f t="shared" ca="1" si="28"/>
        <v>15.566495230713256</v>
      </c>
      <c r="N246" s="8">
        <f ca="1">J246/AVERAGE(L126:L245)</f>
        <v>19.657392023024787</v>
      </c>
      <c r="O246" s="13">
        <f ca="1">1/M246-(G246/100-(((E246/E126)^(1/10))-1))</f>
        <v>1.0822741109611185E-2</v>
      </c>
      <c r="P246" s="5">
        <f ca="1">((G246/G247+G246/1200+((1+G247/1200)^(-119))*(1-G246/G247)))</f>
        <v>1.0031498561781502</v>
      </c>
      <c r="Q246" s="5">
        <f ca="1">Q245*P245*E245/E246</f>
        <v>4.1475941791098787</v>
      </c>
      <c r="R246" s="10">
        <f t="shared" ca="1" si="29"/>
        <v>9.8024292185349138E-2</v>
      </c>
      <c r="S246" s="10">
        <f t="shared" ca="1" si="30"/>
        <v>4.5498409289771224E-2</v>
      </c>
      <c r="T246" s="10">
        <f t="shared" ca="1" si="31"/>
        <v>5.2525882895577913E-2</v>
      </c>
      <c r="U246" s="10"/>
      <c r="V246" s="11"/>
      <c r="W246" s="12"/>
      <c r="X246" s="12"/>
    </row>
    <row r="247" spans="1:24" x14ac:dyDescent="0.2">
      <c r="A247" s="3">
        <v>1891.06</v>
      </c>
      <c r="B247" s="4">
        <v>4.8499999999999996</v>
      </c>
      <c r="C247" s="1">
        <v>0.22</v>
      </c>
      <c r="D247" s="4">
        <v>0.315</v>
      </c>
      <c r="E247" s="4">
        <v>7.8019419829999999</v>
      </c>
      <c r="F247" s="1">
        <f t="shared" ca="1" si="36"/>
        <v>1891.4583333333148</v>
      </c>
      <c r="G247" s="5">
        <f ca="1">G242*7/12+G254*5/12</f>
        <v>3.6116666666666668</v>
      </c>
      <c r="H247" s="1">
        <f t="shared" ca="1" si="32"/>
        <v>169.70961241253309</v>
      </c>
      <c r="I247" s="1">
        <f t="shared" ca="1" si="33"/>
        <v>7.6981679857231518</v>
      </c>
      <c r="J247" s="6">
        <f t="shared" ca="1" si="37"/>
        <v>528.03335492358747</v>
      </c>
      <c r="K247" s="1">
        <f t="shared" ca="1" si="34"/>
        <v>11.022376888649056</v>
      </c>
      <c r="L247" s="6">
        <f t="shared" ca="1" si="35"/>
        <v>34.294949855861866</v>
      </c>
      <c r="M247" s="7">
        <f t="shared" ca="1" si="28"/>
        <v>15.658211395638149</v>
      </c>
      <c r="N247" s="8">
        <f ca="1">J247/AVERAGE(L127:L246)</f>
        <v>19.757483904273549</v>
      </c>
      <c r="O247" s="13">
        <f ca="1">1/M247-(G247/100-(((E247/E127)^(1/10))-1))</f>
        <v>8.097887936257743E-3</v>
      </c>
      <c r="P247" s="5">
        <f ca="1">((G247/G248+G247/1200+((1+G248/1200)^(-119))*(1-G247/G248)))</f>
        <v>1.003148478137396</v>
      </c>
      <c r="Q247" s="5">
        <f ca="1">Q246*P246*E246/E247</f>
        <v>4.262137348095381</v>
      </c>
      <c r="R247" s="10">
        <f t="shared" ca="1" si="29"/>
        <v>0.1080098855166145</v>
      </c>
      <c r="S247" s="10">
        <f t="shared" ca="1" si="30"/>
        <v>4.2866396856341415E-2</v>
      </c>
      <c r="T247" s="10">
        <f t="shared" ca="1" si="31"/>
        <v>6.5143488660273086E-2</v>
      </c>
      <c r="U247" s="10"/>
      <c r="V247" s="11"/>
      <c r="W247" s="12"/>
      <c r="X247" s="12"/>
    </row>
    <row r="248" spans="1:24" x14ac:dyDescent="0.2">
      <c r="A248" s="3">
        <v>1891.07</v>
      </c>
      <c r="B248" s="4">
        <v>4.7699999999999996</v>
      </c>
      <c r="C248" s="1">
        <v>0.22</v>
      </c>
      <c r="D248" s="4">
        <v>0.31919999999999998</v>
      </c>
      <c r="E248" s="4">
        <v>7.7067928930000003</v>
      </c>
      <c r="F248" s="1">
        <f t="shared" ca="1" si="36"/>
        <v>1891.5416666666481</v>
      </c>
      <c r="G248" s="5">
        <f ca="1">G242*6/12+G254*6/12</f>
        <v>3.61</v>
      </c>
      <c r="H248" s="1">
        <f t="shared" ca="1" si="32"/>
        <v>168.97097509689104</v>
      </c>
      <c r="I248" s="1">
        <f t="shared" ca="1" si="33"/>
        <v>7.7932105914708663</v>
      </c>
      <c r="J248" s="6">
        <f t="shared" ca="1" si="37"/>
        <v>527.75580899482554</v>
      </c>
      <c r="K248" s="1">
        <f t="shared" ca="1" si="34"/>
        <v>11.307240094534091</v>
      </c>
      <c r="L248" s="6">
        <f t="shared" ca="1" si="35"/>
        <v>35.316489356634861</v>
      </c>
      <c r="M248" s="7">
        <f t="shared" ca="1" si="28"/>
        <v>15.617919238645996</v>
      </c>
      <c r="N248" s="8">
        <f ca="1">J248/AVERAGE(L128:L247)</f>
        <v>19.690897636411638</v>
      </c>
      <c r="O248" s="13">
        <f ca="1">1/M248-(G248/100-(((E248/E128)^(1/10))-1))</f>
        <v>6.1039371490865871E-3</v>
      </c>
      <c r="P248" s="5">
        <f ca="1">((G248/G249+G248/1200+((1+G249/1200)^(-119))*(1-G248/G249)))</f>
        <v>1.0031471000978167</v>
      </c>
      <c r="Q248" s="5">
        <f ca="1">Q247*P247*E247/E248</f>
        <v>4.3283431846838383</v>
      </c>
      <c r="R248" s="10">
        <f t="shared" ca="1" si="29"/>
        <v>9.9379431855061151E-2</v>
      </c>
      <c r="S248" s="10">
        <f t="shared" ca="1" si="30"/>
        <v>4.0163486114168423E-2</v>
      </c>
      <c r="T248" s="10">
        <f t="shared" ca="1" si="31"/>
        <v>5.9215945740892728E-2</v>
      </c>
      <c r="U248" s="10"/>
      <c r="V248" s="11"/>
      <c r="W248" s="12"/>
      <c r="X248" s="12"/>
    </row>
    <row r="249" spans="1:24" x14ac:dyDescent="0.2">
      <c r="A249" s="3">
        <v>1891.08</v>
      </c>
      <c r="B249" s="4">
        <v>4.93</v>
      </c>
      <c r="C249" s="1">
        <v>0.22</v>
      </c>
      <c r="D249" s="4">
        <v>0.32329999999999998</v>
      </c>
      <c r="E249" s="4">
        <v>7.7067928930000003</v>
      </c>
      <c r="F249" s="1">
        <f t="shared" ca="1" si="36"/>
        <v>1891.6249999999814</v>
      </c>
      <c r="G249" s="5">
        <f ca="1">G242*5/12+G254*7/12</f>
        <v>3.6083333333333334</v>
      </c>
      <c r="H249" s="1">
        <f t="shared" ca="1" si="32"/>
        <v>174.63876461796076</v>
      </c>
      <c r="I249" s="1">
        <f t="shared" ca="1" si="33"/>
        <v>7.7932105914708663</v>
      </c>
      <c r="J249" s="6">
        <f t="shared" ca="1" si="37"/>
        <v>547.48672149043909</v>
      </c>
      <c r="K249" s="1">
        <f t="shared" ca="1" si="34"/>
        <v>11.452477201011504</v>
      </c>
      <c r="L249" s="6">
        <f t="shared" ca="1" si="35"/>
        <v>35.903135305853745</v>
      </c>
      <c r="M249" s="7">
        <f t="shared" ca="1" si="28"/>
        <v>16.16399850996304</v>
      </c>
      <c r="N249" s="8">
        <f ca="1">J249/AVERAGE(L129:L248)</f>
        <v>20.360263494436548</v>
      </c>
      <c r="O249" s="13">
        <f ca="1">1/M249-(G249/100-(((E249/E129)^(1/10))-1))</f>
        <v>2.040896709183497E-3</v>
      </c>
      <c r="P249" s="5">
        <f ca="1">((G249/G250+G249/1200+((1+G250/1200)^(-119))*(1-G249/G250)))</f>
        <v>1.0031457220594129</v>
      </c>
      <c r="Q249" s="5">
        <f ca="1">Q248*P248*E248/E249</f>
        <v>4.3419649139437411</v>
      </c>
      <c r="R249" s="10">
        <f t="shared" ca="1" si="29"/>
        <v>9.5855168065712038E-2</v>
      </c>
      <c r="S249" s="10">
        <f t="shared" ca="1" si="30"/>
        <v>3.87584702306214E-2</v>
      </c>
      <c r="T249" s="10">
        <f t="shared" ca="1" si="31"/>
        <v>5.7096697835090637E-2</v>
      </c>
      <c r="U249" s="10"/>
      <c r="V249" s="11"/>
      <c r="W249" s="12"/>
      <c r="X249" s="12"/>
    </row>
    <row r="250" spans="1:24" x14ac:dyDescent="0.2">
      <c r="A250" s="3">
        <v>1891.09</v>
      </c>
      <c r="B250" s="4">
        <v>5.33</v>
      </c>
      <c r="C250" s="1">
        <v>0.22</v>
      </c>
      <c r="D250" s="4">
        <v>0.32750000000000001</v>
      </c>
      <c r="E250" s="4">
        <v>7.6116519010000001</v>
      </c>
      <c r="F250" s="1">
        <f t="shared" ca="1" si="36"/>
        <v>1891.7083333333146</v>
      </c>
      <c r="G250" s="5">
        <f ca="1">G242*4/12+G254*8/12</f>
        <v>3.6066666666666665</v>
      </c>
      <c r="H250" s="1">
        <f t="shared" ca="1" si="32"/>
        <v>191.1682258891571</v>
      </c>
      <c r="I250" s="1">
        <f t="shared" ca="1" si="33"/>
        <v>7.8906209560252458</v>
      </c>
      <c r="J250" s="6">
        <f t="shared" ca="1" si="37"/>
        <v>601.36743594559744</v>
      </c>
      <c r="K250" s="1">
        <f t="shared" ca="1" si="34"/>
        <v>11.74626528681031</v>
      </c>
      <c r="L250" s="6">
        <f t="shared" ca="1" si="35"/>
        <v>36.950813371891776</v>
      </c>
      <c r="M250" s="7">
        <f t="shared" ref="M250:M313" ca="1" si="38">H250/AVERAGE(K130:K249)</f>
        <v>17.71126141325653</v>
      </c>
      <c r="N250" s="8">
        <f ca="1">J250/AVERAGE(L130:L249)</f>
        <v>22.282941160981007</v>
      </c>
      <c r="O250" s="13">
        <f ca="1">1/M250-(G250/100-(((E250/E130)^(1/10))-1))</f>
        <v>-8.26683321118616E-3</v>
      </c>
      <c r="P250" s="5">
        <f ca="1">((G250/G251+G250/1200+((1+G251/1200)^(-119))*(1-G250/G251)))</f>
        <v>1.0031443440221843</v>
      </c>
      <c r="Q250" s="5">
        <f ca="1">Q249*P249*E249/E250</f>
        <v>4.4100661581200882</v>
      </c>
      <c r="R250" s="10">
        <f t="shared" ca="1" si="29"/>
        <v>8.40998616835682E-2</v>
      </c>
      <c r="S250" s="10">
        <f t="shared" ca="1" si="30"/>
        <v>3.6083976929712769E-2</v>
      </c>
      <c r="T250" s="10">
        <f t="shared" ca="1" si="31"/>
        <v>4.8015884753855431E-2</v>
      </c>
      <c r="U250" s="10"/>
      <c r="V250" s="11"/>
      <c r="W250" s="12"/>
      <c r="X250" s="12"/>
    </row>
    <row r="251" spans="1:24" x14ac:dyDescent="0.2">
      <c r="A251" s="3">
        <v>1891.1</v>
      </c>
      <c r="B251" s="4">
        <v>5.33</v>
      </c>
      <c r="C251" s="1">
        <v>0.22</v>
      </c>
      <c r="D251" s="4">
        <v>0.33169999999999999</v>
      </c>
      <c r="E251" s="4">
        <v>7.6116519010000001</v>
      </c>
      <c r="F251" s="1">
        <f t="shared" ca="1" si="36"/>
        <v>1891.7916666666479</v>
      </c>
      <c r="G251" s="5">
        <f ca="1">G242*3/12+G254*9/12</f>
        <v>3.6049999999999995</v>
      </c>
      <c r="H251" s="1">
        <f t="shared" ca="1" si="32"/>
        <v>191.1682258891571</v>
      </c>
      <c r="I251" s="1">
        <f t="shared" ca="1" si="33"/>
        <v>7.8906209560252458</v>
      </c>
      <c r="J251" s="6">
        <f t="shared" ca="1" si="37"/>
        <v>603.43592931501621</v>
      </c>
      <c r="K251" s="1">
        <f t="shared" ca="1" si="34"/>
        <v>11.896904414152608</v>
      </c>
      <c r="L251" s="6">
        <f t="shared" ca="1" si="35"/>
        <v>37.553414212718735</v>
      </c>
      <c r="M251" s="7">
        <f t="shared" ca="1" si="38"/>
        <v>17.71656858982637</v>
      </c>
      <c r="N251" s="8">
        <f ca="1">J251/AVERAGE(L131:L250)</f>
        <v>22.264637311753685</v>
      </c>
      <c r="O251" s="13">
        <f ca="1">1/M251-(G251/100-(((E251/E131)^(1/10))-1))</f>
        <v>-9.1704230003879159E-3</v>
      </c>
      <c r="P251" s="5">
        <f ca="1">((G251/G252+G251/1200+((1+G252/1200)^(-119))*(1-G251/G252)))</f>
        <v>1.0031429659861315</v>
      </c>
      <c r="Q251" s="5">
        <f ca="1">Q250*P250*E250/E251</f>
        <v>4.4239329232818108</v>
      </c>
      <c r="R251" s="10">
        <f t="shared" ref="R251:R314" ca="1" si="39">(($J371/$J251)^(1/10)-1)</f>
        <v>8.2862897990116258E-2</v>
      </c>
      <c r="S251" s="10">
        <f t="shared" ref="S251:S314" ca="1" si="40">(($Q371/$Q251)^(1/10)-1)</f>
        <v>3.5972016765844606E-2</v>
      </c>
      <c r="T251" s="10">
        <f t="shared" ref="T251:T314" ca="1" si="41">R251-S251</f>
        <v>4.6890881224271652E-2</v>
      </c>
      <c r="U251" s="10"/>
      <c r="V251" s="11"/>
      <c r="W251" s="12"/>
      <c r="X251" s="12"/>
    </row>
    <row r="252" spans="1:24" x14ac:dyDescent="0.2">
      <c r="A252" s="3">
        <v>1891.11</v>
      </c>
      <c r="B252" s="4">
        <v>5.25</v>
      </c>
      <c r="C252" s="1">
        <v>0.22</v>
      </c>
      <c r="D252" s="4">
        <v>0.33579999999999999</v>
      </c>
      <c r="E252" s="4">
        <v>7.5165028100000004</v>
      </c>
      <c r="F252" s="1">
        <f t="shared" ca="1" si="36"/>
        <v>1891.8749999999811</v>
      </c>
      <c r="G252" s="5">
        <f ca="1">G242*2/12+G254*10/12</f>
        <v>3.6033333333333335</v>
      </c>
      <c r="H252" s="1">
        <f t="shared" ca="1" si="32"/>
        <v>190.68252699821713</v>
      </c>
      <c r="I252" s="1">
        <f t="shared" ca="1" si="33"/>
        <v>7.9905058932586224</v>
      </c>
      <c r="J252" s="6">
        <f t="shared" ca="1" si="37"/>
        <v>604.0046694058741</v>
      </c>
      <c r="K252" s="1">
        <f t="shared" ca="1" si="34"/>
        <v>12.196417631619296</v>
      </c>
      <c r="L252" s="6">
        <f t="shared" ca="1" si="35"/>
        <v>38.633289140284283</v>
      </c>
      <c r="M252" s="7">
        <f t="shared" ca="1" si="38"/>
        <v>17.671739174764003</v>
      </c>
      <c r="N252" s="8">
        <f ca="1">J252/AVERAGE(L132:L251)</f>
        <v>22.185040648628</v>
      </c>
      <c r="O252" s="13">
        <f ca="1">1/M252-(G252/100-(((E252/E132)^(1/10))-1))</f>
        <v>-9.3283281651973596E-3</v>
      </c>
      <c r="P252" s="5">
        <f ca="1">((G252/G253+G252/1200+((1+G253/1200)^(-119))*(1-G252/G253)))</f>
        <v>1.0031415879512546</v>
      </c>
      <c r="Q252" s="5">
        <f ca="1">Q251*P251*E251/E252</f>
        <v>4.4940144064047098</v>
      </c>
      <c r="R252" s="10">
        <f t="shared" ca="1" si="39"/>
        <v>8.4106484081104993E-2</v>
      </c>
      <c r="S252" s="10">
        <f t="shared" ca="1" si="40"/>
        <v>3.3305277516018306E-2</v>
      </c>
      <c r="T252" s="10">
        <f t="shared" ca="1" si="41"/>
        <v>5.0801206565086687E-2</v>
      </c>
      <c r="U252" s="10"/>
      <c r="V252" s="11"/>
      <c r="W252" s="12"/>
      <c r="X252" s="12"/>
    </row>
    <row r="253" spans="1:24" x14ac:dyDescent="0.2">
      <c r="A253" s="3">
        <v>1891.12</v>
      </c>
      <c r="B253" s="4">
        <v>5.41</v>
      </c>
      <c r="C253" s="1">
        <v>0.22</v>
      </c>
      <c r="D253" s="4">
        <v>0.34</v>
      </c>
      <c r="E253" s="4">
        <v>7.5165028100000004</v>
      </c>
      <c r="F253" s="1">
        <f t="shared" ca="1" si="36"/>
        <v>1891.9583333333144</v>
      </c>
      <c r="G253" s="5">
        <f ca="1">G242*1/12+G254*11/12</f>
        <v>3.601666666666667</v>
      </c>
      <c r="H253" s="1">
        <f t="shared" ca="1" si="32"/>
        <v>196.49380401149614</v>
      </c>
      <c r="I253" s="1">
        <f t="shared" ca="1" si="33"/>
        <v>7.9905058932586224</v>
      </c>
      <c r="J253" s="6">
        <f t="shared" ca="1" si="37"/>
        <v>624.52165341426416</v>
      </c>
      <c r="K253" s="1">
        <f t="shared" ca="1" si="34"/>
        <v>12.348963653217872</v>
      </c>
      <c r="L253" s="6">
        <f t="shared" ca="1" si="35"/>
        <v>39.249050306996267</v>
      </c>
      <c r="M253" s="7">
        <f t="shared" ca="1" si="38"/>
        <v>18.206303000209942</v>
      </c>
      <c r="N253" s="8">
        <f ca="1">J253/AVERAGE(L133:L252)</f>
        <v>22.828744233682702</v>
      </c>
      <c r="O253" s="13">
        <f ca="1">1/M253-(G253/100-(((E253/E133)^(1/10))-1))</f>
        <v>-1.0973154464467443E-2</v>
      </c>
      <c r="P253" s="5">
        <f ca="1">((G253/G254+G253/1200+((1+G254/1200)^(-119))*(1-G253/G254)))</f>
        <v>1.0031402099175537</v>
      </c>
      <c r="Q253" s="5">
        <f ca="1">Q252*P252*E252/E253</f>
        <v>4.508132747916636</v>
      </c>
      <c r="R253" s="10">
        <f t="shared" ca="1" si="39"/>
        <v>7.7809819283636061E-2</v>
      </c>
      <c r="S253" s="10">
        <f t="shared" ca="1" si="40"/>
        <v>3.195851091253088E-2</v>
      </c>
      <c r="T253" s="10">
        <f t="shared" ca="1" si="41"/>
        <v>4.5851308371105182E-2</v>
      </c>
      <c r="U253" s="10"/>
      <c r="V253" s="11"/>
      <c r="W253" s="12"/>
      <c r="X253" s="12"/>
    </row>
    <row r="254" spans="1:24" x14ac:dyDescent="0.2">
      <c r="A254" s="3">
        <v>1892.01</v>
      </c>
      <c r="B254" s="4">
        <v>5.51</v>
      </c>
      <c r="C254" s="1">
        <v>0.22170000000000001</v>
      </c>
      <c r="D254" s="4">
        <v>0.34250000000000003</v>
      </c>
      <c r="E254" s="4">
        <v>7.3262127269999997</v>
      </c>
      <c r="F254" s="1">
        <f t="shared" ca="1" si="36"/>
        <v>1892.0416666666476</v>
      </c>
      <c r="G254" s="5">
        <v>3.6</v>
      </c>
      <c r="H254" s="1">
        <f t="shared" ca="1" si="32"/>
        <v>205.32389463061247</v>
      </c>
      <c r="I254" s="1">
        <f t="shared" ca="1" si="33"/>
        <v>8.2613988093660229</v>
      </c>
      <c r="J254" s="6">
        <f t="shared" ca="1" si="37"/>
        <v>654.77469214737789</v>
      </c>
      <c r="K254" s="1">
        <f t="shared" ca="1" si="34"/>
        <v>12.762873668055313</v>
      </c>
      <c r="L254" s="6">
        <f t="shared" ca="1" si="35"/>
        <v>40.700604729669138</v>
      </c>
      <c r="M254" s="7">
        <f t="shared" ca="1" si="38"/>
        <v>19.016388404225278</v>
      </c>
      <c r="N254" s="8">
        <f ca="1">J254/AVERAGE(L134:L253)</f>
        <v>23.815222199457583</v>
      </c>
      <c r="O254" s="13">
        <f ca="1">1/M254-(G254/100-(((E254/E134)^(1/10))-1))</f>
        <v>-1.5780715423090896E-2</v>
      </c>
      <c r="P254" s="5">
        <f ca="1">((G254/G255+G254/1200+((1+G255/1200)^(-119))*(1-G254/G255)))</f>
        <v>1.0019594526744053</v>
      </c>
      <c r="Q254" s="5">
        <f ca="1">Q253*P253*E253/E254</f>
        <v>4.6397505750525116</v>
      </c>
      <c r="R254" s="10">
        <f t="shared" ca="1" si="39"/>
        <v>7.6637316745876705E-2</v>
      </c>
      <c r="S254" s="10">
        <f t="shared" ca="1" si="40"/>
        <v>3.0439961943855121E-2</v>
      </c>
      <c r="T254" s="10">
        <f t="shared" ca="1" si="41"/>
        <v>4.6197354802021584E-2</v>
      </c>
      <c r="U254" s="10"/>
      <c r="V254" s="11"/>
      <c r="W254" s="12"/>
      <c r="X254" s="12"/>
    </row>
    <row r="255" spans="1:24" x14ac:dyDescent="0.2">
      <c r="A255" s="3">
        <v>1892.02</v>
      </c>
      <c r="B255" s="4">
        <v>5.52</v>
      </c>
      <c r="C255" s="1">
        <v>0.2233</v>
      </c>
      <c r="D255" s="4">
        <v>0.34499999999999997</v>
      </c>
      <c r="E255" s="4">
        <v>7.3262127269999997</v>
      </c>
      <c r="F255" s="1">
        <f t="shared" ca="1" si="36"/>
        <v>1892.1249999999809</v>
      </c>
      <c r="G255" s="5">
        <f ca="1">G254*11/12+G266*1/12</f>
        <v>3.6125000000000003</v>
      </c>
      <c r="H255" s="1">
        <f t="shared" ca="1" si="32"/>
        <v>205.69653327785494</v>
      </c>
      <c r="I255" s="1">
        <f t="shared" ca="1" si="33"/>
        <v>8.3210209929248204</v>
      </c>
      <c r="J255" s="6">
        <f t="shared" ca="1" si="37"/>
        <v>658.17433146701183</v>
      </c>
      <c r="K255" s="1">
        <f t="shared" ca="1" si="34"/>
        <v>12.856033329865934</v>
      </c>
      <c r="L255" s="6">
        <f t="shared" ca="1" si="35"/>
        <v>41.135895716688239</v>
      </c>
      <c r="M255" s="7">
        <f t="shared" ca="1" si="38"/>
        <v>19.03642504097844</v>
      </c>
      <c r="N255" s="8">
        <f ca="1">J255/AVERAGE(L135:L254)</f>
        <v>23.810068229783099</v>
      </c>
      <c r="O255" s="13">
        <f ca="1">1/M255-(G255/100-(((E255/E135)^(1/10))-1))</f>
        <v>-1.6860961424131314E-2</v>
      </c>
      <c r="P255" s="5">
        <f ca="1">((G255/G256+G255/1200+((1+G256/1200)^(-119))*(1-G255/G256)))</f>
        <v>1.0019704792347714</v>
      </c>
      <c r="Q255" s="5">
        <f ca="1">Q254*P254*E254/E255</f>
        <v>4.6488419467253719</v>
      </c>
      <c r="R255" s="10">
        <f t="shared" ca="1" si="39"/>
        <v>7.735600264397724E-2</v>
      </c>
      <c r="S255" s="10">
        <f t="shared" ca="1" si="40"/>
        <v>3.0423648145837978E-2</v>
      </c>
      <c r="T255" s="10">
        <f t="shared" ca="1" si="41"/>
        <v>4.6932354498139262E-2</v>
      </c>
      <c r="U255" s="10"/>
      <c r="V255" s="11"/>
      <c r="W255" s="12"/>
      <c r="X255" s="12"/>
    </row>
    <row r="256" spans="1:24" x14ac:dyDescent="0.2">
      <c r="A256" s="3">
        <v>1892.03</v>
      </c>
      <c r="B256" s="4">
        <v>5.58</v>
      </c>
      <c r="C256" s="1">
        <v>0.22500000000000001</v>
      </c>
      <c r="D256" s="4">
        <v>0.34749999999999998</v>
      </c>
      <c r="E256" s="4">
        <v>7.135922645</v>
      </c>
      <c r="F256" s="1">
        <f t="shared" ca="1" si="36"/>
        <v>1892.2083333333142</v>
      </c>
      <c r="G256" s="5">
        <f ca="1">G254*10/12+G266*2/12</f>
        <v>3.625</v>
      </c>
      <c r="H256" s="1">
        <f t="shared" ca="1" si="32"/>
        <v>213.47719359981934</v>
      </c>
      <c r="I256" s="1">
        <f t="shared" ca="1" si="33"/>
        <v>8.6079513548314246</v>
      </c>
      <c r="J256" s="6">
        <f t="shared" ca="1" si="37"/>
        <v>685.36564352110372</v>
      </c>
      <c r="K256" s="1">
        <f t="shared" ca="1" si="34"/>
        <v>13.294502648017422</v>
      </c>
      <c r="L256" s="6">
        <f t="shared" ca="1" si="35"/>
        <v>42.681820989889523</v>
      </c>
      <c r="M256" s="7">
        <f t="shared" ca="1" si="38"/>
        <v>19.738054849323017</v>
      </c>
      <c r="N256" s="8">
        <f ca="1">J256/AVERAGE(L136:L255)</f>
        <v>24.656692455919991</v>
      </c>
      <c r="O256" s="13">
        <f ca="1">1/M256-(G256/100-(((E256/E136)^(1/10))-1))</f>
        <v>-2.1394100412433781E-2</v>
      </c>
      <c r="P256" s="5">
        <f ca="1">((G256/G257+G256/1200+((1+G257/1200)^(-119))*(1-G256/G257)))</f>
        <v>1.0019815052999086</v>
      </c>
      <c r="Q256" s="5">
        <f ca="1">Q255*P255*E255/E256</f>
        <v>4.7822150145804407</v>
      </c>
      <c r="R256" s="10">
        <f t="shared" ca="1" si="39"/>
        <v>7.3485534352514703E-2</v>
      </c>
      <c r="S256" s="10">
        <f t="shared" ca="1" si="40"/>
        <v>2.7698926761728471E-2</v>
      </c>
      <c r="T256" s="10">
        <f t="shared" ca="1" si="41"/>
        <v>4.5786607590786232E-2</v>
      </c>
      <c r="U256" s="10"/>
      <c r="V256" s="11"/>
      <c r="W256" s="12"/>
      <c r="X256" s="12"/>
    </row>
    <row r="257" spans="1:24" x14ac:dyDescent="0.2">
      <c r="A257" s="3">
        <v>1892.04</v>
      </c>
      <c r="B257" s="4">
        <v>5.57</v>
      </c>
      <c r="C257" s="1">
        <v>0.22670000000000001</v>
      </c>
      <c r="D257" s="4">
        <v>0.35</v>
      </c>
      <c r="E257" s="4">
        <v>7.0407735540000003</v>
      </c>
      <c r="F257" s="1">
        <f t="shared" ca="1" si="36"/>
        <v>1892.2916666666474</v>
      </c>
      <c r="G257" s="5">
        <f ca="1">G254*9/12+G266*3/12</f>
        <v>3.6374999999999997</v>
      </c>
      <c r="H257" s="1">
        <f t="shared" ca="1" si="32"/>
        <v>215.97438098773998</v>
      </c>
      <c r="I257" s="1">
        <f t="shared" ca="1" si="33"/>
        <v>8.7901960807757007</v>
      </c>
      <c r="J257" s="6">
        <f t="shared" ca="1" si="37"/>
        <v>695.73456366937296</v>
      </c>
      <c r="K257" s="1">
        <f t="shared" ca="1" si="34"/>
        <v>13.571101139265526</v>
      </c>
      <c r="L257" s="6">
        <f t="shared" ca="1" si="35"/>
        <v>43.717611720696674</v>
      </c>
      <c r="M257" s="7">
        <f t="shared" ca="1" si="38"/>
        <v>19.943265241638649</v>
      </c>
      <c r="N257" s="8">
        <f ca="1">J257/AVERAGE(L137:L256)</f>
        <v>24.881133648672158</v>
      </c>
      <c r="O257" s="13">
        <f ca="1">1/M257-(G257/100-(((E257/E137)^(1/10))-1))</f>
        <v>-2.4221072749668886E-2</v>
      </c>
      <c r="P257" s="5">
        <f ca="1">((G257/G258+G257/1200+((1+G258/1200)^(-119))*(1-G257/G258)))</f>
        <v>1.0019925308702788</v>
      </c>
      <c r="Q257" s="5">
        <f ca="1">Q256*P256*E256/E257</f>
        <v>4.8564459636708266</v>
      </c>
      <c r="R257" s="10">
        <f t="shared" ca="1" si="39"/>
        <v>7.4533445976514567E-2</v>
      </c>
      <c r="S257" s="10">
        <f t="shared" ca="1" si="40"/>
        <v>2.5075276650222245E-2</v>
      </c>
      <c r="T257" s="10">
        <f t="shared" ca="1" si="41"/>
        <v>4.9458169326292323E-2</v>
      </c>
      <c r="U257" s="10"/>
      <c r="V257" s="11"/>
      <c r="W257" s="12"/>
      <c r="X257" s="12"/>
    </row>
    <row r="258" spans="1:24" x14ac:dyDescent="0.2">
      <c r="A258" s="3">
        <v>1892.05</v>
      </c>
      <c r="B258" s="4">
        <v>5.57</v>
      </c>
      <c r="C258" s="1">
        <v>0.2283</v>
      </c>
      <c r="D258" s="4">
        <v>0.35249999999999998</v>
      </c>
      <c r="E258" s="4">
        <v>7.0407735540000003</v>
      </c>
      <c r="F258" s="1">
        <f t="shared" ca="1" si="36"/>
        <v>1892.3749999999807</v>
      </c>
      <c r="G258" s="5">
        <f ca="1">G254*8/12+G266*4/12</f>
        <v>3.65</v>
      </c>
      <c r="H258" s="1">
        <f t="shared" ca="1" si="32"/>
        <v>215.97438098773998</v>
      </c>
      <c r="I258" s="1">
        <f t="shared" ca="1" si="33"/>
        <v>8.8522354002694854</v>
      </c>
      <c r="J258" s="6">
        <f t="shared" ca="1" si="37"/>
        <v>698.11092813504797</v>
      </c>
      <c r="K258" s="1">
        <f t="shared" ca="1" si="34"/>
        <v>13.668037575974566</v>
      </c>
      <c r="L258" s="6">
        <f t="shared" ca="1" si="35"/>
        <v>44.180269688977447</v>
      </c>
      <c r="M258" s="7">
        <f t="shared" ca="1" si="38"/>
        <v>19.911465213489805</v>
      </c>
      <c r="N258" s="8">
        <f ca="1">J258/AVERAGE(L138:L257)</f>
        <v>24.810091390835648</v>
      </c>
      <c r="O258" s="13">
        <f ca="1">1/M258-(G258/100-(((E258/E138)^(1/10))-1))</f>
        <v>-2.514358022528148E-2</v>
      </c>
      <c r="P258" s="5">
        <f ca="1">((G258/G259+G258/1200+((1+G259/1200)^(-119))*(1-G258/G259)))</f>
        <v>1.0020035559463432</v>
      </c>
      <c r="Q258" s="5">
        <f ca="1">Q257*P257*E257/E258</f>
        <v>4.8661225821732819</v>
      </c>
      <c r="R258" s="10">
        <f t="shared" ca="1" si="39"/>
        <v>7.2985343834107708E-2</v>
      </c>
      <c r="S258" s="10">
        <f t="shared" ca="1" si="40"/>
        <v>2.384591749367071E-2</v>
      </c>
      <c r="T258" s="10">
        <f t="shared" ca="1" si="41"/>
        <v>4.9139426340436998E-2</v>
      </c>
      <c r="U258" s="10"/>
      <c r="V258" s="11"/>
      <c r="W258" s="12"/>
      <c r="X258" s="12"/>
    </row>
    <row r="259" spans="1:24" x14ac:dyDescent="0.2">
      <c r="A259" s="3">
        <v>1892.06</v>
      </c>
      <c r="B259" s="4">
        <v>5.54</v>
      </c>
      <c r="C259" s="1">
        <v>0.23</v>
      </c>
      <c r="D259" s="4">
        <v>0.35499999999999998</v>
      </c>
      <c r="E259" s="4">
        <v>7.0407735540000003</v>
      </c>
      <c r="F259" s="1">
        <f t="shared" ca="1" si="36"/>
        <v>1892.4583333333139</v>
      </c>
      <c r="G259" s="5">
        <f ca="1">G254*7/12+G266*5/12</f>
        <v>3.6625000000000001</v>
      </c>
      <c r="H259" s="1">
        <f t="shared" ref="H259:H322" ca="1" si="42">B259*$E$1815/E259</f>
        <v>214.81114374723148</v>
      </c>
      <c r="I259" s="1">
        <f t="shared" ref="I259:I322" ca="1" si="43">C259*$E$1815/E259</f>
        <v>8.9181521772316312</v>
      </c>
      <c r="J259" s="6">
        <f t="shared" ca="1" si="37"/>
        <v>696.75314206895644</v>
      </c>
      <c r="K259" s="1">
        <f t="shared" ref="K259:K322" ca="1" si="44">D259*$E$1815/E259</f>
        <v>13.764974012683604</v>
      </c>
      <c r="L259" s="6">
        <f t="shared" ref="L259:L322" ca="1" si="45">K259*(J259/H259)</f>
        <v>44.647538887090157</v>
      </c>
      <c r="M259" s="7">
        <f t="shared" ca="1" si="38"/>
        <v>19.76928439713674</v>
      </c>
      <c r="N259" s="8">
        <f ca="1">J259/AVERAGE(L139:L258)</f>
        <v>24.60363200280861</v>
      </c>
      <c r="O259" s="13">
        <f ca="1">1/M259-(G259/100-(((E259/E139)^(1/10))-1))</f>
        <v>-2.5776978828835721E-2</v>
      </c>
      <c r="P259" s="5">
        <f ca="1">((G259/G260+G259/1200+((1+G260/1200)^(-119))*(1-G259/G260)))</f>
        <v>1.0020145805285625</v>
      </c>
      <c r="Q259" s="5">
        <f ca="1">Q258*P258*E258/E259</f>
        <v>4.8758721310084301</v>
      </c>
      <c r="R259" s="10">
        <f t="shared" ca="1" si="39"/>
        <v>7.1649221258020424E-2</v>
      </c>
      <c r="S259" s="10">
        <f t="shared" ca="1" si="40"/>
        <v>2.2632157413557286E-2</v>
      </c>
      <c r="T259" s="10">
        <f t="shared" ca="1" si="41"/>
        <v>4.9017063844463138E-2</v>
      </c>
      <c r="U259" s="10"/>
      <c r="V259" s="11"/>
      <c r="W259" s="12"/>
      <c r="X259" s="12"/>
    </row>
    <row r="260" spans="1:24" x14ac:dyDescent="0.2">
      <c r="A260" s="3">
        <v>1892.07</v>
      </c>
      <c r="B260" s="4">
        <v>5.54</v>
      </c>
      <c r="C260" s="1">
        <v>0.23169999999999999</v>
      </c>
      <c r="D260" s="4">
        <v>0.35749999999999998</v>
      </c>
      <c r="E260" s="4">
        <v>7.2310717359999996</v>
      </c>
      <c r="F260" s="1">
        <f t="shared" ref="F260:F323" ca="1" si="46">F259+1/12</f>
        <v>1892.5416666666472</v>
      </c>
      <c r="G260" s="5">
        <f ca="1">G254*6/12+G266*6/12</f>
        <v>3.6749999999999998</v>
      </c>
      <c r="H260" s="1">
        <f t="shared" ca="1" si="42"/>
        <v>209.15801629657628</v>
      </c>
      <c r="I260" s="1">
        <f t="shared" ca="1" si="43"/>
        <v>8.7476376129813573</v>
      </c>
      <c r="J260" s="6">
        <f t="shared" ref="J260:J323" ca="1" si="47">J259*((H260+(I260/12))/H259)</f>
        <v>680.78133420772019</v>
      </c>
      <c r="K260" s="1">
        <f t="shared" ca="1" si="44"/>
        <v>13.497110257405417</v>
      </c>
      <c r="L260" s="6">
        <f t="shared" ca="1" si="45"/>
        <v>43.931286458350172</v>
      </c>
      <c r="M260" s="7">
        <f t="shared" ca="1" si="38"/>
        <v>19.211886434505555</v>
      </c>
      <c r="N260" s="8">
        <f ca="1">J260/AVERAGE(L140:L259)</f>
        <v>23.882788577933077</v>
      </c>
      <c r="O260" s="13">
        <f ca="1">1/M260-(G260/100-(((E260/E140)^(1/10))-1))</f>
        <v>-2.0998101755070608E-2</v>
      </c>
      <c r="P260" s="5">
        <f ca="1">((G260/G261+G260/1200+((1+G261/1200)^(-119))*(1-G260/G261)))</f>
        <v>1.0020256046173972</v>
      </c>
      <c r="Q260" s="5">
        <f ca="1">Q259*P259*E259/E260</f>
        <v>4.757119439542385</v>
      </c>
      <c r="R260" s="10">
        <f t="shared" ca="1" si="39"/>
        <v>7.6879024073567059E-2</v>
      </c>
      <c r="S260" s="10">
        <f t="shared" ca="1" si="40"/>
        <v>2.5345671985546492E-2</v>
      </c>
      <c r="T260" s="10">
        <f t="shared" ca="1" si="41"/>
        <v>5.1533352088020568E-2</v>
      </c>
      <c r="U260" s="10"/>
      <c r="V260" s="11"/>
      <c r="W260" s="12"/>
      <c r="X260" s="12"/>
    </row>
    <row r="261" spans="1:24" x14ac:dyDescent="0.2">
      <c r="A261" s="3">
        <v>1892.08</v>
      </c>
      <c r="B261" s="4">
        <v>5.62</v>
      </c>
      <c r="C261" s="1">
        <v>0.23330000000000001</v>
      </c>
      <c r="D261" s="4">
        <v>0.36</v>
      </c>
      <c r="E261" s="4">
        <v>7.3262127269999997</v>
      </c>
      <c r="F261" s="1">
        <f t="shared" ca="1" si="46"/>
        <v>1892.6249999999804</v>
      </c>
      <c r="G261" s="5">
        <f ca="1">G254*5/12+G266*7/12</f>
        <v>3.6875</v>
      </c>
      <c r="H261" s="1">
        <f t="shared" ca="1" si="42"/>
        <v>209.42291975027987</v>
      </c>
      <c r="I261" s="1">
        <f t="shared" ca="1" si="43"/>
        <v>8.6936596401673114</v>
      </c>
      <c r="J261" s="6">
        <f t="shared" ca="1" si="47"/>
        <v>684.00161763739561</v>
      </c>
      <c r="K261" s="1">
        <f t="shared" ca="1" si="44"/>
        <v>13.414991300729669</v>
      </c>
      <c r="L261" s="6">
        <f t="shared" ca="1" si="45"/>
        <v>43.815050240117856</v>
      </c>
      <c r="M261" s="7">
        <f t="shared" ca="1" si="38"/>
        <v>19.204303803173822</v>
      </c>
      <c r="N261" s="8">
        <f ca="1">J261/AVERAGE(L141:L260)</f>
        <v>23.846985014935317</v>
      </c>
      <c r="O261" s="13">
        <f ca="1">1/M261-(G261/100-(((E261/E141)^(1/10))-1))</f>
        <v>-2.0715090945244069E-2</v>
      </c>
      <c r="P261" s="5">
        <f ca="1">((G261/G262+G261/1200+((1+G262/1200)^(-119))*(1-G261/G262)))</f>
        <v>1.0020366282133073</v>
      </c>
      <c r="Q261" s="5">
        <f ca="1">Q260*P260*E260/E261</f>
        <v>4.7048525790062872</v>
      </c>
      <c r="R261" s="10">
        <f t="shared" ca="1" si="39"/>
        <v>8.081104988555432E-2</v>
      </c>
      <c r="S261" s="10">
        <f t="shared" ca="1" si="40"/>
        <v>2.7870499187624853E-2</v>
      </c>
      <c r="T261" s="10">
        <f t="shared" ca="1" si="41"/>
        <v>5.2940550697929467E-2</v>
      </c>
      <c r="U261" s="10"/>
      <c r="V261" s="11"/>
      <c r="W261" s="12"/>
      <c r="X261" s="12"/>
    </row>
    <row r="262" spans="1:24" x14ac:dyDescent="0.2">
      <c r="A262" s="3">
        <v>1892.09</v>
      </c>
      <c r="B262" s="4">
        <v>5.48</v>
      </c>
      <c r="C262" s="1">
        <v>0.23499999999999999</v>
      </c>
      <c r="D262" s="4">
        <v>0.36249999999999999</v>
      </c>
      <c r="E262" s="4">
        <v>7.3262127269999997</v>
      </c>
      <c r="F262" s="1">
        <f t="shared" ca="1" si="46"/>
        <v>1892.7083333333137</v>
      </c>
      <c r="G262" s="5">
        <f ca="1">G254*4/12+G266*8/12</f>
        <v>3.7</v>
      </c>
      <c r="H262" s="1">
        <f t="shared" ca="1" si="42"/>
        <v>204.20597868888501</v>
      </c>
      <c r="I262" s="1">
        <f t="shared" ca="1" si="43"/>
        <v>8.7570082101985349</v>
      </c>
      <c r="J262" s="6">
        <f t="shared" ca="1" si="47"/>
        <v>669.34588902698579</v>
      </c>
      <c r="K262" s="1">
        <f t="shared" ca="1" si="44"/>
        <v>13.508150962540293</v>
      </c>
      <c r="L262" s="6">
        <f t="shared" ca="1" si="45"/>
        <v>44.276986272314289</v>
      </c>
      <c r="M262" s="7">
        <f t="shared" ca="1" si="38"/>
        <v>18.694271809588201</v>
      </c>
      <c r="N262" s="8">
        <f ca="1">J262/AVERAGE(L142:L261)</f>
        <v>23.191984913721967</v>
      </c>
      <c r="O262" s="13">
        <f ca="1">1/M262-(G262/100-(((E262/E142)^(1/10))-1))</f>
        <v>-1.6774511432559924E-2</v>
      </c>
      <c r="P262" s="5">
        <f ca="1">((G262/G263+G262/1200+((1+G263/1200)^(-119))*(1-G262/G263)))</f>
        <v>1.0020476513167518</v>
      </c>
      <c r="Q262" s="5">
        <f ca="1">Q261*P261*E261/E262</f>
        <v>4.7144346145081428</v>
      </c>
      <c r="R262" s="10">
        <f t="shared" ca="1" si="39"/>
        <v>8.2466644497334762E-2</v>
      </c>
      <c r="S262" s="10">
        <f t="shared" ca="1" si="40"/>
        <v>2.6651264324677681E-2</v>
      </c>
      <c r="T262" s="10">
        <f t="shared" ca="1" si="41"/>
        <v>5.5815380172657081E-2</v>
      </c>
      <c r="U262" s="10"/>
      <c r="V262" s="11"/>
      <c r="W262" s="12"/>
      <c r="X262" s="12"/>
    </row>
    <row r="263" spans="1:24" x14ac:dyDescent="0.2">
      <c r="A263" s="3">
        <v>1892.1</v>
      </c>
      <c r="B263" s="4">
        <v>5.59</v>
      </c>
      <c r="C263" s="1">
        <v>0.23669999999999999</v>
      </c>
      <c r="D263" s="4">
        <v>0.36499999999999999</v>
      </c>
      <c r="E263" s="4">
        <v>7.3262127269999997</v>
      </c>
      <c r="F263" s="1">
        <f t="shared" ca="1" si="46"/>
        <v>1892.791666666647</v>
      </c>
      <c r="G263" s="5">
        <f ca="1">G254*3/12+G266*9/12</f>
        <v>3.7124999999999999</v>
      </c>
      <c r="H263" s="1">
        <f t="shared" ca="1" si="42"/>
        <v>208.30500380855239</v>
      </c>
      <c r="I263" s="1">
        <f t="shared" ca="1" si="43"/>
        <v>8.8203567802297584</v>
      </c>
      <c r="J263" s="6">
        <f t="shared" ca="1" si="47"/>
        <v>685.19094294195395</v>
      </c>
      <c r="K263" s="1">
        <f t="shared" ca="1" si="44"/>
        <v>13.601310624350916</v>
      </c>
      <c r="L263" s="6">
        <f t="shared" ca="1" si="45"/>
        <v>44.739659065082861</v>
      </c>
      <c r="M263" s="7">
        <f t="shared" ca="1" si="38"/>
        <v>19.040214915324707</v>
      </c>
      <c r="N263" s="8">
        <f ca="1">J263/AVERAGE(L143:L262)</f>
        <v>23.59682127977732</v>
      </c>
      <c r="O263" s="13">
        <f ca="1">1/M263-(G263/100-(((E263/E143)^(1/10))-1))</f>
        <v>-1.6971520676857088E-2</v>
      </c>
      <c r="P263" s="5">
        <f ca="1">((G263/G264+G263/1200+((1+G264/1200)^(-119))*(1-G263/G264)))</f>
        <v>1.0020586739281898</v>
      </c>
      <c r="Q263" s="5">
        <f ca="1">Q262*P262*E262/E263</f>
        <v>4.7240881327542796</v>
      </c>
      <c r="R263" s="10">
        <f t="shared" ca="1" si="39"/>
        <v>6.9575564911896981E-2</v>
      </c>
      <c r="S263" s="10">
        <f t="shared" ca="1" si="40"/>
        <v>1.9732244460616721E-2</v>
      </c>
      <c r="T263" s="10">
        <f t="shared" ca="1" si="41"/>
        <v>4.984332045128026E-2</v>
      </c>
      <c r="U263" s="10"/>
      <c r="V263" s="11"/>
      <c r="W263" s="12"/>
      <c r="X263" s="12"/>
    </row>
    <row r="264" spans="1:24" x14ac:dyDescent="0.2">
      <c r="A264" s="3">
        <v>1892.11</v>
      </c>
      <c r="B264" s="4">
        <v>5.57</v>
      </c>
      <c r="C264" s="1">
        <v>0.23830000000000001</v>
      </c>
      <c r="D264" s="4">
        <v>0.36749999999999999</v>
      </c>
      <c r="E264" s="4">
        <v>7.5165028100000004</v>
      </c>
      <c r="F264" s="1">
        <f t="shared" ca="1" si="46"/>
        <v>1892.8749999999802</v>
      </c>
      <c r="G264" s="5">
        <f ca="1">G254*2/12+G266*10/12</f>
        <v>3.7250000000000001</v>
      </c>
      <c r="H264" s="1">
        <f t="shared" ca="1" si="42"/>
        <v>202.30508102477512</v>
      </c>
      <c r="I264" s="1">
        <f t="shared" ca="1" si="43"/>
        <v>8.6551707016524073</v>
      </c>
      <c r="J264" s="6">
        <f t="shared" ca="1" si="47"/>
        <v>667.827514463841</v>
      </c>
      <c r="K264" s="1">
        <f t="shared" ca="1" si="44"/>
        <v>13.347776889875197</v>
      </c>
      <c r="L264" s="6">
        <f t="shared" ca="1" si="45"/>
        <v>44.062228288233669</v>
      </c>
      <c r="M264" s="7">
        <f t="shared" ca="1" si="38"/>
        <v>18.463312690799999</v>
      </c>
      <c r="N264" s="8">
        <f ca="1">J264/AVERAGE(L144:L263)</f>
        <v>22.858807224266279</v>
      </c>
      <c r="O264" s="13">
        <f ca="1">1/M264-(G264/100-(((E264/E144)^(1/10))-1))</f>
        <v>-1.2059526892530655E-2</v>
      </c>
      <c r="P264" s="5">
        <f ca="1">((G264/G265+G264/1200+((1+G265/1200)^(-119))*(1-G264/G265)))</f>
        <v>1.0020696960480802</v>
      </c>
      <c r="Q264" s="5">
        <f ca="1">Q263*P263*E263/E264</f>
        <v>4.6139708203501124</v>
      </c>
      <c r="R264" s="10">
        <f t="shared" ca="1" si="39"/>
        <v>7.2025883368207477E-2</v>
      </c>
      <c r="S264" s="10">
        <f t="shared" ca="1" si="40"/>
        <v>2.5727722107278694E-2</v>
      </c>
      <c r="T264" s="10">
        <f t="shared" ca="1" si="41"/>
        <v>4.6298161260928783E-2</v>
      </c>
      <c r="U264" s="10"/>
      <c r="V264" s="11"/>
      <c r="W264" s="12"/>
      <c r="X264" s="12"/>
    </row>
    <row r="265" spans="1:24" x14ac:dyDescent="0.2">
      <c r="A265" s="3">
        <v>1892.12</v>
      </c>
      <c r="B265" s="4">
        <v>5.51</v>
      </c>
      <c r="C265" s="1">
        <v>0.24</v>
      </c>
      <c r="D265" s="4">
        <v>0.37</v>
      </c>
      <c r="E265" s="4">
        <v>7.6116519010000001</v>
      </c>
      <c r="F265" s="1">
        <f t="shared" ca="1" si="46"/>
        <v>1892.9583333333135</v>
      </c>
      <c r="G265" s="5">
        <f ca="1">G254*1/12+G266*11/12</f>
        <v>3.7374999999999998</v>
      </c>
      <c r="H265" s="1">
        <f t="shared" ca="1" si="42"/>
        <v>197.62418848954138</v>
      </c>
      <c r="I265" s="1">
        <f t="shared" ca="1" si="43"/>
        <v>8.6079501338457227</v>
      </c>
      <c r="J265" s="6">
        <f t="shared" ca="1" si="47"/>
        <v>654.74343050513369</v>
      </c>
      <c r="K265" s="1">
        <f t="shared" ca="1" si="44"/>
        <v>13.270589789678821</v>
      </c>
      <c r="L265" s="6">
        <f t="shared" ca="1" si="45"/>
        <v>43.966437257150538</v>
      </c>
      <c r="M265" s="7">
        <f t="shared" ca="1" si="38"/>
        <v>18.013009251275744</v>
      </c>
      <c r="N265" s="8">
        <f ca="1">J265/AVERAGE(L145:L264)</f>
        <v>22.281362092837359</v>
      </c>
      <c r="O265" s="13">
        <f ca="1">1/M265-(G265/100-(((E265/E145)^(1/10))-1))</f>
        <v>-8.6868929989243615E-3</v>
      </c>
      <c r="P265" s="5">
        <f ca="1">((G265/G266+G265/1200+((1+G266/1200)^(-119))*(1-G265/G266)))</f>
        <v>1.0020807176768802</v>
      </c>
      <c r="Q265" s="5">
        <f ca="1">Q264*P264*E264/E265</f>
        <v>4.5657242423970628</v>
      </c>
      <c r="R265" s="10">
        <f t="shared" ca="1" si="39"/>
        <v>7.0814419603888235E-2</v>
      </c>
      <c r="S265" s="10">
        <f t="shared" ca="1" si="40"/>
        <v>2.585311813181157E-2</v>
      </c>
      <c r="T265" s="10">
        <f t="shared" ca="1" si="41"/>
        <v>4.4961301472076665E-2</v>
      </c>
      <c r="U265" s="10"/>
      <c r="V265" s="11"/>
      <c r="W265" s="12"/>
      <c r="X265" s="12"/>
    </row>
    <row r="266" spans="1:24" x14ac:dyDescent="0.2">
      <c r="A266" s="3">
        <v>1893.01</v>
      </c>
      <c r="B266" s="4">
        <v>5.61</v>
      </c>
      <c r="C266" s="1">
        <v>0.24079999999999999</v>
      </c>
      <c r="D266" s="4">
        <v>0.36080000000000001</v>
      </c>
      <c r="E266" s="4">
        <v>7.8970910740000004</v>
      </c>
      <c r="F266" s="1">
        <f t="shared" ca="1" si="46"/>
        <v>1893.0416666666467</v>
      </c>
      <c r="G266" s="5">
        <v>3.75</v>
      </c>
      <c r="H266" s="1">
        <f t="shared" ca="1" si="42"/>
        <v>193.9380989339721</v>
      </c>
      <c r="I266" s="1">
        <f t="shared" ca="1" si="43"/>
        <v>8.3244731235829725</v>
      </c>
      <c r="J266" s="6">
        <f t="shared" ca="1" si="47"/>
        <v>644.82944463007266</v>
      </c>
      <c r="K266" s="1">
        <f t="shared" ca="1" si="44"/>
        <v>12.472881656929969</v>
      </c>
      <c r="L266" s="6">
        <f t="shared" ca="1" si="45"/>
        <v>41.471383889934081</v>
      </c>
      <c r="M266" s="7">
        <f t="shared" ca="1" si="38"/>
        <v>17.65664370809878</v>
      </c>
      <c r="N266" s="8">
        <f ca="1">J266/AVERAGE(L146:L265)</f>
        <v>21.820189744893508</v>
      </c>
      <c r="O266" s="13">
        <f ca="1">1/M266-(G266/100-(((E266/E146)^(1/10))-1))</f>
        <v>-4.1021548362557975E-3</v>
      </c>
      <c r="P266" s="5">
        <f ca="1">((G266/G267+G266/1200+((1+G267/1200)^(-119))*(1-G266/G267)))</f>
        <v>1.0034696890853201</v>
      </c>
      <c r="Q266" s="5">
        <f ca="1">Q265*P265*E265/E266</f>
        <v>4.4098534317855815</v>
      </c>
      <c r="R266" s="10">
        <f t="shared" ca="1" si="39"/>
        <v>7.6951059063106619E-2</v>
      </c>
      <c r="S266" s="10">
        <f t="shared" ca="1" si="40"/>
        <v>2.8480473837699138E-2</v>
      </c>
      <c r="T266" s="10">
        <f t="shared" ca="1" si="41"/>
        <v>4.8470585225407481E-2</v>
      </c>
      <c r="U266" s="10"/>
      <c r="V266" s="11"/>
      <c r="W266" s="12"/>
      <c r="X266" s="12"/>
    </row>
    <row r="267" spans="1:24" x14ac:dyDescent="0.2">
      <c r="A267" s="3">
        <v>1893.02</v>
      </c>
      <c r="B267" s="4">
        <v>5.51</v>
      </c>
      <c r="C267" s="1">
        <v>0.2417</v>
      </c>
      <c r="D267" s="4">
        <v>0.35170000000000001</v>
      </c>
      <c r="E267" s="4">
        <v>7.9922320659999997</v>
      </c>
      <c r="F267" s="1">
        <f t="shared" ca="1" si="46"/>
        <v>1893.12499999998</v>
      </c>
      <c r="G267" s="5">
        <f ca="1">G266*11/12+G278*1/12</f>
        <v>3.7458333333333336</v>
      </c>
      <c r="H267" s="1">
        <f t="shared" ca="1" si="42"/>
        <v>188.21357007377969</v>
      </c>
      <c r="I267" s="1">
        <f t="shared" ca="1" si="43"/>
        <v>8.256119761675599</v>
      </c>
      <c r="J267" s="6">
        <f t="shared" ca="1" si="47"/>
        <v>628.08340200025907</v>
      </c>
      <c r="K267" s="1">
        <f t="shared" ca="1" si="44"/>
        <v>12.013559454618569</v>
      </c>
      <c r="L267" s="6">
        <f t="shared" ca="1" si="45"/>
        <v>40.090187383573706</v>
      </c>
      <c r="M267" s="7">
        <f t="shared" ca="1" si="38"/>
        <v>17.125193854872453</v>
      </c>
      <c r="N267" s="8">
        <f ca="1">J267/AVERAGE(L147:L266)</f>
        <v>21.14892073079713</v>
      </c>
      <c r="O267" s="13">
        <f ca="1">1/M267-(G267/100-(((E267/E147)^(1/10))-1))</f>
        <v>-2.0583817590019773E-3</v>
      </c>
      <c r="P267" s="5">
        <f ca="1">((G267/G268+G267/1200+((1+G268/1200)^(-119))*(1-G267/G268)))</f>
        <v>1.0034662840811108</v>
      </c>
      <c r="Q267" s="5">
        <f ca="1">Q266*P266*E266/E267</f>
        <v>4.372476406690109</v>
      </c>
      <c r="R267" s="10">
        <f t="shared" ca="1" si="39"/>
        <v>7.9504556444095487E-2</v>
      </c>
      <c r="S267" s="10">
        <f t="shared" ca="1" si="40"/>
        <v>2.9566725037911024E-2</v>
      </c>
      <c r="T267" s="10">
        <f t="shared" ca="1" si="41"/>
        <v>4.9937831406184463E-2</v>
      </c>
      <c r="U267" s="10"/>
      <c r="V267" s="11"/>
      <c r="W267" s="12"/>
      <c r="X267" s="12"/>
    </row>
    <row r="268" spans="1:24" x14ac:dyDescent="0.2">
      <c r="A268" s="3">
        <v>1893.03</v>
      </c>
      <c r="B268" s="4">
        <v>5.31</v>
      </c>
      <c r="C268" s="1">
        <v>0.24249999999999999</v>
      </c>
      <c r="D268" s="4">
        <v>0.34250000000000003</v>
      </c>
      <c r="E268" s="4">
        <v>7.8019419829999999</v>
      </c>
      <c r="F268" s="1">
        <f t="shared" ca="1" si="46"/>
        <v>1893.2083333333132</v>
      </c>
      <c r="G268" s="5">
        <f ca="1">G266*10/12+G278*2/12</f>
        <v>3.7416666666666667</v>
      </c>
      <c r="H268" s="1">
        <f t="shared" ca="1" si="42"/>
        <v>185.80578183722696</v>
      </c>
      <c r="I268" s="1">
        <f t="shared" ca="1" si="43"/>
        <v>8.4854806206266549</v>
      </c>
      <c r="J268" s="6">
        <f t="shared" ca="1" si="47"/>
        <v>622.40815039553161</v>
      </c>
      <c r="K268" s="1">
        <f t="shared" ca="1" si="44"/>
        <v>11.984647886864453</v>
      </c>
      <c r="L268" s="6">
        <f t="shared" ca="1" si="45"/>
        <v>40.1459117722165</v>
      </c>
      <c r="M268" s="7">
        <f t="shared" ca="1" si="38"/>
        <v>16.899589031582327</v>
      </c>
      <c r="N268" s="8">
        <f ca="1">J268/AVERAGE(L148:L267)</f>
        <v>20.861750450681807</v>
      </c>
      <c r="O268" s="13">
        <f ca="1">1/M268-(G268/100-(((E268/E148)^(1/10))-1))</f>
        <v>-2.6649839599118125E-3</v>
      </c>
      <c r="P268" s="5">
        <f ca="1">((G268/G269+G268/1200+((1+G269/1200)^(-119))*(1-G268/G269)))</f>
        <v>1.0034628790950846</v>
      </c>
      <c r="Q268" s="5">
        <f ca="1">Q267*P267*E267/E268</f>
        <v>4.494647416243394</v>
      </c>
      <c r="R268" s="10">
        <f t="shared" ca="1" si="39"/>
        <v>8.0154225703686688E-2</v>
      </c>
      <c r="S268" s="10">
        <f t="shared" ca="1" si="40"/>
        <v>3.0392125950546411E-2</v>
      </c>
      <c r="T268" s="10">
        <f t="shared" ca="1" si="41"/>
        <v>4.9762099753140276E-2</v>
      </c>
      <c r="U268" s="10"/>
      <c r="V268" s="11"/>
      <c r="W268" s="12"/>
      <c r="X268" s="12"/>
    </row>
    <row r="269" spans="1:24" x14ac:dyDescent="0.2">
      <c r="A269" s="3">
        <v>1893.04</v>
      </c>
      <c r="B269" s="4">
        <v>5.31</v>
      </c>
      <c r="C269" s="1">
        <v>0.24329999999999999</v>
      </c>
      <c r="D269" s="4">
        <v>0.33329999999999999</v>
      </c>
      <c r="E269" s="4">
        <v>7.7067928930000003</v>
      </c>
      <c r="F269" s="1">
        <f t="shared" ca="1" si="46"/>
        <v>1893.2916666666465</v>
      </c>
      <c r="G269" s="5">
        <f ca="1">G266*9/12+G278*3/12</f>
        <v>3.7375000000000003</v>
      </c>
      <c r="H269" s="1">
        <f t="shared" ca="1" si="42"/>
        <v>188.09976473050136</v>
      </c>
      <c r="I269" s="1">
        <f t="shared" ca="1" si="43"/>
        <v>8.6185824404766436</v>
      </c>
      <c r="J269" s="6">
        <f t="shared" ca="1" si="47"/>
        <v>632.49834579968592</v>
      </c>
      <c r="K269" s="1">
        <f t="shared" ca="1" si="44"/>
        <v>11.806714046078362</v>
      </c>
      <c r="L269" s="6">
        <f t="shared" ca="1" si="45"/>
        <v>39.700884869121523</v>
      </c>
      <c r="M269" s="7">
        <f t="shared" ca="1" si="38"/>
        <v>17.102541578254925</v>
      </c>
      <c r="N269" s="8">
        <f ca="1">J269/AVERAGE(L149:L268)</f>
        <v>21.104034801510572</v>
      </c>
      <c r="O269" s="13">
        <f ca="1">1/M269-(G269/100-(((E269/E149)^(1/10))-1))</f>
        <v>-3.5887991634666119E-3</v>
      </c>
      <c r="P269" s="5">
        <f ca="1">((G269/G270+G269/1200+((1+G270/1200)^(-119))*(1-G269/G270)))</f>
        <v>1.0034594741272465</v>
      </c>
      <c r="Q269" s="5">
        <f ca="1">Q268*P268*E268/E269</f>
        <v>4.5658955119810773</v>
      </c>
      <c r="R269" s="10">
        <f t="shared" ca="1" si="39"/>
        <v>7.4319206922216052E-2</v>
      </c>
      <c r="S269" s="10">
        <f t="shared" ca="1" si="40"/>
        <v>2.8984664515630643E-2</v>
      </c>
      <c r="T269" s="10">
        <f t="shared" ca="1" si="41"/>
        <v>4.533454240658541E-2</v>
      </c>
      <c r="U269" s="10"/>
      <c r="V269" s="11"/>
      <c r="W269" s="12"/>
      <c r="X269" s="12"/>
    </row>
    <row r="270" spans="1:24" x14ac:dyDescent="0.2">
      <c r="A270" s="3">
        <v>1893.05</v>
      </c>
      <c r="B270" s="4">
        <v>4.84</v>
      </c>
      <c r="C270" s="1">
        <v>0.2442</v>
      </c>
      <c r="D270" s="4">
        <v>0.32419999999999999</v>
      </c>
      <c r="E270" s="4">
        <v>7.6116519010000001</v>
      </c>
      <c r="F270" s="1">
        <f t="shared" ca="1" si="46"/>
        <v>1893.3749999999798</v>
      </c>
      <c r="G270" s="5">
        <f ca="1">G266*8/12+G278*4/12</f>
        <v>3.7333333333333334</v>
      </c>
      <c r="H270" s="1">
        <f t="shared" ca="1" si="42"/>
        <v>173.59366103255539</v>
      </c>
      <c r="I270" s="1">
        <f t="shared" ca="1" si="43"/>
        <v>8.7585892611880229</v>
      </c>
      <c r="J270" s="6">
        <f t="shared" ca="1" si="47"/>
        <v>586.1748579925802</v>
      </c>
      <c r="K270" s="1">
        <f t="shared" ca="1" si="44"/>
        <v>11.627905972469929</v>
      </c>
      <c r="L270" s="6">
        <f t="shared" ca="1" si="45"/>
        <v>39.264026644874896</v>
      </c>
      <c r="M270" s="7">
        <f t="shared" ca="1" si="38"/>
        <v>15.780987310776256</v>
      </c>
      <c r="N270" s="8">
        <f ca="1">J270/AVERAGE(L150:L269)</f>
        <v>19.473767640169989</v>
      </c>
      <c r="O270" s="13">
        <f ca="1">1/M270-(G270/100-(((E270/E150)^(1/10))-1))</f>
        <v>1.0804606415404164E-3</v>
      </c>
      <c r="P270" s="5">
        <f ca="1">((G270/G271+G270/1200+((1+G271/1200)^(-119))*(1-G270/G271)))</f>
        <v>1.0034560691776027</v>
      </c>
      <c r="Q270" s="5">
        <f ca="1">Q269*P269*E269/E270</f>
        <v>4.6389594451887906</v>
      </c>
      <c r="R270" s="10">
        <f t="shared" ca="1" si="39"/>
        <v>8.3296094909939056E-2</v>
      </c>
      <c r="S270" s="10">
        <f t="shared" ca="1" si="40"/>
        <v>2.993018558755467E-2</v>
      </c>
      <c r="T270" s="10">
        <f t="shared" ca="1" si="41"/>
        <v>5.3365909322384386E-2</v>
      </c>
      <c r="U270" s="10"/>
      <c r="V270" s="11"/>
      <c r="W270" s="12"/>
      <c r="X270" s="12"/>
    </row>
    <row r="271" spans="1:24" x14ac:dyDescent="0.2">
      <c r="A271" s="3">
        <v>1893.06</v>
      </c>
      <c r="B271" s="4">
        <v>4.6100000000000003</v>
      </c>
      <c r="C271" s="1">
        <v>0.245</v>
      </c>
      <c r="D271" s="4">
        <v>0.315</v>
      </c>
      <c r="E271" s="4">
        <v>7.4213618180000003</v>
      </c>
      <c r="F271" s="1">
        <f t="shared" ca="1" si="46"/>
        <v>1893.458333333313</v>
      </c>
      <c r="G271" s="5">
        <f ca="1">G266*7/12+G278*5/12</f>
        <v>3.729166666666667</v>
      </c>
      <c r="H271" s="1">
        <f t="shared" ca="1" si="42"/>
        <v>169.58394710624253</v>
      </c>
      <c r="I271" s="1">
        <f t="shared" ca="1" si="43"/>
        <v>9.0125958874250376</v>
      </c>
      <c r="J271" s="6">
        <f t="shared" ca="1" si="47"/>
        <v>575.17130490325144</v>
      </c>
      <c r="K271" s="1">
        <f t="shared" ca="1" si="44"/>
        <v>11.58762328383219</v>
      </c>
      <c r="L271" s="6">
        <f t="shared" ca="1" si="45"/>
        <v>39.301293068226506</v>
      </c>
      <c r="M271" s="7">
        <f t="shared" ca="1" si="38"/>
        <v>15.416503863597695</v>
      </c>
      <c r="N271" s="8">
        <f ca="1">J271/AVERAGE(L151:L270)</f>
        <v>19.029235819010779</v>
      </c>
      <c r="O271" s="13">
        <f ca="1">1/M271-(G271/100-(((E271/E151)^(1/10))-1))</f>
        <v>3.0336802960416881E-3</v>
      </c>
      <c r="P271" s="5">
        <f ca="1">((G271/G272+G271/1200+((1+G272/1200)^(-119))*(1-G271/G272)))</f>
        <v>1.003452664246159</v>
      </c>
      <c r="Q271" s="5">
        <f ca="1">Q270*P270*E270/E271</f>
        <v>4.774349998094368</v>
      </c>
      <c r="R271" s="10">
        <f t="shared" ca="1" si="39"/>
        <v>7.9623432575239184E-2</v>
      </c>
      <c r="S271" s="10">
        <f t="shared" ca="1" si="40"/>
        <v>2.718448252896466E-2</v>
      </c>
      <c r="T271" s="10">
        <f t="shared" ca="1" si="41"/>
        <v>5.2438950046274524E-2</v>
      </c>
      <c r="U271" s="10"/>
      <c r="V271" s="11"/>
      <c r="W271" s="12"/>
      <c r="X271" s="12"/>
    </row>
    <row r="272" spans="1:24" x14ac:dyDescent="0.2">
      <c r="A272" s="3">
        <v>1893.07</v>
      </c>
      <c r="B272" s="4">
        <v>4.18</v>
      </c>
      <c r="C272" s="1">
        <v>0.24579999999999999</v>
      </c>
      <c r="D272" s="4">
        <v>0.30580000000000002</v>
      </c>
      <c r="E272" s="4">
        <v>7.2310717359999996</v>
      </c>
      <c r="F272" s="1">
        <f t="shared" ca="1" si="46"/>
        <v>1893.5416666666463</v>
      </c>
      <c r="G272" s="5">
        <f ca="1">G266*6/12+G278*6/12</f>
        <v>3.7250000000000005</v>
      </c>
      <c r="H272" s="1">
        <f t="shared" ca="1" si="42"/>
        <v>157.81236608658639</v>
      </c>
      <c r="I272" s="1">
        <f t="shared" ca="1" si="43"/>
        <v>9.2799711923643411</v>
      </c>
      <c r="J272" s="6">
        <f t="shared" ca="1" si="47"/>
        <v>537.86896607866049</v>
      </c>
      <c r="K272" s="1">
        <f t="shared" ca="1" si="44"/>
        <v>11.545220466334481</v>
      </c>
      <c r="L272" s="6">
        <f t="shared" ca="1" si="45"/>
        <v>39.349361202596754</v>
      </c>
      <c r="M272" s="7">
        <f t="shared" ca="1" si="38"/>
        <v>14.34985418276095</v>
      </c>
      <c r="N272" s="8">
        <f ca="1">J272/AVERAGE(L152:L271)</f>
        <v>17.725059871200937</v>
      </c>
      <c r="O272" s="13">
        <f ca="1">1/M272-(G272/100-(((E272/E152)^(1/10))-1))</f>
        <v>7.3343907719460727E-3</v>
      </c>
      <c r="P272" s="5">
        <f ca="1">((G272/G273+G272/1200+((1+G273/1200)^(-119))*(1-G272/G273)))</f>
        <v>1.0034492593329205</v>
      </c>
      <c r="Q272" s="5">
        <f ca="1">Q271*P271*E271/E272</f>
        <v>4.9169079628210657</v>
      </c>
      <c r="R272" s="10">
        <f t="shared" ca="1" si="39"/>
        <v>8.2233931613144851E-2</v>
      </c>
      <c r="S272" s="10">
        <f t="shared" ca="1" si="40"/>
        <v>2.4379812473846796E-2</v>
      </c>
      <c r="T272" s="10">
        <f t="shared" ca="1" si="41"/>
        <v>5.7854119139298055E-2</v>
      </c>
      <c r="U272" s="10"/>
      <c r="V272" s="11"/>
      <c r="W272" s="12"/>
      <c r="X272" s="12"/>
    </row>
    <row r="273" spans="1:24" x14ac:dyDescent="0.2">
      <c r="A273" s="3">
        <v>1893.08</v>
      </c>
      <c r="B273" s="4">
        <v>4.08</v>
      </c>
      <c r="C273" s="1">
        <v>0.2467</v>
      </c>
      <c r="D273" s="4">
        <v>0.29670000000000002</v>
      </c>
      <c r="E273" s="4">
        <v>6.9456325620000001</v>
      </c>
      <c r="F273" s="1">
        <f t="shared" ca="1" si="46"/>
        <v>1893.6249999999795</v>
      </c>
      <c r="G273" s="5">
        <f ca="1">G266*5/12+G278*7/12</f>
        <v>3.7208333333333337</v>
      </c>
      <c r="H273" s="1">
        <f t="shared" ca="1" si="42"/>
        <v>160.36728549303871</v>
      </c>
      <c r="I273" s="1">
        <f t="shared" ca="1" si="43"/>
        <v>9.6967179733168258</v>
      </c>
      <c r="J273" s="6">
        <f t="shared" ca="1" si="47"/>
        <v>549.33094596215744</v>
      </c>
      <c r="K273" s="1">
        <f t="shared" ca="1" si="44"/>
        <v>11.662003334751125</v>
      </c>
      <c r="L273" s="6">
        <f t="shared" ca="1" si="45"/>
        <v>39.947669526218661</v>
      </c>
      <c r="M273" s="7">
        <f t="shared" ca="1" si="38"/>
        <v>14.588056535807814</v>
      </c>
      <c r="N273" s="8">
        <f ca="1">J273/AVERAGE(L153:L272)</f>
        <v>18.03391274078162</v>
      </c>
      <c r="O273" s="13">
        <f ca="1">1/M273-(G273/100-(((E273/E153)^(1/10))-1))</f>
        <v>2.3197397456332647E-3</v>
      </c>
      <c r="P273" s="5">
        <f ca="1">((G273/G274+G273/1200+((1+G274/1200)^(-119))*(1-G273/G274)))</f>
        <v>1.0034458544378932</v>
      </c>
      <c r="Q273" s="5">
        <f ca="1">Q272*P272*E272/E273</f>
        <v>5.1366309144522324</v>
      </c>
      <c r="R273" s="10">
        <f t="shared" ca="1" si="39"/>
        <v>7.6898267849162094E-2</v>
      </c>
      <c r="S273" s="10">
        <f t="shared" ca="1" si="40"/>
        <v>2.0124175219046636E-2</v>
      </c>
      <c r="T273" s="10">
        <f t="shared" ca="1" si="41"/>
        <v>5.6774092630115458E-2</v>
      </c>
      <c r="U273" s="10"/>
      <c r="V273" s="11"/>
      <c r="W273" s="12"/>
      <c r="X273" s="12"/>
    </row>
    <row r="274" spans="1:24" x14ac:dyDescent="0.2">
      <c r="A274" s="3">
        <v>1893.09</v>
      </c>
      <c r="B274" s="4">
        <v>4.37</v>
      </c>
      <c r="C274" s="1">
        <v>0.2475</v>
      </c>
      <c r="D274" s="4">
        <v>0.28749999999999998</v>
      </c>
      <c r="E274" s="4">
        <v>7.2310717359999996</v>
      </c>
      <c r="F274" s="1">
        <f t="shared" ca="1" si="46"/>
        <v>1893.7083333333128</v>
      </c>
      <c r="G274" s="5">
        <f ca="1">G266*4/12+G278*8/12</f>
        <v>3.7166666666666668</v>
      </c>
      <c r="H274" s="1">
        <f t="shared" ca="1" si="42"/>
        <v>164.98565545415852</v>
      </c>
      <c r="I274" s="1">
        <f t="shared" ca="1" si="43"/>
        <v>9.3441532551268267</v>
      </c>
      <c r="J274" s="6">
        <f t="shared" ca="1" si="47"/>
        <v>567.81829668751288</v>
      </c>
      <c r="K274" s="1">
        <f t="shared" ca="1" si="44"/>
        <v>10.854319437773587</v>
      </c>
      <c r="L274" s="6">
        <f t="shared" ca="1" si="45"/>
        <v>37.356466887336374</v>
      </c>
      <c r="M274" s="7">
        <f t="shared" ca="1" si="38"/>
        <v>15.012069079138767</v>
      </c>
      <c r="N274" s="8">
        <f ca="1">J274/AVERAGE(L154:L273)</f>
        <v>18.56701455194229</v>
      </c>
      <c r="O274" s="13">
        <f ca="1">1/M274-(G274/100-(((E274/E154)^(1/10))-1))</f>
        <v>5.3443003566988195E-3</v>
      </c>
      <c r="P274" s="5">
        <f ca="1">((G274/G275+G274/1200+((1+G275/1200)^(-119))*(1-G274/G275)))</f>
        <v>1.0034424495610827</v>
      </c>
      <c r="Q274" s="5">
        <f ca="1">Q273*P273*E273/E274</f>
        <v>4.950869043250731</v>
      </c>
      <c r="R274" s="10">
        <f t="shared" ca="1" si="39"/>
        <v>6.9957661753171863E-2</v>
      </c>
      <c r="S274" s="10">
        <f t="shared" ca="1" si="40"/>
        <v>2.291964142433156E-2</v>
      </c>
      <c r="T274" s="10">
        <f t="shared" ca="1" si="41"/>
        <v>4.7038020328840302E-2</v>
      </c>
      <c r="U274" s="10"/>
      <c r="V274" s="11"/>
      <c r="W274" s="12"/>
      <c r="X274" s="12"/>
    </row>
    <row r="275" spans="1:24" x14ac:dyDescent="0.2">
      <c r="A275" s="3">
        <v>1893.1</v>
      </c>
      <c r="B275" s="4">
        <v>4.5</v>
      </c>
      <c r="C275" s="1">
        <v>0.24829999999999999</v>
      </c>
      <c r="D275" s="4">
        <v>0.27829999999999999</v>
      </c>
      <c r="E275" s="4">
        <v>7.3262127269999997</v>
      </c>
      <c r="F275" s="1">
        <f t="shared" ca="1" si="46"/>
        <v>1893.7916666666461</v>
      </c>
      <c r="G275" s="5">
        <f ca="1">G266*3/12+G278*9/12</f>
        <v>3.7125000000000004</v>
      </c>
      <c r="H275" s="1">
        <f t="shared" ca="1" si="42"/>
        <v>167.68739125912089</v>
      </c>
      <c r="I275" s="1">
        <f t="shared" ca="1" si="43"/>
        <v>9.2526176110310487</v>
      </c>
      <c r="J275" s="6">
        <f t="shared" ca="1" si="47"/>
        <v>579.77031850679373</v>
      </c>
      <c r="K275" s="1">
        <f t="shared" ca="1" si="44"/>
        <v>10.37053355275852</v>
      </c>
      <c r="L275" s="6">
        <f t="shared" ca="1" si="45"/>
        <v>35.855573253431267</v>
      </c>
      <c r="M275" s="7">
        <f t="shared" ca="1" si="38"/>
        <v>15.271794153520192</v>
      </c>
      <c r="N275" s="8">
        <f ca="1">J275/AVERAGE(L155:L274)</f>
        <v>18.897533570630852</v>
      </c>
      <c r="O275" s="13">
        <f ca="1">1/M275-(G275/100-(((E275/E155)^(1/10))-1))</f>
        <v>5.5295620163698794E-3</v>
      </c>
      <c r="P275" s="5">
        <f ca="1">((G275/G276+G275/1200+((1+G276/1200)^(-119))*(1-G275/G276)))</f>
        <v>1.0034390447024946</v>
      </c>
      <c r="Q275" s="5">
        <f ca="1">Q274*P274*E274/E275</f>
        <v>4.9033969592876216</v>
      </c>
      <c r="R275" s="10">
        <f t="shared" ca="1" si="39"/>
        <v>6.5935928115401499E-2</v>
      </c>
      <c r="S275" s="10">
        <f t="shared" ca="1" si="40"/>
        <v>2.5305820298042736E-2</v>
      </c>
      <c r="T275" s="10">
        <f t="shared" ca="1" si="41"/>
        <v>4.0630107817358763E-2</v>
      </c>
      <c r="U275" s="10"/>
      <c r="V275" s="11"/>
      <c r="W275" s="12"/>
      <c r="X275" s="12"/>
    </row>
    <row r="276" spans="1:24" x14ac:dyDescent="0.2">
      <c r="A276" s="3">
        <v>1893.11</v>
      </c>
      <c r="B276" s="4">
        <v>4.57</v>
      </c>
      <c r="C276" s="1">
        <v>0.2492</v>
      </c>
      <c r="D276" s="4">
        <v>0.26919999999999999</v>
      </c>
      <c r="E276" s="4">
        <v>7.135922645</v>
      </c>
      <c r="F276" s="1">
        <f t="shared" ca="1" si="46"/>
        <v>1893.8749999999793</v>
      </c>
      <c r="G276" s="5">
        <f ca="1">G266*2/12+G278*10/12</f>
        <v>3.7083333333333335</v>
      </c>
      <c r="H276" s="1">
        <f t="shared" ca="1" si="42"/>
        <v>174.83705640702053</v>
      </c>
      <c r="I276" s="1">
        <f t="shared" ca="1" si="43"/>
        <v>9.5337843449955155</v>
      </c>
      <c r="J276" s="6">
        <f t="shared" ca="1" si="47"/>
        <v>607.23678873026847</v>
      </c>
      <c r="K276" s="1">
        <f t="shared" ca="1" si="44"/>
        <v>10.298935576536087</v>
      </c>
      <c r="L276" s="6">
        <f t="shared" ca="1" si="45"/>
        <v>35.769834469625437</v>
      </c>
      <c r="M276" s="7">
        <f t="shared" ca="1" si="38"/>
        <v>15.942411400571682</v>
      </c>
      <c r="N276" s="8">
        <f ca="1">J276/AVERAGE(L156:L275)</f>
        <v>19.737917734430315</v>
      </c>
      <c r="O276" s="13">
        <f ca="1">1/M276-(G276/100-(((E276/E156)^(1/10))-1))</f>
        <v>1.2583784971807802E-3</v>
      </c>
      <c r="P276" s="5">
        <f ca="1">((G276/G277+G276/1200+((1+G277/1200)^(-119))*(1-G276/G277)))</f>
        <v>1.0034356398621347</v>
      </c>
      <c r="Q276" s="5">
        <f ca="1">Q275*P275*E275/E276</f>
        <v>5.0514660734074015</v>
      </c>
      <c r="R276" s="10">
        <f t="shared" ca="1" si="39"/>
        <v>6.3083964291856143E-2</v>
      </c>
      <c r="S276" s="10">
        <f t="shared" ca="1" si="40"/>
        <v>2.3672093881791145E-2</v>
      </c>
      <c r="T276" s="10">
        <f t="shared" ca="1" si="41"/>
        <v>3.9411870410064997E-2</v>
      </c>
      <c r="U276" s="10"/>
      <c r="V276" s="11"/>
      <c r="W276" s="12"/>
      <c r="X276" s="12"/>
    </row>
    <row r="277" spans="1:24" x14ac:dyDescent="0.2">
      <c r="A277" s="3">
        <v>1893.12</v>
      </c>
      <c r="B277" s="4">
        <v>4.41</v>
      </c>
      <c r="C277" s="1">
        <v>0.25</v>
      </c>
      <c r="D277" s="4">
        <v>0.26</v>
      </c>
      <c r="E277" s="4">
        <v>7.0407735540000003</v>
      </c>
      <c r="F277" s="1">
        <f t="shared" ca="1" si="46"/>
        <v>1893.9583333333126</v>
      </c>
      <c r="G277" s="5">
        <f ca="1">G266*1/12+G278*11/12</f>
        <v>3.7041666666666671</v>
      </c>
      <c r="H277" s="1">
        <f t="shared" ca="1" si="42"/>
        <v>170.99587435474567</v>
      </c>
      <c r="I277" s="1">
        <f t="shared" ca="1" si="43"/>
        <v>9.6936436709039473</v>
      </c>
      <c r="J277" s="6">
        <f t="shared" ca="1" si="47"/>
        <v>596.70138505562829</v>
      </c>
      <c r="K277" s="1">
        <f t="shared" ca="1" si="44"/>
        <v>10.081389417740105</v>
      </c>
      <c r="L277" s="6">
        <f t="shared" ca="1" si="45"/>
        <v>35.17967349534316</v>
      </c>
      <c r="M277" s="7">
        <f t="shared" ca="1" si="38"/>
        <v>15.612694335464946</v>
      </c>
      <c r="N277" s="8">
        <f ca="1">J277/AVERAGE(L157:L276)</f>
        <v>19.343520628210012</v>
      </c>
      <c r="O277" s="13">
        <f ca="1">1/M277-(G277/100-(((E277/E157)^(1/10))-1))</f>
        <v>3.0749892319134609E-4</v>
      </c>
      <c r="P277" s="5">
        <f ca="1">((G277/G278+G277/1200+((1+G278/1200)^(-119))*(1-G277/G278)))</f>
        <v>1.0034322350400087</v>
      </c>
      <c r="Q277" s="5">
        <f ca="1">Q276*P276*E276/E277</f>
        <v>5.1373211954152787</v>
      </c>
      <c r="R277" s="10">
        <f t="shared" ca="1" si="39"/>
        <v>7.023861221615002E-2</v>
      </c>
      <c r="S277" s="10">
        <f t="shared" ca="1" si="40"/>
        <v>2.216461985327367E-2</v>
      </c>
      <c r="T277" s="10">
        <f t="shared" ca="1" si="41"/>
        <v>4.807399236287635E-2</v>
      </c>
      <c r="U277" s="10"/>
      <c r="V277" s="11"/>
      <c r="W277" s="12"/>
      <c r="X277" s="12"/>
    </row>
    <row r="278" spans="1:24" x14ac:dyDescent="0.2">
      <c r="A278" s="3">
        <v>1894.01</v>
      </c>
      <c r="B278" s="4">
        <v>4.32</v>
      </c>
      <c r="C278" s="1">
        <v>0.2467</v>
      </c>
      <c r="D278" s="4">
        <v>0.25169999999999998</v>
      </c>
      <c r="E278" s="4">
        <v>6.8504834710000004</v>
      </c>
      <c r="F278" s="1">
        <f t="shared" ca="1" si="46"/>
        <v>1894.0416666666458</v>
      </c>
      <c r="G278" s="5">
        <v>3.7</v>
      </c>
      <c r="H278" s="1">
        <f t="shared" ca="1" si="42"/>
        <v>172.15908409860609</v>
      </c>
      <c r="I278" s="1">
        <f t="shared" ca="1" si="43"/>
        <v>9.8313995479458605</v>
      </c>
      <c r="J278" s="6">
        <f t="shared" ca="1" si="47"/>
        <v>603.61942531250679</v>
      </c>
      <c r="K278" s="1">
        <f t="shared" ca="1" si="44"/>
        <v>10.030657747134063</v>
      </c>
      <c r="L278" s="6">
        <f t="shared" ca="1" si="45"/>
        <v>35.169215127582859</v>
      </c>
      <c r="M278" s="7">
        <f t="shared" ca="1" si="38"/>
        <v>15.739869351948229</v>
      </c>
      <c r="N278" s="8">
        <f ca="1">J278/AVERAGE(L158:L277)</f>
        <v>19.517070327772892</v>
      </c>
      <c r="O278" s="13">
        <f ca="1">1/M278-(G278/100-(((E278/E158)^(1/10))-1))</f>
        <v>-2.8314224593466858E-3</v>
      </c>
      <c r="P278" s="5">
        <f ca="1">((G278/G279+G278/1200+((1+G279/1200)^(-119))*(1-G278/G279)))</f>
        <v>1.0047429489760904</v>
      </c>
      <c r="Q278" s="5">
        <f ca="1">Q277*P277*E277/E278</f>
        <v>5.2981460010668515</v>
      </c>
      <c r="R278" s="10">
        <f t="shared" ca="1" si="39"/>
        <v>6.8755767907126453E-2</v>
      </c>
      <c r="S278" s="10">
        <f t="shared" ca="1" si="40"/>
        <v>1.6867288833896321E-2</v>
      </c>
      <c r="T278" s="10">
        <f t="shared" ca="1" si="41"/>
        <v>5.1888479073230132E-2</v>
      </c>
      <c r="U278" s="10"/>
      <c r="V278" s="11"/>
      <c r="W278" s="12"/>
      <c r="X278" s="12"/>
    </row>
    <row r="279" spans="1:24" x14ac:dyDescent="0.2">
      <c r="A279" s="3">
        <v>1894.02</v>
      </c>
      <c r="B279" s="4">
        <v>4.38</v>
      </c>
      <c r="C279" s="1">
        <v>0.24329999999999999</v>
      </c>
      <c r="D279" s="4">
        <v>0.24329999999999999</v>
      </c>
      <c r="E279" s="4">
        <v>6.7553424790000003</v>
      </c>
      <c r="F279" s="1">
        <f t="shared" ca="1" si="46"/>
        <v>1894.1249999999791</v>
      </c>
      <c r="G279" s="5">
        <f ca="1">G278*11/12+G290*1/12</f>
        <v>3.6800000000000006</v>
      </c>
      <c r="H279" s="1">
        <f t="shared" ca="1" si="42"/>
        <v>177.00851492240085</v>
      </c>
      <c r="I279" s="1">
        <f t="shared" ca="1" si="43"/>
        <v>9.8324592878128154</v>
      </c>
      <c r="J279" s="6">
        <f t="shared" ca="1" si="47"/>
        <v>623.49522381360941</v>
      </c>
      <c r="K279" s="1">
        <f t="shared" ca="1" si="44"/>
        <v>9.8324592878128154</v>
      </c>
      <c r="L279" s="6">
        <f t="shared" ca="1" si="45"/>
        <v>34.633878528276526</v>
      </c>
      <c r="M279" s="7">
        <f t="shared" ca="1" si="38"/>
        <v>16.202736596449935</v>
      </c>
      <c r="N279" s="8">
        <f ca="1">J279/AVERAGE(L159:L278)</f>
        <v>20.10579074425323</v>
      </c>
      <c r="O279" s="13">
        <f ca="1">1/M279-(G279/100-(((E279/E159)^(1/10))-1))</f>
        <v>-5.8029214438804558E-3</v>
      </c>
      <c r="P279" s="5">
        <f ca="1">((G279/G280+G279/1200+((1+G280/1200)^(-119))*(1-G279/G280)))</f>
        <v>1.004727838446956</v>
      </c>
      <c r="Q279" s="5">
        <f ca="1">Q278*P278*E278/E279</f>
        <v>5.3982468538514317</v>
      </c>
      <c r="R279" s="10">
        <f t="shared" ca="1" si="39"/>
        <v>6.0447161392130022E-2</v>
      </c>
      <c r="S279" s="10">
        <f t="shared" ca="1" si="40"/>
        <v>1.2891990188189428E-2</v>
      </c>
      <c r="T279" s="10">
        <f t="shared" ca="1" si="41"/>
        <v>4.7555171203940594E-2</v>
      </c>
      <c r="U279" s="10"/>
      <c r="V279" s="11"/>
      <c r="W279" s="12"/>
      <c r="X279" s="12"/>
    </row>
    <row r="280" spans="1:24" x14ac:dyDescent="0.2">
      <c r="A280" s="3">
        <v>1894.03</v>
      </c>
      <c r="B280" s="4">
        <v>4.51</v>
      </c>
      <c r="C280" s="1">
        <v>0.24</v>
      </c>
      <c r="D280" s="4">
        <v>0.23499999999999999</v>
      </c>
      <c r="E280" s="4">
        <v>6.5650523969999997</v>
      </c>
      <c r="F280" s="1">
        <f t="shared" ca="1" si="46"/>
        <v>1894.2083333333123</v>
      </c>
      <c r="G280" s="5">
        <f ca="1">G278*10/12+G290*2/12</f>
        <v>3.66</v>
      </c>
      <c r="H280" s="1">
        <f t="shared" ca="1" si="42"/>
        <v>187.54511853745987</v>
      </c>
      <c r="I280" s="1">
        <f t="shared" ca="1" si="43"/>
        <v>9.9802280374701482</v>
      </c>
      <c r="J280" s="6">
        <f t="shared" ca="1" si="47"/>
        <v>663.53891366175958</v>
      </c>
      <c r="K280" s="1">
        <f t="shared" ca="1" si="44"/>
        <v>9.772306620022853</v>
      </c>
      <c r="L280" s="6">
        <f t="shared" ca="1" si="45"/>
        <v>34.57464405998082</v>
      </c>
      <c r="M280" s="7">
        <f t="shared" ca="1" si="38"/>
        <v>17.187622088121948</v>
      </c>
      <c r="N280" s="8">
        <f ca="1">J280/AVERAGE(L160:L279)</f>
        <v>21.341016645575831</v>
      </c>
      <c r="O280" s="13">
        <f ca="1">1/M280-(G280/100-(((E280/E160)^(1/10))-1))</f>
        <v>-1.1905071655421248E-2</v>
      </c>
      <c r="P280" s="5">
        <f ca="1">((G280/G281+G280/1200+((1+G281/1200)^(-119))*(1-G280/G281)))</f>
        <v>1.0047127299409879</v>
      </c>
      <c r="Q280" s="5">
        <f ca="1">Q279*P279*E279/E280</f>
        <v>5.580978518168151</v>
      </c>
      <c r="R280" s="10">
        <f t="shared" ca="1" si="39"/>
        <v>5.519267464560107E-2</v>
      </c>
      <c r="S280" s="10">
        <f t="shared" ca="1" si="40"/>
        <v>1.089638514334057E-2</v>
      </c>
      <c r="T280" s="10">
        <f t="shared" ca="1" si="41"/>
        <v>4.42962895022605E-2</v>
      </c>
      <c r="U280" s="10"/>
      <c r="V280" s="11"/>
      <c r="W280" s="12"/>
      <c r="X280" s="12"/>
    </row>
    <row r="281" spans="1:24" x14ac:dyDescent="0.2">
      <c r="A281" s="3">
        <v>1894.04</v>
      </c>
      <c r="B281" s="4">
        <v>4.57</v>
      </c>
      <c r="C281" s="1">
        <v>0.23669999999999999</v>
      </c>
      <c r="D281" s="4">
        <v>0.22670000000000001</v>
      </c>
      <c r="E281" s="4">
        <v>6.5650523969999997</v>
      </c>
      <c r="F281" s="1">
        <f t="shared" ca="1" si="46"/>
        <v>1894.2916666666456</v>
      </c>
      <c r="G281" s="5">
        <f ca="1">G278*9/12+G290*3/12</f>
        <v>3.64</v>
      </c>
      <c r="H281" s="1">
        <f t="shared" ca="1" si="42"/>
        <v>190.04017554682741</v>
      </c>
      <c r="I281" s="1">
        <f t="shared" ca="1" si="43"/>
        <v>9.8429999019549328</v>
      </c>
      <c r="J281" s="6">
        <f t="shared" ca="1" si="47"/>
        <v>675.26854556678916</v>
      </c>
      <c r="K281" s="1">
        <f t="shared" ca="1" si="44"/>
        <v>9.4271570670603442</v>
      </c>
      <c r="L281" s="6">
        <f t="shared" ca="1" si="45"/>
        <v>33.497457172864571</v>
      </c>
      <c r="M281" s="7">
        <f t="shared" ca="1" si="38"/>
        <v>17.434849078052462</v>
      </c>
      <c r="N281" s="8">
        <f ca="1">J281/AVERAGE(L161:L280)</f>
        <v>21.65977827688905</v>
      </c>
      <c r="O281" s="13">
        <f ca="1">1/M281-(G281/100-(((E281/E161)^(1/10))-1))</f>
        <v>-1.0514783387850023E-2</v>
      </c>
      <c r="P281" s="5">
        <f ca="1">((G281/G282+G281/1200+((1+G282/1200)^(-119))*(1-G281/G282)))</f>
        <v>1.0046976234612084</v>
      </c>
      <c r="Q281" s="5">
        <f ca="1">Q280*P280*E280/E281</f>
        <v>5.6072801627307323</v>
      </c>
      <c r="R281" s="10">
        <f t="shared" ca="1" si="39"/>
        <v>5.7571252586668953E-2</v>
      </c>
      <c r="S281" s="10">
        <f t="shared" ca="1" si="40"/>
        <v>1.1807735519989926E-2</v>
      </c>
      <c r="T281" s="10">
        <f t="shared" ca="1" si="41"/>
        <v>4.5763517066679027E-2</v>
      </c>
      <c r="U281" s="10"/>
      <c r="V281" s="11"/>
      <c r="W281" s="12"/>
      <c r="X281" s="12"/>
    </row>
    <row r="282" spans="1:24" x14ac:dyDescent="0.2">
      <c r="A282" s="3">
        <v>1894.05</v>
      </c>
      <c r="B282" s="4">
        <v>4.4000000000000004</v>
      </c>
      <c r="C282" s="1">
        <v>0.23330000000000001</v>
      </c>
      <c r="D282" s="4">
        <v>0.21829999999999999</v>
      </c>
      <c r="E282" s="4">
        <v>6.5650523969999997</v>
      </c>
      <c r="F282" s="1">
        <f t="shared" ca="1" si="46"/>
        <v>1894.3749999999789</v>
      </c>
      <c r="G282" s="5">
        <f ca="1">G278*8/12+G290*4/12</f>
        <v>3.62</v>
      </c>
      <c r="H282" s="1">
        <f t="shared" ca="1" si="42"/>
        <v>182.9708473536194</v>
      </c>
      <c r="I282" s="1">
        <f t="shared" ca="1" si="43"/>
        <v>9.7016133380907732</v>
      </c>
      <c r="J282" s="6">
        <f t="shared" ca="1" si="47"/>
        <v>653.02187012412833</v>
      </c>
      <c r="K282" s="1">
        <f t="shared" ca="1" si="44"/>
        <v>9.0778490857488876</v>
      </c>
      <c r="L282" s="6">
        <f t="shared" ca="1" si="45"/>
        <v>32.398789601840264</v>
      </c>
      <c r="M282" s="7">
        <f t="shared" ca="1" si="38"/>
        <v>16.808751920918017</v>
      </c>
      <c r="N282" s="8">
        <f ca="1">J282/AVERAGE(L162:L281)</f>
        <v>20.896769439678703</v>
      </c>
      <c r="O282" s="13">
        <f ca="1">1/M282-(G282/100-(((E282/E162)^(1/10))-1))</f>
        <v>-6.1149548233006834E-3</v>
      </c>
      <c r="P282" s="5">
        <f ca="1">((G282/G283+G282/1200+((1+G283/1200)^(-119))*(1-G282/G283)))</f>
        <v>1.0046825190106428</v>
      </c>
      <c r="Q282" s="5">
        <f ca="1">Q281*P281*E281/E282</f>
        <v>5.6336210535767446</v>
      </c>
      <c r="R282" s="10">
        <f t="shared" ca="1" si="39"/>
        <v>6.1779399425590631E-2</v>
      </c>
      <c r="S282" s="10">
        <f t="shared" ca="1" si="40"/>
        <v>1.3920429738360163E-2</v>
      </c>
      <c r="T282" s="10">
        <f t="shared" ca="1" si="41"/>
        <v>4.7858969687230468E-2</v>
      </c>
      <c r="U282" s="10"/>
      <c r="V282" s="11"/>
      <c r="W282" s="12"/>
      <c r="X282" s="12"/>
    </row>
    <row r="283" spans="1:24" x14ac:dyDescent="0.2">
      <c r="A283" s="3">
        <v>1894.06</v>
      </c>
      <c r="B283" s="4">
        <v>4.34</v>
      </c>
      <c r="C283" s="1">
        <v>0.23</v>
      </c>
      <c r="D283" s="4">
        <v>0.21</v>
      </c>
      <c r="E283" s="4">
        <v>6.5650523969999997</v>
      </c>
      <c r="F283" s="1">
        <f t="shared" ca="1" si="46"/>
        <v>1894.4583333333121</v>
      </c>
      <c r="G283" s="5">
        <f ca="1">G278*7/12+G290*5/12</f>
        <v>3.6000000000000005</v>
      </c>
      <c r="H283" s="1">
        <f t="shared" ca="1" si="42"/>
        <v>180.47579034425183</v>
      </c>
      <c r="I283" s="1">
        <f t="shared" ca="1" si="43"/>
        <v>9.5643852025755578</v>
      </c>
      <c r="J283" s="6">
        <f t="shared" ca="1" si="47"/>
        <v>646.9616292839612</v>
      </c>
      <c r="K283" s="1">
        <f t="shared" ca="1" si="44"/>
        <v>8.7326995327863788</v>
      </c>
      <c r="L283" s="6">
        <f t="shared" ca="1" si="45"/>
        <v>31.304594965352958</v>
      </c>
      <c r="M283" s="7">
        <f t="shared" ca="1" si="38"/>
        <v>16.606319695292534</v>
      </c>
      <c r="N283" s="8">
        <f ca="1">J283/AVERAGE(L163:L282)</f>
        <v>20.661031027566583</v>
      </c>
      <c r="O283" s="13">
        <f ca="1">1/M283-(G283/100-(((E283/E163)^(1/10))-1))</f>
        <v>-5.1897331275500627E-3</v>
      </c>
      <c r="P283" s="5">
        <f ca="1">((G283/G284+G283/1200+((1+G284/1200)^(-119))*(1-G283/G284)))</f>
        <v>1.0046674165923231</v>
      </c>
      <c r="Q283" s="5">
        <f ca="1">Q282*P282*E282/E283</f>
        <v>5.6600005912588749</v>
      </c>
      <c r="R283" s="10">
        <f t="shared" ca="1" si="39"/>
        <v>6.3381375685017449E-2</v>
      </c>
      <c r="S283" s="10">
        <f t="shared" ca="1" si="40"/>
        <v>1.3679316075972281E-2</v>
      </c>
      <c r="T283" s="10">
        <f t="shared" ca="1" si="41"/>
        <v>4.9702059609045168E-2</v>
      </c>
      <c r="U283" s="10"/>
      <c r="V283" s="11"/>
      <c r="W283" s="12"/>
      <c r="X283" s="12"/>
    </row>
    <row r="284" spans="1:24" x14ac:dyDescent="0.2">
      <c r="A284" s="3">
        <v>1894.07</v>
      </c>
      <c r="B284" s="4">
        <v>4.25</v>
      </c>
      <c r="C284" s="1">
        <v>0.22670000000000001</v>
      </c>
      <c r="D284" s="4">
        <v>0.20169999999999999</v>
      </c>
      <c r="E284" s="4">
        <v>6.5650523969999997</v>
      </c>
      <c r="F284" s="1">
        <f t="shared" ca="1" si="46"/>
        <v>1894.5416666666454</v>
      </c>
      <c r="G284" s="5">
        <f ca="1">G278*6/12+G290*6/12</f>
        <v>3.58</v>
      </c>
      <c r="H284" s="1">
        <f t="shared" ca="1" si="42"/>
        <v>176.73320483020052</v>
      </c>
      <c r="I284" s="1">
        <f t="shared" ca="1" si="43"/>
        <v>9.4271570670603442</v>
      </c>
      <c r="J284" s="6">
        <f t="shared" ca="1" si="47"/>
        <v>636.36154559985971</v>
      </c>
      <c r="K284" s="1">
        <f t="shared" ca="1" si="44"/>
        <v>8.38754997982387</v>
      </c>
      <c r="L284" s="6">
        <f t="shared" ca="1" si="45"/>
        <v>30.200970293527462</v>
      </c>
      <c r="M284" s="7">
        <f t="shared" ca="1" si="38"/>
        <v>16.289679714916954</v>
      </c>
      <c r="N284" s="8">
        <f ca="1">J284/AVERAGE(L164:L283)</f>
        <v>20.285465268221337</v>
      </c>
      <c r="O284" s="13">
        <f ca="1">1/M284-(G284/100-(((E284/E164)^(1/10))-1))</f>
        <v>-2.7700206733355104E-3</v>
      </c>
      <c r="P284" s="5">
        <f ca="1">((G284/G285+G284/1200+((1+G285/1200)^(-119))*(1-G284/G285)))</f>
        <v>1.0046523162092853</v>
      </c>
      <c r="Q284" s="5">
        <f ca="1">Q283*P283*E283/E284</f>
        <v>5.6864181719310745</v>
      </c>
      <c r="R284" s="10">
        <f t="shared" ca="1" si="39"/>
        <v>6.9905502265855679E-2</v>
      </c>
      <c r="S284" s="10">
        <f t="shared" ca="1" si="40"/>
        <v>1.34403626481856E-2</v>
      </c>
      <c r="T284" s="10">
        <f t="shared" ca="1" si="41"/>
        <v>5.6465139617670079E-2</v>
      </c>
      <c r="U284" s="10"/>
      <c r="V284" s="11"/>
      <c r="W284" s="12"/>
      <c r="X284" s="12"/>
    </row>
    <row r="285" spans="1:24" x14ac:dyDescent="0.2">
      <c r="A285" s="3">
        <v>1894.08</v>
      </c>
      <c r="B285" s="4">
        <v>4.41</v>
      </c>
      <c r="C285" s="1">
        <v>0.2233</v>
      </c>
      <c r="D285" s="4">
        <v>0.1933</v>
      </c>
      <c r="E285" s="4">
        <v>6.7553424790000003</v>
      </c>
      <c r="F285" s="1">
        <f t="shared" ca="1" si="46"/>
        <v>1894.6249999999786</v>
      </c>
      <c r="G285" s="5">
        <f ca="1">G278*5/12+G290*7/12</f>
        <v>3.5599999999999996</v>
      </c>
      <c r="H285" s="1">
        <f t="shared" ca="1" si="42"/>
        <v>178.22090201091046</v>
      </c>
      <c r="I285" s="1">
        <f t="shared" ca="1" si="43"/>
        <v>9.0242012288064171</v>
      </c>
      <c r="J285" s="6">
        <f t="shared" ca="1" si="47"/>
        <v>644.42606201119906</v>
      </c>
      <c r="K285" s="1">
        <f t="shared" ca="1" si="44"/>
        <v>7.8118141402968231</v>
      </c>
      <c r="L285" s="6">
        <f t="shared" ca="1" si="45"/>
        <v>28.246611743030559</v>
      </c>
      <c r="M285" s="7">
        <f t="shared" ca="1" si="38"/>
        <v>16.457777072998368</v>
      </c>
      <c r="N285" s="8">
        <f ca="1">J285/AVERAGE(L165:L284)</f>
        <v>20.51054955060216</v>
      </c>
      <c r="O285" s="13">
        <f ca="1">1/M285-(G285/100-(((E285/E165)^(1/10))-1))</f>
        <v>-4.1677578936871046E-4</v>
      </c>
      <c r="P285" s="5">
        <f ca="1">((G285/G286+G285/1200+((1+G286/1200)^(-119))*(1-G285/G286)))</f>
        <v>1.0046372178645702</v>
      </c>
      <c r="Q285" s="5">
        <f ca="1">Q284*P284*E284/E285</f>
        <v>5.5519482437876908</v>
      </c>
      <c r="R285" s="10">
        <f t="shared" ca="1" si="39"/>
        <v>7.1287518782572556E-2</v>
      </c>
      <c r="S285" s="10">
        <f t="shared" ca="1" si="40"/>
        <v>1.4915167923215567E-2</v>
      </c>
      <c r="T285" s="10">
        <f t="shared" ca="1" si="41"/>
        <v>5.637235085935699E-2</v>
      </c>
      <c r="U285" s="10"/>
      <c r="V285" s="11"/>
      <c r="W285" s="12"/>
      <c r="X285" s="12"/>
    </row>
    <row r="286" spans="1:24" x14ac:dyDescent="0.2">
      <c r="A286" s="3">
        <v>1894.09</v>
      </c>
      <c r="B286" s="4">
        <v>4.4800000000000004</v>
      </c>
      <c r="C286" s="1">
        <v>0.22</v>
      </c>
      <c r="D286" s="4">
        <v>0.185</v>
      </c>
      <c r="E286" s="4">
        <v>6.8504834710000004</v>
      </c>
      <c r="F286" s="1">
        <f t="shared" ca="1" si="46"/>
        <v>1894.7083333333119</v>
      </c>
      <c r="G286" s="5">
        <f ca="1">G278*4/12+G290*8/12</f>
        <v>3.54</v>
      </c>
      <c r="H286" s="1">
        <f t="shared" ca="1" si="42"/>
        <v>178.53534647262856</v>
      </c>
      <c r="I286" s="1">
        <f t="shared" ca="1" si="43"/>
        <v>8.7673607642808644</v>
      </c>
      <c r="J286" s="6">
        <f t="shared" ca="1" si="47"/>
        <v>648.20486973175139</v>
      </c>
      <c r="K286" s="1">
        <f t="shared" ca="1" si="44"/>
        <v>7.3725533699634545</v>
      </c>
      <c r="L286" s="6">
        <f t="shared" ca="1" si="45"/>
        <v>26.767388593833477</v>
      </c>
      <c r="M286" s="7">
        <f t="shared" ca="1" si="38"/>
        <v>16.522315444877218</v>
      </c>
      <c r="N286" s="8">
        <f ca="1">J286/AVERAGE(L166:L285)</f>
        <v>20.607265065055646</v>
      </c>
      <c r="O286" s="13">
        <f ca="1">1/M286-(G286/100-(((E286/E166)^(1/10))-1))</f>
        <v>1.9768623530273463E-3</v>
      </c>
      <c r="P286" s="5">
        <f ca="1">((G286/G287+G286/1200+((1+G287/1200)^(-119))*(1-G286/G287)))</f>
        <v>1.0046221215612239</v>
      </c>
      <c r="Q286" s="5">
        <f ca="1">Q285*P285*E285/E286</f>
        <v>5.5002296223220073</v>
      </c>
      <c r="R286" s="10">
        <f t="shared" ca="1" si="39"/>
        <v>7.4452383489478802E-2</v>
      </c>
      <c r="S286" s="10">
        <f t="shared" ca="1" si="40"/>
        <v>1.4925954105185602E-2</v>
      </c>
      <c r="T286" s="10">
        <f t="shared" ca="1" si="41"/>
        <v>5.95264293842932E-2</v>
      </c>
      <c r="U286" s="10"/>
      <c r="V286" s="11"/>
      <c r="W286" s="12"/>
      <c r="X286" s="12"/>
    </row>
    <row r="287" spans="1:24" x14ac:dyDescent="0.2">
      <c r="A287" s="3">
        <v>1894.1</v>
      </c>
      <c r="B287" s="4">
        <v>4.34</v>
      </c>
      <c r="C287" s="1">
        <v>0.2167</v>
      </c>
      <c r="D287" s="4">
        <v>0.1767</v>
      </c>
      <c r="E287" s="4">
        <v>6.6601933879999997</v>
      </c>
      <c r="F287" s="1">
        <f t="shared" ca="1" si="46"/>
        <v>1894.7916666666451</v>
      </c>
      <c r="G287" s="5">
        <f ca="1">G278*3/12+G290*9/12</f>
        <v>3.5200000000000005</v>
      </c>
      <c r="H287" s="1">
        <f t="shared" ca="1" si="42"/>
        <v>177.8976901984216</v>
      </c>
      <c r="I287" s="1">
        <f t="shared" ca="1" si="43"/>
        <v>8.8825874345617422</v>
      </c>
      <c r="J287" s="6">
        <f t="shared" ca="1" si="47"/>
        <v>648.57722998645295</v>
      </c>
      <c r="K287" s="1">
        <f t="shared" ca="1" si="44"/>
        <v>7.2429773866500229</v>
      </c>
      <c r="L287" s="6">
        <f t="shared" ca="1" si="45"/>
        <v>26.406358649448446</v>
      </c>
      <c r="M287" s="7">
        <f t="shared" ca="1" si="38"/>
        <v>16.502904205708425</v>
      </c>
      <c r="N287" s="8">
        <f ca="1">J287/AVERAGE(L167:L286)</f>
        <v>20.602914844137327</v>
      </c>
      <c r="O287" s="13">
        <f ca="1">1/M287-(G287/100-(((E287/E167)^(1/10))-1))</f>
        <v>5.7724977769443159E-4</v>
      </c>
      <c r="P287" s="5">
        <f ca="1">((G287/G288+G287/1200+((1+G288/1200)^(-119))*(1-G287/G288)))</f>
        <v>1.0046070273022971</v>
      </c>
      <c r="Q287" s="5">
        <f ca="1">Q286*P286*E286/E287</f>
        <v>5.6835271741193338</v>
      </c>
      <c r="R287" s="10">
        <f t="shared" ca="1" si="39"/>
        <v>8.090851314592995E-2</v>
      </c>
      <c r="S287" s="10">
        <f t="shared" ca="1" si="40"/>
        <v>1.1838582492177174E-2</v>
      </c>
      <c r="T287" s="10">
        <f t="shared" ca="1" si="41"/>
        <v>6.9069930653752776E-2</v>
      </c>
      <c r="U287" s="10"/>
      <c r="V287" s="11"/>
      <c r="W287" s="12"/>
      <c r="X287" s="12"/>
    </row>
    <row r="288" spans="1:24" x14ac:dyDescent="0.2">
      <c r="A288" s="3">
        <v>1894.11</v>
      </c>
      <c r="B288" s="4">
        <v>4.34</v>
      </c>
      <c r="C288" s="1">
        <v>0.21329999999999999</v>
      </c>
      <c r="D288" s="4">
        <v>0.16830000000000001</v>
      </c>
      <c r="E288" s="4">
        <v>6.6601933879999997</v>
      </c>
      <c r="F288" s="1">
        <f t="shared" ca="1" si="46"/>
        <v>1894.8749999999784</v>
      </c>
      <c r="G288" s="5">
        <f ca="1">G278*2/12+G290*10/12</f>
        <v>3.5</v>
      </c>
      <c r="H288" s="1">
        <f t="shared" ca="1" si="42"/>
        <v>177.8976901984216</v>
      </c>
      <c r="I288" s="1">
        <f t="shared" ca="1" si="43"/>
        <v>8.7432205804892451</v>
      </c>
      <c r="J288" s="6">
        <f t="shared" ca="1" si="47"/>
        <v>651.23355723599423</v>
      </c>
      <c r="K288" s="1">
        <f t="shared" ca="1" si="44"/>
        <v>6.8986592765885613</v>
      </c>
      <c r="L288" s="6">
        <f t="shared" ca="1" si="45"/>
        <v>25.254057069773694</v>
      </c>
      <c r="M288" s="7">
        <f t="shared" ca="1" si="38"/>
        <v>16.542784447444557</v>
      </c>
      <c r="N288" s="8">
        <f ca="1">J288/AVERAGE(L168:L287)</f>
        <v>20.672276347819015</v>
      </c>
      <c r="O288" s="13">
        <f ca="1">1/M288-(G288/100-(((E288/E168)^(1/10))-1))</f>
        <v>2.8246636689232343E-3</v>
      </c>
      <c r="P288" s="5">
        <f ca="1">((G288/G289+G288/1200+((1+G289/1200)^(-119))*(1-G288/G289)))</f>
        <v>1.0045919350908457</v>
      </c>
      <c r="Q288" s="5">
        <f ca="1">Q287*P287*E287/E288</f>
        <v>5.7097113389838494</v>
      </c>
      <c r="R288" s="10">
        <f t="shared" ca="1" si="39"/>
        <v>8.4064613379801312E-2</v>
      </c>
      <c r="S288" s="10">
        <f t="shared" ca="1" si="40"/>
        <v>9.3123584917946811E-3</v>
      </c>
      <c r="T288" s="10">
        <f t="shared" ca="1" si="41"/>
        <v>7.4752254888006631E-2</v>
      </c>
      <c r="U288" s="10"/>
      <c r="V288" s="11"/>
      <c r="W288" s="12"/>
      <c r="X288" s="12"/>
    </row>
    <row r="289" spans="1:24" x14ac:dyDescent="0.2">
      <c r="A289" s="3">
        <v>1894.12</v>
      </c>
      <c r="B289" s="4">
        <v>4.3</v>
      </c>
      <c r="C289" s="1">
        <v>0.21</v>
      </c>
      <c r="D289" s="4">
        <v>0.16</v>
      </c>
      <c r="E289" s="4">
        <v>6.5650523969999997</v>
      </c>
      <c r="F289" s="1">
        <f t="shared" ca="1" si="46"/>
        <v>1894.9583333333117</v>
      </c>
      <c r="G289" s="5">
        <f ca="1">G278*1/12+G290*11/12</f>
        <v>3.4800000000000004</v>
      </c>
      <c r="H289" s="1">
        <f t="shared" ca="1" si="42"/>
        <v>178.81241900467347</v>
      </c>
      <c r="I289" s="1">
        <f t="shared" ca="1" si="43"/>
        <v>8.7326995327863788</v>
      </c>
      <c r="J289" s="6">
        <f t="shared" ca="1" si="47"/>
        <v>657.24611989654784</v>
      </c>
      <c r="K289" s="1">
        <f t="shared" ca="1" si="44"/>
        <v>6.6534853583134312</v>
      </c>
      <c r="L289" s="6">
        <f t="shared" ca="1" si="45"/>
        <v>24.455669577545965</v>
      </c>
      <c r="M289" s="7">
        <f t="shared" ca="1" si="38"/>
        <v>16.67246633376773</v>
      </c>
      <c r="N289" s="8">
        <f ca="1">J289/AVERAGE(L169:L288)</f>
        <v>20.855013611174961</v>
      </c>
      <c r="O289" s="13">
        <f ca="1">1/M289-(G289/100-(((E289/E169)^(1/10))-1))</f>
        <v>2.265509077856484E-3</v>
      </c>
      <c r="P289" s="5">
        <f ca="1">((G289/G290+G289/1200+((1+G290/1200)^(-119))*(1-G289/G290)))</f>
        <v>1.0045768449299304</v>
      </c>
      <c r="Q289" s="5">
        <f ca="1">Q288*P288*E288/E289</f>
        <v>5.81905527974076</v>
      </c>
      <c r="R289" s="10">
        <f t="shared" ca="1" si="39"/>
        <v>8.4463676462939175E-2</v>
      </c>
      <c r="S289" s="10">
        <f t="shared" ca="1" si="40"/>
        <v>7.634070197377163E-3</v>
      </c>
      <c r="T289" s="10">
        <f t="shared" ca="1" si="41"/>
        <v>7.6829606265562012E-2</v>
      </c>
      <c r="U289" s="10"/>
      <c r="V289" s="11"/>
      <c r="W289" s="12"/>
      <c r="X289" s="12"/>
    </row>
    <row r="290" spans="1:24" x14ac:dyDescent="0.2">
      <c r="A290" s="3">
        <v>1895.01</v>
      </c>
      <c r="B290" s="4">
        <v>4.25</v>
      </c>
      <c r="C290" s="1">
        <v>0.20830000000000001</v>
      </c>
      <c r="D290" s="4">
        <v>0.16750000000000001</v>
      </c>
      <c r="E290" s="4">
        <v>6.5650523969999997</v>
      </c>
      <c r="F290" s="1">
        <f t="shared" ca="1" si="46"/>
        <v>1895.0416666666449</v>
      </c>
      <c r="G290" s="5">
        <v>3.46</v>
      </c>
      <c r="H290" s="1">
        <f t="shared" ca="1" si="42"/>
        <v>176.73320483020052</v>
      </c>
      <c r="I290" s="1">
        <f t="shared" ca="1" si="43"/>
        <v>8.6620062508543008</v>
      </c>
      <c r="J290" s="6">
        <f t="shared" ca="1" si="47"/>
        <v>652.2569085561704</v>
      </c>
      <c r="K290" s="1">
        <f t="shared" ca="1" si="44"/>
        <v>6.9653674844843749</v>
      </c>
      <c r="L290" s="6">
        <f t="shared" ca="1" si="45"/>
        <v>25.706595807802017</v>
      </c>
      <c r="M290" s="7">
        <f t="shared" ca="1" si="38"/>
        <v>16.524443935162711</v>
      </c>
      <c r="N290" s="8">
        <f ca="1">J290/AVERAGE(L170:L289)</f>
        <v>20.692167083108188</v>
      </c>
      <c r="O290" s="13">
        <f ca="1">1/M290-(G290/100-(((E290/E170)^(1/10))-1))</f>
        <v>3.0027891519042518E-3</v>
      </c>
      <c r="P290" s="5">
        <f ca="1">((G290/G291+G290/1200+((1+G291/1200)^(-119))*(1-G290/G291)))</f>
        <v>1.0019057103862152</v>
      </c>
      <c r="Q290" s="5">
        <f ca="1">Q289*P289*E289/E290</f>
        <v>5.8456881933948264</v>
      </c>
      <c r="R290" s="10">
        <f t="shared" ca="1" si="39"/>
        <v>8.7969996132052364E-2</v>
      </c>
      <c r="S290" s="10">
        <f t="shared" ca="1" si="40"/>
        <v>7.4090799867254642E-3</v>
      </c>
      <c r="T290" s="10">
        <f t="shared" ca="1" si="41"/>
        <v>8.05609161453269E-2</v>
      </c>
      <c r="U290" s="10"/>
      <c r="V290" s="11"/>
      <c r="W290" s="12"/>
      <c r="X290" s="12"/>
    </row>
    <row r="291" spans="1:24" x14ac:dyDescent="0.2">
      <c r="A291" s="3">
        <v>1895.02</v>
      </c>
      <c r="B291" s="4">
        <v>4.1900000000000004</v>
      </c>
      <c r="C291" s="1">
        <v>0.20669999999999999</v>
      </c>
      <c r="D291" s="4">
        <v>0.17499999999999999</v>
      </c>
      <c r="E291" s="4">
        <v>6.5650523969999997</v>
      </c>
      <c r="F291" s="1">
        <f t="shared" ca="1" si="46"/>
        <v>1895.1249999999782</v>
      </c>
      <c r="G291" s="5">
        <f ca="1">G290*11/12+G302*1/12</f>
        <v>3.4716666666666667</v>
      </c>
      <c r="H291" s="1">
        <f t="shared" ca="1" si="42"/>
        <v>174.23814782083301</v>
      </c>
      <c r="I291" s="1">
        <f t="shared" ca="1" si="43"/>
        <v>8.5954713972711652</v>
      </c>
      <c r="J291" s="6">
        <f t="shared" ca="1" si="47"/>
        <v>645.69213461181994</v>
      </c>
      <c r="K291" s="1">
        <f t="shared" ca="1" si="44"/>
        <v>7.2772496106553159</v>
      </c>
      <c r="L291" s="6">
        <f t="shared" ca="1" si="45"/>
        <v>26.968048581639255</v>
      </c>
      <c r="M291" s="7">
        <f t="shared" ca="1" si="38"/>
        <v>16.331237693211403</v>
      </c>
      <c r="N291" s="8">
        <f ca="1">J291/AVERAGE(L171:L290)</f>
        <v>20.472046385423734</v>
      </c>
      <c r="O291" s="13">
        <f ca="1">1/M291-(G291/100-(((E291/E171)^(1/10))-1))</f>
        <v>2.485787819288425E-3</v>
      </c>
      <c r="P291" s="5">
        <f ca="1">((G291/G292+G291/1200+((1+G292/1200)^(-119))*(1-G291/G292)))</f>
        <v>1.0019159687965034</v>
      </c>
      <c r="Q291" s="5">
        <f ca="1">Q290*P290*E290/E291</f>
        <v>5.8568283820995548</v>
      </c>
      <c r="R291" s="10">
        <f t="shared" ca="1" si="39"/>
        <v>9.408334193457879E-2</v>
      </c>
      <c r="S291" s="10">
        <f t="shared" ca="1" si="40"/>
        <v>7.5440736829106569E-3</v>
      </c>
      <c r="T291" s="10">
        <f t="shared" ca="1" si="41"/>
        <v>8.6539268251668133E-2</v>
      </c>
      <c r="U291" s="10"/>
      <c r="V291" s="11"/>
      <c r="W291" s="12"/>
      <c r="X291" s="12"/>
    </row>
    <row r="292" spans="1:24" x14ac:dyDescent="0.2">
      <c r="A292" s="3">
        <v>1895.03</v>
      </c>
      <c r="B292" s="4">
        <v>4.1900000000000004</v>
      </c>
      <c r="C292" s="1">
        <v>0.20499999999999999</v>
      </c>
      <c r="D292" s="4">
        <v>0.1825</v>
      </c>
      <c r="E292" s="4">
        <v>6.5650523969999997</v>
      </c>
      <c r="F292" s="1">
        <f t="shared" ca="1" si="46"/>
        <v>1895.2083333333114</v>
      </c>
      <c r="G292" s="5">
        <f ca="1">G290*10/12+G302*2/12</f>
        <v>3.4833333333333334</v>
      </c>
      <c r="H292" s="1">
        <f t="shared" ca="1" si="42"/>
        <v>174.23814782083301</v>
      </c>
      <c r="I292" s="1">
        <f t="shared" ca="1" si="43"/>
        <v>8.5247781153390836</v>
      </c>
      <c r="J292" s="6">
        <f t="shared" ca="1" si="47"/>
        <v>648.32472983050377</v>
      </c>
      <c r="K292" s="1">
        <f t="shared" ca="1" si="44"/>
        <v>7.5891317368262579</v>
      </c>
      <c r="L292" s="6">
        <f t="shared" ca="1" si="45"/>
        <v>28.238487635815495</v>
      </c>
      <c r="M292" s="7">
        <f t="shared" ca="1" si="38"/>
        <v>16.364625427174794</v>
      </c>
      <c r="N292" s="8">
        <f ca="1">J292/AVERAGE(L172:L291)</f>
        <v>20.534641990203493</v>
      </c>
      <c r="O292" s="13">
        <f ca="1">1/M292-(G292/100-(((E292/E172)^(1/10))-1))</f>
        <v>4.4909440197234973E-3</v>
      </c>
      <c r="P292" s="5">
        <f ca="1">((G292/G293+G292/1200+((1+G293/1200)^(-119))*(1-G292/G293)))</f>
        <v>1.001926226799871</v>
      </c>
      <c r="Q292" s="5">
        <f ca="1">Q291*P291*E291/E292</f>
        <v>5.8680498825261331</v>
      </c>
      <c r="R292" s="10">
        <f t="shared" ca="1" si="39"/>
        <v>9.8263351096337104E-2</v>
      </c>
      <c r="S292" s="10">
        <f t="shared" ca="1" si="40"/>
        <v>8.8162517588725731E-3</v>
      </c>
      <c r="T292" s="10">
        <f t="shared" ca="1" si="41"/>
        <v>8.9447099337464531E-2</v>
      </c>
      <c r="U292" s="10"/>
      <c r="V292" s="11"/>
      <c r="W292" s="12"/>
      <c r="X292" s="12"/>
    </row>
    <row r="293" spans="1:24" x14ac:dyDescent="0.2">
      <c r="A293" s="3">
        <v>1895.04</v>
      </c>
      <c r="B293" s="4">
        <v>4.37</v>
      </c>
      <c r="C293" s="1">
        <v>0.20330000000000001</v>
      </c>
      <c r="D293" s="4">
        <v>0.19</v>
      </c>
      <c r="E293" s="4">
        <v>6.8504834710000004</v>
      </c>
      <c r="F293" s="1">
        <f t="shared" ca="1" si="46"/>
        <v>1895.2916666666447</v>
      </c>
      <c r="G293" s="5">
        <f ca="1">G290*9/12+G302*3/12</f>
        <v>3.4950000000000001</v>
      </c>
      <c r="H293" s="1">
        <f t="shared" ca="1" si="42"/>
        <v>174.15166609048808</v>
      </c>
      <c r="I293" s="1">
        <f t="shared" ca="1" si="43"/>
        <v>8.101838378992273</v>
      </c>
      <c r="J293" s="6">
        <f t="shared" ca="1" si="47"/>
        <v>650.51512427145303</v>
      </c>
      <c r="K293" s="1">
        <f t="shared" ca="1" si="44"/>
        <v>7.5718115691516568</v>
      </c>
      <c r="L293" s="6">
        <f t="shared" ca="1" si="45"/>
        <v>28.283266272671877</v>
      </c>
      <c r="M293" s="7">
        <f t="shared" ca="1" si="38"/>
        <v>16.387543823686293</v>
      </c>
      <c r="N293" s="8">
        <f ca="1">J293/AVERAGE(L173:L292)</f>
        <v>20.57845339795945</v>
      </c>
      <c r="O293" s="13">
        <f ca="1">1/M293-(G293/100-(((E293/E173)^(1/10))-1))</f>
        <v>7.3255558090351766E-3</v>
      </c>
      <c r="P293" s="5">
        <f ca="1">((G293/G294+G293/1200+((1+G294/1200)^(-119))*(1-G293/G294)))</f>
        <v>1.0019364843966725</v>
      </c>
      <c r="Q293" s="5">
        <f ca="1">Q292*P292*E292/E293</f>
        <v>5.6343849565464277</v>
      </c>
      <c r="R293" s="10">
        <f t="shared" ca="1" si="39"/>
        <v>9.6874456838603074E-2</v>
      </c>
      <c r="S293" s="10">
        <f t="shared" ca="1" si="40"/>
        <v>1.3251792109497007E-2</v>
      </c>
      <c r="T293" s="10">
        <f t="shared" ca="1" si="41"/>
        <v>8.3622664729106067E-2</v>
      </c>
      <c r="U293" s="10"/>
      <c r="V293" s="11"/>
      <c r="W293" s="12"/>
      <c r="X293" s="12"/>
    </row>
    <row r="294" spans="1:24" x14ac:dyDescent="0.2">
      <c r="A294" s="3">
        <v>1895.05</v>
      </c>
      <c r="B294" s="4">
        <v>4.6100000000000003</v>
      </c>
      <c r="C294" s="1">
        <v>0.20169999999999999</v>
      </c>
      <c r="D294" s="4">
        <v>0.19750000000000001</v>
      </c>
      <c r="E294" s="4">
        <v>6.9456325620000001</v>
      </c>
      <c r="F294" s="1">
        <f t="shared" ca="1" si="46"/>
        <v>1895.3749999999779</v>
      </c>
      <c r="G294" s="5">
        <f ca="1">G290*8/12+G302*4/12</f>
        <v>3.5066666666666668</v>
      </c>
      <c r="H294" s="1">
        <f t="shared" ca="1" si="42"/>
        <v>181.1993103242423</v>
      </c>
      <c r="I294" s="1">
        <f t="shared" ca="1" si="43"/>
        <v>7.9279611480259584</v>
      </c>
      <c r="J294" s="6">
        <f t="shared" ca="1" si="47"/>
        <v>679.30824942338324</v>
      </c>
      <c r="K294" s="1">
        <f t="shared" ca="1" si="44"/>
        <v>7.7628771776654775</v>
      </c>
      <c r="L294" s="6">
        <f t="shared" ca="1" si="45"/>
        <v>29.102685306099389</v>
      </c>
      <c r="M294" s="7">
        <f t="shared" ca="1" si="38"/>
        <v>17.08036955338239</v>
      </c>
      <c r="N294" s="8">
        <f ca="1">J294/AVERAGE(L174:L293)</f>
        <v>21.460149768676366</v>
      </c>
      <c r="O294" s="13">
        <f ca="1">1/M294-(G294/100-(((E294/E174)^(1/10))-1))</f>
        <v>8.3761114079656251E-3</v>
      </c>
      <c r="P294" s="5">
        <f ca="1">((G294/G295+G294/1200+((1+G295/1200)^(-119))*(1-G294/G295)))</f>
        <v>1.001946741587262</v>
      </c>
      <c r="Q294" s="5">
        <f ca="1">Q293*P293*E293/E294</f>
        <v>5.5679602396255872</v>
      </c>
      <c r="R294" s="10">
        <f t="shared" ca="1" si="39"/>
        <v>8.8217918036374021E-2</v>
      </c>
      <c r="S294" s="10">
        <f t="shared" ca="1" si="40"/>
        <v>1.5942896401784479E-2</v>
      </c>
      <c r="T294" s="10">
        <f t="shared" ca="1" si="41"/>
        <v>7.2275021634589542E-2</v>
      </c>
      <c r="U294" s="10"/>
      <c r="V294" s="11"/>
      <c r="W294" s="12"/>
      <c r="X294" s="12"/>
    </row>
    <row r="295" spans="1:24" x14ac:dyDescent="0.2">
      <c r="A295" s="3">
        <v>1895.06</v>
      </c>
      <c r="B295" s="4">
        <v>4.7</v>
      </c>
      <c r="C295" s="1">
        <v>0.2</v>
      </c>
      <c r="D295" s="4">
        <v>0.20499999999999999</v>
      </c>
      <c r="E295" s="4">
        <v>7.0407735540000003</v>
      </c>
      <c r="F295" s="1">
        <f t="shared" ca="1" si="46"/>
        <v>1895.4583333333112</v>
      </c>
      <c r="G295" s="5">
        <f ca="1">G290*7/12+G302*5/12</f>
        <v>3.5183333333333331</v>
      </c>
      <c r="H295" s="1">
        <f t="shared" ca="1" si="42"/>
        <v>182.24050101299423</v>
      </c>
      <c r="I295" s="1">
        <f t="shared" ca="1" si="43"/>
        <v>7.7549149367231589</v>
      </c>
      <c r="J295" s="6">
        <f t="shared" ca="1" si="47"/>
        <v>685.63436381577162</v>
      </c>
      <c r="K295" s="1">
        <f t="shared" ca="1" si="44"/>
        <v>7.9487878101412361</v>
      </c>
      <c r="L295" s="6">
        <f t="shared" ca="1" si="45"/>
        <v>29.905328634517691</v>
      </c>
      <c r="M295" s="7">
        <f t="shared" ca="1" si="38"/>
        <v>17.207413539783385</v>
      </c>
      <c r="N295" s="8">
        <f ca="1">J295/AVERAGE(L175:L294)</f>
        <v>21.628273210067615</v>
      </c>
      <c r="O295" s="13">
        <f ca="1">1/M295-(G295/100-(((E295/E175)^(1/10))-1))</f>
        <v>1.1519126998025972E-2</v>
      </c>
      <c r="P295" s="5">
        <f ca="1">((G295/G296+G295/1200+((1+G296/1200)^(-119))*(1-G295/G296)))</f>
        <v>1.0019569983719931</v>
      </c>
      <c r="Q295" s="5">
        <f ca="1">Q294*P294*E294/E295</f>
        <v>5.503414077452792</v>
      </c>
      <c r="R295" s="10">
        <f t="shared" ca="1" si="39"/>
        <v>8.8819055546831782E-2</v>
      </c>
      <c r="S295" s="10">
        <f t="shared" ca="1" si="40"/>
        <v>1.7456801417117251E-2</v>
      </c>
      <c r="T295" s="10">
        <f t="shared" ca="1" si="41"/>
        <v>7.1362254129714531E-2</v>
      </c>
      <c r="U295" s="10"/>
      <c r="V295" s="11"/>
      <c r="W295" s="12"/>
      <c r="X295" s="12"/>
    </row>
    <row r="296" spans="1:24" x14ac:dyDescent="0.2">
      <c r="A296" s="3">
        <v>1895.07</v>
      </c>
      <c r="B296" s="4">
        <v>4.72</v>
      </c>
      <c r="C296" s="1">
        <v>0.1983</v>
      </c>
      <c r="D296" s="4">
        <v>0.21249999999999999</v>
      </c>
      <c r="E296" s="4">
        <v>6.9456325620000001</v>
      </c>
      <c r="F296" s="1">
        <f t="shared" ca="1" si="46"/>
        <v>1895.5416666666445</v>
      </c>
      <c r="G296" s="5">
        <f ca="1">G290*6/12+G302*6/12</f>
        <v>3.53</v>
      </c>
      <c r="H296" s="1">
        <f t="shared" ca="1" si="42"/>
        <v>185.52293811939774</v>
      </c>
      <c r="I296" s="1">
        <f t="shared" ca="1" si="43"/>
        <v>7.7943217434484255</v>
      </c>
      <c r="J296" s="6">
        <f t="shared" ca="1" si="47"/>
        <v>700.42739590646715</v>
      </c>
      <c r="K296" s="1">
        <f t="shared" ca="1" si="44"/>
        <v>8.3524627860957654</v>
      </c>
      <c r="L296" s="6">
        <f t="shared" ca="1" si="45"/>
        <v>31.534072379263609</v>
      </c>
      <c r="M296" s="7">
        <f t="shared" ca="1" si="38"/>
        <v>17.546014648740556</v>
      </c>
      <c r="N296" s="8">
        <f ca="1">J296/AVERAGE(L176:L295)</f>
        <v>22.060403147384214</v>
      </c>
      <c r="O296" s="13">
        <f ca="1">1/M296-(G296/100-(((E296/E176)^(1/10))-1))</f>
        <v>7.7553380580635753E-3</v>
      </c>
      <c r="P296" s="5">
        <f ca="1">((G296/G297+G296/1200+((1+G297/1200)^(-119))*(1-G296/G297)))</f>
        <v>1.0019672547512195</v>
      </c>
      <c r="Q296" s="5">
        <f ca="1">Q295*P295*E295/E296</f>
        <v>5.5897173211530902</v>
      </c>
      <c r="R296" s="10">
        <f t="shared" ca="1" si="39"/>
        <v>9.0190106332656672E-2</v>
      </c>
      <c r="S296" s="10">
        <f t="shared" ca="1" si="40"/>
        <v>1.6202722618998022E-2</v>
      </c>
      <c r="T296" s="10">
        <f t="shared" ca="1" si="41"/>
        <v>7.398738371365865E-2</v>
      </c>
      <c r="U296" s="10"/>
      <c r="V296" s="11"/>
      <c r="W296" s="12"/>
      <c r="X296" s="12"/>
    </row>
    <row r="297" spans="1:24" x14ac:dyDescent="0.2">
      <c r="A297" s="3">
        <v>1895.08</v>
      </c>
      <c r="B297" s="4">
        <v>4.79</v>
      </c>
      <c r="C297" s="1">
        <v>0.19670000000000001</v>
      </c>
      <c r="D297" s="4">
        <v>0.22</v>
      </c>
      <c r="E297" s="4">
        <v>6.8504834710000004</v>
      </c>
      <c r="F297" s="1">
        <f t="shared" ca="1" si="46"/>
        <v>1895.6249999999777</v>
      </c>
      <c r="G297" s="5">
        <f ca="1">G290*5/12+G302*7/12</f>
        <v>3.541666666666667</v>
      </c>
      <c r="H297" s="1">
        <f t="shared" ca="1" si="42"/>
        <v>190.88935482229701</v>
      </c>
      <c r="I297" s="1">
        <f t="shared" ca="1" si="43"/>
        <v>7.8388175560638462</v>
      </c>
      <c r="J297" s="6">
        <f t="shared" ca="1" si="47"/>
        <v>723.1541210576296</v>
      </c>
      <c r="K297" s="1">
        <f t="shared" ca="1" si="44"/>
        <v>8.7673607642808644</v>
      </c>
      <c r="L297" s="6">
        <f t="shared" ca="1" si="45"/>
        <v>33.213759213502819</v>
      </c>
      <c r="M297" s="7">
        <f t="shared" ca="1" si="38"/>
        <v>18.074072547241794</v>
      </c>
      <c r="N297" s="8">
        <f ca="1">J297/AVERAGE(L177:L296)</f>
        <v>22.728369644725085</v>
      </c>
      <c r="O297" s="13">
        <f ca="1">1/M297-(G297/100-(((E297/E177)^(1/10))-1))</f>
        <v>4.6143262527669066E-3</v>
      </c>
      <c r="P297" s="5">
        <f ca="1">((G297/G298+G297/1200+((1+G298/1200)^(-119))*(1-G297/G298)))</f>
        <v>1.0019775107252942</v>
      </c>
      <c r="Q297" s="5">
        <f ca="1">Q296*P296*E296/E297</f>
        <v>5.678504260695588</v>
      </c>
      <c r="R297" s="10">
        <f t="shared" ca="1" si="39"/>
        <v>8.9763943369066457E-2</v>
      </c>
      <c r="S297" s="10">
        <f t="shared" ca="1" si="40"/>
        <v>1.3770134429317515E-2</v>
      </c>
      <c r="T297" s="10">
        <f t="shared" ca="1" si="41"/>
        <v>7.5993808939748941E-2</v>
      </c>
      <c r="U297" s="10"/>
      <c r="V297" s="11"/>
      <c r="W297" s="12"/>
      <c r="X297" s="12"/>
    </row>
    <row r="298" spans="1:24" x14ac:dyDescent="0.2">
      <c r="A298" s="3">
        <v>1895.09</v>
      </c>
      <c r="B298" s="4">
        <v>4.82</v>
      </c>
      <c r="C298" s="1">
        <v>0.19500000000000001</v>
      </c>
      <c r="D298" s="4">
        <v>0.22750000000000001</v>
      </c>
      <c r="E298" s="4">
        <v>6.8504834710000004</v>
      </c>
      <c r="F298" s="1">
        <f t="shared" ca="1" si="46"/>
        <v>1895.708333333311</v>
      </c>
      <c r="G298" s="5">
        <f ca="1">G290*4/12+G302*8/12</f>
        <v>3.5533333333333332</v>
      </c>
      <c r="H298" s="1">
        <f t="shared" ca="1" si="42"/>
        <v>192.08490401742623</v>
      </c>
      <c r="I298" s="1">
        <f t="shared" ca="1" si="43"/>
        <v>7.7710697683398582</v>
      </c>
      <c r="J298" s="6">
        <f t="shared" ca="1" si="47"/>
        <v>730.13655907410464</v>
      </c>
      <c r="K298" s="1">
        <f t="shared" ca="1" si="44"/>
        <v>9.066248063063167</v>
      </c>
      <c r="L298" s="6">
        <f t="shared" ca="1" si="45"/>
        <v>34.461839665842078</v>
      </c>
      <c r="M298" s="7">
        <f t="shared" ca="1" si="38"/>
        <v>18.20033594660546</v>
      </c>
      <c r="N298" s="8">
        <f ca="1">J298/AVERAGE(L178:L297)</f>
        <v>22.888669564420333</v>
      </c>
      <c r="O298" s="13">
        <f ca="1">1/M298-(G298/100-(((E298/E178)^(1/10))-1))</f>
        <v>5.2937747658564557E-3</v>
      </c>
      <c r="P298" s="5">
        <f ca="1">((G298/G299+G298/1200+((1+G299/1200)^(-119))*(1-G298/G299)))</f>
        <v>1.0019877662945698</v>
      </c>
      <c r="Q298" s="5">
        <f ca="1">Q297*P297*E297/E298</f>
        <v>5.6897335637747419</v>
      </c>
      <c r="R298" s="10">
        <f t="shared" ca="1" si="39"/>
        <v>9.0636905533701295E-2</v>
      </c>
      <c r="S298" s="10">
        <f t="shared" ca="1" si="40"/>
        <v>1.505595747176236E-2</v>
      </c>
      <c r="T298" s="10">
        <f t="shared" ca="1" si="41"/>
        <v>7.5580948061938935E-2</v>
      </c>
      <c r="U298" s="10"/>
      <c r="V298" s="11"/>
      <c r="W298" s="12"/>
      <c r="X298" s="12"/>
    </row>
    <row r="299" spans="1:24" x14ac:dyDescent="0.2">
      <c r="A299" s="3">
        <v>1895.1</v>
      </c>
      <c r="B299" s="4">
        <v>4.75</v>
      </c>
      <c r="C299" s="1">
        <v>0.1933</v>
      </c>
      <c r="D299" s="4">
        <v>0.23499999999999999</v>
      </c>
      <c r="E299" s="4">
        <v>6.8504834710000004</v>
      </c>
      <c r="F299" s="1">
        <f t="shared" ca="1" si="46"/>
        <v>1895.7916666666442</v>
      </c>
      <c r="G299" s="5">
        <f ca="1">G290*3/12+G302*9/12</f>
        <v>3.5649999999999995</v>
      </c>
      <c r="H299" s="1">
        <f t="shared" ca="1" si="42"/>
        <v>189.2952892287914</v>
      </c>
      <c r="I299" s="1">
        <f t="shared" ca="1" si="43"/>
        <v>7.7033219806158693</v>
      </c>
      <c r="J299" s="6">
        <f t="shared" ca="1" si="47"/>
        <v>721.97301632249287</v>
      </c>
      <c r="K299" s="1">
        <f t="shared" ca="1" si="44"/>
        <v>9.3651353618454696</v>
      </c>
      <c r="L299" s="6">
        <f t="shared" ca="1" si="45"/>
        <v>35.718665018060172</v>
      </c>
      <c r="M299" s="7">
        <f t="shared" ca="1" si="38"/>
        <v>17.944706622466477</v>
      </c>
      <c r="N299" s="8">
        <f ca="1">J299/AVERAGE(L179:L298)</f>
        <v>22.5678925207399</v>
      </c>
      <c r="O299" s="13">
        <f ca="1">1/M299-(G299/100-(((E299/E179)^(1/10))-1))</f>
        <v>5.9598073262705498E-3</v>
      </c>
      <c r="P299" s="5">
        <f ca="1">((G299/G300+G299/1200+((1+G300/1200)^(-119))*(1-G299/G300)))</f>
        <v>1.0019980214593986</v>
      </c>
      <c r="Q299" s="5">
        <f ca="1">Q298*P298*E298/E299</f>
        <v>5.7010434243778958</v>
      </c>
      <c r="R299" s="10">
        <f t="shared" ca="1" si="39"/>
        <v>9.3709677696652172E-2</v>
      </c>
      <c r="S299" s="10">
        <f t="shared" ca="1" si="40"/>
        <v>1.5180906399945293E-2</v>
      </c>
      <c r="T299" s="10">
        <f t="shared" ca="1" si="41"/>
        <v>7.8528771296706879E-2</v>
      </c>
      <c r="U299" s="10"/>
      <c r="V299" s="11"/>
      <c r="W299" s="12"/>
      <c r="X299" s="12"/>
    </row>
    <row r="300" spans="1:24" x14ac:dyDescent="0.2">
      <c r="A300" s="3">
        <v>1895.11</v>
      </c>
      <c r="B300" s="4">
        <v>4.59</v>
      </c>
      <c r="C300" s="1">
        <v>0.19170000000000001</v>
      </c>
      <c r="D300" s="4">
        <v>0.24249999999999999</v>
      </c>
      <c r="E300" s="4">
        <v>6.8504834710000004</v>
      </c>
      <c r="F300" s="1">
        <f t="shared" ca="1" si="46"/>
        <v>1895.8749999999775</v>
      </c>
      <c r="G300" s="5">
        <f ca="1">G290*2/12+G302*10/12</f>
        <v>3.5766666666666667</v>
      </c>
      <c r="H300" s="1">
        <f t="shared" ca="1" si="42"/>
        <v>182.91902685476896</v>
      </c>
      <c r="I300" s="1">
        <f t="shared" ca="1" si="43"/>
        <v>7.6395593568756448</v>
      </c>
      <c r="J300" s="6">
        <f t="shared" ca="1" si="47"/>
        <v>700.08203449599876</v>
      </c>
      <c r="K300" s="1">
        <f t="shared" ca="1" si="44"/>
        <v>9.6640226606277722</v>
      </c>
      <c r="L300" s="6">
        <f t="shared" ca="1" si="45"/>
        <v>36.986904872609955</v>
      </c>
      <c r="M300" s="7">
        <f t="shared" ca="1" si="38"/>
        <v>17.342998991921693</v>
      </c>
      <c r="N300" s="8">
        <f ca="1">J300/AVERAGE(L180:L299)</f>
        <v>21.812946556051369</v>
      </c>
      <c r="O300" s="13">
        <f ca="1">1/M300-(G300/100-(((E300/E180)^(1/10))-1))</f>
        <v>6.5966071475565477E-3</v>
      </c>
      <c r="P300" s="5">
        <f ca="1">((G300/G301+G300/1200+((1+G301/1200)^(-119))*(1-G300/G301)))</f>
        <v>1.0020082762201332</v>
      </c>
      <c r="Q300" s="5">
        <f ca="1">Q299*P299*E299/E300</f>
        <v>5.7124342314807661</v>
      </c>
      <c r="R300" s="10">
        <f t="shared" ca="1" si="39"/>
        <v>9.5563696438718315E-2</v>
      </c>
      <c r="S300" s="10">
        <f t="shared" ca="1" si="40"/>
        <v>1.4144552514070652E-2</v>
      </c>
      <c r="T300" s="10">
        <f t="shared" ca="1" si="41"/>
        <v>8.1419143924647663E-2</v>
      </c>
      <c r="U300" s="10"/>
      <c r="V300" s="11"/>
      <c r="W300" s="12"/>
      <c r="X300" s="12"/>
    </row>
    <row r="301" spans="1:24" x14ac:dyDescent="0.2">
      <c r="A301" s="3">
        <v>1895.12</v>
      </c>
      <c r="B301" s="4">
        <v>4.32</v>
      </c>
      <c r="C301" s="1">
        <v>0.19</v>
      </c>
      <c r="D301" s="4">
        <v>0.25</v>
      </c>
      <c r="E301" s="4">
        <v>6.7553424790000003</v>
      </c>
      <c r="F301" s="1">
        <f t="shared" ca="1" si="46"/>
        <v>1895.9583333333107</v>
      </c>
      <c r="G301" s="5">
        <f ca="1">G290*1/12+G302*11/12</f>
        <v>3.5883333333333338</v>
      </c>
      <c r="H301" s="1">
        <f t="shared" ca="1" si="42"/>
        <v>174.58374074538168</v>
      </c>
      <c r="I301" s="1">
        <f t="shared" ca="1" si="43"/>
        <v>7.6784515605607684</v>
      </c>
      <c r="J301" s="6">
        <f t="shared" ca="1" si="47"/>
        <v>670.62953857830792</v>
      </c>
      <c r="K301" s="1">
        <f t="shared" ca="1" si="44"/>
        <v>10.103225737579958</v>
      </c>
      <c r="L301" s="6">
        <f t="shared" ca="1" si="45"/>
        <v>38.809579778837268</v>
      </c>
      <c r="M301" s="7">
        <f t="shared" ca="1" si="38"/>
        <v>16.548415156667961</v>
      </c>
      <c r="N301" s="8">
        <f ca="1">J301/AVERAGE(L181:L300)</f>
        <v>20.818648077628044</v>
      </c>
      <c r="O301" s="13">
        <f ca="1">1/M301-(G301/100-(((E301/E181)^(1/10))-1))</f>
        <v>5.5613476259541994E-3</v>
      </c>
      <c r="P301" s="5">
        <f ca="1">((G301/G302+G301/1200+((1+G302/1200)^(-119))*(1-G301/G302)))</f>
        <v>1.0020185305771252</v>
      </c>
      <c r="Q301" s="5">
        <f ca="1">Q300*P300*E300/E301</f>
        <v>5.8045208143313989</v>
      </c>
      <c r="R301" s="10">
        <f t="shared" ca="1" si="39"/>
        <v>0.10204345563779182</v>
      </c>
      <c r="S301" s="10">
        <f t="shared" ca="1" si="40"/>
        <v>1.1706016420445886E-2</v>
      </c>
      <c r="T301" s="10">
        <f t="shared" ca="1" si="41"/>
        <v>9.0337439217345938E-2</v>
      </c>
      <c r="U301" s="10"/>
      <c r="V301" s="11"/>
      <c r="W301" s="12"/>
      <c r="X301" s="12"/>
    </row>
    <row r="302" spans="1:24" x14ac:dyDescent="0.2">
      <c r="A302" s="3">
        <v>1896.01</v>
      </c>
      <c r="B302" s="4">
        <v>4.2699999999999996</v>
      </c>
      <c r="C302" s="1">
        <v>0.18920000000000001</v>
      </c>
      <c r="D302" s="4">
        <v>0.2467</v>
      </c>
      <c r="E302" s="4">
        <v>6.6601933879999997</v>
      </c>
      <c r="F302" s="1">
        <f t="shared" ca="1" si="46"/>
        <v>1896.041666666644</v>
      </c>
      <c r="G302" s="5">
        <v>3.6</v>
      </c>
      <c r="H302" s="1">
        <f t="shared" ca="1" si="42"/>
        <v>175.02837261457606</v>
      </c>
      <c r="I302" s="1">
        <f t="shared" ca="1" si="43"/>
        <v>7.7553555266224352</v>
      </c>
      <c r="J302" s="6">
        <f t="shared" ca="1" si="47"/>
        <v>674.82006325343309</v>
      </c>
      <c r="K302" s="1">
        <f t="shared" ca="1" si="44"/>
        <v>10.112294970495531</v>
      </c>
      <c r="L302" s="6">
        <f t="shared" ca="1" si="45"/>
        <v>38.987847682581254</v>
      </c>
      <c r="M302" s="7">
        <f t="shared" ca="1" si="38"/>
        <v>16.576224828568183</v>
      </c>
      <c r="N302" s="8">
        <f ca="1">J302/AVERAGE(L182:L301)</f>
        <v>20.858552156094362</v>
      </c>
      <c r="O302" s="13">
        <f ca="1">1/M302-(G302/100-(((E302/E182)^(1/10))-1))</f>
        <v>6.2604116349686684E-3</v>
      </c>
      <c r="P302" s="5">
        <f ca="1">((G302/G303+G302/1200+((1+G303/1200)^(-119))*(1-G302/G303)))</f>
        <v>1.004389296452507</v>
      </c>
      <c r="Q302" s="5">
        <f ca="1">Q301*P301*E301/E302</f>
        <v>5.8993295543559379</v>
      </c>
      <c r="R302" s="10">
        <f t="shared" ca="1" si="39"/>
        <v>0.10542179599888413</v>
      </c>
      <c r="S302" s="10">
        <f t="shared" ca="1" si="40"/>
        <v>1.0392143209894567E-2</v>
      </c>
      <c r="T302" s="10">
        <f t="shared" ca="1" si="41"/>
        <v>9.502965278898956E-2</v>
      </c>
      <c r="U302" s="10"/>
      <c r="V302" s="11"/>
      <c r="W302" s="12"/>
      <c r="X302" s="12"/>
    </row>
    <row r="303" spans="1:24" x14ac:dyDescent="0.2">
      <c r="A303" s="3">
        <v>1896.02</v>
      </c>
      <c r="B303" s="4">
        <v>4.45</v>
      </c>
      <c r="C303" s="1">
        <v>0.1883</v>
      </c>
      <c r="D303" s="4">
        <v>0.24329999999999999</v>
      </c>
      <c r="E303" s="4">
        <v>6.5650523969999997</v>
      </c>
      <c r="F303" s="1">
        <f t="shared" ca="1" si="46"/>
        <v>1896.1249999999773</v>
      </c>
      <c r="G303" s="5">
        <f ca="1">G302*11/12+G314*1/12</f>
        <v>3.5833333333333335</v>
      </c>
      <c r="H303" s="1">
        <f t="shared" ca="1" si="42"/>
        <v>185.05006152809236</v>
      </c>
      <c r="I303" s="1">
        <f t="shared" ca="1" si="43"/>
        <v>7.83032058106512</v>
      </c>
      <c r="J303" s="6">
        <f t="shared" ca="1" si="47"/>
        <v>715.97439016669261</v>
      </c>
      <c r="K303" s="1">
        <f t="shared" ca="1" si="44"/>
        <v>10.117456172985364</v>
      </c>
      <c r="L303" s="6">
        <f t="shared" ca="1" si="45"/>
        <v>39.14529643315872</v>
      </c>
      <c r="M303" s="7">
        <f t="shared" ca="1" si="38"/>
        <v>17.515403352637271</v>
      </c>
      <c r="N303" s="8">
        <f ca="1">J303/AVERAGE(L183:L302)</f>
        <v>22.040592031270307</v>
      </c>
      <c r="O303" s="13">
        <f ca="1">1/M303-(G303/100-(((E303/E183)^(1/10))-1))</f>
        <v>1.7805233819332758E-3</v>
      </c>
      <c r="P303" s="5">
        <f ca="1">((G303/G304+G303/1200+((1+G304/1200)^(-119))*(1-G303/G304)))</f>
        <v>1.0043764949070104</v>
      </c>
      <c r="Q303" s="5">
        <f ca="1">Q302*P302*E302/E303</f>
        <v>6.0110920261683249</v>
      </c>
      <c r="R303" s="10">
        <f t="shared" ca="1" si="39"/>
        <v>9.843401141894681E-2</v>
      </c>
      <c r="S303" s="10">
        <f t="shared" ca="1" si="40"/>
        <v>8.6166554887228131E-3</v>
      </c>
      <c r="T303" s="10">
        <f t="shared" ca="1" si="41"/>
        <v>8.9817355930223997E-2</v>
      </c>
      <c r="U303" s="10"/>
      <c r="V303" s="11"/>
      <c r="W303" s="12"/>
      <c r="X303" s="12"/>
    </row>
    <row r="304" spans="1:24" x14ac:dyDescent="0.2">
      <c r="A304" s="3">
        <v>1896.03</v>
      </c>
      <c r="B304" s="4">
        <v>4.38</v>
      </c>
      <c r="C304" s="1">
        <v>0.1875</v>
      </c>
      <c r="D304" s="4">
        <v>0.24</v>
      </c>
      <c r="E304" s="4">
        <v>6.5650523969999997</v>
      </c>
      <c r="F304" s="1">
        <f t="shared" ca="1" si="46"/>
        <v>1896.2083333333105</v>
      </c>
      <c r="G304" s="5">
        <f ca="1">G302*10/12+G314*2/12</f>
        <v>3.5666666666666664</v>
      </c>
      <c r="H304" s="1">
        <f t="shared" ca="1" si="42"/>
        <v>182.13916168383017</v>
      </c>
      <c r="I304" s="1">
        <f t="shared" ca="1" si="43"/>
        <v>7.7970531542735539</v>
      </c>
      <c r="J304" s="6">
        <f t="shared" ca="1" si="47"/>
        <v>707.22582669134101</v>
      </c>
      <c r="K304" s="1">
        <f t="shared" ca="1" si="44"/>
        <v>9.9802280374701482</v>
      </c>
      <c r="L304" s="6">
        <f t="shared" ca="1" si="45"/>
        <v>38.752100092676223</v>
      </c>
      <c r="M304" s="7">
        <f t="shared" ca="1" si="38"/>
        <v>17.232362712298603</v>
      </c>
      <c r="N304" s="8">
        <f ca="1">J304/AVERAGE(L184:L303)</f>
        <v>21.685007699222606</v>
      </c>
      <c r="O304" s="13">
        <f ca="1">1/M304-(G304/100-(((E304/E184)^(1/10))-1))</f>
        <v>4.059869954454759E-3</v>
      </c>
      <c r="P304" s="5">
        <f ca="1">((G304/G305+G304/1200+((1+G305/1200)^(-119))*(1-G304/G305)))</f>
        <v>1.0043636945405117</v>
      </c>
      <c r="Q304" s="5">
        <f ca="1">Q303*P303*E303/E304</f>
        <v>6.0373995398064215</v>
      </c>
      <c r="R304" s="10">
        <f t="shared" ca="1" si="39"/>
        <v>9.7393655283083636E-2</v>
      </c>
      <c r="S304" s="10">
        <f t="shared" ca="1" si="40"/>
        <v>8.2971036943131349E-3</v>
      </c>
      <c r="T304" s="10">
        <f t="shared" ca="1" si="41"/>
        <v>8.9096551588770501E-2</v>
      </c>
      <c r="U304" s="10"/>
      <c r="V304" s="11"/>
      <c r="W304" s="12"/>
      <c r="X304" s="12"/>
    </row>
    <row r="305" spans="1:24" x14ac:dyDescent="0.2">
      <c r="A305" s="3">
        <v>1896.04</v>
      </c>
      <c r="B305" s="4">
        <v>4.42</v>
      </c>
      <c r="C305" s="1">
        <v>0.1867</v>
      </c>
      <c r="D305" s="4">
        <v>0.23669999999999999</v>
      </c>
      <c r="E305" s="4">
        <v>6.469903306</v>
      </c>
      <c r="F305" s="1">
        <f t="shared" ca="1" si="46"/>
        <v>1896.2916666666438</v>
      </c>
      <c r="G305" s="5">
        <f ca="1">G302*9/12+G314*3/12</f>
        <v>3.55</v>
      </c>
      <c r="H305" s="1">
        <f t="shared" ca="1" si="42"/>
        <v>186.50560957857999</v>
      </c>
      <c r="I305" s="1">
        <f t="shared" ca="1" si="43"/>
        <v>7.8779631919278019</v>
      </c>
      <c r="J305" s="6">
        <f t="shared" ca="1" si="47"/>
        <v>726.72935506574299</v>
      </c>
      <c r="K305" s="1">
        <f t="shared" ca="1" si="44"/>
        <v>9.9877551554863988</v>
      </c>
      <c r="L305" s="6">
        <f t="shared" ca="1" si="45"/>
        <v>38.917836729425645</v>
      </c>
      <c r="M305" s="7">
        <f t="shared" ca="1" si="38"/>
        <v>17.643699378130002</v>
      </c>
      <c r="N305" s="8">
        <f ca="1">J305/AVERAGE(L185:L304)</f>
        <v>22.201842765217215</v>
      </c>
      <c r="O305" s="13">
        <f ca="1">1/M305-(G305/100-(((E305/E185)^(1/10))-1))</f>
        <v>2.630457406601637E-3</v>
      </c>
      <c r="P305" s="5">
        <f ca="1">((G305/G306+G305/1200+((1+G306/1200)^(-119))*(1-G305/G306)))</f>
        <v>1.0043508953544789</v>
      </c>
      <c r="Q305" s="5">
        <f ca="1">Q304*P304*E304/E305</f>
        <v>6.1529208637484656</v>
      </c>
      <c r="R305" s="10">
        <f t="shared" ca="1" si="39"/>
        <v>9.3255691423889564E-2</v>
      </c>
      <c r="S305" s="10">
        <f t="shared" ca="1" si="40"/>
        <v>6.5102640645871013E-3</v>
      </c>
      <c r="T305" s="10">
        <f t="shared" ca="1" si="41"/>
        <v>8.6745427359302463E-2</v>
      </c>
      <c r="U305" s="10"/>
      <c r="V305" s="11"/>
      <c r="W305" s="12"/>
      <c r="X305" s="12"/>
    </row>
    <row r="306" spans="1:24" x14ac:dyDescent="0.2">
      <c r="A306" s="3">
        <v>1896.05</v>
      </c>
      <c r="B306" s="4">
        <v>4.4000000000000004</v>
      </c>
      <c r="C306" s="1">
        <v>0.18579999999999999</v>
      </c>
      <c r="D306" s="4">
        <v>0.23330000000000001</v>
      </c>
      <c r="E306" s="4">
        <v>6.3747542150000003</v>
      </c>
      <c r="F306" s="1">
        <f t="shared" ca="1" si="46"/>
        <v>1896.374999999977</v>
      </c>
      <c r="G306" s="5">
        <f ca="1">G302*8/12+G314*4/12</f>
        <v>3.5333333333333332</v>
      </c>
      <c r="H306" s="1">
        <f t="shared" ca="1" si="42"/>
        <v>188.43286493673861</v>
      </c>
      <c r="I306" s="1">
        <f t="shared" ca="1" si="43"/>
        <v>7.9570059784650056</v>
      </c>
      <c r="J306" s="6">
        <f t="shared" ca="1" si="47"/>
        <v>736.82275404169798</v>
      </c>
      <c r="K306" s="1">
        <f t="shared" ca="1" si="44"/>
        <v>9.9912244067593434</v>
      </c>
      <c r="L306" s="6">
        <f t="shared" ca="1" si="45"/>
        <v>39.06835193589275</v>
      </c>
      <c r="M306" s="7">
        <f t="shared" ca="1" si="38"/>
        <v>17.828266894232826</v>
      </c>
      <c r="N306" s="8">
        <f ca="1">J306/AVERAGE(L186:L305)</f>
        <v>22.432252972027985</v>
      </c>
      <c r="O306" s="13">
        <f ca="1">1/M306-(G306/100-(((E306/E186)^(1/10))-1))</f>
        <v>3.1802127213657536E-3</v>
      </c>
      <c r="P306" s="5">
        <f ca="1">((G306/G307+G306/1200+((1+G307/1200)^(-119))*(1-G306/G307)))</f>
        <v>1.0043380973503815</v>
      </c>
      <c r="Q306" s="5">
        <f ca="1">Q305*P305*E305/E306</f>
        <v>6.2719291796456558</v>
      </c>
      <c r="R306" s="10">
        <f t="shared" ca="1" si="39"/>
        <v>8.7957278337948752E-2</v>
      </c>
      <c r="S306" s="10">
        <f t="shared" ca="1" si="40"/>
        <v>3.5857713301912231E-3</v>
      </c>
      <c r="T306" s="10">
        <f t="shared" ca="1" si="41"/>
        <v>8.4371507007757529E-2</v>
      </c>
      <c r="U306" s="10"/>
      <c r="V306" s="11"/>
      <c r="W306" s="12"/>
      <c r="X306" s="12"/>
    </row>
    <row r="307" spans="1:24" x14ac:dyDescent="0.2">
      <c r="A307" s="3">
        <v>1896.06</v>
      </c>
      <c r="B307" s="4">
        <v>4.32</v>
      </c>
      <c r="C307" s="1">
        <v>0.185</v>
      </c>
      <c r="D307" s="4">
        <v>0.23</v>
      </c>
      <c r="E307" s="4">
        <v>6.2796132230000001</v>
      </c>
      <c r="F307" s="1">
        <f t="shared" ca="1" si="46"/>
        <v>1896.4583333333103</v>
      </c>
      <c r="G307" s="5">
        <f ca="1">G302*7/12+G314*5/12</f>
        <v>3.5166666666666666</v>
      </c>
      <c r="H307" s="1">
        <f t="shared" ca="1" si="42"/>
        <v>187.80980899912342</v>
      </c>
      <c r="I307" s="1">
        <f t="shared" ca="1" si="43"/>
        <v>8.0427811724161646</v>
      </c>
      <c r="J307" s="6">
        <f t="shared" ca="1" si="47"/>
        <v>737.00722410536707</v>
      </c>
      <c r="K307" s="1">
        <f t="shared" ca="1" si="44"/>
        <v>9.9991333494903678</v>
      </c>
      <c r="L307" s="6">
        <f t="shared" ca="1" si="45"/>
        <v>39.23881054264686</v>
      </c>
      <c r="M307" s="7">
        <f t="shared" ca="1" si="38"/>
        <v>17.777578616430457</v>
      </c>
      <c r="N307" s="8">
        <f ca="1">J307/AVERAGE(L187:L306)</f>
        <v>22.366260400602862</v>
      </c>
      <c r="O307" s="13">
        <f ca="1">1/M307-(G307/100-(((E307/E187)^(1/10))-1))</f>
        <v>3.2653672633128211E-3</v>
      </c>
      <c r="P307" s="5">
        <f ca="1">((G307/G308+G307/1200+((1+G308/1200)^(-119))*(1-G307/G308)))</f>
        <v>1.0043253005296922</v>
      </c>
      <c r="Q307" s="5">
        <f ca="1">Q306*P306*E306/E307</f>
        <v>6.3945742176556077</v>
      </c>
      <c r="R307" s="10">
        <f t="shared" ca="1" si="39"/>
        <v>8.9699636569060104E-2</v>
      </c>
      <c r="S307" s="10">
        <f t="shared" ca="1" si="40"/>
        <v>1.769623504406681E-3</v>
      </c>
      <c r="T307" s="10">
        <f t="shared" ca="1" si="41"/>
        <v>8.7930013064653423E-2</v>
      </c>
      <c r="U307" s="10"/>
      <c r="V307" s="11"/>
      <c r="W307" s="12"/>
      <c r="X307" s="12"/>
    </row>
    <row r="308" spans="1:24" x14ac:dyDescent="0.2">
      <c r="A308" s="3">
        <v>1896.07</v>
      </c>
      <c r="B308" s="4">
        <v>4.04</v>
      </c>
      <c r="C308" s="1">
        <v>0.1842</v>
      </c>
      <c r="D308" s="4">
        <v>0.22670000000000001</v>
      </c>
      <c r="E308" s="4">
        <v>6.2796132230000001</v>
      </c>
      <c r="F308" s="1">
        <f t="shared" ca="1" si="46"/>
        <v>1896.5416666666436</v>
      </c>
      <c r="G308" s="5">
        <f ca="1">G302*6/12+G314*6/12</f>
        <v>3.5</v>
      </c>
      <c r="H308" s="1">
        <f t="shared" ca="1" si="42"/>
        <v>175.6369510084395</v>
      </c>
      <c r="I308" s="1">
        <f t="shared" ca="1" si="43"/>
        <v>8.008001578157069</v>
      </c>
      <c r="J308" s="6">
        <f t="shared" ca="1" si="47"/>
        <v>691.85700145270846</v>
      </c>
      <c r="K308" s="1">
        <f t="shared" ca="1" si="44"/>
        <v>9.8556675231715936</v>
      </c>
      <c r="L308" s="6">
        <f t="shared" ca="1" si="45"/>
        <v>38.822767878546784</v>
      </c>
      <c r="M308" s="7">
        <f t="shared" ca="1" si="38"/>
        <v>16.63710010339458</v>
      </c>
      <c r="N308" s="8">
        <f ca="1">J308/AVERAGE(L188:L307)</f>
        <v>20.933061531248505</v>
      </c>
      <c r="O308" s="13">
        <f ca="1">1/M308-(G308/100-(((E308/E188)^(1/10))-1))</f>
        <v>6.0532997371381889E-3</v>
      </c>
      <c r="P308" s="5">
        <f ca="1">((G308/G309+G308/1200+((1+G309/1200)^(-119))*(1-G308/G309)))</f>
        <v>1.0043125048938841</v>
      </c>
      <c r="Q308" s="5">
        <f ca="1">Q307*P307*E307/E308</f>
        <v>6.4222326729063886</v>
      </c>
      <c r="R308" s="10">
        <f t="shared" ca="1" si="39"/>
        <v>9.7834695889336132E-2</v>
      </c>
      <c r="S308" s="10">
        <f t="shared" ca="1" si="40"/>
        <v>4.8652627988323704E-3</v>
      </c>
      <c r="T308" s="10">
        <f t="shared" ca="1" si="41"/>
        <v>9.2969433090503761E-2</v>
      </c>
      <c r="U308" s="10"/>
      <c r="V308" s="11"/>
      <c r="W308" s="12"/>
      <c r="X308" s="12"/>
    </row>
    <row r="309" spans="1:24" x14ac:dyDescent="0.2">
      <c r="A309" s="3">
        <v>1896.08</v>
      </c>
      <c r="B309" s="4">
        <v>3.81</v>
      </c>
      <c r="C309" s="1">
        <v>0.18329999999999999</v>
      </c>
      <c r="D309" s="4">
        <v>0.2233</v>
      </c>
      <c r="E309" s="4">
        <v>6.2796132230000001</v>
      </c>
      <c r="F309" s="1">
        <f t="shared" ca="1" si="46"/>
        <v>1896.6249999999768</v>
      </c>
      <c r="G309" s="5">
        <f ca="1">G302*5/12+G314*7/12</f>
        <v>3.4833333333333334</v>
      </c>
      <c r="H309" s="1">
        <f t="shared" ca="1" si="42"/>
        <v>165.63781765894913</v>
      </c>
      <c r="I309" s="1">
        <f t="shared" ca="1" si="43"/>
        <v>7.9688745346155843</v>
      </c>
      <c r="J309" s="6">
        <f t="shared" ca="1" si="47"/>
        <v>655.08497307722996</v>
      </c>
      <c r="K309" s="1">
        <f t="shared" ca="1" si="44"/>
        <v>9.707854247570431</v>
      </c>
      <c r="L309" s="6">
        <f t="shared" ca="1" si="45"/>
        <v>38.393825324972561</v>
      </c>
      <c r="M309" s="7">
        <f t="shared" ca="1" si="38"/>
        <v>15.703370546226866</v>
      </c>
      <c r="N309" s="8">
        <f ca="1">J309/AVERAGE(L189:L308)</f>
        <v>19.764265040091679</v>
      </c>
      <c r="O309" s="13">
        <f ca="1">1/M309-(G309/100-(((E309/E189)^(1/10))-1))</f>
        <v>8.5761667136347933E-3</v>
      </c>
      <c r="P309" s="5">
        <f ca="1">((G309/G310+G309/1200+((1+G310/1200)^(-119))*(1-G309/G310)))</f>
        <v>1.0042997104444336</v>
      </c>
      <c r="Q309" s="5">
        <f ca="1">Q308*P308*E308/E309</f>
        <v>6.44992858273796</v>
      </c>
      <c r="R309" s="10">
        <f t="shared" ca="1" si="39"/>
        <v>0.10958433281852109</v>
      </c>
      <c r="S309" s="10">
        <f t="shared" ca="1" si="40"/>
        <v>2.2823428152958236E-3</v>
      </c>
      <c r="T309" s="10">
        <f t="shared" ca="1" si="41"/>
        <v>0.10730199000322527</v>
      </c>
      <c r="U309" s="10"/>
      <c r="V309" s="11"/>
      <c r="W309" s="12"/>
      <c r="X309" s="12"/>
    </row>
    <row r="310" spans="1:24" x14ac:dyDescent="0.2">
      <c r="A310" s="3">
        <v>1896.09</v>
      </c>
      <c r="B310" s="4">
        <v>4.01</v>
      </c>
      <c r="C310" s="1">
        <v>0.1825</v>
      </c>
      <c r="D310" s="4">
        <v>0.22</v>
      </c>
      <c r="E310" s="4">
        <v>6.2796132230000001</v>
      </c>
      <c r="F310" s="1">
        <f t="shared" ca="1" si="46"/>
        <v>1896.7083333333101</v>
      </c>
      <c r="G310" s="5">
        <f ca="1">G302*4/12+G314*8/12</f>
        <v>3.4666666666666668</v>
      </c>
      <c r="H310" s="1">
        <f t="shared" ca="1" si="42"/>
        <v>174.33271622372337</v>
      </c>
      <c r="I310" s="1">
        <f t="shared" ca="1" si="43"/>
        <v>7.9340949403564869</v>
      </c>
      <c r="J310" s="6">
        <f t="shared" ca="1" si="47"/>
        <v>692.08753088501533</v>
      </c>
      <c r="K310" s="1">
        <f t="shared" ca="1" si="44"/>
        <v>9.5643884212516568</v>
      </c>
      <c r="L310" s="6">
        <f t="shared" ca="1" si="45"/>
        <v>37.969889474988378</v>
      </c>
      <c r="M310" s="7">
        <f t="shared" ca="1" si="38"/>
        <v>16.544339943032014</v>
      </c>
      <c r="N310" s="8">
        <f ca="1">J310/AVERAGE(L190:L309)</f>
        <v>20.824903901677768</v>
      </c>
      <c r="O310" s="13">
        <f ca="1">1/M310-(G310/100-(((E310/E190)^(1/10))-1))</f>
        <v>5.5058693897918065E-3</v>
      </c>
      <c r="P310" s="5">
        <f ca="1">((G310/G311+G310/1200+((1+G311/1200)^(-119))*(1-G310/G311)))</f>
        <v>1.0042869171828182</v>
      </c>
      <c r="Q310" s="5">
        <f ca="1">Q309*P309*E309/E310</f>
        <v>6.4776614080310093</v>
      </c>
      <c r="R310" s="10">
        <f t="shared" ca="1" si="39"/>
        <v>0.10597480400938997</v>
      </c>
      <c r="S310" s="10">
        <f t="shared" ca="1" si="40"/>
        <v>8.6425337500384281E-4</v>
      </c>
      <c r="T310" s="10">
        <f t="shared" ca="1" si="41"/>
        <v>0.10511055063438612</v>
      </c>
      <c r="U310" s="10"/>
      <c r="V310" s="11"/>
      <c r="W310" s="12"/>
      <c r="X310" s="12"/>
    </row>
    <row r="311" spans="1:24" x14ac:dyDescent="0.2">
      <c r="A311" s="3">
        <v>1896.1</v>
      </c>
      <c r="B311" s="4">
        <v>4.0999999999999996</v>
      </c>
      <c r="C311" s="1">
        <v>0.1817</v>
      </c>
      <c r="D311" s="4">
        <v>0.2167</v>
      </c>
      <c r="E311" s="4">
        <v>6.469903306</v>
      </c>
      <c r="F311" s="1">
        <f t="shared" ca="1" si="46"/>
        <v>1896.7916666666433</v>
      </c>
      <c r="G311" s="5">
        <f ca="1">G302*3/12+G314*9/12</f>
        <v>3.4499999999999997</v>
      </c>
      <c r="H311" s="1">
        <f t="shared" ca="1" si="42"/>
        <v>173.00294101180495</v>
      </c>
      <c r="I311" s="1">
        <f t="shared" ca="1" si="43"/>
        <v>7.6669839955719423</v>
      </c>
      <c r="J311" s="6">
        <f t="shared" ca="1" si="47"/>
        <v>689.34487008003339</v>
      </c>
      <c r="K311" s="1">
        <f t="shared" ca="1" si="44"/>
        <v>9.1438383700629604</v>
      </c>
      <c r="L311" s="6">
        <f t="shared" ca="1" si="45"/>
        <v>36.434398377156889</v>
      </c>
      <c r="M311" s="7">
        <f t="shared" ca="1" si="38"/>
        <v>16.438866804725887</v>
      </c>
      <c r="N311" s="8">
        <f ca="1">J311/AVERAGE(L191:L310)</f>
        <v>20.692151790835577</v>
      </c>
      <c r="O311" s="13">
        <f ca="1">1/M311-(G311/100-(((E311/E191)^(1/10))-1))</f>
        <v>8.9894799045272394E-3</v>
      </c>
      <c r="P311" s="5">
        <f ca="1">((G311/G312+G311/1200+((1+G312/1200)^(-119))*(1-G311/G312)))</f>
        <v>1.0042741251105176</v>
      </c>
      <c r="Q311" s="5">
        <f ca="1">Q310*P310*E310/E311</f>
        <v>6.3140956089749487</v>
      </c>
      <c r="R311" s="10">
        <f t="shared" ca="1" si="39"/>
        <v>0.10100257251141098</v>
      </c>
      <c r="S311" s="10">
        <f t="shared" ca="1" si="40"/>
        <v>1.3565299172224599E-3</v>
      </c>
      <c r="T311" s="10">
        <f t="shared" ca="1" si="41"/>
        <v>9.9646042594188522E-2</v>
      </c>
      <c r="U311" s="10"/>
      <c r="V311" s="11"/>
      <c r="W311" s="12"/>
      <c r="X311" s="12"/>
    </row>
    <row r="312" spans="1:24" x14ac:dyDescent="0.2">
      <c r="A312" s="3">
        <v>1896.11</v>
      </c>
      <c r="B312" s="4">
        <v>4.38</v>
      </c>
      <c r="C312" s="1">
        <v>0.18079999999999999</v>
      </c>
      <c r="D312" s="4">
        <v>0.21329999999999999</v>
      </c>
      <c r="E312" s="4">
        <v>6.6601933879999997</v>
      </c>
      <c r="F312" s="1">
        <f t="shared" ca="1" si="46"/>
        <v>1896.8749999999766</v>
      </c>
      <c r="G312" s="5">
        <f ca="1">G302*2/12+G314*10/12</f>
        <v>3.4333333333333336</v>
      </c>
      <c r="H312" s="1">
        <f t="shared" ca="1" si="42"/>
        <v>179.5373002463333</v>
      </c>
      <c r="I312" s="1">
        <f t="shared" ca="1" si="43"/>
        <v>7.4110374165609736</v>
      </c>
      <c r="J312" s="6">
        <f t="shared" ca="1" si="47"/>
        <v>717.84240336379185</v>
      </c>
      <c r="K312" s="1">
        <f t="shared" ca="1" si="44"/>
        <v>8.7432205804892451</v>
      </c>
      <c r="L312" s="6">
        <f t="shared" ca="1" si="45"/>
        <v>34.957941698058633</v>
      </c>
      <c r="M312" s="7">
        <f t="shared" ca="1" si="38"/>
        <v>17.089425242371117</v>
      </c>
      <c r="N312" s="8">
        <f ca="1">J312/AVERAGE(L192:L311)</f>
        <v>21.506675169836168</v>
      </c>
      <c r="O312" s="13">
        <f ca="1">1/M312-(G312/100-(((E312/E192)^(1/10))-1))</f>
        <v>9.6930200802203478E-3</v>
      </c>
      <c r="P312" s="5">
        <f ca="1">((G312/G313+G312/1200+((1+G313/1200)^(-119))*(1-G312/G313)))</f>
        <v>1.0042613342290143</v>
      </c>
      <c r="Q312" s="5">
        <f ca="1">Q311*P311*E311/E312</f>
        <v>6.1599101502271729</v>
      </c>
      <c r="R312" s="10">
        <f t="shared" ca="1" si="39"/>
        <v>9.796107338676685E-2</v>
      </c>
      <c r="S312" s="10">
        <f t="shared" ca="1" si="40"/>
        <v>2.8859980810231889E-3</v>
      </c>
      <c r="T312" s="10">
        <f t="shared" ca="1" si="41"/>
        <v>9.5075075305743662E-2</v>
      </c>
      <c r="U312" s="10"/>
      <c r="V312" s="11"/>
      <c r="W312" s="12"/>
      <c r="X312" s="12"/>
    </row>
    <row r="313" spans="1:24" x14ac:dyDescent="0.2">
      <c r="A313" s="3">
        <v>1896.12</v>
      </c>
      <c r="B313" s="4">
        <v>4.22</v>
      </c>
      <c r="C313" s="1">
        <v>0.18</v>
      </c>
      <c r="D313" s="4">
        <v>0.21</v>
      </c>
      <c r="E313" s="4">
        <v>6.6601933879999997</v>
      </c>
      <c r="F313" s="1">
        <f t="shared" ca="1" si="46"/>
        <v>1896.9583333333098</v>
      </c>
      <c r="G313" s="5">
        <f ca="1">G302*1/12+G314*11/12</f>
        <v>3.4166666666666665</v>
      </c>
      <c r="H313" s="1">
        <f t="shared" ca="1" si="42"/>
        <v>172.97886005468644</v>
      </c>
      <c r="I313" s="1">
        <f t="shared" ca="1" si="43"/>
        <v>7.3782452156027389</v>
      </c>
      <c r="J313" s="6">
        <f t="shared" ca="1" si="47"/>
        <v>694.07821421133769</v>
      </c>
      <c r="K313" s="1">
        <f t="shared" ca="1" si="44"/>
        <v>8.6079527515365282</v>
      </c>
      <c r="L313" s="6">
        <f t="shared" ca="1" si="45"/>
        <v>34.539437200090262</v>
      </c>
      <c r="M313" s="7">
        <f t="shared" ca="1" si="38"/>
        <v>16.50140418059009</v>
      </c>
      <c r="N313" s="8">
        <f ca="1">J313/AVERAGE(L193:L312)</f>
        <v>20.76576412109733</v>
      </c>
      <c r="O313" s="13">
        <f ca="1">1/M313-(G313/100-(((E313/E193)^(1/10))-1))</f>
        <v>1.0736338168094946E-2</v>
      </c>
      <c r="P313" s="5">
        <f ca="1">((G313/G314+G313/1200+((1+G314/1200)^(-119))*(1-G313/G314)))</f>
        <v>1.0042485445397913</v>
      </c>
      <c r="Q313" s="5">
        <f ca="1">Q312*P312*E312/E313</f>
        <v>6.1861595861979897</v>
      </c>
      <c r="R313" s="10">
        <f t="shared" ca="1" si="39"/>
        <v>9.985613087975409E-2</v>
      </c>
      <c r="S313" s="10">
        <f t="shared" ca="1" si="40"/>
        <v>1.5242332623721655E-3</v>
      </c>
      <c r="T313" s="10">
        <f t="shared" ca="1" si="41"/>
        <v>9.8331897617381925E-2</v>
      </c>
      <c r="U313" s="10"/>
      <c r="V313" s="11"/>
      <c r="W313" s="12"/>
      <c r="X313" s="12"/>
    </row>
    <row r="314" spans="1:24" x14ac:dyDescent="0.2">
      <c r="A314" s="3">
        <v>1897.01</v>
      </c>
      <c r="B314" s="4">
        <v>4.22</v>
      </c>
      <c r="C314" s="1">
        <v>0.18</v>
      </c>
      <c r="D314" s="4">
        <v>0.21829999999999999</v>
      </c>
      <c r="E314" s="4">
        <v>6.469903306</v>
      </c>
      <c r="F314" s="1">
        <f t="shared" ca="1" si="46"/>
        <v>1897.0416666666431</v>
      </c>
      <c r="G314" s="5">
        <v>3.4</v>
      </c>
      <c r="H314" s="1">
        <f t="shared" ca="1" si="42"/>
        <v>178.06644172434559</v>
      </c>
      <c r="I314" s="1">
        <f t="shared" ca="1" si="43"/>
        <v>7.5952510688109491</v>
      </c>
      <c r="J314" s="6">
        <f t="shared" ca="1" si="47"/>
        <v>717.03181553697573</v>
      </c>
      <c r="K314" s="1">
        <f t="shared" ca="1" si="44"/>
        <v>9.2113517128968354</v>
      </c>
      <c r="L314" s="6">
        <f t="shared" ca="1" si="45"/>
        <v>37.09195387007626</v>
      </c>
      <c r="M314" s="7">
        <f t="shared" ref="M314:M377" ca="1" si="48">H314/AVERAGE(K194:K313)</f>
        <v>17.026521282380561</v>
      </c>
      <c r="N314" s="8">
        <f ca="1">J314/AVERAGE(L194:L313)</f>
        <v>21.425908946193228</v>
      </c>
      <c r="O314" s="13">
        <f ca="1">1/M314-(G314/100-(((E314/E194)^(1/10))-1))</f>
        <v>3.8227047514217682E-3</v>
      </c>
      <c r="P314" s="5">
        <f ca="1">((G314/G315+G314/1200+((1+G315/1200)^(-119))*(1-G314/G315)))</f>
        <v>1.0031837326593216</v>
      </c>
      <c r="Q314" s="5">
        <f ca="1">Q313*P313*E313/E314</f>
        <v>6.3951594917623353</v>
      </c>
      <c r="R314" s="10">
        <f t="shared" ca="1" si="39"/>
        <v>9.4677407581497564E-2</v>
      </c>
      <c r="S314" s="10">
        <f t="shared" ca="1" si="40"/>
        <v>-5.916575122566492E-4</v>
      </c>
      <c r="T314" s="10">
        <f t="shared" ca="1" si="41"/>
        <v>9.5269065093754213E-2</v>
      </c>
      <c r="U314" s="10"/>
      <c r="V314" s="11"/>
      <c r="W314" s="12"/>
      <c r="X314" s="12"/>
    </row>
    <row r="315" spans="1:24" x14ac:dyDescent="0.2">
      <c r="A315" s="3">
        <v>1897.02</v>
      </c>
      <c r="B315" s="4">
        <v>4.18</v>
      </c>
      <c r="C315" s="1">
        <v>0.18</v>
      </c>
      <c r="D315" s="4">
        <v>0.22670000000000001</v>
      </c>
      <c r="E315" s="4">
        <v>6.469903306</v>
      </c>
      <c r="F315" s="1">
        <f t="shared" ca="1" si="46"/>
        <v>1897.1249999999764</v>
      </c>
      <c r="G315" s="5">
        <f ca="1">G314*11/12+G326*1/12</f>
        <v>3.3958333333333335</v>
      </c>
      <c r="H315" s="1">
        <f t="shared" ca="1" si="42"/>
        <v>176.3786081534987</v>
      </c>
      <c r="I315" s="1">
        <f t="shared" ca="1" si="43"/>
        <v>7.5952510688109491</v>
      </c>
      <c r="J315" s="6">
        <f t="shared" ca="1" si="47"/>
        <v>712.78399672455282</v>
      </c>
      <c r="K315" s="1">
        <f t="shared" ca="1" si="44"/>
        <v>9.5657967627746814</v>
      </c>
      <c r="L315" s="6">
        <f t="shared" ca="1" si="45"/>
        <v>38.65744786063545</v>
      </c>
      <c r="M315" s="7">
        <f t="shared" ca="1" si="48"/>
        <v>16.894025883254095</v>
      </c>
      <c r="N315" s="8">
        <f ca="1">J315/AVERAGE(L195:L314)</f>
        <v>21.257060362377882</v>
      </c>
      <c r="O315" s="13">
        <f ca="1">1/M315-(G315/100-(((E315/E195)^(1/10))-1))</f>
        <v>3.1669328023881602E-3</v>
      </c>
      <c r="P315" s="5">
        <f ca="1">((G315/G316+G315/1200+((1+G316/1200)^(-119))*(1-G315/G316)))</f>
        <v>1.003180329202354</v>
      </c>
      <c r="Q315" s="5">
        <f ca="1">Q314*P314*E314/E315</f>
        <v>6.4155199698978285</v>
      </c>
      <c r="R315" s="10">
        <f t="shared" ref="R315:R378" ca="1" si="49">(($J435/$J315)^(1/10)-1)</f>
        <v>8.9918230363277729E-2</v>
      </c>
      <c r="S315" s="10">
        <f t="shared" ref="S315:S378" ca="1" si="50">(($Q435/$Q315)^(1/10)-1)</f>
        <v>-2.8663324199870166E-3</v>
      </c>
      <c r="T315" s="10">
        <f t="shared" ref="T315:T378" ca="1" si="51">R315-S315</f>
        <v>9.2784562783264746E-2</v>
      </c>
      <c r="U315" s="10"/>
      <c r="V315" s="11"/>
      <c r="W315" s="12"/>
      <c r="X315" s="12"/>
    </row>
    <row r="316" spans="1:24" x14ac:dyDescent="0.2">
      <c r="A316" s="3">
        <v>1897.03</v>
      </c>
      <c r="B316" s="4">
        <v>4.1900000000000004</v>
      </c>
      <c r="C316" s="1">
        <v>0.18</v>
      </c>
      <c r="D316" s="4">
        <v>0.23499999999999999</v>
      </c>
      <c r="E316" s="4">
        <v>6.469903306</v>
      </c>
      <c r="F316" s="1">
        <f t="shared" ca="1" si="46"/>
        <v>1897.2083333333096</v>
      </c>
      <c r="G316" s="5">
        <f ca="1">G314*10/12+G326*2/12</f>
        <v>3.3916666666666666</v>
      </c>
      <c r="H316" s="1">
        <f t="shared" ca="1" si="42"/>
        <v>176.80056654621046</v>
      </c>
      <c r="I316" s="1">
        <f t="shared" ca="1" si="43"/>
        <v>7.5952510688109491</v>
      </c>
      <c r="J316" s="6">
        <f t="shared" ca="1" si="47"/>
        <v>717.04705890591993</v>
      </c>
      <c r="K316" s="1">
        <f t="shared" ca="1" si="44"/>
        <v>9.9160222287254065</v>
      </c>
      <c r="L316" s="6">
        <f t="shared" ca="1" si="45"/>
        <v>40.216243160594551</v>
      </c>
      <c r="M316" s="7">
        <f t="shared" ca="1" si="48"/>
        <v>16.958030716721037</v>
      </c>
      <c r="N316" s="8">
        <f ca="1">J316/AVERAGE(L196:L315)</f>
        <v>21.333760247196</v>
      </c>
      <c r="O316" s="13">
        <f ca="1">1/M316-(G316/100-(((E316/E196)^(1/10))-1))</f>
        <v>2.9851886508370715E-3</v>
      </c>
      <c r="P316" s="5">
        <f ca="1">((G316/G317+G316/1200+((1+G317/1200)^(-119))*(1-G316/G317)))</f>
        <v>1.0031769257640506</v>
      </c>
      <c r="Q316" s="5">
        <f ca="1">Q315*P315*E315/E316</f>
        <v>6.4359234354063801</v>
      </c>
      <c r="R316" s="10">
        <f t="shared" ca="1" si="49"/>
        <v>7.9641343557122823E-2</v>
      </c>
      <c r="S316" s="10">
        <f t="shared" ca="1" si="50"/>
        <v>-1.9586963226663201E-3</v>
      </c>
      <c r="T316" s="10">
        <f t="shared" ca="1" si="51"/>
        <v>8.1600039879789144E-2</v>
      </c>
      <c r="U316" s="10"/>
      <c r="V316" s="11"/>
      <c r="W316" s="12"/>
      <c r="X316" s="12"/>
    </row>
    <row r="317" spans="1:24" x14ac:dyDescent="0.2">
      <c r="A317" s="3">
        <v>1897.04</v>
      </c>
      <c r="B317" s="4">
        <v>4.0599999999999996</v>
      </c>
      <c r="C317" s="1">
        <v>0.18</v>
      </c>
      <c r="D317" s="4">
        <v>0.24329999999999999</v>
      </c>
      <c r="E317" s="4">
        <v>6.3747542150000003</v>
      </c>
      <c r="F317" s="1">
        <f t="shared" ca="1" si="46"/>
        <v>1897.2916666666429</v>
      </c>
      <c r="G317" s="5">
        <f ca="1">G314*9/12+G326*3/12</f>
        <v>3.3874999999999997</v>
      </c>
      <c r="H317" s="1">
        <f t="shared" ca="1" si="42"/>
        <v>173.87214355526331</v>
      </c>
      <c r="I317" s="1">
        <f t="shared" ca="1" si="43"/>
        <v>7.7086172019574866</v>
      </c>
      <c r="J317" s="6">
        <f t="shared" ca="1" si="47"/>
        <v>707.77561245542779</v>
      </c>
      <c r="K317" s="1">
        <f t="shared" ca="1" si="44"/>
        <v>10.419480917979204</v>
      </c>
      <c r="L317" s="6">
        <f t="shared" ca="1" si="45"/>
        <v>42.41423805675015</v>
      </c>
      <c r="M317" s="7">
        <f t="shared" ca="1" si="48"/>
        <v>16.69685743473466</v>
      </c>
      <c r="N317" s="8">
        <f ca="1">J317/AVERAGE(L197:L316)</f>
        <v>21.001906820502285</v>
      </c>
      <c r="O317" s="13">
        <f ca="1">1/M317-(G317/100-(((E317/E197)^(1/10))-1))</f>
        <v>2.5014578482112013E-3</v>
      </c>
      <c r="P317" s="5">
        <f ca="1">((G317/G318+G317/1200+((1+G318/1200)^(-119))*(1-G317/G318)))</f>
        <v>1.0031735223444171</v>
      </c>
      <c r="Q317" s="5">
        <f ca="1">Q316*P316*E316/E317</f>
        <v>6.5527371666161178</v>
      </c>
      <c r="R317" s="10">
        <f t="shared" ca="1" si="49"/>
        <v>8.2007269588502796E-2</v>
      </c>
      <c r="S317" s="10">
        <f t="shared" ca="1" si="50"/>
        <v>-3.5825129168808312E-3</v>
      </c>
      <c r="T317" s="10">
        <f t="shared" ca="1" si="51"/>
        <v>8.5589782505383627E-2</v>
      </c>
      <c r="U317" s="10"/>
      <c r="V317" s="11"/>
      <c r="W317" s="12"/>
      <c r="X317" s="12"/>
    </row>
    <row r="318" spans="1:24" x14ac:dyDescent="0.2">
      <c r="A318" s="3">
        <v>1897.05</v>
      </c>
      <c r="B318" s="4">
        <v>4.08</v>
      </c>
      <c r="C318" s="1">
        <v>0.18</v>
      </c>
      <c r="D318" s="4">
        <v>0.25169999999999998</v>
      </c>
      <c r="E318" s="4">
        <v>6.2796132230000001</v>
      </c>
      <c r="F318" s="1">
        <f t="shared" ca="1" si="46"/>
        <v>1897.3749999999761</v>
      </c>
      <c r="G318" s="5">
        <f ca="1">G314*8/12+G326*4/12</f>
        <v>3.3833333333333333</v>
      </c>
      <c r="H318" s="1">
        <f t="shared" ca="1" si="42"/>
        <v>177.37593072139435</v>
      </c>
      <c r="I318" s="1">
        <f t="shared" ca="1" si="43"/>
        <v>7.8254087082968091</v>
      </c>
      <c r="J318" s="6">
        <f t="shared" ca="1" si="47"/>
        <v>724.69291636648256</v>
      </c>
      <c r="K318" s="1">
        <f t="shared" ca="1" si="44"/>
        <v>10.942529843768371</v>
      </c>
      <c r="L318" s="6">
        <f t="shared" ca="1" si="45"/>
        <v>44.707158590549916</v>
      </c>
      <c r="M318" s="7">
        <f t="shared" ca="1" si="48"/>
        <v>17.047755129229383</v>
      </c>
      <c r="N318" s="8">
        <f ca="1">J318/AVERAGE(L198:L317)</f>
        <v>21.436906305372052</v>
      </c>
      <c r="O318" s="13">
        <f ca="1">1/M318-(G318/100-(((E318/E198)^(1/10))-1))</f>
        <v>-1.5688683077023924E-4</v>
      </c>
      <c r="P318" s="5">
        <f ca="1">((G318/G319+G318/1200+((1+G319/1200)^(-119))*(1-G318/G319)))</f>
        <v>1.0031701189434596</v>
      </c>
      <c r="Q318" s="5">
        <f ca="1">Q317*P317*E317/E318</f>
        <v>6.6731265194171119</v>
      </c>
      <c r="R318" s="10">
        <f t="shared" ca="1" si="49"/>
        <v>7.3860583095227028E-2</v>
      </c>
      <c r="S318" s="10">
        <f t="shared" ca="1" si="50"/>
        <v>-7.3164706692286918E-3</v>
      </c>
      <c r="T318" s="10">
        <f t="shared" ca="1" si="51"/>
        <v>8.117705376445572E-2</v>
      </c>
      <c r="U318" s="10"/>
      <c r="V318" s="11"/>
      <c r="W318" s="12"/>
      <c r="X318" s="12"/>
    </row>
    <row r="319" spans="1:24" x14ac:dyDescent="0.2">
      <c r="A319" s="3">
        <v>1897.06</v>
      </c>
      <c r="B319" s="4">
        <v>4.2699999999999996</v>
      </c>
      <c r="C319" s="1">
        <v>0.18</v>
      </c>
      <c r="D319" s="4">
        <v>0.26</v>
      </c>
      <c r="E319" s="4">
        <v>6.2796132230000001</v>
      </c>
      <c r="F319" s="1">
        <f t="shared" ca="1" si="46"/>
        <v>1897.4583333333094</v>
      </c>
      <c r="G319" s="5">
        <f ca="1">G314*7/12+G326*5/12</f>
        <v>3.3791666666666664</v>
      </c>
      <c r="H319" s="1">
        <f t="shared" ca="1" si="42"/>
        <v>185.63608435792986</v>
      </c>
      <c r="I319" s="1">
        <f t="shared" ca="1" si="43"/>
        <v>7.8254087082968091</v>
      </c>
      <c r="J319" s="6">
        <f t="shared" ca="1" si="47"/>
        <v>761.10518299764146</v>
      </c>
      <c r="K319" s="1">
        <f t="shared" ca="1" si="44"/>
        <v>11.303368134206503</v>
      </c>
      <c r="L319" s="6">
        <f t="shared" ca="1" si="45"/>
        <v>46.343641119294332</v>
      </c>
      <c r="M319" s="7">
        <f t="shared" ca="1" si="48"/>
        <v>17.850497280690607</v>
      </c>
      <c r="N319" s="8">
        <f ca="1">J319/AVERAGE(L199:L318)</f>
        <v>22.433196984133886</v>
      </c>
      <c r="O319" s="13">
        <f ca="1">1/M319-(G319/100-(((E319/E199)^(1/10))-1))</f>
        <v>-1.5985160058095554E-3</v>
      </c>
      <c r="P319" s="5">
        <f ca="1">((G319/G320+G319/1200+((1+G320/1200)^(-119))*(1-G319/G320)))</f>
        <v>1.0031667155611836</v>
      </c>
      <c r="Q319" s="5">
        <f ca="1">Q318*P318*E318/E319</f>
        <v>6.6942811242084179</v>
      </c>
      <c r="R319" s="10">
        <f t="shared" ca="1" si="49"/>
        <v>6.4499910549714157E-2</v>
      </c>
      <c r="S319" s="10">
        <f t="shared" ca="1" si="50"/>
        <v>-8.4858680042171342E-3</v>
      </c>
      <c r="T319" s="10">
        <f t="shared" ca="1" si="51"/>
        <v>7.2985778553931291E-2</v>
      </c>
      <c r="U319" s="10"/>
      <c r="V319" s="11"/>
      <c r="W319" s="12"/>
      <c r="X319" s="12"/>
    </row>
    <row r="320" spans="1:24" x14ac:dyDescent="0.2">
      <c r="A320" s="3">
        <v>1897.07</v>
      </c>
      <c r="B320" s="4">
        <v>4.46</v>
      </c>
      <c r="C320" s="1">
        <v>0.18</v>
      </c>
      <c r="D320" s="4">
        <v>0.26829999999999998</v>
      </c>
      <c r="E320" s="4">
        <v>6.2796132230000001</v>
      </c>
      <c r="F320" s="1">
        <f t="shared" ca="1" si="46"/>
        <v>1897.5416666666426</v>
      </c>
      <c r="G320" s="5">
        <f ca="1">G314*6/12+G326*6/12</f>
        <v>3.375</v>
      </c>
      <c r="H320" s="1">
        <f t="shared" ca="1" si="42"/>
        <v>193.89623799446542</v>
      </c>
      <c r="I320" s="1">
        <f t="shared" ca="1" si="43"/>
        <v>7.8254087082968091</v>
      </c>
      <c r="J320" s="6">
        <f t="shared" ca="1" si="47"/>
        <v>797.64536157246982</v>
      </c>
      <c r="K320" s="1">
        <f t="shared" ca="1" si="44"/>
        <v>11.664206424644634</v>
      </c>
      <c r="L320" s="6">
        <f t="shared" ca="1" si="45"/>
        <v>47.983912670379745</v>
      </c>
      <c r="M320" s="7">
        <f t="shared" ca="1" si="48"/>
        <v>18.651975755820288</v>
      </c>
      <c r="N320" s="8">
        <f ca="1">J320/AVERAGE(L200:L319)</f>
        <v>23.420666317964184</v>
      </c>
      <c r="O320" s="13">
        <f ca="1">1/M320-(G320/100-(((E320/E200)^(1/10))-1))</f>
        <v>-2.7943487692444341E-3</v>
      </c>
      <c r="P320" s="5">
        <f ca="1">((G320/G321+G320/1200+((1+G321/1200)^(-119))*(1-G320/G321)))</f>
        <v>1.0031633121975951</v>
      </c>
      <c r="Q320" s="5">
        <f ca="1">Q319*P319*E319/E320</f>
        <v>6.7154800084153869</v>
      </c>
      <c r="R320" s="10">
        <f t="shared" ca="1" si="49"/>
        <v>6.3965984520001129E-2</v>
      </c>
      <c r="S320" s="10">
        <f t="shared" ca="1" si="50"/>
        <v>-8.625925653494515E-3</v>
      </c>
      <c r="T320" s="10">
        <f t="shared" ca="1" si="51"/>
        <v>7.2591910173495644E-2</v>
      </c>
      <c r="U320" s="10"/>
      <c r="V320" s="11"/>
      <c r="W320" s="12"/>
      <c r="X320" s="12"/>
    </row>
    <row r="321" spans="1:24" x14ac:dyDescent="0.2">
      <c r="A321" s="3">
        <v>1897.08</v>
      </c>
      <c r="B321" s="4">
        <v>4.75</v>
      </c>
      <c r="C321" s="1">
        <v>0.18</v>
      </c>
      <c r="D321" s="4">
        <v>0.2767</v>
      </c>
      <c r="E321" s="4">
        <v>6.5650523969999997</v>
      </c>
      <c r="F321" s="1">
        <f t="shared" ca="1" si="46"/>
        <v>1897.6249999999759</v>
      </c>
      <c r="G321" s="5">
        <f ca="1">G314*5/12+G326*7/12</f>
        <v>3.3708333333333336</v>
      </c>
      <c r="H321" s="1">
        <f t="shared" ca="1" si="42"/>
        <v>197.52534657493001</v>
      </c>
      <c r="I321" s="1">
        <f t="shared" ca="1" si="43"/>
        <v>7.4851710281026103</v>
      </c>
      <c r="J321" s="6">
        <f t="shared" ca="1" si="47"/>
        <v>815.14072055175291</v>
      </c>
      <c r="K321" s="1">
        <f t="shared" ca="1" si="44"/>
        <v>11.506371241533291</v>
      </c>
      <c r="L321" s="6">
        <f t="shared" ca="1" si="45"/>
        <v>47.484092079298946</v>
      </c>
      <c r="M321" s="7">
        <f t="shared" ca="1" si="48"/>
        <v>19.006396010519442</v>
      </c>
      <c r="N321" s="8">
        <f ca="1">J321/AVERAGE(L201:L320)</f>
        <v>23.838146387477543</v>
      </c>
      <c r="O321" s="13">
        <f ca="1">1/M321-(G321/100-(((E321/E201)^(1/10))-1))</f>
        <v>-5.7321390204542744E-4</v>
      </c>
      <c r="P321" s="5">
        <f ca="1">((G321/G322+G321/1200+((1+G322/1200)^(-119))*(1-G321/G322)))</f>
        <v>1.0031599088526999</v>
      </c>
      <c r="Q321" s="5">
        <f ca="1">Q320*P320*E320/E321</f>
        <v>6.4438199924030668</v>
      </c>
      <c r="R321" s="10">
        <f t="shared" ca="1" si="49"/>
        <v>5.3918740350289873E-2</v>
      </c>
      <c r="S321" s="10">
        <f t="shared" ca="1" si="50"/>
        <v>-4.3480874288223115E-3</v>
      </c>
      <c r="T321" s="10">
        <f t="shared" ca="1" si="51"/>
        <v>5.8266827779112185E-2</v>
      </c>
      <c r="U321" s="10"/>
      <c r="V321" s="11"/>
      <c r="W321" s="12"/>
      <c r="X321" s="12"/>
    </row>
    <row r="322" spans="1:24" x14ac:dyDescent="0.2">
      <c r="A322" s="3">
        <v>1897.09</v>
      </c>
      <c r="B322" s="4">
        <v>4.9800000000000004</v>
      </c>
      <c r="C322" s="1">
        <v>0.18</v>
      </c>
      <c r="D322" s="4">
        <v>0.28499999999999998</v>
      </c>
      <c r="E322" s="4">
        <v>6.7553424790000003</v>
      </c>
      <c r="F322" s="1">
        <f t="shared" ca="1" si="46"/>
        <v>1897.7083333333092</v>
      </c>
      <c r="G322" s="5">
        <f ca="1">G314*4/12+G326*8/12</f>
        <v>3.3666666666666667</v>
      </c>
      <c r="H322" s="1">
        <f t="shared" ca="1" si="42"/>
        <v>201.25625669259276</v>
      </c>
      <c r="I322" s="1">
        <f t="shared" ca="1" si="43"/>
        <v>7.2743225310575692</v>
      </c>
      <c r="J322" s="6">
        <f t="shared" ca="1" si="47"/>
        <v>833.03892888494022</v>
      </c>
      <c r="K322" s="1">
        <f t="shared" ca="1" si="44"/>
        <v>11.517677340841152</v>
      </c>
      <c r="L322" s="6">
        <f t="shared" ca="1" si="45"/>
        <v>47.673914604861032</v>
      </c>
      <c r="M322" s="7">
        <f t="shared" ca="1" si="48"/>
        <v>19.372370293397793</v>
      </c>
      <c r="N322" s="8">
        <f ca="1">J322/AVERAGE(L202:L321)</f>
        <v>24.266748911108216</v>
      </c>
      <c r="O322" s="13">
        <f ca="1">1/M322-(G322/100-(((E322/E202)^(1/10))-1))</f>
        <v>2.4584612230911101E-3</v>
      </c>
      <c r="P322" s="5">
        <f ca="1">((G322/G323+G322/1200+((1+G323/1200)^(-119))*(1-G322/G323)))</f>
        <v>1.0031565055265037</v>
      </c>
      <c r="Q322" s="5">
        <f ca="1">Q321*P321*E321/E322</f>
        <v>6.2820934472518903</v>
      </c>
      <c r="R322" s="10">
        <f t="shared" ca="1" si="49"/>
        <v>5.1013692402144928E-2</v>
      </c>
      <c r="S322" s="10">
        <f t="shared" ca="1" si="50"/>
        <v>-1.636509967011035E-3</v>
      </c>
      <c r="T322" s="10">
        <f t="shared" ca="1" si="51"/>
        <v>5.2650202369155963E-2</v>
      </c>
      <c r="U322" s="10"/>
      <c r="V322" s="11"/>
      <c r="W322" s="12"/>
      <c r="X322" s="12"/>
    </row>
    <row r="323" spans="1:24" x14ac:dyDescent="0.2">
      <c r="A323" s="3">
        <v>1897.1</v>
      </c>
      <c r="B323" s="4">
        <v>4.82</v>
      </c>
      <c r="C323" s="1">
        <v>0.18</v>
      </c>
      <c r="D323" s="4">
        <v>0.29330000000000001</v>
      </c>
      <c r="E323" s="4">
        <v>6.6601933879999997</v>
      </c>
      <c r="F323" s="1">
        <f t="shared" ca="1" si="46"/>
        <v>1897.7916666666424</v>
      </c>
      <c r="G323" s="5">
        <f ca="1">G314*3/12+G326*9/12</f>
        <v>3.3625000000000003</v>
      </c>
      <c r="H323" s="1">
        <f t="shared" ref="H323:H386" ca="1" si="52">B323*$E$1815/E323</f>
        <v>197.57301077336226</v>
      </c>
      <c r="I323" s="1">
        <f t="shared" ref="I323:I386" ca="1" si="53">C323*$E$1815/E323</f>
        <v>7.3782452156027389</v>
      </c>
      <c r="J323" s="6">
        <f t="shared" ca="1" si="47"/>
        <v>820.33825486320359</v>
      </c>
      <c r="K323" s="1">
        <f t="shared" ref="K323:K386" ca="1" si="54">D323*$E$1815/E323</f>
        <v>12.022440676312685</v>
      </c>
      <c r="L323" s="6">
        <f t="shared" ref="L323:L386" ca="1" si="55">K323*(J323/H323)</f>
        <v>49.918093392401985</v>
      </c>
      <c r="M323" s="7">
        <f t="shared" ca="1" si="48"/>
        <v>19.028031223902421</v>
      </c>
      <c r="N323" s="8">
        <f ca="1">J323/AVERAGE(L203:L322)</f>
        <v>23.807217097742313</v>
      </c>
      <c r="O323" s="13">
        <f ca="1">1/M323-(G323/100-(((E323/E203)^(1/10))-1))</f>
        <v>8.6208907337634311E-4</v>
      </c>
      <c r="P323" s="5">
        <f ca="1">((G323/G324+G323/1200+((1+G324/1200)^(-119))*(1-G323/G324)))</f>
        <v>1.0031531022190128</v>
      </c>
      <c r="Q323" s="5">
        <f ca="1">Q322*P322*E322/E323</f>
        <v>6.3919536645254835</v>
      </c>
      <c r="R323" s="10">
        <f t="shared" ca="1" si="49"/>
        <v>4.0080107097376194E-2</v>
      </c>
      <c r="S323" s="10">
        <f t="shared" ca="1" si="50"/>
        <v>-4.2091152882934857E-3</v>
      </c>
      <c r="T323" s="10">
        <f t="shared" ca="1" si="51"/>
        <v>4.428922238566968E-2</v>
      </c>
      <c r="U323" s="10"/>
      <c r="V323" s="11"/>
      <c r="W323" s="12"/>
      <c r="X323" s="12"/>
    </row>
    <row r="324" spans="1:24" x14ac:dyDescent="0.2">
      <c r="A324" s="3">
        <v>1897.11</v>
      </c>
      <c r="B324" s="4">
        <v>4.6500000000000004</v>
      </c>
      <c r="C324" s="1">
        <v>0.18</v>
      </c>
      <c r="D324" s="4">
        <v>0.30170000000000002</v>
      </c>
      <c r="E324" s="4">
        <v>6.6601933879999997</v>
      </c>
      <c r="F324" s="1">
        <f t="shared" ref="F324:F387" ca="1" si="56">F323+1/12</f>
        <v>1897.8749999999757</v>
      </c>
      <c r="G324" s="5">
        <f ca="1">G314*2/12+G326*10/12</f>
        <v>3.3583333333333334</v>
      </c>
      <c r="H324" s="1">
        <f t="shared" ca="1" si="52"/>
        <v>190.60466806973744</v>
      </c>
      <c r="I324" s="1">
        <f t="shared" ca="1" si="53"/>
        <v>7.3782452156027389</v>
      </c>
      <c r="J324" s="6">
        <f t="shared" ref="J324:J387" ca="1" si="57">J323*((H324+(I324/12))/H323)</f>
        <v>793.95808276698028</v>
      </c>
      <c r="K324" s="1">
        <f t="shared" ca="1" si="54"/>
        <v>12.366758786374149</v>
      </c>
      <c r="L324" s="6">
        <f t="shared" ca="1" si="55"/>
        <v>51.513366359311398</v>
      </c>
      <c r="M324" s="7">
        <f t="shared" ca="1" si="48"/>
        <v>18.358448098050221</v>
      </c>
      <c r="N324" s="8">
        <f ca="1">J324/AVERAGE(L204:L323)</f>
        <v>22.943021658320269</v>
      </c>
      <c r="O324" s="13">
        <f ca="1">1/M324-(G324/100-(((E324/E204)^(1/10))-1))</f>
        <v>1.6591271266084354E-3</v>
      </c>
      <c r="P324" s="5">
        <f ca="1">((G324/G325+G324/1200+((1+G325/1200)^(-119))*(1-G324/G325)))</f>
        <v>1.0031496989302324</v>
      </c>
      <c r="Q324" s="5">
        <f ca="1">Q323*P323*E323/E324</f>
        <v>6.4121081478089259</v>
      </c>
      <c r="R324" s="10">
        <f t="shared" ca="1" si="49"/>
        <v>4.2124194539456816E-2</v>
      </c>
      <c r="S324" s="10">
        <f t="shared" ca="1" si="50"/>
        <v>-1.846661492059809E-4</v>
      </c>
      <c r="T324" s="10">
        <f t="shared" ca="1" si="51"/>
        <v>4.2308860688662797E-2</v>
      </c>
      <c r="U324" s="10"/>
      <c r="V324" s="11"/>
      <c r="W324" s="12"/>
      <c r="X324" s="12"/>
    </row>
    <row r="325" spans="1:24" x14ac:dyDescent="0.2">
      <c r="A325" s="3">
        <v>1897.12</v>
      </c>
      <c r="B325" s="4">
        <v>4.75</v>
      </c>
      <c r="C325" s="1">
        <v>0.18</v>
      </c>
      <c r="D325" s="4">
        <v>0.31</v>
      </c>
      <c r="E325" s="4">
        <v>6.6601933879999997</v>
      </c>
      <c r="F325" s="1">
        <f t="shared" ca="1" si="56"/>
        <v>1897.9583333333089</v>
      </c>
      <c r="G325" s="5">
        <f ca="1">G314*1/12+G326*11/12</f>
        <v>3.3541666666666665</v>
      </c>
      <c r="H325" s="1">
        <f t="shared" ca="1" si="52"/>
        <v>194.70369318951674</v>
      </c>
      <c r="I325" s="1">
        <f t="shared" ca="1" si="53"/>
        <v>7.3782452156027389</v>
      </c>
      <c r="J325" s="6">
        <f t="shared" ca="1" si="57"/>
        <v>813.59360524401325</v>
      </c>
      <c r="K325" s="1">
        <f t="shared" ca="1" si="54"/>
        <v>12.706977871315829</v>
      </c>
      <c r="L325" s="6">
        <f t="shared" ca="1" si="55"/>
        <v>53.097687921188232</v>
      </c>
      <c r="M325" s="7">
        <f t="shared" ca="1" si="48"/>
        <v>18.748757662525499</v>
      </c>
      <c r="N325" s="8">
        <f ca="1">J325/AVERAGE(L205:L324)</f>
        <v>23.401121903654307</v>
      </c>
      <c r="O325" s="13">
        <f ca="1">1/M325-(G325/100-(((E325/E205)^(1/10))-1))</f>
        <v>-1.7115718291626572E-3</v>
      </c>
      <c r="P325" s="5">
        <f ca="1">((G325/G326+G325/1200+((1+G326/1200)^(-119))*(1-G325/G326)))</f>
        <v>1.0031462956601689</v>
      </c>
      <c r="Q325" s="5">
        <f ca="1">Q324*P324*E324/E325</f>
        <v>6.4323043579826136</v>
      </c>
      <c r="R325" s="10">
        <f t="shared" ca="1" si="49"/>
        <v>4.7616955694373075E-2</v>
      </c>
      <c r="S325" s="10">
        <f t="shared" ca="1" si="50"/>
        <v>1.8350429548992242E-3</v>
      </c>
      <c r="T325" s="10">
        <f t="shared" ca="1" si="51"/>
        <v>4.5781912739473851E-2</v>
      </c>
      <c r="U325" s="10"/>
      <c r="V325" s="11"/>
      <c r="W325" s="12"/>
      <c r="X325" s="12"/>
    </row>
    <row r="326" spans="1:24" x14ac:dyDescent="0.2">
      <c r="A326" s="3">
        <v>1898.01</v>
      </c>
      <c r="B326" s="4">
        <v>4.88</v>
      </c>
      <c r="C326" s="1">
        <v>0.1817</v>
      </c>
      <c r="D326" s="4">
        <v>0.31330000000000002</v>
      </c>
      <c r="E326" s="4">
        <v>6.6601933879999997</v>
      </c>
      <c r="F326" s="1">
        <f t="shared" ca="1" si="56"/>
        <v>1898.0416666666422</v>
      </c>
      <c r="G326" s="5">
        <v>3.35</v>
      </c>
      <c r="H326" s="1">
        <f t="shared" ca="1" si="52"/>
        <v>200.03242584522982</v>
      </c>
      <c r="I326" s="1">
        <f t="shared" ca="1" si="53"/>
        <v>7.4479286426389875</v>
      </c>
      <c r="J326" s="6">
        <f t="shared" ca="1" si="57"/>
        <v>838.45388563442543</v>
      </c>
      <c r="K326" s="1">
        <f t="shared" ca="1" si="54"/>
        <v>12.842245700268547</v>
      </c>
      <c r="L326" s="6">
        <f t="shared" ca="1" si="55"/>
        <v>53.829426715013426</v>
      </c>
      <c r="M326" s="7">
        <f t="shared" ca="1" si="48"/>
        <v>19.249000021813753</v>
      </c>
      <c r="N326" s="8">
        <f ca="1">J326/AVERAGE(L206:L325)</f>
        <v>23.99324020075376</v>
      </c>
      <c r="O326" s="13">
        <f ca="1">1/M326-(G326/100-(((E326/E206)^(1/10))-1))</f>
        <v>-4.1739014245349218E-3</v>
      </c>
      <c r="P326" s="5">
        <f ca="1">((G326/G327+G326/1200+((1+G327/1200)^(-119))*(1-G326/G327)))</f>
        <v>1.0045491757317953</v>
      </c>
      <c r="Q326" s="5">
        <f ca="1">Q325*P325*E325/E326</f>
        <v>6.4525422892690196</v>
      </c>
      <c r="R326" s="10">
        <f t="shared" ca="1" si="49"/>
        <v>5.0540328754758779E-2</v>
      </c>
      <c r="S326" s="10">
        <f t="shared" ca="1" si="50"/>
        <v>2.8001337431431406E-3</v>
      </c>
      <c r="T326" s="10">
        <f t="shared" ca="1" si="51"/>
        <v>4.7740195011615638E-2</v>
      </c>
      <c r="U326" s="10"/>
      <c r="V326" s="11"/>
      <c r="W326" s="12"/>
      <c r="X326" s="12"/>
    </row>
    <row r="327" spans="1:24" x14ac:dyDescent="0.2">
      <c r="A327" s="3">
        <v>1898.02</v>
      </c>
      <c r="B327" s="4">
        <v>4.87</v>
      </c>
      <c r="C327" s="1">
        <v>0.18329999999999999</v>
      </c>
      <c r="D327" s="4">
        <v>0.31669999999999998</v>
      </c>
      <c r="E327" s="4">
        <v>6.7553424790000003</v>
      </c>
      <c r="F327" s="1">
        <f t="shared" ca="1" si="56"/>
        <v>1898.1249999999754</v>
      </c>
      <c r="G327" s="5">
        <f ca="1">G326*11/12+G338*1/12</f>
        <v>3.3291666666666666</v>
      </c>
      <c r="H327" s="1">
        <f t="shared" ca="1" si="52"/>
        <v>196.81083736805758</v>
      </c>
      <c r="I327" s="1">
        <f t="shared" ca="1" si="53"/>
        <v>7.4076851107936248</v>
      </c>
      <c r="J327" s="6">
        <f t="shared" ca="1" si="57"/>
        <v>827.53780621889166</v>
      </c>
      <c r="K327" s="1">
        <f t="shared" ca="1" si="54"/>
        <v>12.798766364366289</v>
      </c>
      <c r="L327" s="6">
        <f t="shared" ca="1" si="55"/>
        <v>53.815446248362001</v>
      </c>
      <c r="M327" s="7">
        <f t="shared" ca="1" si="48"/>
        <v>18.91813188800214</v>
      </c>
      <c r="N327" s="8">
        <f ca="1">J327/AVERAGE(L207:L326)</f>
        <v>23.551290011325097</v>
      </c>
      <c r="O327" s="13">
        <f ca="1">1/M327-(G327/100-(((E327/E207)^(1/10))-1))</f>
        <v>-5.501052134226983E-4</v>
      </c>
      <c r="P327" s="5">
        <f ca="1">((G327/G328+G327/1200+((1+G328/1200)^(-119))*(1-G327/G328)))</f>
        <v>1.0045335421733654</v>
      </c>
      <c r="Q327" s="5">
        <f ca="1">Q326*P326*E326/E327</f>
        <v>6.3905984439118333</v>
      </c>
      <c r="R327" s="10">
        <f t="shared" ca="1" si="49"/>
        <v>4.9745786122119329E-2</v>
      </c>
      <c r="S327" s="10">
        <f t="shared" ca="1" si="50"/>
        <v>5.2770722320227836E-3</v>
      </c>
      <c r="T327" s="10">
        <f t="shared" ca="1" si="51"/>
        <v>4.4468713890096545E-2</v>
      </c>
      <c r="U327" s="10"/>
      <c r="V327" s="11"/>
      <c r="W327" s="12"/>
      <c r="X327" s="12"/>
    </row>
    <row r="328" spans="1:24" x14ac:dyDescent="0.2">
      <c r="A328" s="3">
        <v>1898.03</v>
      </c>
      <c r="B328" s="4">
        <v>4.6500000000000004</v>
      </c>
      <c r="C328" s="1">
        <v>0.185</v>
      </c>
      <c r="D328" s="4">
        <v>0.32</v>
      </c>
      <c r="E328" s="4">
        <v>6.7553424790000003</v>
      </c>
      <c r="F328" s="1">
        <f t="shared" ca="1" si="56"/>
        <v>1898.2083333333087</v>
      </c>
      <c r="G328" s="5">
        <f ca="1">G326*10/12+G338*2/12</f>
        <v>3.3083333333333331</v>
      </c>
      <c r="H328" s="1">
        <f t="shared" ca="1" si="52"/>
        <v>187.91999871898722</v>
      </c>
      <c r="I328" s="1">
        <f t="shared" ca="1" si="53"/>
        <v>7.4763870458091679</v>
      </c>
      <c r="J328" s="6">
        <f t="shared" ca="1" si="57"/>
        <v>792.77385491383734</v>
      </c>
      <c r="K328" s="1">
        <f t="shared" ca="1" si="54"/>
        <v>12.932128944102345</v>
      </c>
      <c r="L328" s="6">
        <f t="shared" ca="1" si="55"/>
        <v>54.55648033815654</v>
      </c>
      <c r="M328" s="7">
        <f t="shared" ca="1" si="48"/>
        <v>18.042174923468682</v>
      </c>
      <c r="N328" s="8">
        <f ca="1">J328/AVERAGE(L208:L327)</f>
        <v>22.437784146714698</v>
      </c>
      <c r="O328" s="13">
        <f ca="1">1/M328-(G328/100-(((E328/E208)^(1/10))-1))</f>
        <v>2.2245766228676245E-3</v>
      </c>
      <c r="P328" s="5">
        <f ca="1">((G328/G329+G328/1200+((1+G329/1200)^(-119))*(1-G328/G329)))</f>
        <v>1.0045179109625422</v>
      </c>
      <c r="Q328" s="5">
        <f ca="1">Q327*P327*E327/E328</f>
        <v>6.4195704914703509</v>
      </c>
      <c r="R328" s="10">
        <f t="shared" ca="1" si="49"/>
        <v>5.9046936241137882E-2</v>
      </c>
      <c r="S328" s="10">
        <f t="shared" ca="1" si="50"/>
        <v>5.2208557343700335E-3</v>
      </c>
      <c r="T328" s="10">
        <f t="shared" ca="1" si="51"/>
        <v>5.3826080506767848E-2</v>
      </c>
      <c r="U328" s="10"/>
      <c r="V328" s="11"/>
      <c r="W328" s="12"/>
      <c r="X328" s="12"/>
    </row>
    <row r="329" spans="1:24" x14ac:dyDescent="0.2">
      <c r="A329" s="3">
        <v>1898.04</v>
      </c>
      <c r="B329" s="4">
        <v>4.57</v>
      </c>
      <c r="C329" s="1">
        <v>0.1867</v>
      </c>
      <c r="D329" s="4">
        <v>0.32329999999999998</v>
      </c>
      <c r="E329" s="4">
        <v>6.7553424790000003</v>
      </c>
      <c r="F329" s="1">
        <f t="shared" ca="1" si="56"/>
        <v>1898.291666666642</v>
      </c>
      <c r="G329" s="5">
        <f ca="1">G326*9/12+G338*3/12</f>
        <v>3.2875000000000001</v>
      </c>
      <c r="H329" s="1">
        <f t="shared" ca="1" si="52"/>
        <v>184.68696648296165</v>
      </c>
      <c r="I329" s="1">
        <f t="shared" ca="1" si="53"/>
        <v>7.5450889808247128</v>
      </c>
      <c r="J329" s="6">
        <f t="shared" ca="1" si="57"/>
        <v>781.78725953740604</v>
      </c>
      <c r="K329" s="1">
        <f t="shared" ca="1" si="54"/>
        <v>13.0654915238384</v>
      </c>
      <c r="L329" s="6">
        <f t="shared" ca="1" si="55"/>
        <v>55.306744203160463</v>
      </c>
      <c r="M329" s="7">
        <f t="shared" ca="1" si="48"/>
        <v>17.705089426411782</v>
      </c>
      <c r="N329" s="8">
        <f ca="1">J329/AVERAGE(L209:L328)</f>
        <v>21.998739622916418</v>
      </c>
      <c r="O329" s="13">
        <f ca="1">1/M329-(G329/100-(((E329/E209)^(1/10))-1))</f>
        <v>4.6218682354494042E-3</v>
      </c>
      <c r="P329" s="5">
        <f ca="1">((G329/G330+G329/1200+((1+G330/1200)^(-119))*(1-G329/G330)))</f>
        <v>1.0045022821029856</v>
      </c>
      <c r="Q329" s="5">
        <f ca="1">Q328*P328*E328/E329</f>
        <v>6.448573539368577</v>
      </c>
      <c r="R329" s="10">
        <f t="shared" ca="1" si="49"/>
        <v>6.544798558744569E-2</v>
      </c>
      <c r="S329" s="10">
        <f t="shared" ca="1" si="50"/>
        <v>4.0551665059966879E-3</v>
      </c>
      <c r="T329" s="10">
        <f t="shared" ca="1" si="51"/>
        <v>6.1392819081449002E-2</v>
      </c>
      <c r="U329" s="10"/>
      <c r="V329" s="11"/>
      <c r="W329" s="12"/>
      <c r="X329" s="12"/>
    </row>
    <row r="330" spans="1:24" x14ac:dyDescent="0.2">
      <c r="A330" s="3">
        <v>1898.05</v>
      </c>
      <c r="B330" s="4">
        <v>4.87</v>
      </c>
      <c r="C330" s="1">
        <v>0.1883</v>
      </c>
      <c r="D330" s="4">
        <v>0.32669999999999999</v>
      </c>
      <c r="E330" s="4">
        <v>7.2310717359999996</v>
      </c>
      <c r="F330" s="1">
        <f t="shared" ca="1" si="56"/>
        <v>1898.3749999999752</v>
      </c>
      <c r="G330" s="5">
        <f ca="1">G326*8/12+G338*4/12</f>
        <v>3.2666666666666666</v>
      </c>
      <c r="H330" s="1">
        <f t="shared" ca="1" si="52"/>
        <v>183.86273273724302</v>
      </c>
      <c r="I330" s="1">
        <f t="shared" ca="1" si="53"/>
        <v>7.1091073048096227</v>
      </c>
      <c r="J330" s="6">
        <f t="shared" ca="1" si="57"/>
        <v>780.80600649284804</v>
      </c>
      <c r="K330" s="1">
        <f t="shared" ca="1" si="54"/>
        <v>12.334282296767411</v>
      </c>
      <c r="L330" s="6">
        <f t="shared" ca="1" si="55"/>
        <v>52.379737642959633</v>
      </c>
      <c r="M330" s="7">
        <f t="shared" ca="1" si="48"/>
        <v>17.595635274512823</v>
      </c>
      <c r="N330" s="8">
        <f ca="1">J330/AVERAGE(L210:L329)</f>
        <v>21.839402613257281</v>
      </c>
      <c r="O330" s="13">
        <f ca="1">1/M330-(G330/100-(((E330/E210)^(1/10))-1))</f>
        <v>1.3036233662140254E-2</v>
      </c>
      <c r="P330" s="5">
        <f ca="1">((G330/G331+G330/1200+((1+G331/1200)^(-119))*(1-G330/G331)))</f>
        <v>1.0044866555983616</v>
      </c>
      <c r="Q330" s="5">
        <f ca="1">Q329*P329*E329/E330</f>
        <v>6.0514477276894061</v>
      </c>
      <c r="R330" s="10">
        <f t="shared" ca="1" si="49"/>
        <v>7.1681452138368851E-2</v>
      </c>
      <c r="S330" s="10">
        <f t="shared" ca="1" si="50"/>
        <v>1.085656649906297E-2</v>
      </c>
      <c r="T330" s="10">
        <f t="shared" ca="1" si="51"/>
        <v>6.0824885639305881E-2</v>
      </c>
      <c r="U330" s="10"/>
      <c r="V330" s="11"/>
      <c r="W330" s="12"/>
      <c r="X330" s="12"/>
    </row>
    <row r="331" spans="1:24" x14ac:dyDescent="0.2">
      <c r="A331" s="3">
        <v>1898.06</v>
      </c>
      <c r="B331" s="4">
        <v>5.0599999999999996</v>
      </c>
      <c r="C331" s="1">
        <v>0.19</v>
      </c>
      <c r="D331" s="4">
        <v>0.33</v>
      </c>
      <c r="E331" s="4">
        <v>6.7553424790000003</v>
      </c>
      <c r="F331" s="1">
        <f t="shared" ca="1" si="56"/>
        <v>1898.4583333333085</v>
      </c>
      <c r="G331" s="5">
        <f ca="1">G326*7/12+G338*5/12</f>
        <v>3.2458333333333336</v>
      </c>
      <c r="H331" s="1">
        <f t="shared" ca="1" si="52"/>
        <v>204.48928892861832</v>
      </c>
      <c r="I331" s="1">
        <f t="shared" ca="1" si="53"/>
        <v>7.6784515605607684</v>
      </c>
      <c r="J331" s="6">
        <f t="shared" ca="1" si="57"/>
        <v>871.11769615322976</v>
      </c>
      <c r="K331" s="1">
        <f t="shared" ca="1" si="54"/>
        <v>13.336257973605546</v>
      </c>
      <c r="L331" s="6">
        <f t="shared" ca="1" si="55"/>
        <v>56.812023662167164</v>
      </c>
      <c r="M331" s="7">
        <f t="shared" ca="1" si="48"/>
        <v>19.544817480547994</v>
      </c>
      <c r="N331" s="8">
        <f ca="1">J331/AVERAGE(L211:L330)</f>
        <v>24.234946843797811</v>
      </c>
      <c r="O331" s="13">
        <f ca="1">1/M331-(G331/100-(((E331/E211)^(1/10))-1))</f>
        <v>2.033044597252974E-3</v>
      </c>
      <c r="P331" s="5">
        <f ca="1">((G331/G332+G331/1200+((1+G332/1200)^(-119))*(1-G331/G332)))</f>
        <v>1.0044710314523426</v>
      </c>
      <c r="Q331" s="5">
        <f ca="1">Q330*P330*E330/E331</f>
        <v>6.5066696275820988</v>
      </c>
      <c r="R331" s="10">
        <f t="shared" ca="1" si="49"/>
        <v>6.0639336238851538E-2</v>
      </c>
      <c r="S331" s="10">
        <f t="shared" ca="1" si="50"/>
        <v>3.9470258323308638E-3</v>
      </c>
      <c r="T331" s="10">
        <f t="shared" ca="1" si="51"/>
        <v>5.6692310406520674E-2</v>
      </c>
      <c r="U331" s="10"/>
      <c r="V331" s="11"/>
      <c r="W331" s="12"/>
      <c r="X331" s="12"/>
    </row>
    <row r="332" spans="1:24" x14ac:dyDescent="0.2">
      <c r="A332" s="3">
        <v>1898.07</v>
      </c>
      <c r="B332" s="4">
        <v>5.08</v>
      </c>
      <c r="C332" s="1">
        <v>0.19170000000000001</v>
      </c>
      <c r="D332" s="4">
        <v>0.33329999999999999</v>
      </c>
      <c r="E332" s="4">
        <v>6.6601933879999997</v>
      </c>
      <c r="F332" s="1">
        <f t="shared" ca="1" si="56"/>
        <v>1898.5416666666417</v>
      </c>
      <c r="G332" s="5">
        <f ca="1">G326*6/12+G338*6/12</f>
        <v>3.2250000000000001</v>
      </c>
      <c r="H332" s="1">
        <f t="shared" ca="1" si="52"/>
        <v>208.23047608478842</v>
      </c>
      <c r="I332" s="1">
        <f t="shared" ca="1" si="53"/>
        <v>7.8578311546169175</v>
      </c>
      <c r="J332" s="6">
        <f t="shared" ca="1" si="57"/>
        <v>889.84454000947983</v>
      </c>
      <c r="K332" s="1">
        <f t="shared" ca="1" si="54"/>
        <v>13.662050724224406</v>
      </c>
      <c r="L332" s="6">
        <f t="shared" ca="1" si="55"/>
        <v>58.382910469519608</v>
      </c>
      <c r="M332" s="7">
        <f t="shared" ca="1" si="48"/>
        <v>19.858943014167302</v>
      </c>
      <c r="N332" s="8">
        <f ca="1">J332/AVERAGE(L212:L331)</f>
        <v>24.597156500082164</v>
      </c>
      <c r="O332" s="13">
        <f ca="1">1/M332-(G332/100-(((E332/E212)^(1/10))-1))</f>
        <v>-1.1232274275904119E-3</v>
      </c>
      <c r="P332" s="5">
        <f ca="1">((G332/G333+G332/1200+((1+G333/1200)^(-119))*(1-G332/G333)))</f>
        <v>1.0044554096686071</v>
      </c>
      <c r="Q332" s="5">
        <f ca="1">Q331*P331*E331/E332</f>
        <v>6.6291325749157366</v>
      </c>
      <c r="R332" s="10">
        <f t="shared" ca="1" si="49"/>
        <v>6.1505967617123236E-2</v>
      </c>
      <c r="S332" s="10">
        <f t="shared" ca="1" si="50"/>
        <v>1.3759423335382159E-3</v>
      </c>
      <c r="T332" s="10">
        <f t="shared" ca="1" si="51"/>
        <v>6.013002528358502E-2</v>
      </c>
      <c r="U332" s="10"/>
      <c r="V332" s="11"/>
      <c r="W332" s="12"/>
      <c r="X332" s="12"/>
    </row>
    <row r="333" spans="1:24" x14ac:dyDescent="0.2">
      <c r="A333" s="3">
        <v>1898.08</v>
      </c>
      <c r="B333" s="4">
        <v>5.27</v>
      </c>
      <c r="C333" s="1">
        <v>0.1933</v>
      </c>
      <c r="D333" s="4">
        <v>0.3367</v>
      </c>
      <c r="E333" s="4">
        <v>6.6601933879999997</v>
      </c>
      <c r="F333" s="1">
        <f t="shared" ca="1" si="56"/>
        <v>1898.624999999975</v>
      </c>
      <c r="G333" s="5">
        <f ca="1">G326*5/12+G338*7/12</f>
        <v>3.2041666666666666</v>
      </c>
      <c r="H333" s="1">
        <f t="shared" ca="1" si="52"/>
        <v>216.0186238123691</v>
      </c>
      <c r="I333" s="1">
        <f t="shared" ca="1" si="53"/>
        <v>7.9234155565333859</v>
      </c>
      <c r="J333" s="6">
        <f t="shared" ca="1" si="57"/>
        <v>925.94776344788954</v>
      </c>
      <c r="K333" s="1">
        <f t="shared" ca="1" si="54"/>
        <v>13.801417578296901</v>
      </c>
      <c r="L333" s="6">
        <f t="shared" ca="1" si="55"/>
        <v>59.158749896186784</v>
      </c>
      <c r="M333" s="7">
        <f t="shared" ca="1" si="48"/>
        <v>20.544915179153275</v>
      </c>
      <c r="N333" s="8">
        <f ca="1">J333/AVERAGE(L213:L332)</f>
        <v>25.417053562570182</v>
      </c>
      <c r="O333" s="13">
        <f ca="1">1/M333-(G333/100-(((E333/E213)^(1/10))-1))</f>
        <v>-2.5961971848833393E-3</v>
      </c>
      <c r="P333" s="5">
        <f ca="1">((G333/G334+G333/1200+((1+G334/1200)^(-119))*(1-G333/G334)))</f>
        <v>1.0044397902508402</v>
      </c>
      <c r="Q333" s="5">
        <f ca="1">Q332*P332*E332/E333</f>
        <v>6.6586680762844948</v>
      </c>
      <c r="R333" s="10">
        <f t="shared" ca="1" si="49"/>
        <v>6.2188029845567705E-2</v>
      </c>
      <c r="S333" s="10">
        <f t="shared" ca="1" si="50"/>
        <v>1.3240844829440768E-3</v>
      </c>
      <c r="T333" s="10">
        <f t="shared" ca="1" si="51"/>
        <v>6.0863945362623628E-2</v>
      </c>
      <c r="U333" s="10"/>
      <c r="V333" s="11"/>
      <c r="W333" s="12"/>
      <c r="X333" s="12"/>
    </row>
    <row r="334" spans="1:24" x14ac:dyDescent="0.2">
      <c r="A334" s="3">
        <v>1898.09</v>
      </c>
      <c r="B334" s="4">
        <v>5.26</v>
      </c>
      <c r="C334" s="1">
        <v>0.19500000000000001</v>
      </c>
      <c r="D334" s="4">
        <v>0.34</v>
      </c>
      <c r="E334" s="4">
        <v>6.6601933879999997</v>
      </c>
      <c r="F334" s="1">
        <f t="shared" ca="1" si="56"/>
        <v>1898.7083333333082</v>
      </c>
      <c r="G334" s="5">
        <f ca="1">G326*4/12+G338*8/12</f>
        <v>3.1833333333333336</v>
      </c>
      <c r="H334" s="1">
        <f t="shared" ca="1" si="52"/>
        <v>215.60872130039118</v>
      </c>
      <c r="I334" s="1">
        <f t="shared" ca="1" si="53"/>
        <v>7.9930989835696344</v>
      </c>
      <c r="J334" s="6">
        <f t="shared" ca="1" si="57"/>
        <v>927.04589884097288</v>
      </c>
      <c r="K334" s="1">
        <f t="shared" ca="1" si="54"/>
        <v>13.93668540724962</v>
      </c>
      <c r="L334" s="6">
        <f t="shared" ca="1" si="55"/>
        <v>59.923118936488741</v>
      </c>
      <c r="M334" s="7">
        <f t="shared" ca="1" si="48"/>
        <v>20.442732862691297</v>
      </c>
      <c r="N334" s="8">
        <f ca="1">J334/AVERAGE(L214:L333)</f>
        <v>25.263043091810598</v>
      </c>
      <c r="O334" s="13">
        <f ca="1">1/M334-(G334/100-(((E334/E214)^(1/10))-1))</f>
        <v>-2.144569269449649E-3</v>
      </c>
      <c r="P334" s="5">
        <f ca="1">((G334/G335+G334/1200+((1+G335/1200)^(-119))*(1-G334/G335)))</f>
        <v>1.0044241732027328</v>
      </c>
      <c r="Q334" s="5">
        <f ca="1">Q333*P333*E333/E334</f>
        <v>6.6882311658931632</v>
      </c>
      <c r="R334" s="10">
        <f t="shared" ca="1" si="49"/>
        <v>6.1342048655665504E-2</v>
      </c>
      <c r="S334" s="10">
        <f t="shared" ca="1" si="50"/>
        <v>1.2730567834109419E-3</v>
      </c>
      <c r="T334" s="10">
        <f t="shared" ca="1" si="51"/>
        <v>6.0068991872254562E-2</v>
      </c>
      <c r="U334" s="10"/>
      <c r="V334" s="11"/>
      <c r="W334" s="12"/>
      <c r="X334" s="12"/>
    </row>
    <row r="335" spans="1:24" x14ac:dyDescent="0.2">
      <c r="A335" s="3">
        <v>1898.1</v>
      </c>
      <c r="B335" s="4">
        <v>5.15</v>
      </c>
      <c r="C335" s="1">
        <v>0.19670000000000001</v>
      </c>
      <c r="D335" s="4">
        <v>0.34329999999999999</v>
      </c>
      <c r="E335" s="4">
        <v>6.6601933879999997</v>
      </c>
      <c r="F335" s="1">
        <f t="shared" ca="1" si="56"/>
        <v>1898.7916666666415</v>
      </c>
      <c r="G335" s="5">
        <f ca="1">G326*3/12+G338*9/12</f>
        <v>3.1625000000000001</v>
      </c>
      <c r="H335" s="1">
        <f t="shared" ca="1" si="52"/>
        <v>211.09979366863394</v>
      </c>
      <c r="I335" s="1">
        <f t="shared" ca="1" si="53"/>
        <v>8.0627824106058821</v>
      </c>
      <c r="J335" s="6">
        <f t="shared" ca="1" si="57"/>
        <v>910.54794798279681</v>
      </c>
      <c r="K335" s="1">
        <f t="shared" ca="1" si="54"/>
        <v>14.071953236202335</v>
      </c>
      <c r="L335" s="6">
        <f t="shared" ca="1" si="55"/>
        <v>60.697303017960024</v>
      </c>
      <c r="M335" s="7">
        <f t="shared" ca="1" si="48"/>
        <v>19.947199825773659</v>
      </c>
      <c r="N335" s="8">
        <f ca="1">J335/AVERAGE(L215:L334)</f>
        <v>24.62718122980344</v>
      </c>
      <c r="O335" s="13">
        <f ca="1">1/M335-(G335/100-(((E335/E215)^(1/10))-1))</f>
        <v>-1.8673158147902089E-3</v>
      </c>
      <c r="P335" s="5">
        <f ca="1">((G335/G336+G335/1200+((1+G336/1200)^(-119))*(1-G335/G336)))</f>
        <v>1.0044085585279816</v>
      </c>
      <c r="Q335" s="5">
        <f ca="1">Q334*P334*E334/E335</f>
        <v>6.7178210589909906</v>
      </c>
      <c r="R335" s="10">
        <f t="shared" ca="1" si="49"/>
        <v>6.3829341572826603E-2</v>
      </c>
      <c r="S335" s="10">
        <f t="shared" ca="1" si="50"/>
        <v>1.4172668657530529E-4</v>
      </c>
      <c r="T335" s="10">
        <f t="shared" ca="1" si="51"/>
        <v>6.3687614886251298E-2</v>
      </c>
      <c r="U335" s="10"/>
      <c r="V335" s="11"/>
      <c r="W335" s="12"/>
      <c r="X335" s="12"/>
    </row>
    <row r="336" spans="1:24" x14ac:dyDescent="0.2">
      <c r="A336" s="3">
        <v>1898.11</v>
      </c>
      <c r="B336" s="4">
        <v>5.32</v>
      </c>
      <c r="C336" s="1">
        <v>0.1983</v>
      </c>
      <c r="D336" s="4">
        <v>0.34670000000000001</v>
      </c>
      <c r="E336" s="4">
        <v>6.6601933879999997</v>
      </c>
      <c r="F336" s="1">
        <f t="shared" ca="1" si="56"/>
        <v>1898.8749999999748</v>
      </c>
      <c r="G336" s="5">
        <f ca="1">G326*2/12+G338*10/12</f>
        <v>3.1416666666666666</v>
      </c>
      <c r="H336" s="1">
        <f t="shared" ca="1" si="52"/>
        <v>218.06813637225878</v>
      </c>
      <c r="I336" s="1">
        <f t="shared" ca="1" si="53"/>
        <v>8.1283668125223514</v>
      </c>
      <c r="J336" s="6">
        <f t="shared" ca="1" si="57"/>
        <v>943.52658021531954</v>
      </c>
      <c r="K336" s="1">
        <f t="shared" ca="1" si="54"/>
        <v>14.211320090274834</v>
      </c>
      <c r="L336" s="6">
        <f t="shared" ca="1" si="55"/>
        <v>61.488846872302865</v>
      </c>
      <c r="M336" s="7">
        <f t="shared" ca="1" si="48"/>
        <v>20.527416324811291</v>
      </c>
      <c r="N336" s="8">
        <f ca="1">J336/AVERAGE(L216:L335)</f>
        <v>25.319043685503775</v>
      </c>
      <c r="O336" s="13">
        <f ca="1">1/M336-(G336/100-(((E336/E216)^(1/10))-1))</f>
        <v>-4.2081023515611743E-3</v>
      </c>
      <c r="P336" s="5">
        <f ca="1">((G336/G337+G336/1200+((1+G337/1200)^(-119))*(1-G336/G337)))</f>
        <v>1.0043929462302907</v>
      </c>
      <c r="Q336" s="5">
        <f ca="1">Q335*P335*E335/E336</f>
        <v>6.74743696631006</v>
      </c>
      <c r="R336" s="10">
        <f t="shared" ca="1" si="49"/>
        <v>6.6283648972159881E-2</v>
      </c>
      <c r="S336" s="10">
        <f t="shared" ca="1" si="50"/>
        <v>-9.7686806646923863E-4</v>
      </c>
      <c r="T336" s="10">
        <f t="shared" ca="1" si="51"/>
        <v>6.726051703862912E-2</v>
      </c>
      <c r="U336" s="10"/>
      <c r="V336" s="11"/>
      <c r="W336" s="12"/>
      <c r="X336" s="12"/>
    </row>
    <row r="337" spans="1:24" x14ac:dyDescent="0.2">
      <c r="A337" s="3">
        <v>1898.12</v>
      </c>
      <c r="B337" s="4">
        <v>5.65</v>
      </c>
      <c r="C337" s="1">
        <v>0.2</v>
      </c>
      <c r="D337" s="4">
        <v>0.35</v>
      </c>
      <c r="E337" s="4">
        <v>6.7553424790000003</v>
      </c>
      <c r="F337" s="1">
        <f t="shared" ca="1" si="56"/>
        <v>1898.958333333308</v>
      </c>
      <c r="G337" s="5">
        <f ca="1">G326*1/12+G338*11/12</f>
        <v>3.1208333333333336</v>
      </c>
      <c r="H337" s="1">
        <f t="shared" ca="1" si="52"/>
        <v>228.33290166930706</v>
      </c>
      <c r="I337" s="1">
        <f t="shared" ca="1" si="53"/>
        <v>8.0825805900639658</v>
      </c>
      <c r="J337" s="6">
        <f t="shared" ca="1" si="57"/>
        <v>990.853942530067</v>
      </c>
      <c r="K337" s="1">
        <f t="shared" ca="1" si="54"/>
        <v>14.144516032611939</v>
      </c>
      <c r="L337" s="6">
        <f t="shared" ca="1" si="55"/>
        <v>61.380332723101489</v>
      </c>
      <c r="M337" s="7">
        <f t="shared" ca="1" si="48"/>
        <v>21.403631985448175</v>
      </c>
      <c r="N337" s="8">
        <f ca="1">J337/AVERAGE(L217:L336)</f>
        <v>26.371858460631429</v>
      </c>
      <c r="O337" s="13">
        <f ca="1">1/M337-(G337/100-(((E337/E217)^(1/10))-1))</f>
        <v>-4.6050711802030908E-3</v>
      </c>
      <c r="P337" s="5">
        <f ca="1">((G337/G338+G337/1200+((1+G338/1200)^(-119))*(1-G337/G338)))</f>
        <v>1.0043773363133697</v>
      </c>
      <c r="Q337" s="5">
        <f ca="1">Q336*P336*E336/E337</f>
        <v>6.6816228566601144</v>
      </c>
      <c r="R337" s="10">
        <f t="shared" ca="1" si="49"/>
        <v>6.2723425576802327E-2</v>
      </c>
      <c r="S337" s="10">
        <f t="shared" ca="1" si="50"/>
        <v>-6.6552271536934882E-4</v>
      </c>
      <c r="T337" s="10">
        <f t="shared" ca="1" si="51"/>
        <v>6.3388948292171676E-2</v>
      </c>
      <c r="U337" s="10"/>
      <c r="V337" s="11"/>
      <c r="W337" s="12"/>
      <c r="X337" s="12"/>
    </row>
    <row r="338" spans="1:24" x14ac:dyDescent="0.2">
      <c r="A338" s="3">
        <v>1899.01</v>
      </c>
      <c r="B338" s="4">
        <v>6.08</v>
      </c>
      <c r="C338" s="1">
        <v>0.20080000000000001</v>
      </c>
      <c r="D338" s="4">
        <v>0.36080000000000001</v>
      </c>
      <c r="E338" s="4">
        <v>6.7553424790000003</v>
      </c>
      <c r="F338" s="1">
        <f t="shared" ca="1" si="56"/>
        <v>1899.0416666666413</v>
      </c>
      <c r="G338" s="5">
        <v>3.1</v>
      </c>
      <c r="H338" s="1">
        <f t="shared" ca="1" si="52"/>
        <v>245.71044993794459</v>
      </c>
      <c r="I338" s="1">
        <f t="shared" ca="1" si="53"/>
        <v>8.1149109124242234</v>
      </c>
      <c r="J338" s="6">
        <f t="shared" ca="1" si="57"/>
        <v>1069.198630068639</v>
      </c>
      <c r="K338" s="1">
        <f t="shared" ca="1" si="54"/>
        <v>14.580975384475394</v>
      </c>
      <c r="L338" s="6">
        <f t="shared" ca="1" si="55"/>
        <v>63.448497652757375</v>
      </c>
      <c r="M338" s="7">
        <f t="shared" ca="1" si="48"/>
        <v>22.932807416487179</v>
      </c>
      <c r="N338" s="8">
        <f ca="1">J338/AVERAGE(L218:L337)</f>
        <v>28.222949576087561</v>
      </c>
      <c r="O338" s="13">
        <f ca="1">1/M338-(G338/100-(((E338/E218)^(1/10))-1))</f>
        <v>-4.0674292764648484E-3</v>
      </c>
      <c r="P338" s="5">
        <f ca="1">((G338/G339+G338/1200+((1+G339/1200)^(-119))*(1-G338/G339)))</f>
        <v>1.0022280750454438</v>
      </c>
      <c r="Q338" s="5">
        <f ca="1">Q337*P337*E337/E338</f>
        <v>6.7108705670228135</v>
      </c>
      <c r="R338" s="10">
        <f t="shared" ca="1" si="49"/>
        <v>5.6525293120711639E-2</v>
      </c>
      <c r="S338" s="10">
        <f t="shared" ca="1" si="50"/>
        <v>3.4508758039986098E-4</v>
      </c>
      <c r="T338" s="10">
        <f t="shared" ca="1" si="51"/>
        <v>5.6180205540311778E-2</v>
      </c>
      <c r="U338" s="10"/>
      <c r="V338" s="11"/>
      <c r="W338" s="12"/>
      <c r="X338" s="12"/>
    </row>
    <row r="339" spans="1:24" x14ac:dyDescent="0.2">
      <c r="A339" s="3">
        <v>1899.02</v>
      </c>
      <c r="B339" s="4">
        <v>6.31</v>
      </c>
      <c r="C339" s="1">
        <v>0.20169999999999999</v>
      </c>
      <c r="D339" s="4">
        <v>0.37169999999999997</v>
      </c>
      <c r="E339" s="4">
        <v>6.9456325620000001</v>
      </c>
      <c r="F339" s="1">
        <f t="shared" ca="1" si="56"/>
        <v>1899.1249999999745</v>
      </c>
      <c r="G339" s="5">
        <f ca="1">G338*11/12+G350*1/12</f>
        <v>3.104166666666667</v>
      </c>
      <c r="H339" s="1">
        <f t="shared" ca="1" si="52"/>
        <v>248.01901261300839</v>
      </c>
      <c r="I339" s="1">
        <f t="shared" ca="1" si="53"/>
        <v>7.9279611480259584</v>
      </c>
      <c r="J339" s="6">
        <f t="shared" ca="1" si="57"/>
        <v>1082.1190918708664</v>
      </c>
      <c r="K339" s="1">
        <f t="shared" ca="1" si="54"/>
        <v>14.609931376902569</v>
      </c>
      <c r="L339" s="6">
        <f t="shared" ca="1" si="55"/>
        <v>63.743845712900324</v>
      </c>
      <c r="M339" s="7">
        <f t="shared" ca="1" si="48"/>
        <v>23.048117549980198</v>
      </c>
      <c r="N339" s="8">
        <f ca="1">J339/AVERAGE(L219:L338)</f>
        <v>28.325993069592673</v>
      </c>
      <c r="O339" s="13">
        <f ca="1">1/M339-(G339/100-(((E339/E219)^(1/10))-1))</f>
        <v>-4.1025988703934091E-4</v>
      </c>
      <c r="P339" s="5">
        <f ca="1">((G339/G340+G339/1200+((1+G340/1200)^(-119))*(1-G339/G340)))</f>
        <v>1.0022316173344918</v>
      </c>
      <c r="Q339" s="5">
        <f ca="1">Q338*P338*E338/E339</f>
        <v>6.5415549514418974</v>
      </c>
      <c r="R339" s="10">
        <f t="shared" ca="1" si="49"/>
        <v>5.1479835829899345E-2</v>
      </c>
      <c r="S339" s="10">
        <f t="shared" ca="1" si="50"/>
        <v>2.0539182052696781E-3</v>
      </c>
      <c r="T339" s="10">
        <f t="shared" ca="1" si="51"/>
        <v>4.9425917624629667E-2</v>
      </c>
      <c r="U339" s="10"/>
      <c r="V339" s="11"/>
      <c r="W339" s="12"/>
      <c r="X339" s="12"/>
    </row>
    <row r="340" spans="1:24" x14ac:dyDescent="0.2">
      <c r="A340" s="3">
        <v>1899.03</v>
      </c>
      <c r="B340" s="4">
        <v>6.4</v>
      </c>
      <c r="C340" s="1">
        <v>0.20250000000000001</v>
      </c>
      <c r="D340" s="4">
        <v>0.38250000000000001</v>
      </c>
      <c r="E340" s="4">
        <v>6.9456325620000001</v>
      </c>
      <c r="F340" s="1">
        <f t="shared" ca="1" si="56"/>
        <v>1899.2083333333078</v>
      </c>
      <c r="G340" s="5">
        <f ca="1">G338*10/12+G350*2/12</f>
        <v>3.1083333333333334</v>
      </c>
      <c r="H340" s="1">
        <f t="shared" ca="1" si="52"/>
        <v>251.55652626359014</v>
      </c>
      <c r="I340" s="1">
        <f t="shared" ca="1" si="53"/>
        <v>7.9594057138089074</v>
      </c>
      <c r="J340" s="6">
        <f t="shared" ca="1" si="57"/>
        <v>1100.4473768064765</v>
      </c>
      <c r="K340" s="1">
        <f t="shared" ca="1" si="54"/>
        <v>15.034433014972381</v>
      </c>
      <c r="L340" s="6">
        <f t="shared" ca="1" si="55"/>
        <v>65.76892525444957</v>
      </c>
      <c r="M340" s="7">
        <f t="shared" ca="1" si="48"/>
        <v>23.279682245508724</v>
      </c>
      <c r="N340" s="8">
        <f ca="1">J340/AVERAGE(L220:L339)</f>
        <v>28.570389684667116</v>
      </c>
      <c r="O340" s="13">
        <f ca="1">1/M340-(G340/100-(((E340/E220)^(1/10))-1))</f>
        <v>3.1393768145793893E-4</v>
      </c>
      <c r="P340" s="5">
        <f ca="1">((G340/G341+G340/1200+((1+G341/1200)^(-119))*(1-G340/G341)))</f>
        <v>1.0022351596044756</v>
      </c>
      <c r="Q340" s="5">
        <f ca="1">Q339*P339*E339/E340</f>
        <v>6.5561531988660651</v>
      </c>
      <c r="R340" s="10">
        <f t="shared" ca="1" si="49"/>
        <v>5.1539949525162276E-2</v>
      </c>
      <c r="S340" s="10">
        <f t="shared" ca="1" si="50"/>
        <v>2.0419155161419678E-3</v>
      </c>
      <c r="T340" s="10">
        <f t="shared" ca="1" si="51"/>
        <v>4.9498034009020309E-2</v>
      </c>
      <c r="U340" s="10"/>
      <c r="V340" s="11"/>
      <c r="W340" s="12"/>
      <c r="X340" s="12"/>
    </row>
    <row r="341" spans="1:24" x14ac:dyDescent="0.2">
      <c r="A341" s="3">
        <v>1899.04</v>
      </c>
      <c r="B341" s="4">
        <v>6.48</v>
      </c>
      <c r="C341" s="1">
        <v>0.20330000000000001</v>
      </c>
      <c r="D341" s="4">
        <v>0.39329999999999998</v>
      </c>
      <c r="E341" s="4">
        <v>7.0407735540000003</v>
      </c>
      <c r="F341" s="1">
        <f t="shared" ca="1" si="56"/>
        <v>1899.291666666641</v>
      </c>
      <c r="G341" s="5">
        <f ca="1">G338*9/12+G350*3/12</f>
        <v>3.1125000000000003</v>
      </c>
      <c r="H341" s="1">
        <f t="shared" ca="1" si="52"/>
        <v>251.25924394983033</v>
      </c>
      <c r="I341" s="1">
        <f t="shared" ca="1" si="53"/>
        <v>7.8828710331790912</v>
      </c>
      <c r="J341" s="6">
        <f t="shared" ca="1" si="57"/>
        <v>1102.0205693583744</v>
      </c>
      <c r="K341" s="1">
        <f t="shared" ca="1" si="54"/>
        <v>15.25004022306609</v>
      </c>
      <c r="L341" s="6">
        <f t="shared" ca="1" si="55"/>
        <v>66.886526223556885</v>
      </c>
      <c r="M341" s="7">
        <f t="shared" ca="1" si="48"/>
        <v>23.152421525686492</v>
      </c>
      <c r="N341" s="8">
        <f ca="1">J341/AVERAGE(L221:L340)</f>
        <v>28.371517887505831</v>
      </c>
      <c r="O341" s="13">
        <f ca="1">1/M341-(G341/100-(((E341/E221)^(1/10))-1))</f>
        <v>1.8540732642901361E-3</v>
      </c>
      <c r="P341" s="5">
        <f ca="1">((G341/G342+G341/1200+((1+G342/1200)^(-119))*(1-G341/G342)))</f>
        <v>1.0022387018554013</v>
      </c>
      <c r="Q341" s="5">
        <f ca="1">Q340*P340*E340/E341</f>
        <v>6.4820168448711808</v>
      </c>
      <c r="R341" s="10">
        <f t="shared" ca="1" si="49"/>
        <v>5.4203418157947603E-2</v>
      </c>
      <c r="S341" s="10">
        <f t="shared" ca="1" si="50"/>
        <v>1.3069980447215634E-3</v>
      </c>
      <c r="T341" s="10">
        <f t="shared" ca="1" si="51"/>
        <v>5.2896420113226039E-2</v>
      </c>
      <c r="U341" s="10"/>
      <c r="V341" s="11"/>
      <c r="W341" s="12"/>
      <c r="X341" s="12"/>
    </row>
    <row r="342" spans="1:24" x14ac:dyDescent="0.2">
      <c r="A342" s="3">
        <v>1899.05</v>
      </c>
      <c r="B342" s="4">
        <v>6.21</v>
      </c>
      <c r="C342" s="1">
        <v>0.20419999999999999</v>
      </c>
      <c r="D342" s="4">
        <v>0.4042</v>
      </c>
      <c r="E342" s="4">
        <v>7.0407735540000003</v>
      </c>
      <c r="F342" s="1">
        <f t="shared" ca="1" si="56"/>
        <v>1899.3749999999743</v>
      </c>
      <c r="G342" s="5">
        <f ca="1">G338*8/12+G350*4/12</f>
        <v>3.1166666666666671</v>
      </c>
      <c r="H342" s="1">
        <f t="shared" ca="1" si="52"/>
        <v>240.79010878525406</v>
      </c>
      <c r="I342" s="1">
        <f t="shared" ca="1" si="53"/>
        <v>7.9177681503943447</v>
      </c>
      <c r="J342" s="6">
        <f t="shared" ca="1" si="57"/>
        <v>1058.9969833956923</v>
      </c>
      <c r="K342" s="1">
        <f t="shared" ca="1" si="54"/>
        <v>15.672683087117504</v>
      </c>
      <c r="L342" s="6">
        <f t="shared" ca="1" si="55"/>
        <v>68.928595924080327</v>
      </c>
      <c r="M342" s="7">
        <f t="shared" ca="1" si="48"/>
        <v>22.091269360834193</v>
      </c>
      <c r="N342" s="8">
        <f ca="1">J342/AVERAGE(L222:L341)</f>
        <v>27.033363884659078</v>
      </c>
      <c r="O342" s="13">
        <f ca="1">1/M342-(G342/100-(((E342/E222)^(1/10))-1))</f>
        <v>6.3341790783615626E-3</v>
      </c>
      <c r="P342" s="5">
        <f ca="1">((G342/G343+G342/1200+((1+G343/1200)^(-119))*(1-G342/G343)))</f>
        <v>1.0022422440872751</v>
      </c>
      <c r="Q342" s="5">
        <f ca="1">Q341*P341*E341/E342</f>
        <v>6.4965281480085366</v>
      </c>
      <c r="R342" s="10">
        <f t="shared" ca="1" si="49"/>
        <v>6.1171919402221997E-2</v>
      </c>
      <c r="S342" s="10">
        <f t="shared" ca="1" si="50"/>
        <v>2.6983034043581711E-4</v>
      </c>
      <c r="T342" s="10">
        <f t="shared" ca="1" si="51"/>
        <v>6.090208906178618E-2</v>
      </c>
      <c r="U342" s="10"/>
      <c r="V342" s="11"/>
      <c r="W342" s="12"/>
      <c r="X342" s="12"/>
    </row>
    <row r="343" spans="1:24" x14ac:dyDescent="0.2">
      <c r="A343" s="3">
        <v>1899.06</v>
      </c>
      <c r="B343" s="4">
        <v>6.07</v>
      </c>
      <c r="C343" s="1">
        <v>0.20499999999999999</v>
      </c>
      <c r="D343" s="4">
        <v>0.41499999999999998</v>
      </c>
      <c r="E343" s="4">
        <v>7.135922645</v>
      </c>
      <c r="F343" s="1">
        <f t="shared" ca="1" si="56"/>
        <v>1899.4583333333076</v>
      </c>
      <c r="G343" s="5">
        <f ca="1">G338*7/12+G350*5/12</f>
        <v>3.1208333333333336</v>
      </c>
      <c r="H343" s="1">
        <f t="shared" ca="1" si="52"/>
        <v>232.22339877256337</v>
      </c>
      <c r="I343" s="1">
        <f t="shared" ca="1" si="53"/>
        <v>7.8428001232908535</v>
      </c>
      <c r="J343" s="6">
        <f t="shared" ca="1" si="57"/>
        <v>1024.194910486583</v>
      </c>
      <c r="K343" s="1">
        <f t="shared" ca="1" si="54"/>
        <v>15.87688805446685</v>
      </c>
      <c r="L343" s="6">
        <f t="shared" ca="1" si="55"/>
        <v>70.023210519263898</v>
      </c>
      <c r="M343" s="7">
        <f t="shared" ca="1" si="48"/>
        <v>21.212091925046838</v>
      </c>
      <c r="N343" s="8">
        <f ca="1">J343/AVERAGE(L223:L342)</f>
        <v>25.920743190931258</v>
      </c>
      <c r="O343" s="13">
        <f ca="1">1/M343-(G343/100-(((E343/E223)^(1/10))-1))</f>
        <v>9.5015040646232868E-3</v>
      </c>
      <c r="P343" s="5">
        <f ca="1">((G343/G344+G343/1200+((1+G344/1200)^(-119))*(1-G343/G344)))</f>
        <v>1.0022457863001029</v>
      </c>
      <c r="Q343" s="5">
        <f ca="1">Q342*P342*E342/E343</f>
        <v>6.4242771973588084</v>
      </c>
      <c r="R343" s="10">
        <f t="shared" ca="1" si="49"/>
        <v>6.5886016176859963E-2</v>
      </c>
      <c r="S343" s="10">
        <f t="shared" ca="1" si="50"/>
        <v>5.8712992494980298E-4</v>
      </c>
      <c r="T343" s="10">
        <f t="shared" ca="1" si="51"/>
        <v>6.529888625191016E-2</v>
      </c>
      <c r="U343" s="10"/>
      <c r="V343" s="11"/>
      <c r="W343" s="12"/>
      <c r="X343" s="12"/>
    </row>
    <row r="344" spans="1:24" x14ac:dyDescent="0.2">
      <c r="A344" s="3">
        <v>1899.07</v>
      </c>
      <c r="B344" s="4">
        <v>6.28</v>
      </c>
      <c r="C344" s="1">
        <v>0.20580000000000001</v>
      </c>
      <c r="D344" s="4">
        <v>0.42580000000000001</v>
      </c>
      <c r="E344" s="4">
        <v>7.2310717359999996</v>
      </c>
      <c r="F344" s="1">
        <f t="shared" ca="1" si="56"/>
        <v>1899.5416666666408</v>
      </c>
      <c r="G344" s="5">
        <f ca="1">G338*6/12+G350*6/12</f>
        <v>3.125</v>
      </c>
      <c r="H344" s="1">
        <f t="shared" ca="1" si="52"/>
        <v>237.09609067554135</v>
      </c>
      <c r="I344" s="1">
        <f t="shared" ca="1" si="53"/>
        <v>7.7698050097175813</v>
      </c>
      <c r="J344" s="6">
        <f t="shared" ca="1" si="57"/>
        <v>1048.541017896451</v>
      </c>
      <c r="K344" s="1">
        <f t="shared" ca="1" si="54"/>
        <v>16.07571901427476</v>
      </c>
      <c r="L344" s="6">
        <f t="shared" ca="1" si="55"/>
        <v>71.093752455463189</v>
      </c>
      <c r="M344" s="7">
        <f t="shared" ca="1" si="48"/>
        <v>21.561425634523122</v>
      </c>
      <c r="N344" s="8">
        <f ca="1">J344/AVERAGE(L224:L343)</f>
        <v>26.307639638375704</v>
      </c>
      <c r="O344" s="13">
        <f ca="1">1/M344-(G344/100-(((E344/E224)^(1/10))-1))</f>
        <v>1.0012959005826126E-2</v>
      </c>
      <c r="P344" s="5">
        <f ca="1">((G344/G345+G344/1200+((1+G345/1200)^(-119))*(1-G344/G345)))</f>
        <v>1.0022493284938903</v>
      </c>
      <c r="Q344" s="5">
        <f ca="1">Q343*P343*E343/E344</f>
        <v>6.3539819151473722</v>
      </c>
      <c r="R344" s="10">
        <f t="shared" ca="1" si="49"/>
        <v>6.5271635972098618E-2</v>
      </c>
      <c r="S344" s="10">
        <f t="shared" ca="1" si="50"/>
        <v>1.904345402575558E-3</v>
      </c>
      <c r="T344" s="10">
        <f t="shared" ca="1" si="51"/>
        <v>6.336729056952306E-2</v>
      </c>
      <c r="U344" s="10"/>
      <c r="V344" s="11"/>
      <c r="W344" s="12"/>
      <c r="X344" s="12"/>
    </row>
    <row r="345" spans="1:24" x14ac:dyDescent="0.2">
      <c r="A345" s="3">
        <v>1899.08</v>
      </c>
      <c r="B345" s="4">
        <v>6.44</v>
      </c>
      <c r="C345" s="1">
        <v>0.20669999999999999</v>
      </c>
      <c r="D345" s="4">
        <v>0.43669999999999998</v>
      </c>
      <c r="E345" s="4">
        <v>7.3262127269999997</v>
      </c>
      <c r="F345" s="1">
        <f t="shared" ca="1" si="56"/>
        <v>1899.6249999999741</v>
      </c>
      <c r="G345" s="5">
        <f ca="1">G338*5/12+G350*7/12</f>
        <v>3.1291666666666669</v>
      </c>
      <c r="H345" s="1">
        <f t="shared" ca="1" si="52"/>
        <v>239.97928882416412</v>
      </c>
      <c r="I345" s="1">
        <f t="shared" ca="1" si="53"/>
        <v>7.7024408385022864</v>
      </c>
      <c r="J345" s="6">
        <f t="shared" ca="1" si="57"/>
        <v>1064.1303876218099</v>
      </c>
      <c r="K345" s="1">
        <f t="shared" ca="1" si="54"/>
        <v>16.273129725079574</v>
      </c>
      <c r="L345" s="6">
        <f t="shared" ca="1" si="55"/>
        <v>72.159276440131109</v>
      </c>
      <c r="M345" s="7">
        <f t="shared" ca="1" si="48"/>
        <v>21.726237373055454</v>
      </c>
      <c r="N345" s="8">
        <f ca="1">J345/AVERAGE(L225:L344)</f>
        <v>26.46662985471454</v>
      </c>
      <c r="O345" s="13">
        <f ca="1">1/M345-(G345/100-(((E345/E225)^(1/10))-1))</f>
        <v>1.0920774676827769E-2</v>
      </c>
      <c r="P345" s="5">
        <f ca="1">((G345/G346+G345/1200+((1+G346/1200)^(-119))*(1-G345/G346)))</f>
        <v>1.0022528706686431</v>
      </c>
      <c r="Q345" s="5">
        <f ca="1">Q344*P344*E344/E345</f>
        <v>6.2855732727655296</v>
      </c>
      <c r="R345" s="10">
        <f t="shared" ca="1" si="49"/>
        <v>6.554163428520865E-2</v>
      </c>
      <c r="S345" s="10">
        <f t="shared" ca="1" si="50"/>
        <v>2.1986043489110596E-3</v>
      </c>
      <c r="T345" s="10">
        <f t="shared" ca="1" si="51"/>
        <v>6.334302993629759E-2</v>
      </c>
      <c r="U345" s="10"/>
      <c r="V345" s="11"/>
      <c r="W345" s="12"/>
      <c r="X345" s="12"/>
    </row>
    <row r="346" spans="1:24" x14ac:dyDescent="0.2">
      <c r="A346" s="3">
        <v>1899.09</v>
      </c>
      <c r="B346" s="4">
        <v>6.37</v>
      </c>
      <c r="C346" s="1">
        <v>0.20749999999999999</v>
      </c>
      <c r="D346" s="4">
        <v>0.44750000000000001</v>
      </c>
      <c r="E346" s="4">
        <v>7.6116519010000001</v>
      </c>
      <c r="F346" s="1">
        <f t="shared" ca="1" si="56"/>
        <v>1899.7083333333073</v>
      </c>
      <c r="G346" s="5">
        <f ca="1">G338*4/12+G350*8/12</f>
        <v>3.1333333333333337</v>
      </c>
      <c r="H346" s="1">
        <f t="shared" ca="1" si="52"/>
        <v>228.46934313582187</v>
      </c>
      <c r="I346" s="1">
        <f t="shared" ca="1" si="53"/>
        <v>7.4422902198874468</v>
      </c>
      <c r="J346" s="6">
        <f t="shared" ca="1" si="57"/>
        <v>1015.8423912190921</v>
      </c>
      <c r="K346" s="1">
        <f t="shared" ca="1" si="54"/>
        <v>16.050240353733169</v>
      </c>
      <c r="L346" s="6">
        <f t="shared" ca="1" si="55"/>
        <v>71.364124029912659</v>
      </c>
      <c r="M346" s="7">
        <f t="shared" ca="1" si="48"/>
        <v>20.591140514113778</v>
      </c>
      <c r="N346" s="8">
        <f ca="1">J346/AVERAGE(L226:L345)</f>
        <v>25.044683828420077</v>
      </c>
      <c r="O346" s="13">
        <f ca="1">1/M346-(G346/100-(((E346/E226)^(1/10))-1))</f>
        <v>1.5989821882392681E-2</v>
      </c>
      <c r="P346" s="5">
        <f ca="1">((G346/G347+G346/1200+((1+G347/1200)^(-119))*(1-G346/G347)))</f>
        <v>1.0022564128243681</v>
      </c>
      <c r="Q346" s="5">
        <f ca="1">Q345*P345*E345/E346</f>
        <v>6.0634919930596602</v>
      </c>
      <c r="R346" s="10">
        <f t="shared" ca="1" si="49"/>
        <v>6.9918037014519818E-2</v>
      </c>
      <c r="S346" s="10">
        <f t="shared" ca="1" si="50"/>
        <v>5.0290517871944829E-3</v>
      </c>
      <c r="T346" s="10">
        <f t="shared" ca="1" si="51"/>
        <v>6.4888985227325335E-2</v>
      </c>
      <c r="U346" s="10"/>
      <c r="V346" s="11"/>
      <c r="W346" s="12"/>
      <c r="X346" s="12"/>
    </row>
    <row r="347" spans="1:24" x14ac:dyDescent="0.2">
      <c r="A347" s="3">
        <v>1899.1</v>
      </c>
      <c r="B347" s="4">
        <v>6.34</v>
      </c>
      <c r="C347" s="1">
        <v>0.20830000000000001</v>
      </c>
      <c r="D347" s="4">
        <v>0.45829999999999999</v>
      </c>
      <c r="E347" s="4">
        <v>7.7067928930000003</v>
      </c>
      <c r="F347" s="1">
        <f t="shared" ca="1" si="56"/>
        <v>1899.7916666666406</v>
      </c>
      <c r="G347" s="5">
        <f ca="1">G338*3/12+G350*9/12</f>
        <v>3.1374999999999997</v>
      </c>
      <c r="H347" s="1">
        <f t="shared" ca="1" si="52"/>
        <v>224.58615977238767</v>
      </c>
      <c r="I347" s="1">
        <f t="shared" ca="1" si="53"/>
        <v>7.3787534827426429</v>
      </c>
      <c r="J347" s="6">
        <f t="shared" ca="1" si="57"/>
        <v>1001.310617811887</v>
      </c>
      <c r="K347" s="1">
        <f t="shared" ca="1" si="54"/>
        <v>16.234674609414078</v>
      </c>
      <c r="L347" s="6">
        <f t="shared" ca="1" si="55"/>
        <v>72.381806962647914</v>
      </c>
      <c r="M347" s="7">
        <f t="shared" ca="1" si="48"/>
        <v>20.153713460686607</v>
      </c>
      <c r="N347" s="8">
        <f ca="1">J347/AVERAGE(L227:L346)</f>
        <v>24.476723296282383</v>
      </c>
      <c r="O347" s="13">
        <f ca="1">1/M347-(G347/100-(((E347/E227)^(1/10))-1))</f>
        <v>1.824364730044304E-2</v>
      </c>
      <c r="P347" s="5">
        <f ca="1">((G347/G348+G347/1200+((1+G348/1200)^(-119))*(1-G347/G348)))</f>
        <v>1.0022599549610702</v>
      </c>
      <c r="Q347" s="5">
        <f ca="1">Q346*P346*E346/E347</f>
        <v>6.0021505246741382</v>
      </c>
      <c r="R347" s="10">
        <f t="shared" ca="1" si="49"/>
        <v>7.0157410592571967E-2</v>
      </c>
      <c r="S347" s="10">
        <f t="shared" ca="1" si="50"/>
        <v>4.2998456729295143E-3</v>
      </c>
      <c r="T347" s="10">
        <f t="shared" ca="1" si="51"/>
        <v>6.5857564919642453E-2</v>
      </c>
      <c r="U347" s="10"/>
      <c r="V347" s="11"/>
      <c r="W347" s="12"/>
      <c r="X347" s="12"/>
    </row>
    <row r="348" spans="1:24" x14ac:dyDescent="0.2">
      <c r="A348" s="3">
        <v>1899.11</v>
      </c>
      <c r="B348" s="4">
        <v>6.46</v>
      </c>
      <c r="C348" s="1">
        <v>0.2092</v>
      </c>
      <c r="D348" s="4">
        <v>0.46920000000000001</v>
      </c>
      <c r="E348" s="4">
        <v>7.8019419829999999</v>
      </c>
      <c r="F348" s="1">
        <f t="shared" ca="1" si="56"/>
        <v>1899.8749999999739</v>
      </c>
      <c r="G348" s="5">
        <f ca="1">G338*2/12+G350*10/12</f>
        <v>3.1416666666666666</v>
      </c>
      <c r="H348" s="1">
        <f t="shared" ca="1" si="52"/>
        <v>226.04620539896163</v>
      </c>
      <c r="I348" s="1">
        <f t="shared" ca="1" si="53"/>
        <v>7.3202579209694694</v>
      </c>
      <c r="J348" s="6">
        <f t="shared" ca="1" si="57"/>
        <v>1010.5399496145593</v>
      </c>
      <c r="K348" s="1">
        <f t="shared" ca="1" si="54"/>
        <v>16.418092813187737</v>
      </c>
      <c r="L348" s="6">
        <f t="shared" ca="1" si="55"/>
        <v>73.397112129899568</v>
      </c>
      <c r="M348" s="7">
        <f t="shared" ca="1" si="48"/>
        <v>20.196457520802298</v>
      </c>
      <c r="N348" s="8">
        <f ca="1">J348/AVERAGE(L228:L347)</f>
        <v>24.491414148182635</v>
      </c>
      <c r="O348" s="13">
        <f ca="1">1/M348-(G348/100-(((E348/E228)^(1/10))-1))</f>
        <v>1.9324774289488665E-2</v>
      </c>
      <c r="P348" s="5">
        <f ca="1">((G348/G349+G348/1200+((1+G349/1200)^(-119))*(1-G348/G349)))</f>
        <v>1.0022634970787563</v>
      </c>
      <c r="Q348" s="5">
        <f ca="1">Q347*P347*E347/E348</f>
        <v>5.9423500702758778</v>
      </c>
      <c r="R348" s="10">
        <f t="shared" ca="1" si="49"/>
        <v>6.800107284532686E-2</v>
      </c>
      <c r="S348" s="10">
        <f t="shared" ca="1" si="50"/>
        <v>4.555627479092772E-3</v>
      </c>
      <c r="T348" s="10">
        <f t="shared" ca="1" si="51"/>
        <v>6.3445445366234088E-2</v>
      </c>
      <c r="U348" s="10"/>
      <c r="V348" s="11"/>
      <c r="W348" s="12"/>
      <c r="X348" s="12"/>
    </row>
    <row r="349" spans="1:24" x14ac:dyDescent="0.2">
      <c r="A349" s="3">
        <v>1899.12</v>
      </c>
      <c r="B349" s="4">
        <v>6.02</v>
      </c>
      <c r="C349" s="1">
        <v>0.21</v>
      </c>
      <c r="D349" s="4">
        <v>0.48</v>
      </c>
      <c r="E349" s="4">
        <v>7.8970910740000004</v>
      </c>
      <c r="F349" s="1">
        <f t="shared" ca="1" si="56"/>
        <v>1899.9583333333071</v>
      </c>
      <c r="G349" s="5">
        <f ca="1">G338*1/12+G350*11/12</f>
        <v>3.145833333333333</v>
      </c>
      <c r="H349" s="1">
        <f t="shared" ca="1" si="52"/>
        <v>208.11182808957429</v>
      </c>
      <c r="I349" s="1">
        <f t="shared" ca="1" si="53"/>
        <v>7.2597149333572428</v>
      </c>
      <c r="J349" s="6">
        <f t="shared" ca="1" si="57"/>
        <v>933.0688323794443</v>
      </c>
      <c r="K349" s="1">
        <f t="shared" ca="1" si="54"/>
        <v>16.593634133387987</v>
      </c>
      <c r="L349" s="6">
        <f t="shared" ca="1" si="55"/>
        <v>74.397514874108523</v>
      </c>
      <c r="M349" s="7">
        <f t="shared" ca="1" si="48"/>
        <v>18.512649643600199</v>
      </c>
      <c r="N349" s="8">
        <f ca="1">J349/AVERAGE(L229:L348)</f>
        <v>22.419855109110472</v>
      </c>
      <c r="O349" s="13">
        <f ca="1">1/M349-(G349/100-(((E349/E229)^(1/10))-1))</f>
        <v>2.3771700547836928E-2</v>
      </c>
      <c r="P349" s="5">
        <f ca="1">((G349/G350+G349/1200+((1+G350/1200)^(-119))*(1-G349/G350)))</f>
        <v>1.0022670391774313</v>
      </c>
      <c r="Q349" s="5">
        <f ca="1">Q348*P348*E348/E349</f>
        <v>5.884041353198449</v>
      </c>
      <c r="R349" s="10">
        <f t="shared" ca="1" si="49"/>
        <v>7.7167551102330645E-2</v>
      </c>
      <c r="S349" s="10">
        <f t="shared" ca="1" si="50"/>
        <v>4.8065722079799755E-3</v>
      </c>
      <c r="T349" s="10">
        <f t="shared" ca="1" si="51"/>
        <v>7.2360978894350669E-2</v>
      </c>
      <c r="U349" s="10"/>
      <c r="V349" s="11"/>
      <c r="W349" s="12"/>
      <c r="X349" s="12"/>
    </row>
    <row r="350" spans="1:24" x14ac:dyDescent="0.2">
      <c r="A350" s="3">
        <v>1900.01</v>
      </c>
      <c r="B350" s="4">
        <v>6.1</v>
      </c>
      <c r="C350" s="1">
        <v>0.2175</v>
      </c>
      <c r="D350" s="4">
        <v>0.48</v>
      </c>
      <c r="E350" s="4">
        <v>7.8970910740000004</v>
      </c>
      <c r="F350" s="1">
        <f t="shared" ca="1" si="56"/>
        <v>1900.0416666666404</v>
      </c>
      <c r="G350" s="5">
        <v>3.15</v>
      </c>
      <c r="H350" s="1">
        <f t="shared" ca="1" si="52"/>
        <v>210.87743377847232</v>
      </c>
      <c r="I350" s="1">
        <f t="shared" ca="1" si="53"/>
        <v>7.5189904666914309</v>
      </c>
      <c r="J350" s="6">
        <f t="shared" ca="1" si="57"/>
        <v>948.27769935240667</v>
      </c>
      <c r="K350" s="1">
        <f t="shared" ca="1" si="54"/>
        <v>16.593634133387987</v>
      </c>
      <c r="L350" s="6">
        <f t="shared" ca="1" si="55"/>
        <v>74.618573063795935</v>
      </c>
      <c r="M350" s="7">
        <f t="shared" ca="1" si="48"/>
        <v>18.674275362444778</v>
      </c>
      <c r="N350" s="8">
        <f ca="1">J350/AVERAGE(L230:L349)</f>
        <v>22.58733482432903</v>
      </c>
      <c r="O350" s="13">
        <f ca="1">1/M350-(G350/100-(((E350/E230)^(1/10))-1))</f>
        <v>2.5737811567035224E-2</v>
      </c>
      <c r="P350" s="5">
        <f ca="1">((G350/G351+G350/1200+((1+G351/1200)^(-119))*(1-G350/G351)))</f>
        <v>1.0029795584767995</v>
      </c>
      <c r="Q350" s="5">
        <f ca="1">Q349*P349*E349/E350</f>
        <v>5.8973807054677758</v>
      </c>
      <c r="R350" s="10">
        <f t="shared" ca="1" si="49"/>
        <v>7.4527842689817936E-2</v>
      </c>
      <c r="S350" s="10">
        <f t="shared" ca="1" si="50"/>
        <v>5.7642284691359347E-3</v>
      </c>
      <c r="T350" s="10">
        <f t="shared" ca="1" si="51"/>
        <v>6.8763614220682001E-2</v>
      </c>
      <c r="U350" s="10"/>
      <c r="V350" s="11"/>
      <c r="W350" s="12"/>
      <c r="X350" s="12"/>
    </row>
    <row r="351" spans="1:24" x14ac:dyDescent="0.2">
      <c r="A351" s="3">
        <v>1900.02</v>
      </c>
      <c r="B351" s="4">
        <v>6.21</v>
      </c>
      <c r="C351" s="1">
        <v>0.22500000000000001</v>
      </c>
      <c r="D351" s="4">
        <v>0.48</v>
      </c>
      <c r="E351" s="4">
        <v>7.9922320659999997</v>
      </c>
      <c r="F351" s="1">
        <f t="shared" ca="1" si="56"/>
        <v>1900.1249999999736</v>
      </c>
      <c r="G351" s="5">
        <f ca="1">G350*11/12+G362*1/12</f>
        <v>3.145833333333333</v>
      </c>
      <c r="H351" s="1">
        <f t="shared" ca="1" si="52"/>
        <v>212.12454993796223</v>
      </c>
      <c r="I351" s="1">
        <f t="shared" ca="1" si="53"/>
        <v>7.6856720992015299</v>
      </c>
      <c r="J351" s="6">
        <f t="shared" ca="1" si="57"/>
        <v>956.76584512105546</v>
      </c>
      <c r="K351" s="1">
        <f t="shared" ca="1" si="54"/>
        <v>16.396100478296596</v>
      </c>
      <c r="L351" s="6">
        <f t="shared" ca="1" si="55"/>
        <v>73.952915564912502</v>
      </c>
      <c r="M351" s="7">
        <f t="shared" ca="1" si="48"/>
        <v>18.703797417251433</v>
      </c>
      <c r="N351" s="8">
        <f ca="1">J351/AVERAGE(L231:L350)</f>
        <v>22.595749104853358</v>
      </c>
      <c r="O351" s="13">
        <f ca="1">1/M351-(G351/100-(((E351/E231)^(1/10))-1))</f>
        <v>2.6897652963089276E-2</v>
      </c>
      <c r="P351" s="5">
        <f ca="1">((G351/G352+G351/1200+((1+G352/1200)^(-119))*(1-G351/G352)))</f>
        <v>1.0029761561500405</v>
      </c>
      <c r="Q351" s="5">
        <f ca="1">Q350*P350*E350/E351</f>
        <v>5.8445396223784236</v>
      </c>
      <c r="R351" s="10">
        <f t="shared" ca="1" si="49"/>
        <v>7.0080891324745931E-2</v>
      </c>
      <c r="S351" s="10">
        <f t="shared" ca="1" si="50"/>
        <v>6.9493349328253462E-3</v>
      </c>
      <c r="T351" s="10">
        <f t="shared" ca="1" si="51"/>
        <v>6.3131556391920585E-2</v>
      </c>
      <c r="U351" s="10"/>
      <c r="V351" s="11"/>
      <c r="W351" s="12"/>
      <c r="X351" s="12"/>
    </row>
    <row r="352" spans="1:24" x14ac:dyDescent="0.2">
      <c r="A352" s="3">
        <v>1900.03</v>
      </c>
      <c r="B352" s="4">
        <v>6.26</v>
      </c>
      <c r="C352" s="1">
        <v>0.23250000000000001</v>
      </c>
      <c r="D352" s="4">
        <v>0.48</v>
      </c>
      <c r="E352" s="4">
        <v>7.9922320659999997</v>
      </c>
      <c r="F352" s="1">
        <f t="shared" ca="1" si="56"/>
        <v>1900.2083333333069</v>
      </c>
      <c r="G352" s="5">
        <f ca="1">G350*10/12+G362*2/12</f>
        <v>3.1416666666666666</v>
      </c>
      <c r="H352" s="1">
        <f t="shared" ca="1" si="52"/>
        <v>213.83247707111812</v>
      </c>
      <c r="I352" s="1">
        <f t="shared" ca="1" si="53"/>
        <v>7.9418611691749144</v>
      </c>
      <c r="J352" s="6">
        <f t="shared" ca="1" si="57"/>
        <v>967.45435244879661</v>
      </c>
      <c r="K352" s="1">
        <f t="shared" ca="1" si="54"/>
        <v>16.396100478296596</v>
      </c>
      <c r="L352" s="6">
        <f t="shared" ca="1" si="55"/>
        <v>74.181803382655332</v>
      </c>
      <c r="M352" s="7">
        <f t="shared" ca="1" si="48"/>
        <v>18.775793421238365</v>
      </c>
      <c r="N352" s="8">
        <f ca="1">J352/AVERAGE(L232:L351)</f>
        <v>22.65855169287201</v>
      </c>
      <c r="O352" s="13">
        <f ca="1">1/M352-(G352/100-(((E352/E232)^(1/10))-1))</f>
        <v>2.6734307147491414E-2</v>
      </c>
      <c r="P352" s="5">
        <f ca="1">((G352/G353+G352/1200+((1+G353/1200)^(-119))*(1-G352/G353)))</f>
        <v>1.0029727538422986</v>
      </c>
      <c r="Q352" s="5">
        <f ca="1">Q351*P351*E351/E352</f>
        <v>5.8619338849197211</v>
      </c>
      <c r="R352" s="10">
        <f t="shared" ca="1" si="49"/>
        <v>6.9864224187602852E-2</v>
      </c>
      <c r="S352" s="10">
        <f t="shared" ca="1" si="50"/>
        <v>5.014324075594212E-3</v>
      </c>
      <c r="T352" s="10">
        <f t="shared" ca="1" si="51"/>
        <v>6.484990011200864E-2</v>
      </c>
      <c r="U352" s="10"/>
      <c r="V352" s="11"/>
      <c r="W352" s="12"/>
      <c r="X352" s="12"/>
    </row>
    <row r="353" spans="1:24" x14ac:dyDescent="0.2">
      <c r="A353" s="3">
        <v>1900.04</v>
      </c>
      <c r="B353" s="4">
        <v>6.34</v>
      </c>
      <c r="C353" s="1">
        <v>0.24</v>
      </c>
      <c r="D353" s="4">
        <v>0.48</v>
      </c>
      <c r="E353" s="4">
        <v>7.9922320659999997</v>
      </c>
      <c r="F353" s="1">
        <f t="shared" ca="1" si="56"/>
        <v>1900.2916666666401</v>
      </c>
      <c r="G353" s="5">
        <f ca="1">G350*9/12+G362*3/12</f>
        <v>3.1374999999999997</v>
      </c>
      <c r="H353" s="1">
        <f t="shared" ca="1" si="52"/>
        <v>216.56516048416754</v>
      </c>
      <c r="I353" s="1">
        <f t="shared" ca="1" si="53"/>
        <v>8.1980502391482979</v>
      </c>
      <c r="J353" s="6">
        <f t="shared" ca="1" si="57"/>
        <v>982.90889482018304</v>
      </c>
      <c r="K353" s="1">
        <f t="shared" ca="1" si="54"/>
        <v>16.396100478296596</v>
      </c>
      <c r="L353" s="6">
        <f t="shared" ca="1" si="55"/>
        <v>74.415815380707869</v>
      </c>
      <c r="M353" s="7">
        <f t="shared" ca="1" si="48"/>
        <v>18.936402033322729</v>
      </c>
      <c r="N353" s="8">
        <f ca="1">J353/AVERAGE(L233:L352)</f>
        <v>22.83012295722639</v>
      </c>
      <c r="O353" s="13">
        <f ca="1">1/M353-(G353/100-(((E353/E233)^(1/10))-1))</f>
        <v>2.6324249917931551E-2</v>
      </c>
      <c r="P353" s="5">
        <f ca="1">((G353/G354+G353/1200+((1+G354/1200)^(-119))*(1-G353/G354)))</f>
        <v>1.0029693515535789</v>
      </c>
      <c r="Q353" s="5">
        <f ca="1">Q352*P352*E352/E353</f>
        <v>5.879359971399416</v>
      </c>
      <c r="R353" s="10">
        <f t="shared" ca="1" si="49"/>
        <v>6.4977501499694501E-2</v>
      </c>
      <c r="S353" s="10">
        <f t="shared" ca="1" si="50"/>
        <v>4.0525486625320184E-3</v>
      </c>
      <c r="T353" s="10">
        <f t="shared" ca="1" si="51"/>
        <v>6.0924952837162483E-2</v>
      </c>
      <c r="U353" s="10"/>
      <c r="V353" s="11"/>
      <c r="W353" s="12"/>
      <c r="X353" s="12"/>
    </row>
    <row r="354" spans="1:24" x14ac:dyDescent="0.2">
      <c r="A354" s="3">
        <v>1900.05</v>
      </c>
      <c r="B354" s="4">
        <v>6.04</v>
      </c>
      <c r="C354" s="1">
        <v>0.2475</v>
      </c>
      <c r="D354" s="4">
        <v>0.48</v>
      </c>
      <c r="E354" s="4">
        <v>7.8019419829999999</v>
      </c>
      <c r="F354" s="1">
        <f t="shared" ca="1" si="56"/>
        <v>1900.3749999999734</v>
      </c>
      <c r="G354" s="5">
        <f ca="1">G350*8/12+G362*4/12</f>
        <v>3.1333333333333337</v>
      </c>
      <c r="H354" s="1">
        <f t="shared" ca="1" si="52"/>
        <v>211.34970288076289</v>
      </c>
      <c r="I354" s="1">
        <f t="shared" ca="1" si="53"/>
        <v>8.6604389839385458</v>
      </c>
      <c r="J354" s="6">
        <f t="shared" ca="1" si="57"/>
        <v>962.51341146293817</v>
      </c>
      <c r="K354" s="1">
        <f t="shared" ca="1" si="54"/>
        <v>16.796002877941422</v>
      </c>
      <c r="L354" s="6">
        <f t="shared" ca="1" si="55"/>
        <v>76.491132036789793</v>
      </c>
      <c r="M354" s="7">
        <f t="shared" ca="1" si="48"/>
        <v>18.403197016950408</v>
      </c>
      <c r="N354" s="8">
        <f ca="1">J354/AVERAGE(L234:L353)</f>
        <v>22.172115694151739</v>
      </c>
      <c r="O354" s="13">
        <f ca="1">1/M354-(G354/100-(((E354/E234)^(1/10))-1))</f>
        <v>2.4232858651637677E-2</v>
      </c>
      <c r="P354" s="5">
        <f ca="1">((G354/G355+G354/1200+((1+G355/1200)^(-119))*(1-G354/G355)))</f>
        <v>1.0029659492838876</v>
      </c>
      <c r="Q354" s="5">
        <f ca="1">Q353*P353*E353/E354</f>
        <v>6.040641788323442</v>
      </c>
      <c r="R354" s="10">
        <f t="shared" ca="1" si="49"/>
        <v>6.7875138801264834E-2</v>
      </c>
      <c r="S354" s="10">
        <f t="shared" ca="1" si="50"/>
        <v>3.509766605165332E-3</v>
      </c>
      <c r="T354" s="10">
        <f t="shared" ca="1" si="51"/>
        <v>6.4365372196099502E-2</v>
      </c>
      <c r="U354" s="10"/>
      <c r="V354" s="11"/>
      <c r="W354" s="12"/>
      <c r="X354" s="12"/>
    </row>
    <row r="355" spans="1:24" x14ac:dyDescent="0.2">
      <c r="A355" s="3">
        <v>1900.06</v>
      </c>
      <c r="B355" s="4">
        <v>5.86</v>
      </c>
      <c r="C355" s="1">
        <v>0.255</v>
      </c>
      <c r="D355" s="4">
        <v>0.48</v>
      </c>
      <c r="E355" s="4">
        <v>7.7067928930000003</v>
      </c>
      <c r="F355" s="1">
        <f t="shared" ca="1" si="56"/>
        <v>1900.4583333333067</v>
      </c>
      <c r="G355" s="5">
        <f ca="1">G350*7/12+G362*5/12</f>
        <v>3.1291666666666669</v>
      </c>
      <c r="H355" s="1">
        <f t="shared" ca="1" si="52"/>
        <v>207.58279120917851</v>
      </c>
      <c r="I355" s="1">
        <f t="shared" ca="1" si="53"/>
        <v>9.033039549204867</v>
      </c>
      <c r="J355" s="6">
        <f t="shared" ca="1" si="57"/>
        <v>948.78655109146052</v>
      </c>
      <c r="K355" s="1">
        <f t="shared" ca="1" si="54"/>
        <v>17.003368563209161</v>
      </c>
      <c r="L355" s="6">
        <f t="shared" ca="1" si="55"/>
        <v>77.716304526262988</v>
      </c>
      <c r="M355" s="7">
        <f t="shared" ca="1" si="48"/>
        <v>17.992711584303976</v>
      </c>
      <c r="N355" s="8">
        <f ca="1">J355/AVERAGE(L235:L354)</f>
        <v>21.667091326067688</v>
      </c>
      <c r="O355" s="13">
        <f ca="1">1/M355-(G355/100-(((E355/E235)^(1/10))-1))</f>
        <v>2.4286393111291125E-2</v>
      </c>
      <c r="P355" s="5">
        <f ca="1">((G355/G356+G355/1200+((1+G356/1200)^(-119))*(1-G355/G356)))</f>
        <v>1.0029625470332306</v>
      </c>
      <c r="Q355" s="5">
        <f ca="1">Q354*P354*E354/E355</f>
        <v>6.1333577886333934</v>
      </c>
      <c r="R355" s="10">
        <f t="shared" ca="1" si="49"/>
        <v>6.5611536216921618E-2</v>
      </c>
      <c r="S355" s="10">
        <f t="shared" ca="1" si="50"/>
        <v>3.2222961753032298E-3</v>
      </c>
      <c r="T355" s="10">
        <f t="shared" ca="1" si="51"/>
        <v>6.2389240041618388E-2</v>
      </c>
      <c r="U355" s="10"/>
      <c r="V355" s="11"/>
      <c r="W355" s="12"/>
      <c r="X355" s="12"/>
    </row>
    <row r="356" spans="1:24" x14ac:dyDescent="0.2">
      <c r="A356" s="3">
        <v>1900.07</v>
      </c>
      <c r="B356" s="4">
        <v>5.86</v>
      </c>
      <c r="C356" s="1">
        <v>0.26250000000000001</v>
      </c>
      <c r="D356" s="4">
        <v>0.48</v>
      </c>
      <c r="E356" s="4">
        <v>7.8019419829999999</v>
      </c>
      <c r="F356" s="1">
        <f t="shared" ca="1" si="56"/>
        <v>1900.5416666666399</v>
      </c>
      <c r="G356" s="5">
        <f ca="1">G350*6/12+G362*6/12</f>
        <v>3.125</v>
      </c>
      <c r="H356" s="1">
        <f t="shared" ca="1" si="52"/>
        <v>205.05120180153486</v>
      </c>
      <c r="I356" s="1">
        <f t="shared" ca="1" si="53"/>
        <v>9.1853140738742152</v>
      </c>
      <c r="J356" s="6">
        <f t="shared" ca="1" si="57"/>
        <v>940.71412802902842</v>
      </c>
      <c r="K356" s="1">
        <f t="shared" ca="1" si="54"/>
        <v>16.796002877941422</v>
      </c>
      <c r="L356" s="6">
        <f t="shared" ca="1" si="55"/>
        <v>77.055082159374351</v>
      </c>
      <c r="M356" s="7">
        <f t="shared" ca="1" si="48"/>
        <v>17.689545468952797</v>
      </c>
      <c r="N356" s="8">
        <f ca="1">J356/AVERAGE(L236:L355)</f>
        <v>21.293889709957142</v>
      </c>
      <c r="O356" s="13">
        <f ca="1">1/M356-(G356/100-(((E356/E236)^(1/10))-1))</f>
        <v>2.6508372245072756E-2</v>
      </c>
      <c r="P356" s="5">
        <f ca="1">((G356/G357+G356/1200+((1+G357/1200)^(-119))*(1-G356/G357)))</f>
        <v>1.0029591448016137</v>
      </c>
      <c r="Q356" s="5">
        <f ca="1">Q355*P355*E355/E356</f>
        <v>6.0765067886138704</v>
      </c>
      <c r="R356" s="10">
        <f t="shared" ca="1" si="49"/>
        <v>6.1471772979990513E-2</v>
      </c>
      <c r="S356" s="10">
        <f t="shared" ca="1" si="50"/>
        <v>4.4382347403240097E-3</v>
      </c>
      <c r="T356" s="10">
        <f t="shared" ca="1" si="51"/>
        <v>5.7033538239666504E-2</v>
      </c>
      <c r="U356" s="10"/>
      <c r="V356" s="11"/>
      <c r="W356" s="12"/>
      <c r="X356" s="12"/>
    </row>
    <row r="357" spans="1:24" x14ac:dyDescent="0.2">
      <c r="A357" s="3">
        <v>1900.08</v>
      </c>
      <c r="B357" s="4">
        <v>5.94</v>
      </c>
      <c r="C357" s="1">
        <v>0.27</v>
      </c>
      <c r="D357" s="4">
        <v>0.48</v>
      </c>
      <c r="E357" s="4">
        <v>7.7067928930000003</v>
      </c>
      <c r="F357" s="1">
        <f t="shared" ca="1" si="56"/>
        <v>1900.6249999999732</v>
      </c>
      <c r="G357" s="5">
        <f ca="1">G350*5/12+G362*7/12</f>
        <v>3.1208333333333336</v>
      </c>
      <c r="H357" s="1">
        <f t="shared" ca="1" si="52"/>
        <v>210.41668596971337</v>
      </c>
      <c r="I357" s="1">
        <f t="shared" ca="1" si="53"/>
        <v>9.5643948168051534</v>
      </c>
      <c r="J357" s="6">
        <f t="shared" ca="1" si="57"/>
        <v>968.98592951392732</v>
      </c>
      <c r="K357" s="1">
        <f t="shared" ca="1" si="54"/>
        <v>17.003368563209161</v>
      </c>
      <c r="L357" s="6">
        <f t="shared" ca="1" si="55"/>
        <v>78.301893294054736</v>
      </c>
      <c r="M357" s="7">
        <f t="shared" ca="1" si="48"/>
        <v>18.069614666784187</v>
      </c>
      <c r="N357" s="8">
        <f ca="1">J357/AVERAGE(L237:L356)</f>
        <v>21.745469843487943</v>
      </c>
      <c r="O357" s="13">
        <f ca="1">1/M357-(G357/100-(((E357/E237)^(1/10))-1))</f>
        <v>2.0503000596817963E-2</v>
      </c>
      <c r="P357" s="5">
        <f ca="1">((G357/G358+G357/1200+((1+G358/1200)^(-119))*(1-G357/G358)))</f>
        <v>1.002955742589043</v>
      </c>
      <c r="Q357" s="5">
        <f ca="1">Q356*P356*E356/E357</f>
        <v>6.1697314120995834</v>
      </c>
      <c r="R357" s="10">
        <f t="shared" ca="1" si="49"/>
        <v>6.2362729619005464E-2</v>
      </c>
      <c r="S357" s="10">
        <f t="shared" ca="1" si="50"/>
        <v>4.1614673758820775E-3</v>
      </c>
      <c r="T357" s="10">
        <f t="shared" ca="1" si="51"/>
        <v>5.8201262243123386E-2</v>
      </c>
      <c r="U357" s="10"/>
      <c r="V357" s="11"/>
      <c r="W357" s="12"/>
      <c r="X357" s="12"/>
    </row>
    <row r="358" spans="1:24" x14ac:dyDescent="0.2">
      <c r="A358" s="3">
        <v>1900.09</v>
      </c>
      <c r="B358" s="4">
        <v>5.8</v>
      </c>
      <c r="C358" s="1">
        <v>0.27750000000000002</v>
      </c>
      <c r="D358" s="4">
        <v>0.48</v>
      </c>
      <c r="E358" s="4">
        <v>7.8019419829999999</v>
      </c>
      <c r="F358" s="1">
        <f t="shared" ca="1" si="56"/>
        <v>1900.7083333333064</v>
      </c>
      <c r="G358" s="5">
        <f ca="1">G350*4/12+G362*8/12</f>
        <v>3.1166666666666671</v>
      </c>
      <c r="H358" s="1">
        <f t="shared" ca="1" si="52"/>
        <v>202.95170144179215</v>
      </c>
      <c r="I358" s="1">
        <f t="shared" ca="1" si="53"/>
        <v>9.7101891638098863</v>
      </c>
      <c r="J358" s="6">
        <f t="shared" ca="1" si="57"/>
        <v>938.33542025186443</v>
      </c>
      <c r="K358" s="1">
        <f t="shared" ca="1" si="54"/>
        <v>16.796002877941422</v>
      </c>
      <c r="L358" s="6">
        <f t="shared" ca="1" si="55"/>
        <v>77.655345124292239</v>
      </c>
      <c r="M358" s="7">
        <f t="shared" ca="1" si="48"/>
        <v>17.341874151224712</v>
      </c>
      <c r="N358" s="8">
        <f ca="1">J358/AVERAGE(L238:L357)</f>
        <v>20.86922595392473</v>
      </c>
      <c r="O358" s="13">
        <f ca="1">1/M358-(G358/100-(((E358/E238)^(1/10))-1))</f>
        <v>2.2910446651602412E-2</v>
      </c>
      <c r="P358" s="5">
        <f ca="1">((G358/G359+G358/1200+((1+G359/1200)^(-119))*(1-G358/G359)))</f>
        <v>1.0029523403955243</v>
      </c>
      <c r="Q358" s="5">
        <f ca="1">Q357*P357*E357/E358</f>
        <v>6.1125017899833409</v>
      </c>
      <c r="R358" s="10">
        <f t="shared" ca="1" si="49"/>
        <v>6.8005415438333827E-2</v>
      </c>
      <c r="S358" s="10">
        <f t="shared" ca="1" si="50"/>
        <v>6.361776127812524E-3</v>
      </c>
      <c r="T358" s="10">
        <f t="shared" ca="1" si="51"/>
        <v>6.1643639310521303E-2</v>
      </c>
      <c r="U358" s="10"/>
      <c r="V358" s="11"/>
      <c r="W358" s="12"/>
      <c r="X358" s="12"/>
    </row>
    <row r="359" spans="1:24" x14ac:dyDescent="0.2">
      <c r="A359" s="3">
        <v>1900.1</v>
      </c>
      <c r="B359" s="4">
        <v>6.01</v>
      </c>
      <c r="C359" s="1">
        <v>0.28499999999999998</v>
      </c>
      <c r="D359" s="4">
        <v>0.48</v>
      </c>
      <c r="E359" s="4">
        <v>7.7067928930000003</v>
      </c>
      <c r="F359" s="1">
        <f t="shared" ca="1" si="56"/>
        <v>1900.7916666666397</v>
      </c>
      <c r="G359" s="5">
        <f ca="1">G350*3/12+G362*9/12</f>
        <v>3.1125000000000003</v>
      </c>
      <c r="H359" s="1">
        <f t="shared" ca="1" si="52"/>
        <v>212.89634388518135</v>
      </c>
      <c r="I359" s="1">
        <f t="shared" ca="1" si="53"/>
        <v>10.09575008440544</v>
      </c>
      <c r="J359" s="6">
        <f t="shared" ca="1" si="57"/>
        <v>988.20365737095824</v>
      </c>
      <c r="K359" s="1">
        <f t="shared" ca="1" si="54"/>
        <v>17.003368563209161</v>
      </c>
      <c r="L359" s="6">
        <f t="shared" ca="1" si="55"/>
        <v>78.924751337447589</v>
      </c>
      <c r="M359" s="7">
        <f t="shared" ca="1" si="48"/>
        <v>18.102398784556051</v>
      </c>
      <c r="N359" s="8">
        <f ca="1">J359/AVERAGE(L239:L358)</f>
        <v>21.784692525130019</v>
      </c>
      <c r="O359" s="13">
        <f ca="1">1/M359-(G359/100-(((E359/E239)^(1/10))-1))</f>
        <v>1.9307613480088817E-2</v>
      </c>
      <c r="P359" s="5">
        <f ca="1">((G359/G360+G359/1200+((1+G360/1200)^(-119))*(1-G359/G360)))</f>
        <v>1.0029489382210637</v>
      </c>
      <c r="Q359" s="5">
        <f ca="1">Q358*P358*E358/E359</f>
        <v>6.2062365365613328</v>
      </c>
      <c r="R359" s="10">
        <f t="shared" ca="1" si="49"/>
        <v>7.0915077956436701E-2</v>
      </c>
      <c r="S359" s="10">
        <f t="shared" ca="1" si="50"/>
        <v>8.1191790509469453E-3</v>
      </c>
      <c r="T359" s="10">
        <f t="shared" ca="1" si="51"/>
        <v>6.2795898905489755E-2</v>
      </c>
      <c r="U359" s="10"/>
      <c r="V359" s="11"/>
      <c r="W359" s="12"/>
      <c r="X359" s="12"/>
    </row>
    <row r="360" spans="1:24" x14ac:dyDescent="0.2">
      <c r="A360" s="3">
        <v>1900.11</v>
      </c>
      <c r="B360" s="4">
        <v>6.48</v>
      </c>
      <c r="C360" s="1">
        <v>0.29249999999999998</v>
      </c>
      <c r="D360" s="4">
        <v>0.48</v>
      </c>
      <c r="E360" s="4">
        <v>7.7067928930000003</v>
      </c>
      <c r="F360" s="1">
        <f t="shared" ca="1" si="56"/>
        <v>1900.8749999999729</v>
      </c>
      <c r="G360" s="5">
        <f ca="1">G350*2/12+G362*10/12</f>
        <v>3.1083333333333334</v>
      </c>
      <c r="H360" s="1">
        <f t="shared" ca="1" si="52"/>
        <v>229.54547560332369</v>
      </c>
      <c r="I360" s="1">
        <f t="shared" ca="1" si="53"/>
        <v>10.361427718205583</v>
      </c>
      <c r="J360" s="6">
        <f t="shared" ca="1" si="57"/>
        <v>1069.4920405843973</v>
      </c>
      <c r="K360" s="1">
        <f t="shared" ca="1" si="54"/>
        <v>17.003368563209161</v>
      </c>
      <c r="L360" s="6">
        <f t="shared" ca="1" si="55"/>
        <v>79.221632635881278</v>
      </c>
      <c r="M360" s="7">
        <f t="shared" ca="1" si="48"/>
        <v>19.419584603760754</v>
      </c>
      <c r="N360" s="8">
        <f ca="1">J360/AVERAGE(L240:L359)</f>
        <v>23.365476491847197</v>
      </c>
      <c r="O360" s="13">
        <f ca="1">1/M360-(G360/100-(((E360/E240)^(1/10))-1))</f>
        <v>1.7974812589310545E-2</v>
      </c>
      <c r="P360" s="5">
        <f ca="1">((G360/G361+G360/1200+((1+G361/1200)^(-119))*(1-G360/G361)))</f>
        <v>1.0029455360656672</v>
      </c>
      <c r="Q360" s="5">
        <f ca="1">Q359*P359*E359/E360</f>
        <v>6.2245383446929603</v>
      </c>
      <c r="R360" s="10">
        <f t="shared" ca="1" si="49"/>
        <v>6.4984250533232757E-2</v>
      </c>
      <c r="S360" s="10">
        <f t="shared" ca="1" si="50"/>
        <v>1.0166633797672686E-2</v>
      </c>
      <c r="T360" s="10">
        <f t="shared" ca="1" si="51"/>
        <v>5.4817616735560071E-2</v>
      </c>
      <c r="U360" s="10"/>
      <c r="V360" s="11"/>
      <c r="W360" s="12"/>
      <c r="X360" s="12"/>
    </row>
    <row r="361" spans="1:24" x14ac:dyDescent="0.2">
      <c r="A361" s="3">
        <v>1900.12</v>
      </c>
      <c r="B361" s="4">
        <v>6.87</v>
      </c>
      <c r="C361" s="1">
        <v>0.3</v>
      </c>
      <c r="D361" s="4">
        <v>0.48</v>
      </c>
      <c r="E361" s="4">
        <v>7.6116519010000001</v>
      </c>
      <c r="F361" s="1">
        <f t="shared" ca="1" si="56"/>
        <v>1900.9583333333062</v>
      </c>
      <c r="G361" s="5">
        <f ca="1">G350*1/12+G362*11/12</f>
        <v>3.104166666666667</v>
      </c>
      <c r="H361" s="1">
        <f t="shared" ca="1" si="52"/>
        <v>246.4025725813338</v>
      </c>
      <c r="I361" s="1">
        <f t="shared" ca="1" si="53"/>
        <v>10.759937667307153</v>
      </c>
      <c r="J361" s="6">
        <f t="shared" ca="1" si="57"/>
        <v>1152.2098693855658</v>
      </c>
      <c r="K361" s="1">
        <f t="shared" ca="1" si="54"/>
        <v>17.215900267691445</v>
      </c>
      <c r="L361" s="6">
        <f t="shared" ca="1" si="55"/>
        <v>80.503746332615947</v>
      </c>
      <c r="M361" s="7">
        <f t="shared" ca="1" si="48"/>
        <v>20.74405116087085</v>
      </c>
      <c r="N361" s="8">
        <f ca="1">J361/AVERAGE(L241:L360)</f>
        <v>24.9511399170866</v>
      </c>
      <c r="O361" s="13">
        <f ca="1">1/M361-(G361/100-(((E361/E241)^(1/10))-1))</f>
        <v>1.3490267445614518E-2</v>
      </c>
      <c r="P361" s="5">
        <f ca="1">((G361/G362+G361/1200+((1+G362/1200)^(-119))*(1-G361/G362)))</f>
        <v>1.0029421339293405</v>
      </c>
      <c r="Q361" s="5">
        <f ca="1">Q360*P360*E360/E361</f>
        <v>6.3209050393635424</v>
      </c>
      <c r="R361" s="10">
        <f t="shared" ca="1" si="49"/>
        <v>5.4545251575951914E-2</v>
      </c>
      <c r="S361" s="10">
        <f t="shared" ca="1" si="50"/>
        <v>8.900918904485966E-3</v>
      </c>
      <c r="T361" s="10">
        <f t="shared" ca="1" si="51"/>
        <v>4.5644332671465948E-2</v>
      </c>
      <c r="U361" s="10"/>
      <c r="V361" s="11"/>
      <c r="W361" s="12"/>
      <c r="X361" s="12"/>
    </row>
    <row r="362" spans="1:24" x14ac:dyDescent="0.2">
      <c r="A362" s="3">
        <v>1901.01</v>
      </c>
      <c r="B362" s="4">
        <v>7.07</v>
      </c>
      <c r="C362" s="1">
        <v>0.30170000000000002</v>
      </c>
      <c r="D362" s="4">
        <v>0.48170000000000002</v>
      </c>
      <c r="E362" s="4">
        <v>7.7067928930000003</v>
      </c>
      <c r="F362" s="1">
        <f t="shared" ca="1" si="56"/>
        <v>1901.0416666666395</v>
      </c>
      <c r="G362" s="5">
        <v>3.1</v>
      </c>
      <c r="H362" s="1">
        <f t="shared" ca="1" si="52"/>
        <v>250.4454494622683</v>
      </c>
      <c r="I362" s="1">
        <f t="shared" ca="1" si="53"/>
        <v>10.687325615667094</v>
      </c>
      <c r="J362" s="6">
        <f t="shared" ca="1" si="57"/>
        <v>1175.2794857225579</v>
      </c>
      <c r="K362" s="1">
        <f t="shared" ca="1" si="54"/>
        <v>17.063588826870529</v>
      </c>
      <c r="L362" s="6">
        <f t="shared" ca="1" si="55"/>
        <v>80.075265667971166</v>
      </c>
      <c r="M362" s="7">
        <f t="shared" ca="1" si="48"/>
        <v>20.978581834536193</v>
      </c>
      <c r="N362" s="8">
        <f ca="1">J362/AVERAGE(L242:L361)</f>
        <v>25.223107928844311</v>
      </c>
      <c r="O362" s="13">
        <f ca="1">1/M362-(G362/100-(((E362/E242)^(1/10))-1))</f>
        <v>1.5441362892157334E-2</v>
      </c>
      <c r="P362" s="5">
        <f ca="1">((G362/G363+G362/1200+((1+G363/1200)^(-119))*(1-G362/G363)))</f>
        <v>1.0020149873405235</v>
      </c>
      <c r="Q362" s="5">
        <f ca="1">Q361*P361*E361/E362</f>
        <v>6.2612403151929579</v>
      </c>
      <c r="R362" s="10">
        <f t="shared" ca="1" si="49"/>
        <v>5.5432556751338513E-2</v>
      </c>
      <c r="S362" s="10">
        <f t="shared" ca="1" si="50"/>
        <v>1.0144103392990989E-2</v>
      </c>
      <c r="T362" s="10">
        <f t="shared" ca="1" si="51"/>
        <v>4.5288453358347525E-2</v>
      </c>
      <c r="U362" s="10"/>
      <c r="V362" s="11"/>
      <c r="W362" s="12"/>
      <c r="X362" s="12"/>
    </row>
    <row r="363" spans="1:24" x14ac:dyDescent="0.2">
      <c r="A363" s="3">
        <v>1901.02</v>
      </c>
      <c r="B363" s="4">
        <v>7.25</v>
      </c>
      <c r="C363" s="1">
        <v>0.30330000000000001</v>
      </c>
      <c r="D363" s="4">
        <v>0.48330000000000001</v>
      </c>
      <c r="E363" s="4">
        <v>7.6116519010000001</v>
      </c>
      <c r="F363" s="1">
        <f t="shared" ca="1" si="56"/>
        <v>1901.1249999999727</v>
      </c>
      <c r="G363" s="5">
        <f ca="1">G362*11/12+G374*1/12</f>
        <v>3.1066666666666669</v>
      </c>
      <c r="H363" s="1">
        <f t="shared" ca="1" si="52"/>
        <v>260.03182695992285</v>
      </c>
      <c r="I363" s="1">
        <f t="shared" ca="1" si="53"/>
        <v>10.878296981647532</v>
      </c>
      <c r="J363" s="6">
        <f t="shared" ca="1" si="57"/>
        <v>1224.5201198887657</v>
      </c>
      <c r="K363" s="1">
        <f t="shared" ca="1" si="54"/>
        <v>17.334259582031823</v>
      </c>
      <c r="L363" s="6">
        <f t="shared" ca="1" si="55"/>
        <v>81.629044681688342</v>
      </c>
      <c r="M363" s="7">
        <f t="shared" ca="1" si="48"/>
        <v>21.67914984820619</v>
      </c>
      <c r="N363" s="8">
        <f ca="1">J363/AVERAGE(L243:L362)</f>
        <v>26.053251360808794</v>
      </c>
      <c r="O363" s="13">
        <f ca="1">1/M363-(G363/100-(((E363/E243)^(1/10))-1))</f>
        <v>1.1385946036258685E-2</v>
      </c>
      <c r="P363" s="5">
        <f ca="1">((G363/G364+G363/1200+((1+G364/1200)^(-119))*(1-G363/G364)))</f>
        <v>1.0020207222232298</v>
      </c>
      <c r="Q363" s="5">
        <f ca="1">Q362*P362*E362/E363</f>
        <v>6.3522760047961331</v>
      </c>
      <c r="R363" s="10">
        <f t="shared" ca="1" si="49"/>
        <v>5.6660563453841739E-2</v>
      </c>
      <c r="S363" s="10">
        <f t="shared" ca="1" si="50"/>
        <v>1.2175146255171132E-2</v>
      </c>
      <c r="T363" s="10">
        <f t="shared" ca="1" si="51"/>
        <v>4.4485417198670607E-2</v>
      </c>
      <c r="U363" s="10"/>
      <c r="V363" s="11"/>
      <c r="W363" s="12"/>
      <c r="X363" s="12"/>
    </row>
    <row r="364" spans="1:24" x14ac:dyDescent="0.2">
      <c r="A364" s="3">
        <v>1901.03</v>
      </c>
      <c r="B364" s="4">
        <v>7.51</v>
      </c>
      <c r="C364" s="1">
        <v>0.30499999999999999</v>
      </c>
      <c r="D364" s="4">
        <v>0.48499999999999999</v>
      </c>
      <c r="E364" s="4">
        <v>7.6116519010000001</v>
      </c>
      <c r="F364" s="1">
        <f t="shared" ca="1" si="56"/>
        <v>1901.208333333306</v>
      </c>
      <c r="G364" s="5">
        <f ca="1">G362*10/12+G374*2/12</f>
        <v>3.1133333333333333</v>
      </c>
      <c r="H364" s="1">
        <f t="shared" ca="1" si="52"/>
        <v>269.35710627158903</v>
      </c>
      <c r="I364" s="1">
        <f t="shared" ca="1" si="53"/>
        <v>10.939269961762271</v>
      </c>
      <c r="J364" s="6">
        <f t="shared" ca="1" si="57"/>
        <v>1272.726802769444</v>
      </c>
      <c r="K364" s="1">
        <f t="shared" ca="1" si="54"/>
        <v>17.395232562146564</v>
      </c>
      <c r="L364" s="6">
        <f t="shared" ca="1" si="55"/>
        <v>82.193408700822957</v>
      </c>
      <c r="M364" s="7">
        <f t="shared" ca="1" si="48"/>
        <v>22.347583950683852</v>
      </c>
      <c r="N364" s="8">
        <f ca="1">J364/AVERAGE(L244:L363)</f>
        <v>26.840868787784952</v>
      </c>
      <c r="O364" s="13">
        <f ca="1">1/M364-(G364/100-(((E364/E244)^(1/10))-1))</f>
        <v>8.7471301208263894E-3</v>
      </c>
      <c r="P364" s="5">
        <f ca="1">((G364/G365+G364/1200+((1+G365/1200)^(-119))*(1-G364/G365)))</f>
        <v>1.002026457027879</v>
      </c>
      <c r="Q364" s="5">
        <f ca="1">Q363*P363*E363/E364</f>
        <v>6.3651121900871139</v>
      </c>
      <c r="R364" s="10">
        <f t="shared" ca="1" si="49"/>
        <v>5.0682384470588371E-2</v>
      </c>
      <c r="S364" s="10">
        <f t="shared" ca="1" si="50"/>
        <v>1.1214684565742816E-2</v>
      </c>
      <c r="T364" s="10">
        <f t="shared" ca="1" si="51"/>
        <v>3.9467699904845555E-2</v>
      </c>
      <c r="U364" s="10"/>
      <c r="V364" s="11"/>
      <c r="W364" s="12"/>
      <c r="X364" s="12"/>
    </row>
    <row r="365" spans="1:24" x14ac:dyDescent="0.2">
      <c r="A365" s="3">
        <v>1901.04</v>
      </c>
      <c r="B365" s="4">
        <v>8.14</v>
      </c>
      <c r="C365" s="1">
        <v>0.30669999999999997</v>
      </c>
      <c r="D365" s="4">
        <v>0.48670000000000002</v>
      </c>
      <c r="E365" s="4">
        <v>7.5165028100000004</v>
      </c>
      <c r="F365" s="1">
        <f t="shared" ca="1" si="56"/>
        <v>1901.2916666666392</v>
      </c>
      <c r="G365" s="5">
        <f ca="1">G362*9/12+G374*3/12</f>
        <v>3.12</v>
      </c>
      <c r="H365" s="1">
        <f t="shared" ca="1" si="52"/>
        <v>295.64871805056902</v>
      </c>
      <c r="I365" s="1">
        <f t="shared" ca="1" si="53"/>
        <v>11.139491624829178</v>
      </c>
      <c r="J365" s="6">
        <f t="shared" ca="1" si="57"/>
        <v>1401.3423060889106</v>
      </c>
      <c r="K365" s="1">
        <f t="shared" ca="1" si="54"/>
        <v>17.677178264768052</v>
      </c>
      <c r="L365" s="6">
        <f t="shared" ca="1" si="55"/>
        <v>83.787874738755875</v>
      </c>
      <c r="M365" s="7">
        <f t="shared" ca="1" si="48"/>
        <v>24.409716994827214</v>
      </c>
      <c r="N365" s="8">
        <f ca="1">J365/AVERAGE(L245:L364)</f>
        <v>29.293804989254223</v>
      </c>
      <c r="O365" s="13">
        <f ca="1">1/M365-(G365/100-(((E365/E245)^(1/10))-1))</f>
        <v>2.4736219890211034E-3</v>
      </c>
      <c r="P365" s="5">
        <f ca="1">((G365/G366+G365/1200+((1+G366/1200)^(-119))*(1-G365/G366)))</f>
        <v>1.0020321917545103</v>
      </c>
      <c r="Q365" s="5">
        <f ca="1">Q364*P364*E364/E365</f>
        <v>6.4587480883794521</v>
      </c>
      <c r="R365" s="10">
        <f t="shared" ca="1" si="49"/>
        <v>4.3951039738485687E-2</v>
      </c>
      <c r="S365" s="10">
        <f t="shared" ca="1" si="50"/>
        <v>1.3299288449727165E-2</v>
      </c>
      <c r="T365" s="10">
        <f t="shared" ca="1" si="51"/>
        <v>3.0651751288758522E-2</v>
      </c>
      <c r="U365" s="10"/>
      <c r="V365" s="11"/>
      <c r="W365" s="12"/>
      <c r="X365" s="12"/>
    </row>
    <row r="366" spans="1:24" x14ac:dyDescent="0.2">
      <c r="A366" s="3">
        <v>1901.05</v>
      </c>
      <c r="B366" s="4">
        <v>7.73</v>
      </c>
      <c r="C366" s="1">
        <v>0.30830000000000002</v>
      </c>
      <c r="D366" s="4">
        <v>0.48830000000000001</v>
      </c>
      <c r="E366" s="4">
        <v>7.5165028100000004</v>
      </c>
      <c r="F366" s="1">
        <f t="shared" ca="1" si="56"/>
        <v>1901.3749999999725</v>
      </c>
      <c r="G366" s="5">
        <f ca="1">G362*8/12+G374*4/12</f>
        <v>3.1266666666666669</v>
      </c>
      <c r="H366" s="1">
        <f t="shared" ca="1" si="52"/>
        <v>280.7573207040416</v>
      </c>
      <c r="I366" s="1">
        <f t="shared" ca="1" si="53"/>
        <v>11.197604394961969</v>
      </c>
      <c r="J366" s="6">
        <f t="shared" ca="1" si="57"/>
        <v>1335.1816763490435</v>
      </c>
      <c r="K366" s="1">
        <f t="shared" ca="1" si="54"/>
        <v>17.735291034900843</v>
      </c>
      <c r="L366" s="6">
        <f t="shared" ca="1" si="55"/>
        <v>84.342718313226129</v>
      </c>
      <c r="M366" s="7">
        <f t="shared" ca="1" si="48"/>
        <v>23.064012684863563</v>
      </c>
      <c r="N366" s="8">
        <f ca="1">J366/AVERAGE(L246:L365)</f>
        <v>27.661102045351072</v>
      </c>
      <c r="O366" s="13">
        <f ca="1">1/M366-(G366/100-(((E366/E246)^(1/10))-1))</f>
        <v>5.9728054263650937E-3</v>
      </c>
      <c r="P366" s="5">
        <f ca="1">((G366/G367+G366/1200+((1+G367/1200)^(-119))*(1-G366/G367)))</f>
        <v>1.0020379264031627</v>
      </c>
      <c r="Q366" s="5">
        <f ca="1">Q365*P365*E365/E366</f>
        <v>6.4718735029891157</v>
      </c>
      <c r="R366" s="10">
        <f t="shared" ca="1" si="49"/>
        <v>5.1684839948394901E-2</v>
      </c>
      <c r="S366" s="10">
        <f t="shared" ca="1" si="50"/>
        <v>1.3409081904786735E-2</v>
      </c>
      <c r="T366" s="10">
        <f t="shared" ca="1" si="51"/>
        <v>3.8275758043608166E-2</v>
      </c>
      <c r="U366" s="10"/>
      <c r="V366" s="11"/>
      <c r="W366" s="12"/>
      <c r="X366" s="12"/>
    </row>
    <row r="367" spans="1:24" x14ac:dyDescent="0.2">
      <c r="A367" s="3">
        <v>1901.06</v>
      </c>
      <c r="B367" s="4">
        <v>8.5</v>
      </c>
      <c r="C367" s="1">
        <v>0.31</v>
      </c>
      <c r="D367" s="4">
        <v>0.49</v>
      </c>
      <c r="E367" s="4">
        <v>7.5165028100000004</v>
      </c>
      <c r="F367" s="1">
        <f t="shared" ca="1" si="56"/>
        <v>1901.4583333333057</v>
      </c>
      <c r="G367" s="5">
        <f ca="1">G362*7/12+G374*5/12</f>
        <v>3.1333333333333333</v>
      </c>
      <c r="H367" s="1">
        <f t="shared" ca="1" si="52"/>
        <v>308.72409133044675</v>
      </c>
      <c r="I367" s="1">
        <f t="shared" ca="1" si="53"/>
        <v>11.259349213228058</v>
      </c>
      <c r="J367" s="6">
        <f t="shared" ca="1" si="57"/>
        <v>1472.6437829589331</v>
      </c>
      <c r="K367" s="1">
        <f t="shared" ca="1" si="54"/>
        <v>17.797035853166932</v>
      </c>
      <c r="L367" s="6">
        <f t="shared" ca="1" si="55"/>
        <v>84.893582782338513</v>
      </c>
      <c r="M367" s="7">
        <f t="shared" ca="1" si="48"/>
        <v>25.238466205960346</v>
      </c>
      <c r="N367" s="8">
        <f ca="1">J367/AVERAGE(L247:L366)</f>
        <v>30.240388110984192</v>
      </c>
      <c r="O367" s="13">
        <f ca="1">1/M367-(G367/100-(((E367/E247)^(1/10))-1))</f>
        <v>4.568493362102799E-3</v>
      </c>
      <c r="P367" s="5">
        <f ca="1">((G367/G368+G367/1200+((1+G368/1200)^(-119))*(1-G367/G368)))</f>
        <v>1.0020436609738748</v>
      </c>
      <c r="Q367" s="5">
        <f ca="1">Q366*P366*E366/E367</f>
        <v>6.4850627048787866</v>
      </c>
      <c r="R367" s="10">
        <f t="shared" ca="1" si="49"/>
        <v>4.3920055045181705E-2</v>
      </c>
      <c r="S367" s="10">
        <f t="shared" ca="1" si="50"/>
        <v>1.3518520118390498E-2</v>
      </c>
      <c r="T367" s="10">
        <f t="shared" ca="1" si="51"/>
        <v>3.0401534926791207E-2</v>
      </c>
      <c r="U367" s="10"/>
      <c r="V367" s="11"/>
      <c r="W367" s="12"/>
      <c r="X367" s="12"/>
    </row>
    <row r="368" spans="1:24" x14ac:dyDescent="0.2">
      <c r="A368" s="3">
        <v>1901.07</v>
      </c>
      <c r="B368" s="4">
        <v>7.93</v>
      </c>
      <c r="C368" s="1">
        <v>0.31169999999999998</v>
      </c>
      <c r="D368" s="4">
        <v>0.49170000000000003</v>
      </c>
      <c r="E368" s="4">
        <v>7.6116519010000001</v>
      </c>
      <c r="F368" s="1">
        <f t="shared" ca="1" si="56"/>
        <v>1901.541666666639</v>
      </c>
      <c r="G368" s="5">
        <f ca="1">G362*6/12+G374*6/12</f>
        <v>3.14</v>
      </c>
      <c r="H368" s="1">
        <f t="shared" ca="1" si="52"/>
        <v>284.42101900581906</v>
      </c>
      <c r="I368" s="1">
        <f t="shared" ca="1" si="53"/>
        <v>11.179575236332131</v>
      </c>
      <c r="J368" s="6">
        <f t="shared" ca="1" si="57"/>
        <v>1361.1597480719399</v>
      </c>
      <c r="K368" s="1">
        <f t="shared" ca="1" si="54"/>
        <v>17.635537836716423</v>
      </c>
      <c r="L368" s="6">
        <f t="shared" ca="1" si="55"/>
        <v>84.39877025560817</v>
      </c>
      <c r="M368" s="7">
        <f t="shared" ca="1" si="48"/>
        <v>23.144848553708101</v>
      </c>
      <c r="N368" s="8">
        <f ca="1">J368/AVERAGE(L248:L367)</f>
        <v>27.711150600769923</v>
      </c>
      <c r="O368" s="13">
        <f ca="1">1/M368-(G368/100-(((E368/E248)^(1/10))-1))</f>
        <v>1.0564738337857385E-2</v>
      </c>
      <c r="P368" s="5">
        <f ca="1">((G368/G369+G368/1200+((1+G369/1200)^(-119))*(1-G368/G369)))</f>
        <v>1.0020493954666856</v>
      </c>
      <c r="Q368" s="5">
        <f ca="1">Q367*P367*E367/E368</f>
        <v>6.4170840860107097</v>
      </c>
      <c r="R368" s="10">
        <f t="shared" ca="1" si="49"/>
        <v>5.1025249768652969E-2</v>
      </c>
      <c r="S368" s="10">
        <f t="shared" ca="1" si="50"/>
        <v>1.3807567083109928E-2</v>
      </c>
      <c r="T368" s="10">
        <f t="shared" ca="1" si="51"/>
        <v>3.7217682685543041E-2</v>
      </c>
      <c r="U368" s="10"/>
      <c r="V368" s="11"/>
      <c r="W368" s="12"/>
      <c r="X368" s="12"/>
    </row>
    <row r="369" spans="1:24" x14ac:dyDescent="0.2">
      <c r="A369" s="3">
        <v>1901.08</v>
      </c>
      <c r="B369" s="4">
        <v>8.0399999999999991</v>
      </c>
      <c r="C369" s="1">
        <v>0.31330000000000002</v>
      </c>
      <c r="D369" s="4">
        <v>0.49330000000000002</v>
      </c>
      <c r="E369" s="4">
        <v>7.7067928930000003</v>
      </c>
      <c r="F369" s="1">
        <f t="shared" ca="1" si="56"/>
        <v>1901.6249999999723</v>
      </c>
      <c r="G369" s="5">
        <f ca="1">G362*5/12+G374*7/12</f>
        <v>3.1466666666666669</v>
      </c>
      <c r="H369" s="1">
        <f t="shared" ca="1" si="52"/>
        <v>284.80642343375342</v>
      </c>
      <c r="I369" s="1">
        <f t="shared" ca="1" si="53"/>
        <v>11.098240355944649</v>
      </c>
      <c r="J369" s="6">
        <f t="shared" ca="1" si="57"/>
        <v>1367.4302767791546</v>
      </c>
      <c r="K369" s="1">
        <f t="shared" ca="1" si="54"/>
        <v>17.474503567148084</v>
      </c>
      <c r="L369" s="6">
        <f t="shared" ca="1" si="55"/>
        <v>83.899671086462334</v>
      </c>
      <c r="M369" s="7">
        <f t="shared" ca="1" si="48"/>
        <v>23.077177713844378</v>
      </c>
      <c r="N369" s="8">
        <f ca="1">J369/AVERAGE(L249:L368)</f>
        <v>27.608909472820365</v>
      </c>
      <c r="O369" s="13">
        <f ca="1">1/M369-(G369/100-(((E369/E249)^(1/10))-1))</f>
        <v>1.1866188520390432E-2</v>
      </c>
      <c r="P369" s="5">
        <f ca="1">((G369/G370+G369/1200+((1+G370/1200)^(-119))*(1-G369/G370)))</f>
        <v>1.0020551298816345</v>
      </c>
      <c r="Q369" s="5">
        <f ca="1">Q368*P368*E368/E369</f>
        <v>6.3508534463798201</v>
      </c>
      <c r="R369" s="10">
        <f t="shared" ca="1" si="49"/>
        <v>4.254264958651488E-2</v>
      </c>
      <c r="S369" s="10">
        <f t="shared" ca="1" si="50"/>
        <v>1.1957966427019073E-2</v>
      </c>
      <c r="T369" s="10">
        <f t="shared" ca="1" si="51"/>
        <v>3.0584683159495807E-2</v>
      </c>
      <c r="U369" s="10"/>
      <c r="V369" s="11"/>
      <c r="W369" s="12"/>
      <c r="X369" s="12"/>
    </row>
    <row r="370" spans="1:24" x14ac:dyDescent="0.2">
      <c r="A370" s="3">
        <v>1901.09</v>
      </c>
      <c r="B370" s="4">
        <v>8</v>
      </c>
      <c r="C370" s="1">
        <v>0.315</v>
      </c>
      <c r="D370" s="4">
        <v>0.495</v>
      </c>
      <c r="E370" s="4">
        <v>7.8019419829999999</v>
      </c>
      <c r="F370" s="1">
        <f t="shared" ca="1" si="56"/>
        <v>1901.7083333333055</v>
      </c>
      <c r="G370" s="5">
        <f ca="1">G362*4/12+G374*8/12</f>
        <v>3.1533333333333333</v>
      </c>
      <c r="H370" s="1">
        <f t="shared" ca="1" si="52"/>
        <v>279.93338129902367</v>
      </c>
      <c r="I370" s="1">
        <f t="shared" ca="1" si="53"/>
        <v>11.022376888649056</v>
      </c>
      <c r="J370" s="6">
        <f t="shared" ca="1" si="57"/>
        <v>1348.4436344372425</v>
      </c>
      <c r="K370" s="1">
        <f t="shared" ca="1" si="54"/>
        <v>17.320877967877092</v>
      </c>
      <c r="L370" s="6">
        <f t="shared" ca="1" si="55"/>
        <v>83.434949880804382</v>
      </c>
      <c r="M370" s="7">
        <f t="shared" ca="1" si="48"/>
        <v>22.590468316860235</v>
      </c>
      <c r="N370" s="8">
        <f ca="1">J370/AVERAGE(L250:L369)</f>
        <v>27.007461920876995</v>
      </c>
      <c r="O370" s="13">
        <f ca="1">1/M370-(G370/100-(((E370/E250)^(1/10))-1))</f>
        <v>1.520542069357355E-2</v>
      </c>
      <c r="P370" s="5">
        <f ca="1">((G370/G371+G370/1200+((1+G371/1200)^(-119))*(1-G370/G371)))</f>
        <v>1.0020608642187594</v>
      </c>
      <c r="Q370" s="5">
        <f ca="1">Q369*P369*E369/E370</f>
        <v>6.2862938551083998</v>
      </c>
      <c r="R370" s="10">
        <f t="shared" ca="1" si="49"/>
        <v>3.7557171030512038E-2</v>
      </c>
      <c r="S370" s="10">
        <f t="shared" ca="1" si="50"/>
        <v>1.2259919407023867E-2</v>
      </c>
      <c r="T370" s="10">
        <f t="shared" ca="1" si="51"/>
        <v>2.5297251623488171E-2</v>
      </c>
      <c r="U370" s="10"/>
      <c r="V370" s="11"/>
      <c r="W370" s="12"/>
      <c r="X370" s="12"/>
    </row>
    <row r="371" spans="1:24" x14ac:dyDescent="0.2">
      <c r="A371" s="3">
        <v>1901.1</v>
      </c>
      <c r="B371" s="4">
        <v>7.91</v>
      </c>
      <c r="C371" s="1">
        <v>0.31669999999999998</v>
      </c>
      <c r="D371" s="4">
        <v>0.49669999999999997</v>
      </c>
      <c r="E371" s="4">
        <v>7.8019419829999999</v>
      </c>
      <c r="F371" s="1">
        <f t="shared" ca="1" si="56"/>
        <v>1901.7916666666388</v>
      </c>
      <c r="G371" s="5">
        <f ca="1">G362*3/12+G374*9/12</f>
        <v>3.16</v>
      </c>
      <c r="H371" s="1">
        <f t="shared" ca="1" si="52"/>
        <v>276.78413075940966</v>
      </c>
      <c r="I371" s="1">
        <f t="shared" ca="1" si="53"/>
        <v>11.081862732175098</v>
      </c>
      <c r="J371" s="6">
        <f t="shared" ca="1" si="57"/>
        <v>1337.7221029146806</v>
      </c>
      <c r="K371" s="1">
        <f t="shared" ca="1" si="54"/>
        <v>17.380363811403132</v>
      </c>
      <c r="L371" s="6">
        <f t="shared" ca="1" si="55"/>
        <v>84.000830406791621</v>
      </c>
      <c r="M371" s="7">
        <f t="shared" ca="1" si="48"/>
        <v>22.252901618408927</v>
      </c>
      <c r="N371" s="8">
        <f ca="1">J371/AVERAGE(L251:L370)</f>
        <v>26.586455006647899</v>
      </c>
      <c r="O371" s="13">
        <f ca="1">1/M371-(G371/100-(((E371/E251)^(1/10))-1))</f>
        <v>1.5810256650797078E-2</v>
      </c>
      <c r="P371" s="5">
        <f ca="1">((G371/G372+G371/1200+((1+G372/1200)^(-119))*(1-G371/G372)))</f>
        <v>1.0020665984781001</v>
      </c>
      <c r="Q371" s="5">
        <f ca="1">Q370*P370*E370/E371</f>
        <v>6.2992490531829999</v>
      </c>
      <c r="R371" s="10">
        <f t="shared" ca="1" si="49"/>
        <v>3.9448782911181146E-2</v>
      </c>
      <c r="S371" s="10">
        <f t="shared" ca="1" si="50"/>
        <v>1.2367766741104624E-2</v>
      </c>
      <c r="T371" s="10">
        <f t="shared" ca="1" si="51"/>
        <v>2.7081016170076522E-2</v>
      </c>
      <c r="U371" s="10"/>
      <c r="V371" s="11"/>
      <c r="W371" s="12"/>
      <c r="X371" s="12"/>
    </row>
    <row r="372" spans="1:24" x14ac:dyDescent="0.2">
      <c r="A372" s="3">
        <v>1901.11</v>
      </c>
      <c r="B372" s="4">
        <v>8.08</v>
      </c>
      <c r="C372" s="1">
        <v>0.31830000000000003</v>
      </c>
      <c r="D372" s="4">
        <v>0.49830000000000002</v>
      </c>
      <c r="E372" s="4">
        <v>7.8970910740000004</v>
      </c>
      <c r="F372" s="1">
        <f t="shared" ca="1" si="56"/>
        <v>1901.874999999972</v>
      </c>
      <c r="G372" s="5">
        <f ca="1">G362*2/12+G374*10/12</f>
        <v>3.1666666666666665</v>
      </c>
      <c r="H372" s="1">
        <f t="shared" ca="1" si="52"/>
        <v>279.32617457869776</v>
      </c>
      <c r="I372" s="1">
        <f t="shared" ca="1" si="53"/>
        <v>11.003653634702909</v>
      </c>
      <c r="J372" s="6">
        <f t="shared" ca="1" si="57"/>
        <v>1354.4398271122602</v>
      </c>
      <c r="K372" s="1">
        <f t="shared" ca="1" si="54"/>
        <v>17.226266434723403</v>
      </c>
      <c r="L372" s="6">
        <f t="shared" ca="1" si="55"/>
        <v>83.529376961638519</v>
      </c>
      <c r="M372" s="7">
        <f t="shared" ca="1" si="48"/>
        <v>22.375074777652799</v>
      </c>
      <c r="N372" s="8">
        <f ca="1">J372/AVERAGE(L252:L371)</f>
        <v>26.713215249028362</v>
      </c>
      <c r="O372" s="13">
        <f ca="1">1/M372-(G372/100-(((E372/E252)^(1/10))-1))</f>
        <v>1.7977489621420505E-2</v>
      </c>
      <c r="P372" s="5">
        <f ca="1">((G372/G373+G372/1200+((1+G373/1200)^(-119))*(1-G372/G373)))</f>
        <v>1.0020723326596945</v>
      </c>
      <c r="Q372" s="5">
        <f ca="1">Q371*P371*E371/E372</f>
        <v>6.2362129311974339</v>
      </c>
      <c r="R372" s="10">
        <f t="shared" ca="1" si="49"/>
        <v>4.3781729004302106E-2</v>
      </c>
      <c r="S372" s="10">
        <f t="shared" ca="1" si="50"/>
        <v>1.4753651561353998E-2</v>
      </c>
      <c r="T372" s="10">
        <f t="shared" ca="1" si="51"/>
        <v>2.9028077442948108E-2</v>
      </c>
      <c r="U372" s="10"/>
      <c r="V372" s="11"/>
      <c r="W372" s="12"/>
      <c r="X372" s="12"/>
    </row>
    <row r="373" spans="1:24" x14ac:dyDescent="0.2">
      <c r="A373" s="3">
        <v>1901.12</v>
      </c>
      <c r="B373" s="4">
        <v>7.95</v>
      </c>
      <c r="C373" s="1">
        <v>0.32</v>
      </c>
      <c r="D373" s="4">
        <v>0.5</v>
      </c>
      <c r="E373" s="4">
        <v>7.9922320659999997</v>
      </c>
      <c r="F373" s="1">
        <f t="shared" ca="1" si="56"/>
        <v>1901.9583333333053</v>
      </c>
      <c r="G373" s="5">
        <f ca="1">G362*1/12+G374*11/12</f>
        <v>3.1733333333333338</v>
      </c>
      <c r="H373" s="1">
        <f t="shared" ca="1" si="52"/>
        <v>271.56041417178739</v>
      </c>
      <c r="I373" s="1">
        <f t="shared" ca="1" si="53"/>
        <v>10.930733652197731</v>
      </c>
      <c r="J373" s="6">
        <f t="shared" ca="1" si="57"/>
        <v>1321.2008961488677</v>
      </c>
      <c r="K373" s="1">
        <f t="shared" ca="1" si="54"/>
        <v>17.079271331558957</v>
      </c>
      <c r="L373" s="6">
        <f t="shared" ca="1" si="55"/>
        <v>83.094395984205519</v>
      </c>
      <c r="M373" s="7">
        <f t="shared" ca="1" si="48"/>
        <v>21.680215141029681</v>
      </c>
      <c r="N373" s="8">
        <f ca="1">J373/AVERAGE(L253:L372)</f>
        <v>25.86678433843527</v>
      </c>
      <c r="O373" s="13">
        <f ca="1">1/M373-(G373/100-(((E373/E253)^(1/10))-1))</f>
        <v>2.0547449641533218E-2</v>
      </c>
      <c r="P373" s="5">
        <f ca="1">((G373/G374+G373/1200+((1+G374/1200)^(-119))*(1-G373/G374)))</f>
        <v>1.0020780667635822</v>
      </c>
      <c r="Q373" s="5">
        <f ca="1">Q372*P372*E372/E373</f>
        <v>6.1747455760205421</v>
      </c>
      <c r="R373" s="10">
        <f t="shared" ca="1" si="49"/>
        <v>4.8385624474672984E-2</v>
      </c>
      <c r="S373" s="10">
        <f t="shared" ca="1" si="50"/>
        <v>1.714185538330959E-2</v>
      </c>
      <c r="T373" s="10">
        <f t="shared" ca="1" si="51"/>
        <v>3.1243769091363394E-2</v>
      </c>
      <c r="U373" s="10"/>
      <c r="V373" s="11"/>
      <c r="W373" s="12"/>
      <c r="X373" s="12"/>
    </row>
    <row r="374" spans="1:24" x14ac:dyDescent="0.2">
      <c r="A374" s="3">
        <v>1902.01</v>
      </c>
      <c r="B374" s="4">
        <v>8.1199999999999992</v>
      </c>
      <c r="C374" s="1">
        <v>0.32079999999999997</v>
      </c>
      <c r="D374" s="4">
        <v>0.51080000000000003</v>
      </c>
      <c r="E374" s="4">
        <v>7.8970910740000004</v>
      </c>
      <c r="F374" s="1">
        <f t="shared" ca="1" si="56"/>
        <v>1902.0416666666385</v>
      </c>
      <c r="G374" s="5">
        <v>3.18</v>
      </c>
      <c r="H374" s="1">
        <f t="shared" ca="1" si="52"/>
        <v>280.70897742314673</v>
      </c>
      <c r="I374" s="1">
        <f t="shared" ca="1" si="53"/>
        <v>11.09007881248097</v>
      </c>
      <c r="J374" s="6">
        <f t="shared" ca="1" si="57"/>
        <v>1370.2069654325999</v>
      </c>
      <c r="K374" s="1">
        <f t="shared" ca="1" si="54"/>
        <v>17.658392323613715</v>
      </c>
      <c r="L374" s="6">
        <f t="shared" ca="1" si="55"/>
        <v>86.194792850119711</v>
      </c>
      <c r="M374" s="7">
        <f t="shared" ca="1" si="48"/>
        <v>22.340290796033571</v>
      </c>
      <c r="N374" s="8">
        <f ca="1">J374/AVERAGE(L254:L373)</f>
        <v>26.635699508412824</v>
      </c>
      <c r="O374" s="13">
        <f ca="1">1/M374-(G374/100-(((E374/E254)^(1/10))-1))</f>
        <v>2.0493974303292278E-2</v>
      </c>
      <c r="P374" s="5">
        <f ca="1">((G374/G375+G374/1200+((1+G375/1200)^(-119))*(1-G374/G375)))</f>
        <v>1.0018008349940293</v>
      </c>
      <c r="Q374" s="5">
        <f ca="1">Q373*P373*E373/E374</f>
        <v>6.2621225616623892</v>
      </c>
      <c r="R374" s="10">
        <f t="shared" ca="1" si="49"/>
        <v>4.404338172305855E-2</v>
      </c>
      <c r="S374" s="10">
        <f t="shared" ca="1" si="50"/>
        <v>1.496805110298105E-2</v>
      </c>
      <c r="T374" s="10">
        <f t="shared" ca="1" si="51"/>
        <v>2.90753306200775E-2</v>
      </c>
      <c r="U374" s="10"/>
      <c r="V374" s="11"/>
      <c r="W374" s="12"/>
      <c r="X374" s="12"/>
    </row>
    <row r="375" spans="1:24" x14ac:dyDescent="0.2">
      <c r="A375" s="3">
        <v>1902.02</v>
      </c>
      <c r="B375" s="4">
        <v>8.19</v>
      </c>
      <c r="C375" s="1">
        <v>0.32169999999999999</v>
      </c>
      <c r="D375" s="4">
        <v>0.52170000000000005</v>
      </c>
      <c r="E375" s="4">
        <v>7.8970910740000004</v>
      </c>
      <c r="F375" s="1">
        <f t="shared" ca="1" si="56"/>
        <v>1902.1249999999718</v>
      </c>
      <c r="G375" s="5">
        <f ca="1">G374*11/12+G386*1/12</f>
        <v>3.1900000000000004</v>
      </c>
      <c r="H375" s="1">
        <f t="shared" ca="1" si="52"/>
        <v>283.12888240093253</v>
      </c>
      <c r="I375" s="1">
        <f t="shared" ca="1" si="53"/>
        <v>11.121191876481072</v>
      </c>
      <c r="J375" s="6">
        <f t="shared" ca="1" si="57"/>
        <v>1386.5428586155133</v>
      </c>
      <c r="K375" s="1">
        <f t="shared" ca="1" si="54"/>
        <v>18.035206098726068</v>
      </c>
      <c r="L375" s="6">
        <f t="shared" ca="1" si="55"/>
        <v>88.322272202651192</v>
      </c>
      <c r="M375" s="7">
        <f t="shared" ca="1" si="48"/>
        <v>22.459957452460404</v>
      </c>
      <c r="N375" s="8">
        <f ca="1">J375/AVERAGE(L255:L374)</f>
        <v>26.756070389465759</v>
      </c>
      <c r="O375" s="13">
        <f ca="1">1/M375-(G375/100-(((E375/E255)^(1/10))-1))</f>
        <v>2.0155481430143764E-2</v>
      </c>
      <c r="P375" s="5">
        <f ca="1">((G375/G376+G375/1200+((1+G376/1200)^(-119))*(1-G375/G376)))</f>
        <v>1.0018095695807507</v>
      </c>
      <c r="Q375" s="5">
        <f ca="1">Q374*P374*E374/E375</f>
        <v>6.2733996111083314</v>
      </c>
      <c r="R375" s="10">
        <f t="shared" ca="1" si="49"/>
        <v>4.1261628007891016E-2</v>
      </c>
      <c r="S375" s="10">
        <f t="shared" ca="1" si="50"/>
        <v>1.377061867643703E-2</v>
      </c>
      <c r="T375" s="10">
        <f t="shared" ca="1" si="51"/>
        <v>2.7491009331453986E-2</v>
      </c>
      <c r="U375" s="10"/>
      <c r="V375" s="11"/>
      <c r="W375" s="12"/>
      <c r="X375" s="12"/>
    </row>
    <row r="376" spans="1:24" x14ac:dyDescent="0.2">
      <c r="A376" s="3">
        <v>1902.03</v>
      </c>
      <c r="B376" s="4">
        <v>8.1999999999999993</v>
      </c>
      <c r="C376" s="1">
        <v>0.32250000000000001</v>
      </c>
      <c r="D376" s="4">
        <v>0.53249999999999997</v>
      </c>
      <c r="E376" s="4">
        <v>7.8970910740000004</v>
      </c>
      <c r="F376" s="1">
        <f t="shared" ca="1" si="56"/>
        <v>1902.2083333333051</v>
      </c>
      <c r="G376" s="5">
        <f ca="1">G374*10/12+G386*2/12</f>
        <v>3.1999999999999997</v>
      </c>
      <c r="H376" s="1">
        <f t="shared" ca="1" si="52"/>
        <v>283.47458311204474</v>
      </c>
      <c r="I376" s="1">
        <f t="shared" ca="1" si="53"/>
        <v>11.148847933370051</v>
      </c>
      <c r="J376" s="6">
        <f t="shared" ca="1" si="57"/>
        <v>1392.7856874203294</v>
      </c>
      <c r="K376" s="1">
        <f t="shared" ca="1" si="54"/>
        <v>18.408562866727294</v>
      </c>
      <c r="L376" s="6">
        <f t="shared" ca="1" si="55"/>
        <v>90.446143725771378</v>
      </c>
      <c r="M376" s="7">
        <f t="shared" ca="1" si="48"/>
        <v>22.410652288217339</v>
      </c>
      <c r="N376" s="8">
        <f ca="1">J376/AVERAGE(L256:L375)</f>
        <v>26.674136055631227</v>
      </c>
      <c r="O376" s="13">
        <f ca="1">1/M376-(G376/100-(((E376/E256)^(1/10))-1))</f>
        <v>2.280846522732017E-2</v>
      </c>
      <c r="P376" s="5">
        <f ca="1">((G376/G377+G376/1200+((1+G377/1200)^(-119))*(1-G376/G377)))</f>
        <v>1.0018183039057333</v>
      </c>
      <c r="Q376" s="5">
        <f ca="1">Q375*P375*E375/E376</f>
        <v>6.2847517642124862</v>
      </c>
      <c r="R376" s="10">
        <f t="shared" ca="1" si="49"/>
        <v>4.2061071410629536E-2</v>
      </c>
      <c r="S376" s="10">
        <f t="shared" ca="1" si="50"/>
        <v>1.1559486573487154E-2</v>
      </c>
      <c r="T376" s="10">
        <f t="shared" ca="1" si="51"/>
        <v>3.0501584837142381E-2</v>
      </c>
      <c r="U376" s="10"/>
      <c r="V376" s="11"/>
      <c r="W376" s="12"/>
      <c r="X376" s="12"/>
    </row>
    <row r="377" spans="1:24" x14ac:dyDescent="0.2">
      <c r="A377" s="3">
        <v>1902.04</v>
      </c>
      <c r="B377" s="4">
        <v>8.48</v>
      </c>
      <c r="C377" s="1">
        <v>0.32329999999999998</v>
      </c>
      <c r="D377" s="4">
        <v>0.54330000000000001</v>
      </c>
      <c r="E377" s="4">
        <v>7.9922320659999997</v>
      </c>
      <c r="F377" s="1">
        <f t="shared" ca="1" si="56"/>
        <v>1902.2916666666383</v>
      </c>
      <c r="G377" s="5">
        <f ca="1">G374*9/12+G386*3/12</f>
        <v>3.21</v>
      </c>
      <c r="H377" s="1">
        <f t="shared" ca="1" si="52"/>
        <v>289.66444178323985</v>
      </c>
      <c r="I377" s="1">
        <f t="shared" ca="1" si="53"/>
        <v>11.04345684298602</v>
      </c>
      <c r="J377" s="6">
        <f t="shared" ca="1" si="57"/>
        <v>1427.7197210406459</v>
      </c>
      <c r="K377" s="1">
        <f t="shared" ca="1" si="54"/>
        <v>18.558336228871962</v>
      </c>
      <c r="L377" s="6">
        <f t="shared" ca="1" si="55"/>
        <v>91.471712787898952</v>
      </c>
      <c r="M377" s="7">
        <f t="shared" ca="1" si="48"/>
        <v>22.823108698497844</v>
      </c>
      <c r="N377" s="8">
        <f ca="1">J377/AVERAGE(L257:L376)</f>
        <v>27.13631887951848</v>
      </c>
      <c r="O377" s="13">
        <f ca="1">1/M377-(G377/100-(((E377/E257)^(1/10))-1))</f>
        <v>2.4471114945135077E-2</v>
      </c>
      <c r="P377" s="5">
        <f ca="1">((G377/G378+G377/1200+((1+G378/1200)^(-119))*(1-G377/G378)))</f>
        <v>1.0018270379691732</v>
      </c>
      <c r="Q377" s="5">
        <f ca="1">Q376*P376*E376/E377</f>
        <v>6.2212284825346398</v>
      </c>
      <c r="R377" s="10">
        <f t="shared" ca="1" si="49"/>
        <v>3.9998523549566123E-2</v>
      </c>
      <c r="S377" s="10">
        <f t="shared" ca="1" si="50"/>
        <v>9.6121047319319697E-3</v>
      </c>
      <c r="T377" s="10">
        <f t="shared" ca="1" si="51"/>
        <v>3.0386418817634153E-2</v>
      </c>
      <c r="U377" s="10"/>
      <c r="V377" s="11"/>
      <c r="W377" s="12"/>
      <c r="X377" s="12"/>
    </row>
    <row r="378" spans="1:24" x14ac:dyDescent="0.2">
      <c r="A378" s="3">
        <v>1902.05</v>
      </c>
      <c r="B378" s="4">
        <v>8.4600000000000009</v>
      </c>
      <c r="C378" s="1">
        <v>0.32419999999999999</v>
      </c>
      <c r="D378" s="4">
        <v>0.55420000000000003</v>
      </c>
      <c r="E378" s="4">
        <v>8.0873811569999994</v>
      </c>
      <c r="F378" s="1">
        <f t="shared" ca="1" si="56"/>
        <v>1902.3749999999716</v>
      </c>
      <c r="G378" s="5">
        <f ca="1">G374*8/12+G386*4/12</f>
        <v>3.2199999999999998</v>
      </c>
      <c r="H378" s="1">
        <f t="shared" ca="1" si="52"/>
        <v>285.58136869818861</v>
      </c>
      <c r="I378" s="1">
        <f t="shared" ca="1" si="53"/>
        <v>10.943910133800559</v>
      </c>
      <c r="J378" s="6">
        <f t="shared" ca="1" si="57"/>
        <v>1412.0898624204583</v>
      </c>
      <c r="K378" s="1">
        <f t="shared" ca="1" si="54"/>
        <v>18.707942616139022</v>
      </c>
      <c r="L378" s="6">
        <f t="shared" ca="1" si="55"/>
        <v>92.503569947212526</v>
      </c>
      <c r="M378" s="7">
        <f t="shared" ref="M378:M441" ca="1" si="58">H378/AVERAGE(K258:K377)</f>
        <v>22.427954493329796</v>
      </c>
      <c r="N378" s="8">
        <f ca="1">J378/AVERAGE(L258:L377)</f>
        <v>26.637764485324784</v>
      </c>
      <c r="O378" s="13">
        <f ca="1">1/M378-(G378/100-(((E378/E258)^(1/10))-1))</f>
        <v>2.6342382656398565E-2</v>
      </c>
      <c r="P378" s="5">
        <f ca="1">((G378/G379+G378/1200+((1+G379/1200)^(-119))*(1-G378/G379)))</f>
        <v>1.0018357717712656</v>
      </c>
      <c r="Q378" s="5">
        <f ca="1">Q377*P377*E377/E378</f>
        <v>6.1592676136607576</v>
      </c>
      <c r="R378" s="10">
        <f t="shared" ca="1" si="49"/>
        <v>4.1463969050714367E-2</v>
      </c>
      <c r="S378" s="10">
        <f t="shared" ca="1" si="50"/>
        <v>1.0669421674553758E-2</v>
      </c>
      <c r="T378" s="10">
        <f t="shared" ca="1" si="51"/>
        <v>3.0794547376160608E-2</v>
      </c>
      <c r="U378" s="10"/>
      <c r="V378" s="11"/>
      <c r="W378" s="12"/>
      <c r="X378" s="12"/>
    </row>
    <row r="379" spans="1:24" x14ac:dyDescent="0.2">
      <c r="A379" s="3">
        <v>1902.06</v>
      </c>
      <c r="B379" s="4">
        <v>8.41</v>
      </c>
      <c r="C379" s="1">
        <v>0.32500000000000001</v>
      </c>
      <c r="D379" s="4">
        <v>0.56499999999999995</v>
      </c>
      <c r="E379" s="4">
        <v>8.18251405</v>
      </c>
      <c r="F379" s="1">
        <f t="shared" ca="1" si="56"/>
        <v>1902.4583333333048</v>
      </c>
      <c r="G379" s="5">
        <f ca="1">G374*7/12+G386*5/12</f>
        <v>3.2300000000000004</v>
      </c>
      <c r="H379" s="1">
        <f t="shared" ca="1" si="52"/>
        <v>280.59288575251514</v>
      </c>
      <c r="I379" s="1">
        <f t="shared" ca="1" si="53"/>
        <v>10.843363599235127</v>
      </c>
      <c r="J379" s="6">
        <f t="shared" ca="1" si="57"/>
        <v>1391.8917571601185</v>
      </c>
      <c r="K379" s="1">
        <f t="shared" ca="1" si="54"/>
        <v>18.850770564824142</v>
      </c>
      <c r="L379" s="6">
        <f t="shared" ca="1" si="55"/>
        <v>93.509969416821264</v>
      </c>
      <c r="M379" s="7">
        <f t="shared" ca="1" si="58"/>
        <v>21.963742295514621</v>
      </c>
      <c r="N379" s="8">
        <f ca="1">J379/AVERAGE(L259:L378)</f>
        <v>26.05879162661757</v>
      </c>
      <c r="O379" s="13">
        <f ca="1">1/M379-(G379/100-(((E379/E259)^(1/10))-1))</f>
        <v>2.8371212083532375E-2</v>
      </c>
      <c r="P379" s="5">
        <f ca="1">((G379/G380+G379/1200+((1+G380/1200)^(-119))*(1-G379/G380)))</f>
        <v>1.001844505312206</v>
      </c>
      <c r="Q379" s="5">
        <f ca="1">Q378*P378*E378/E379</f>
        <v>6.0988332719279006</v>
      </c>
      <c r="R379" s="10">
        <f t="shared" ref="R379:R442" ca="1" si="59">(($J499/$J379)^(1/10)-1)</f>
        <v>4.4424332978286962E-2</v>
      </c>
      <c r="S379" s="10">
        <f t="shared" ref="S379:S442" ca="1" si="60">(($Q499/$Q379)^(1/10)-1)</f>
        <v>1.2713833691679E-2</v>
      </c>
      <c r="T379" s="10">
        <f t="shared" ref="T379:T442" ca="1" si="61">R379-S379</f>
        <v>3.1710499286607963E-2</v>
      </c>
      <c r="U379" s="10"/>
      <c r="V379" s="11"/>
      <c r="W379" s="12"/>
      <c r="X379" s="12"/>
    </row>
    <row r="380" spans="1:24" x14ac:dyDescent="0.2">
      <c r="A380" s="3">
        <v>1902.07</v>
      </c>
      <c r="B380" s="4">
        <v>8.6</v>
      </c>
      <c r="C380" s="1">
        <v>0.32579999999999998</v>
      </c>
      <c r="D380" s="4">
        <v>0.57579999999999998</v>
      </c>
      <c r="E380" s="4">
        <v>8.18251405</v>
      </c>
      <c r="F380" s="1">
        <f t="shared" ca="1" si="56"/>
        <v>1902.5416666666381</v>
      </c>
      <c r="G380" s="5">
        <f ca="1">G374*6/12+G386*6/12</f>
        <v>3.2399999999999998</v>
      </c>
      <c r="H380" s="1">
        <f t="shared" ca="1" si="52"/>
        <v>286.93208293360641</v>
      </c>
      <c r="I380" s="1">
        <f t="shared" ca="1" si="53"/>
        <v>10.87005495578709</v>
      </c>
      <c r="J380" s="6">
        <f t="shared" ca="1" si="57"/>
        <v>1427.831031246601</v>
      </c>
      <c r="K380" s="1">
        <f t="shared" ca="1" si="54"/>
        <v>19.211103878275651</v>
      </c>
      <c r="L380" s="6">
        <f t="shared" ca="1" si="55"/>
        <v>95.598268347882907</v>
      </c>
      <c r="M380" s="7">
        <f t="shared" ca="1" si="58"/>
        <v>22.385686589401363</v>
      </c>
      <c r="N380" s="8">
        <f ca="1">J380/AVERAGE(L260:L379)</f>
        <v>26.529400003167833</v>
      </c>
      <c r="O380" s="13">
        <f ca="1">1/M380-(G380/100-(((E380/E260)^(1/10))-1))</f>
        <v>2.4709335896387796E-2</v>
      </c>
      <c r="P380" s="5">
        <f ca="1">((G380/G381+G380/1200+((1+G381/1200)^(-119))*(1-G380/G381)))</f>
        <v>1.0018532385921899</v>
      </c>
      <c r="Q380" s="5">
        <f ca="1">Q379*P379*E379/E380</f>
        <v>6.1100826022962309</v>
      </c>
      <c r="R380" s="10">
        <f t="shared" ca="1" si="59"/>
        <v>4.2303858445507103E-2</v>
      </c>
      <c r="S380" s="10">
        <f t="shared" ca="1" si="60"/>
        <v>1.2580760952309644E-2</v>
      </c>
      <c r="T380" s="10">
        <f t="shared" ca="1" si="61"/>
        <v>2.9723097493197459E-2</v>
      </c>
      <c r="U380" s="10"/>
      <c r="V380" s="11"/>
      <c r="W380" s="12"/>
      <c r="X380" s="12"/>
    </row>
    <row r="381" spans="1:24" x14ac:dyDescent="0.2">
      <c r="A381" s="3">
        <v>1902.08</v>
      </c>
      <c r="B381" s="4">
        <v>8.83</v>
      </c>
      <c r="C381" s="1">
        <v>0.32669999999999999</v>
      </c>
      <c r="D381" s="4">
        <v>0.5867</v>
      </c>
      <c r="E381" s="4">
        <v>8.0873811569999994</v>
      </c>
      <c r="F381" s="1">
        <f t="shared" ca="1" si="56"/>
        <v>1902.6249999999714</v>
      </c>
      <c r="G381" s="5">
        <f ca="1">G374*5/12+G386*7/12</f>
        <v>3.25</v>
      </c>
      <c r="H381" s="1">
        <f t="shared" ca="1" si="52"/>
        <v>298.07133399586348</v>
      </c>
      <c r="I381" s="1">
        <f t="shared" ca="1" si="53"/>
        <v>11.028301791217283</v>
      </c>
      <c r="J381" s="6">
        <f t="shared" ca="1" si="57"/>
        <v>1487.8354085268591</v>
      </c>
      <c r="K381" s="1">
        <f t="shared" ca="1" si="54"/>
        <v>19.805034162556414</v>
      </c>
      <c r="L381" s="6">
        <f t="shared" ca="1" si="55"/>
        <v>98.857648265312378</v>
      </c>
      <c r="M381" s="7">
        <f t="shared" ca="1" si="58"/>
        <v>23.168671834092859</v>
      </c>
      <c r="N381" s="8">
        <f ca="1">J381/AVERAGE(L261:L380)</f>
        <v>27.424898531949303</v>
      </c>
      <c r="O381" s="13">
        <f ca="1">1/M381-(G381/100-(((E381/E261)^(1/10))-1))</f>
        <v>2.0595372474778433E-2</v>
      </c>
      <c r="P381" s="5">
        <f ca="1">((G381/G382+G381/1200+((1+G382/1200)^(-119))*(1-G381/G382)))</f>
        <v>1.0018619716114121</v>
      </c>
      <c r="Q381" s="5">
        <f ca="1">Q380*P380*E380/E381</f>
        <v>6.193412920904672</v>
      </c>
      <c r="R381" s="10">
        <f t="shared" ca="1" si="59"/>
        <v>3.9774394725456297E-2</v>
      </c>
      <c r="S381" s="10">
        <f t="shared" ca="1" si="60"/>
        <v>1.0271060426152445E-2</v>
      </c>
      <c r="T381" s="10">
        <f t="shared" ca="1" si="61"/>
        <v>2.9503334299303852E-2</v>
      </c>
      <c r="U381" s="10"/>
      <c r="V381" s="11"/>
      <c r="W381" s="12"/>
      <c r="X381" s="12"/>
    </row>
    <row r="382" spans="1:24" x14ac:dyDescent="0.2">
      <c r="A382" s="3">
        <v>1902.09</v>
      </c>
      <c r="B382" s="4">
        <v>8.85</v>
      </c>
      <c r="C382" s="1">
        <v>0.32750000000000001</v>
      </c>
      <c r="D382" s="4">
        <v>0.59750000000000003</v>
      </c>
      <c r="E382" s="4">
        <v>8.18251405</v>
      </c>
      <c r="F382" s="1">
        <f t="shared" ca="1" si="56"/>
        <v>1902.7083333333046</v>
      </c>
      <c r="G382" s="5">
        <f ca="1">G374*4/12+G386*8/12</f>
        <v>3.26</v>
      </c>
      <c r="H382" s="1">
        <f t="shared" ca="1" si="52"/>
        <v>295.27313185609501</v>
      </c>
      <c r="I382" s="1">
        <f t="shared" ca="1" si="53"/>
        <v>10.926774088460014</v>
      </c>
      <c r="J382" s="6">
        <f t="shared" ca="1" si="57"/>
        <v>1478.4131871065772</v>
      </c>
      <c r="K382" s="1">
        <f t="shared" ca="1" si="54"/>
        <v>19.935106924747657</v>
      </c>
      <c r="L382" s="6">
        <f t="shared" ca="1" si="55"/>
        <v>99.813771671884737</v>
      </c>
      <c r="M382" s="7">
        <f t="shared" ca="1" si="58"/>
        <v>22.856566381954501</v>
      </c>
      <c r="N382" s="8">
        <f ca="1">J382/AVERAGE(L262:L381)</f>
        <v>27.022746801512977</v>
      </c>
      <c r="O382" s="13">
        <f ca="1">1/M382-(G382/100-(((E382/E262)^(1/10))-1))</f>
        <v>2.2266499788554078E-2</v>
      </c>
      <c r="P382" s="5">
        <f ca="1">((G382/G383+G382/1200+((1+G383/1200)^(-119))*(1-G382/G383)))</f>
        <v>1.0018707043700679</v>
      </c>
      <c r="Q382" s="5">
        <f ca="1">Q381*P381*E381/E382</f>
        <v>6.1328039274505954</v>
      </c>
      <c r="R382" s="10">
        <f t="shared" ca="1" si="59"/>
        <v>4.0367881670050565E-2</v>
      </c>
      <c r="S382" s="10">
        <f t="shared" ca="1" si="60"/>
        <v>1.0339344178422971E-2</v>
      </c>
      <c r="T382" s="10">
        <f t="shared" ca="1" si="61"/>
        <v>3.0028537491627594E-2</v>
      </c>
      <c r="U382" s="10"/>
      <c r="V382" s="11"/>
      <c r="W382" s="12"/>
      <c r="X382" s="12"/>
    </row>
    <row r="383" spans="1:24" x14ac:dyDescent="0.2">
      <c r="A383" s="3">
        <v>1902.1</v>
      </c>
      <c r="B383" s="4">
        <v>8.57</v>
      </c>
      <c r="C383" s="1">
        <v>0.32829999999999998</v>
      </c>
      <c r="D383" s="4">
        <v>0.60829999999999995</v>
      </c>
      <c r="E383" s="4">
        <v>8.7534247930000006</v>
      </c>
      <c r="F383" s="1">
        <f t="shared" ca="1" si="56"/>
        <v>1902.7916666666379</v>
      </c>
      <c r="G383" s="5">
        <f ca="1">G374*3/12+G386*9/12</f>
        <v>3.27</v>
      </c>
      <c r="H383" s="1">
        <f t="shared" ca="1" si="52"/>
        <v>267.28232267111912</v>
      </c>
      <c r="I383" s="1">
        <f t="shared" ca="1" si="53"/>
        <v>10.239064939664923</v>
      </c>
      <c r="J383" s="6">
        <f t="shared" ca="1" si="57"/>
        <v>1342.5372368901901</v>
      </c>
      <c r="K383" s="1">
        <f t="shared" ca="1" si="54"/>
        <v>18.971742926585964</v>
      </c>
      <c r="L383" s="6">
        <f t="shared" ca="1" si="55"/>
        <v>95.293512392100638</v>
      </c>
      <c r="M383" s="7">
        <f t="shared" ca="1" si="58"/>
        <v>20.604425401859807</v>
      </c>
      <c r="N383" s="8">
        <f ca="1">J383/AVERAGE(L263:L382)</f>
        <v>24.333335259523231</v>
      </c>
      <c r="O383" s="13">
        <f ca="1">1/M383-(G383/100-(((E383/E263)^(1/10))-1))</f>
        <v>3.3791235498939566E-2</v>
      </c>
      <c r="P383" s="5">
        <f ca="1">((G383/G384+G383/1200+((1+G384/1200)^(-119))*(1-G383/G384)))</f>
        <v>1.0018794368683519</v>
      </c>
      <c r="Q383" s="5">
        <f ca="1">Q382*P382*E382/E383</f>
        <v>5.7435381828533387</v>
      </c>
      <c r="R383" s="10">
        <f t="shared" ca="1" si="59"/>
        <v>5.0657742190309163E-2</v>
      </c>
      <c r="S383" s="10">
        <f t="shared" ca="1" si="60"/>
        <v>1.7051199726382027E-2</v>
      </c>
      <c r="T383" s="10">
        <f t="shared" ca="1" si="61"/>
        <v>3.3606542463927136E-2</v>
      </c>
      <c r="U383" s="10"/>
      <c r="V383" s="11"/>
      <c r="W383" s="12"/>
      <c r="X383" s="12"/>
    </row>
    <row r="384" spans="1:24" x14ac:dyDescent="0.2">
      <c r="A384" s="3">
        <v>1902.11</v>
      </c>
      <c r="B384" s="4">
        <v>8.24</v>
      </c>
      <c r="C384" s="1">
        <v>0.32919999999999999</v>
      </c>
      <c r="D384" s="4">
        <v>0.61919999999999997</v>
      </c>
      <c r="E384" s="4">
        <v>8.4679289260000008</v>
      </c>
      <c r="F384" s="1">
        <f t="shared" ca="1" si="56"/>
        <v>1902.8749999999711</v>
      </c>
      <c r="G384" s="5">
        <f ca="1">G374*2/12+G386*10/12</f>
        <v>3.2800000000000002</v>
      </c>
      <c r="H384" s="1">
        <f t="shared" ca="1" si="52"/>
        <v>265.65465294506413</v>
      </c>
      <c r="I384" s="1">
        <f t="shared" ca="1" si="53"/>
        <v>10.613290260863483</v>
      </c>
      <c r="J384" s="6">
        <f t="shared" ca="1" si="57"/>
        <v>1338.8040590845844</v>
      </c>
      <c r="K384" s="1">
        <f t="shared" ca="1" si="54"/>
        <v>19.962786541697053</v>
      </c>
      <c r="L384" s="6">
        <f t="shared" ca="1" si="55"/>
        <v>100.60527589625907</v>
      </c>
      <c r="M384" s="7">
        <f t="shared" ca="1" si="58"/>
        <v>20.408541255072176</v>
      </c>
      <c r="N384" s="8">
        <f ca="1">J384/AVERAGE(L264:L383)</f>
        <v>24.08179073378717</v>
      </c>
      <c r="O384" s="13">
        <f ca="1">1/M384-(G384/100-(((E384/E264)^(1/10))-1))</f>
        <v>2.8188898983770694E-2</v>
      </c>
      <c r="P384" s="5">
        <f ca="1">((G384/G385+G384/1200+((1+G385/1200)^(-119))*(1-G384/G385)))</f>
        <v>1.0018881691064587</v>
      </c>
      <c r="Q384" s="5">
        <f ca="1">Q383*P383*E383/E384</f>
        <v>5.9483398882093548</v>
      </c>
      <c r="R384" s="10">
        <f t="shared" ca="1" si="59"/>
        <v>5.0199597010268882E-2</v>
      </c>
      <c r="S384" s="10">
        <f t="shared" ca="1" si="60"/>
        <v>1.3562018219297034E-2</v>
      </c>
      <c r="T384" s="10">
        <f t="shared" ca="1" si="61"/>
        <v>3.6637578790971848E-2</v>
      </c>
      <c r="U384" s="10"/>
      <c r="V384" s="11"/>
      <c r="W384" s="12"/>
      <c r="X384" s="12"/>
    </row>
    <row r="385" spans="1:24" x14ac:dyDescent="0.2">
      <c r="A385" s="3">
        <v>1902.12</v>
      </c>
      <c r="B385" s="4">
        <v>8.0500000000000007</v>
      </c>
      <c r="C385" s="1">
        <v>0.33</v>
      </c>
      <c r="D385" s="4">
        <v>0.63</v>
      </c>
      <c r="E385" s="4">
        <v>8.5630942149999996</v>
      </c>
      <c r="F385" s="1">
        <f t="shared" ca="1" si="56"/>
        <v>1902.9583333333044</v>
      </c>
      <c r="G385" s="5">
        <f ca="1">G374*1/12+G386*11/12</f>
        <v>3.29</v>
      </c>
      <c r="H385" s="1">
        <f t="shared" ca="1" si="52"/>
        <v>256.64486397339027</v>
      </c>
      <c r="I385" s="1">
        <f t="shared" ca="1" si="53"/>
        <v>10.520845355430906</v>
      </c>
      <c r="J385" s="6">
        <f t="shared" ca="1" si="57"/>
        <v>1297.8163981477624</v>
      </c>
      <c r="K385" s="1">
        <f t="shared" ca="1" si="54"/>
        <v>20.085250224004454</v>
      </c>
      <c r="L385" s="6">
        <f t="shared" ca="1" si="55"/>
        <v>101.56823985504226</v>
      </c>
      <c r="M385" s="7">
        <f t="shared" ca="1" si="58"/>
        <v>19.633232126823831</v>
      </c>
      <c r="N385" s="8">
        <f ca="1">J385/AVERAGE(L265:L384)</f>
        <v>23.14832792923751</v>
      </c>
      <c r="O385" s="13">
        <f ca="1">1/M385-(G385/100-(((E385/E265)^(1/10))-1))</f>
        <v>2.9881822071487346E-2</v>
      </c>
      <c r="P385" s="5">
        <f ca="1">((G385/G386+G385/1200+((1+G386/1200)^(-119))*(1-G385/G386)))</f>
        <v>1.0018969010845831</v>
      </c>
      <c r="Q385" s="5">
        <f ca="1">Q384*P384*E384/E385</f>
        <v>5.8933401218439476</v>
      </c>
      <c r="R385" s="10">
        <f t="shared" ca="1" si="59"/>
        <v>5.1089803660249622E-2</v>
      </c>
      <c r="S385" s="10">
        <f t="shared" ca="1" si="60"/>
        <v>1.5566176169387047E-2</v>
      </c>
      <c r="T385" s="10">
        <f t="shared" ca="1" si="61"/>
        <v>3.5523627490862575E-2</v>
      </c>
      <c r="U385" s="10"/>
      <c r="V385" s="11"/>
      <c r="W385" s="12"/>
      <c r="X385" s="12"/>
    </row>
    <row r="386" spans="1:24" x14ac:dyDescent="0.2">
      <c r="A386" s="3">
        <v>1903.01</v>
      </c>
      <c r="B386" s="4">
        <v>8.4600000000000009</v>
      </c>
      <c r="C386" s="1">
        <v>0.33169999999999999</v>
      </c>
      <c r="D386" s="4">
        <v>0.62170000000000003</v>
      </c>
      <c r="E386" s="4">
        <v>8.6582595040000001</v>
      </c>
      <c r="F386" s="1">
        <f t="shared" ca="1" si="56"/>
        <v>1903.0416666666376</v>
      </c>
      <c r="G386" s="5">
        <v>3.3</v>
      </c>
      <c r="H386" s="1">
        <f t="shared" ca="1" si="52"/>
        <v>266.75169287002694</v>
      </c>
      <c r="I386" s="1">
        <f t="shared" ca="1" si="53"/>
        <v>10.458810463946564</v>
      </c>
      <c r="J386" s="6">
        <f t="shared" ca="1" si="57"/>
        <v>1353.332579919376</v>
      </c>
      <c r="K386" s="1">
        <f t="shared" ca="1" si="54"/>
        <v>19.602781023321011</v>
      </c>
      <c r="L386" s="6">
        <f t="shared" ca="1" si="55"/>
        <v>99.452348101167388</v>
      </c>
      <c r="M386" s="7">
        <f t="shared" ca="1" si="58"/>
        <v>20.318132053828485</v>
      </c>
      <c r="N386" s="8">
        <f ca="1">J386/AVERAGE(L266:L385)</f>
        <v>23.933621799528488</v>
      </c>
      <c r="O386" s="13">
        <f ca="1">1/M386-(G386/100-(((E386/E266)^(1/10))-1))</f>
        <v>2.5461515467494603E-2</v>
      </c>
      <c r="P386" s="5">
        <f ca="1">((G386/G387+G386/1200+((1+G387/1200)^(-119))*(1-G386/G387)))</f>
        <v>1.0020463053528761</v>
      </c>
      <c r="Q386" s="5">
        <f ca="1">Q385*P385*E385/E386</f>
        <v>5.8396210259463937</v>
      </c>
      <c r="R386" s="10">
        <f t="shared" ca="1" si="59"/>
        <v>4.5228650779211232E-2</v>
      </c>
      <c r="S386" s="10">
        <f t="shared" ca="1" si="60"/>
        <v>1.5580471861217804E-2</v>
      </c>
      <c r="T386" s="10">
        <f t="shared" ca="1" si="61"/>
        <v>2.9648178917993429E-2</v>
      </c>
      <c r="U386" s="10"/>
      <c r="V386" s="11"/>
      <c r="W386" s="12"/>
      <c r="X386" s="12"/>
    </row>
    <row r="387" spans="1:24" x14ac:dyDescent="0.2">
      <c r="A387" s="3">
        <v>1903.02</v>
      </c>
      <c r="B387" s="4">
        <v>8.41</v>
      </c>
      <c r="C387" s="1">
        <v>0.33329999999999999</v>
      </c>
      <c r="D387" s="4">
        <v>0.61329999999999996</v>
      </c>
      <c r="E387" s="4">
        <v>8.6582595040000001</v>
      </c>
      <c r="F387" s="1">
        <f t="shared" ca="1" si="56"/>
        <v>1903.1249999999709</v>
      </c>
      <c r="G387" s="5">
        <f ca="1">G386*11/12+G398*1/12</f>
        <v>3.3083333333333331</v>
      </c>
      <c r="H387" s="1">
        <f t="shared" ref="H387:H450" ca="1" si="62">B387*$E$1815/E387</f>
        <v>265.17514622185894</v>
      </c>
      <c r="I387" s="1">
        <f t="shared" ref="I387:I450" ca="1" si="63">C387*$E$1815/E387</f>
        <v>10.509259956687941</v>
      </c>
      <c r="J387" s="6">
        <f t="shared" ca="1" si="57"/>
        <v>1349.7772824502615</v>
      </c>
      <c r="K387" s="1">
        <f t="shared" ref="K387:K450" ca="1" si="64">D387*$E$1815/E387</f>
        <v>19.337921186428783</v>
      </c>
      <c r="L387" s="6">
        <f t="shared" ref="L387:L450" ca="1" si="65">K387*(J387/H387)</f>
        <v>98.432628695213467</v>
      </c>
      <c r="M387" s="7">
        <f t="shared" ca="1" si="58"/>
        <v>20.107051517552794</v>
      </c>
      <c r="N387" s="8">
        <f ca="1">J387/AVERAGE(L267:L386)</f>
        <v>23.668501052173433</v>
      </c>
      <c r="O387" s="13">
        <f ca="1">1/M387-(G387/100-(((E387/E267)^(1/10))-1))</f>
        <v>2.4686947627897832E-2</v>
      </c>
      <c r="P387" s="5">
        <f ca="1">((G387/G388+G387/1200+((1+G388/1200)^(-119))*(1-G387/G388)))</f>
        <v>1.0020535263183528</v>
      </c>
      <c r="Q387" s="5">
        <f ca="1">Q386*P386*E386/E387</f>
        <v>5.8515706737105555</v>
      </c>
      <c r="R387" s="10">
        <f t="shared" ca="1" si="59"/>
        <v>4.2196792368551117E-2</v>
      </c>
      <c r="S387" s="10">
        <f t="shared" ca="1" si="60"/>
        <v>1.5944643441854867E-2</v>
      </c>
      <c r="T387" s="10">
        <f t="shared" ca="1" si="61"/>
        <v>2.625214892669625E-2</v>
      </c>
      <c r="U387" s="10"/>
      <c r="V387" s="11"/>
      <c r="W387" s="12"/>
      <c r="X387" s="12"/>
    </row>
    <row r="388" spans="1:24" x14ac:dyDescent="0.2">
      <c r="A388" s="3">
        <v>1903.03</v>
      </c>
      <c r="B388" s="4">
        <v>8.08</v>
      </c>
      <c r="C388" s="1">
        <v>0.33500000000000002</v>
      </c>
      <c r="D388" s="4">
        <v>0.60499999999999998</v>
      </c>
      <c r="E388" s="4">
        <v>8.3728446279999993</v>
      </c>
      <c r="F388" s="1">
        <f t="shared" ref="F388:F451" ca="1" si="66">F387+1/12</f>
        <v>1903.2083333333042</v>
      </c>
      <c r="G388" s="5">
        <f ca="1">G386*10/12+G398*2/12</f>
        <v>3.3166666666666664</v>
      </c>
      <c r="H388" s="1">
        <f t="shared" ca="1" si="62"/>
        <v>263.45457702908664</v>
      </c>
      <c r="I388" s="1">
        <f t="shared" ca="1" si="63"/>
        <v>10.92293110207228</v>
      </c>
      <c r="J388" s="6">
        <f t="shared" ref="J388:J451" ca="1" si="67">J387*((H388+(I388/12))/H387)</f>
        <v>1345.6526191729552</v>
      </c>
      <c r="K388" s="1">
        <f t="shared" ca="1" si="64"/>
        <v>19.726487512697698</v>
      </c>
      <c r="L388" s="6">
        <f t="shared" ca="1" si="65"/>
        <v>100.75740527223239</v>
      </c>
      <c r="M388" s="7">
        <f t="shared" ca="1" si="58"/>
        <v>19.884560384872827</v>
      </c>
      <c r="N388" s="8">
        <f ca="1">J388/AVERAGE(L268:L387)</f>
        <v>23.396709569309266</v>
      </c>
      <c r="O388" s="13">
        <f ca="1">1/M388-(G388/100-(((E388/E268)^(1/10))-1))</f>
        <v>2.4210704457160608E-2</v>
      </c>
      <c r="P388" s="5">
        <f ca="1">((G388/G389+G388/1200+((1+G389/1200)^(-119))*(1-G388/G389)))</f>
        <v>1.002060747133676</v>
      </c>
      <c r="Q388" s="5">
        <f ca="1">Q387*P387*E387/E388</f>
        <v>6.063465926948874</v>
      </c>
      <c r="R388" s="10">
        <f t="shared" ca="1" si="59"/>
        <v>4.0994966820621981E-2</v>
      </c>
      <c r="S388" s="10">
        <f t="shared" ca="1" si="60"/>
        <v>1.2905437447038093E-2</v>
      </c>
      <c r="T388" s="10">
        <f t="shared" ca="1" si="61"/>
        <v>2.8089529373583888E-2</v>
      </c>
      <c r="U388" s="10"/>
      <c r="V388" s="11"/>
      <c r="W388" s="12"/>
      <c r="X388" s="12"/>
    </row>
    <row r="389" spans="1:24" x14ac:dyDescent="0.2">
      <c r="A389" s="3">
        <v>1903.04</v>
      </c>
      <c r="B389" s="4">
        <v>7.75</v>
      </c>
      <c r="C389" s="1">
        <v>0.3367</v>
      </c>
      <c r="D389" s="4">
        <v>0.59670000000000001</v>
      </c>
      <c r="E389" s="4">
        <v>8.3728446279999993</v>
      </c>
      <c r="F389" s="1">
        <f t="shared" ca="1" si="66"/>
        <v>1903.2916666666374</v>
      </c>
      <c r="G389" s="5">
        <f ca="1">G386*9/12+G398*3/12</f>
        <v>3.3250000000000002</v>
      </c>
      <c r="H389" s="1">
        <f t="shared" ca="1" si="62"/>
        <v>252.69467474943332</v>
      </c>
      <c r="I389" s="1">
        <f t="shared" ca="1" si="63"/>
        <v>10.978360901694735</v>
      </c>
      <c r="J389" s="6">
        <f t="shared" ca="1" si="67"/>
        <v>1295.3669020210432</v>
      </c>
      <c r="K389" s="1">
        <f t="shared" ca="1" si="64"/>
        <v>19.455859667482176</v>
      </c>
      <c r="L389" s="6">
        <f t="shared" ca="1" si="65"/>
        <v>99.734894249800846</v>
      </c>
      <c r="M389" s="7">
        <f t="shared" ca="1" si="58"/>
        <v>18.980022601826253</v>
      </c>
      <c r="N389" s="8">
        <f ca="1">J389/AVERAGE(L269:L388)</f>
        <v>22.326326741828449</v>
      </c>
      <c r="O389" s="13">
        <f ca="1">1/M389-(G389/100-(((E389/E269)^(1/10))-1))</f>
        <v>2.7760581705718206E-2</v>
      </c>
      <c r="P389" s="5">
        <f ca="1">((G389/G390+G389/1200+((1+G390/1200)^(-119))*(1-G389/G390)))</f>
        <v>1.0020679677989401</v>
      </c>
      <c r="Q389" s="5">
        <f ca="1">Q388*P388*E388/E389</f>
        <v>6.0759611969779757</v>
      </c>
      <c r="R389" s="10">
        <f t="shared" ca="1" si="59"/>
        <v>4.5322863193172802E-2</v>
      </c>
      <c r="S389" s="10">
        <f t="shared" ca="1" si="60"/>
        <v>1.3263567777560104E-2</v>
      </c>
      <c r="T389" s="10">
        <f t="shared" ca="1" si="61"/>
        <v>3.2059295415612699E-2</v>
      </c>
      <c r="U389" s="10"/>
      <c r="V389" s="11"/>
      <c r="W389" s="12"/>
      <c r="X389" s="12"/>
    </row>
    <row r="390" spans="1:24" x14ac:dyDescent="0.2">
      <c r="A390" s="3">
        <v>1903.05</v>
      </c>
      <c r="B390" s="4">
        <v>7.6</v>
      </c>
      <c r="C390" s="1">
        <v>0.33829999999999999</v>
      </c>
      <c r="D390" s="4">
        <v>0.58830000000000005</v>
      </c>
      <c r="E390" s="4">
        <v>8.18251405</v>
      </c>
      <c r="F390" s="1">
        <f t="shared" ca="1" si="66"/>
        <v>1903.3749999999707</v>
      </c>
      <c r="G390" s="5">
        <f ca="1">G386*8/12+G398*4/12</f>
        <v>3.333333333333333</v>
      </c>
      <c r="H390" s="1">
        <f t="shared" ca="1" si="62"/>
        <v>253.56788724365219</v>
      </c>
      <c r="I390" s="1">
        <f t="shared" ca="1" si="63"/>
        <v>11.287107401911518</v>
      </c>
      <c r="J390" s="6">
        <f t="shared" ca="1" si="67"/>
        <v>1304.6648529102138</v>
      </c>
      <c r="K390" s="1">
        <f t="shared" ca="1" si="64"/>
        <v>19.628156324400077</v>
      </c>
      <c r="L390" s="6">
        <f t="shared" ca="1" si="65"/>
        <v>100.99135960093142</v>
      </c>
      <c r="M390" s="7">
        <f t="shared" ca="1" si="58"/>
        <v>18.954858723039859</v>
      </c>
      <c r="N390" s="8">
        <f ca="1">J390/AVERAGE(L270:L389)</f>
        <v>22.294345532415083</v>
      </c>
      <c r="O390" s="13">
        <f ca="1">1/M390-(G390/100-(((E390/E270)^(1/10))-1))</f>
        <v>2.6681724642753785E-2</v>
      </c>
      <c r="P390" s="5">
        <f ca="1">((G390/G391+G390/1200+((1+G391/1200)^(-119))*(1-G390/G391)))</f>
        <v>1.0020751883142376</v>
      </c>
      <c r="Q390" s="5">
        <f ca="1">Q389*P389*E389/E390</f>
        <v>6.2301491504801216</v>
      </c>
      <c r="R390" s="10">
        <f t="shared" ca="1" si="59"/>
        <v>4.3243519709970313E-2</v>
      </c>
      <c r="S390" s="10">
        <f t="shared" ca="1" si="60"/>
        <v>1.2328983172058772E-2</v>
      </c>
      <c r="T390" s="10">
        <f t="shared" ca="1" si="61"/>
        <v>3.0914536537911541E-2</v>
      </c>
      <c r="U390" s="10"/>
      <c r="V390" s="11"/>
      <c r="W390" s="12"/>
      <c r="X390" s="12"/>
    </row>
    <row r="391" spans="1:24" x14ac:dyDescent="0.2">
      <c r="A391" s="3">
        <v>1903.06</v>
      </c>
      <c r="B391" s="4">
        <v>7.18</v>
      </c>
      <c r="C391" s="1">
        <v>0.34</v>
      </c>
      <c r="D391" s="4">
        <v>0.57999999999999996</v>
      </c>
      <c r="E391" s="4">
        <v>8.18251405</v>
      </c>
      <c r="F391" s="1">
        <f t="shared" ca="1" si="66"/>
        <v>1903.4583333333039</v>
      </c>
      <c r="G391" s="5">
        <f ca="1">G386*7/12+G398*5/12</f>
        <v>3.3416666666666668</v>
      </c>
      <c r="H391" s="1">
        <f t="shared" ca="1" si="62"/>
        <v>239.55492505387141</v>
      </c>
      <c r="I391" s="1">
        <f t="shared" ca="1" si="63"/>
        <v>11.343826534584442</v>
      </c>
      <c r="J391" s="6">
        <f t="shared" ca="1" si="67"/>
        <v>1237.4288352712006</v>
      </c>
      <c r="K391" s="1">
        <f t="shared" ca="1" si="64"/>
        <v>19.351233500173457</v>
      </c>
      <c r="L391" s="6">
        <f t="shared" ca="1" si="65"/>
        <v>99.959432375668015</v>
      </c>
      <c r="M391" s="7">
        <f t="shared" ca="1" si="58"/>
        <v>17.818551722968504</v>
      </c>
      <c r="N391" s="8">
        <f ca="1">J391/AVERAGE(L271:L390)</f>
        <v>20.96115459165377</v>
      </c>
      <c r="O391" s="13">
        <f ca="1">1/M391-(G391/100-(((E391/E271)^(1/10))-1))</f>
        <v>3.2516124608077936E-2</v>
      </c>
      <c r="P391" s="5">
        <f ca="1">((G391/G392+G391/1200+((1+G392/1200)^(-119))*(1-G391/G392)))</f>
        <v>1.0020824086796625</v>
      </c>
      <c r="Q391" s="5">
        <f ca="1">Q390*P390*E390/E391</f>
        <v>6.2430778831931555</v>
      </c>
      <c r="R391" s="10">
        <f t="shared" ca="1" si="59"/>
        <v>4.2822850768602816E-2</v>
      </c>
      <c r="S391" s="10">
        <f t="shared" ca="1" si="60"/>
        <v>1.1643707225901911E-2</v>
      </c>
      <c r="T391" s="10">
        <f t="shared" ca="1" si="61"/>
        <v>3.1179143542700904E-2</v>
      </c>
      <c r="U391" s="10"/>
      <c r="V391" s="11"/>
      <c r="W391" s="12"/>
      <c r="X391" s="12"/>
    </row>
    <row r="392" spans="1:24" x14ac:dyDescent="0.2">
      <c r="A392" s="3">
        <v>1903.07</v>
      </c>
      <c r="B392" s="4">
        <v>6.85</v>
      </c>
      <c r="C392" s="1">
        <v>0.3417</v>
      </c>
      <c r="D392" s="4">
        <v>0.57169999999999999</v>
      </c>
      <c r="E392" s="4">
        <v>8.18251405</v>
      </c>
      <c r="F392" s="1">
        <f t="shared" ca="1" si="66"/>
        <v>1903.5416666666372</v>
      </c>
      <c r="G392" s="5">
        <f ca="1">G386*6/12+G398*6/12</f>
        <v>3.3499999999999996</v>
      </c>
      <c r="H392" s="1">
        <f t="shared" ca="1" si="62"/>
        <v>228.54474047618652</v>
      </c>
      <c r="I392" s="1">
        <f t="shared" ca="1" si="63"/>
        <v>11.400545667257363</v>
      </c>
      <c r="J392" s="6">
        <f t="shared" ca="1" si="67"/>
        <v>1185.4628562245225</v>
      </c>
      <c r="K392" s="1">
        <f t="shared" ca="1" si="64"/>
        <v>19.074310675946837</v>
      </c>
      <c r="L392" s="6">
        <f t="shared" ca="1" si="65"/>
        <v>98.938556920227668</v>
      </c>
      <c r="M392" s="7">
        <f t="shared" ca="1" si="58"/>
        <v>16.918178414766651</v>
      </c>
      <c r="N392" s="8">
        <f ca="1">J392/AVERAGE(L272:L391)</f>
        <v>19.91040456555082</v>
      </c>
      <c r="O392" s="13">
        <f ca="1">1/M392-(G392/100-(((E392/E272)^(1/10))-1))</f>
        <v>3.8045952444353812E-2</v>
      </c>
      <c r="P392" s="5">
        <f ca="1">((G392/G393+G392/1200+((1+G393/1200)^(-119))*(1-G392/G393)))</f>
        <v>1.0020896288953078</v>
      </c>
      <c r="Q392" s="5">
        <f ca="1">Q391*P391*E391/E392</f>
        <v>6.256078522764926</v>
      </c>
      <c r="R392" s="10">
        <f t="shared" ca="1" si="59"/>
        <v>4.8160533868105038E-2</v>
      </c>
      <c r="S392" s="10">
        <f t="shared" ca="1" si="60"/>
        <v>1.0966888103656869E-2</v>
      </c>
      <c r="T392" s="10">
        <f t="shared" ca="1" si="61"/>
        <v>3.7193645764448169E-2</v>
      </c>
      <c r="U392" s="10"/>
      <c r="V392" s="11"/>
      <c r="W392" s="12"/>
      <c r="X392" s="12"/>
    </row>
    <row r="393" spans="1:24" x14ac:dyDescent="0.2">
      <c r="A393" s="3">
        <v>1903.08</v>
      </c>
      <c r="B393" s="4">
        <v>6.63</v>
      </c>
      <c r="C393" s="1">
        <v>0.34329999999999999</v>
      </c>
      <c r="D393" s="4">
        <v>0.56330000000000002</v>
      </c>
      <c r="E393" s="4">
        <v>8.18251405</v>
      </c>
      <c r="F393" s="1">
        <f t="shared" ca="1" si="66"/>
        <v>1903.6249999999704</v>
      </c>
      <c r="G393" s="5">
        <f ca="1">G386*5/12+G398*7/12</f>
        <v>3.3583333333333334</v>
      </c>
      <c r="H393" s="1">
        <f t="shared" ca="1" si="62"/>
        <v>221.20461742439659</v>
      </c>
      <c r="I393" s="1">
        <f t="shared" ca="1" si="63"/>
        <v>11.453928380361289</v>
      </c>
      <c r="J393" s="6">
        <f t="shared" ca="1" si="67"/>
        <v>1152.3405625275534</v>
      </c>
      <c r="K393" s="1">
        <f t="shared" ca="1" si="64"/>
        <v>18.794051432151225</v>
      </c>
      <c r="L393" s="6">
        <f t="shared" ca="1" si="65"/>
        <v>97.905496059090652</v>
      </c>
      <c r="M393" s="7">
        <f t="shared" ca="1" si="58"/>
        <v>16.299118790903481</v>
      </c>
      <c r="N393" s="8">
        <f ca="1">J393/AVERAGE(L273:L392)</f>
        <v>19.194017449266084</v>
      </c>
      <c r="O393" s="13">
        <f ca="1">1/M393-(G393/100-(((E393/E273)^(1/10))-1))</f>
        <v>4.4293346247704979E-2</v>
      </c>
      <c r="P393" s="5">
        <f ca="1">((G393/G394+G393/1200+((1+G394/1200)^(-119))*(1-G393/G394)))</f>
        <v>1.0020968489612667</v>
      </c>
      <c r="Q393" s="5">
        <f ca="1">Q392*P392*E392/E393</f>
        <v>6.2691514052174107</v>
      </c>
      <c r="R393" s="10">
        <f t="shared" ca="1" si="59"/>
        <v>5.4409472760096333E-2</v>
      </c>
      <c r="S393" s="10">
        <f t="shared" ca="1" si="60"/>
        <v>1.1314192453266925E-2</v>
      </c>
      <c r="T393" s="10">
        <f t="shared" ca="1" si="61"/>
        <v>4.3095280306829409E-2</v>
      </c>
      <c r="U393" s="10"/>
      <c r="V393" s="11"/>
      <c r="W393" s="12"/>
      <c r="X393" s="12"/>
    </row>
    <row r="394" spans="1:24" x14ac:dyDescent="0.2">
      <c r="A394" s="3">
        <v>1903.09</v>
      </c>
      <c r="B394" s="4">
        <v>6.47</v>
      </c>
      <c r="C394" s="1">
        <v>0.34499999999999997</v>
      </c>
      <c r="D394" s="4">
        <v>0.55500000000000005</v>
      </c>
      <c r="E394" s="4">
        <v>8.2776793390000005</v>
      </c>
      <c r="F394" s="1">
        <f t="shared" ca="1" si="66"/>
        <v>1903.7083333333037</v>
      </c>
      <c r="G394" s="5">
        <f ca="1">G386*4/12+G398*8/12</f>
        <v>3.3666666666666663</v>
      </c>
      <c r="H394" s="1">
        <f t="shared" ca="1" si="62"/>
        <v>213.38461393134665</v>
      </c>
      <c r="I394" s="1">
        <f t="shared" ca="1" si="63"/>
        <v>11.378314034979072</v>
      </c>
      <c r="J394" s="6">
        <f t="shared" ca="1" si="67"/>
        <v>1116.542638189251</v>
      </c>
      <c r="K394" s="1">
        <f t="shared" ca="1" si="64"/>
        <v>18.304244317140249</v>
      </c>
      <c r="L394" s="6">
        <f t="shared" ca="1" si="65"/>
        <v>95.777614249618907</v>
      </c>
      <c r="M394" s="7">
        <f t="shared" ca="1" si="58"/>
        <v>15.654359115196904</v>
      </c>
      <c r="N394" s="8">
        <f ca="1">J394/AVERAGE(L274:L393)</f>
        <v>18.449326201499154</v>
      </c>
      <c r="O394" s="13">
        <f ca="1">1/M394-(G394/100-(((E394/E274)^(1/10))-1))</f>
        <v>4.3822618555605986E-2</v>
      </c>
      <c r="P394" s="5">
        <f ca="1">((G394/G395+G394/1200+((1+G395/1200)^(-119))*(1-G394/G395)))</f>
        <v>1.0021040688776328</v>
      </c>
      <c r="Q394" s="5">
        <f ca="1">Q393*P393*E393/E394</f>
        <v>6.2100717230341722</v>
      </c>
      <c r="R394" s="10">
        <f t="shared" ca="1" si="59"/>
        <v>5.8170825099269186E-2</v>
      </c>
      <c r="S394" s="10">
        <f t="shared" ca="1" si="60"/>
        <v>1.1812143966502653E-2</v>
      </c>
      <c r="T394" s="10">
        <f t="shared" ca="1" si="61"/>
        <v>4.6358681132766533E-2</v>
      </c>
      <c r="U394" s="10"/>
      <c r="V394" s="11"/>
      <c r="W394" s="12"/>
      <c r="X394" s="12"/>
    </row>
    <row r="395" spans="1:24" x14ac:dyDescent="0.2">
      <c r="A395" s="3">
        <v>1903.1</v>
      </c>
      <c r="B395" s="4">
        <v>6.26</v>
      </c>
      <c r="C395" s="1">
        <v>0.34670000000000001</v>
      </c>
      <c r="D395" s="4">
        <v>0.54669999999999996</v>
      </c>
      <c r="E395" s="4">
        <v>8.18251405</v>
      </c>
      <c r="F395" s="1">
        <f t="shared" ca="1" si="66"/>
        <v>1903.791666666637</v>
      </c>
      <c r="G395" s="5">
        <f ca="1">G386*3/12+G398*9/12</f>
        <v>3.3749999999999996</v>
      </c>
      <c r="H395" s="1">
        <f t="shared" ca="1" si="62"/>
        <v>208.85986501911353</v>
      </c>
      <c r="I395" s="1">
        <f t="shared" ca="1" si="63"/>
        <v>11.567366645707134</v>
      </c>
      <c r="J395" s="6">
        <f t="shared" ca="1" si="67"/>
        <v>1097.9106157498879</v>
      </c>
      <c r="K395" s="1">
        <f t="shared" ca="1" si="64"/>
        <v>18.240205783697977</v>
      </c>
      <c r="L395" s="6">
        <f t="shared" ca="1" si="65"/>
        <v>95.883024541607597</v>
      </c>
      <c r="M395" s="7">
        <f t="shared" ca="1" si="58"/>
        <v>15.25294382577883</v>
      </c>
      <c r="N395" s="8">
        <f ca="1">J395/AVERAGE(L275:L394)</f>
        <v>17.996685085169752</v>
      </c>
      <c r="O395" s="13">
        <f ca="1">1/M395-(G395/100-(((E395/E275)^(1/10))-1))</f>
        <v>4.2926511072521649E-2</v>
      </c>
      <c r="P395" s="5">
        <f ca="1">((G395/G396+G395/1200+((1+G396/1200)^(-119))*(1-G395/G396)))</f>
        <v>1.0021112886444992</v>
      </c>
      <c r="Q395" s="5">
        <f ca="1">Q394*P394*E394/E395</f>
        <v>6.2955152541512192</v>
      </c>
      <c r="R395" s="10">
        <f t="shared" ca="1" si="59"/>
        <v>5.705971582127356E-2</v>
      </c>
      <c r="S395" s="10">
        <f t="shared" ca="1" si="60"/>
        <v>1.0984966738773583E-2</v>
      </c>
      <c r="T395" s="10">
        <f t="shared" ca="1" si="61"/>
        <v>4.6074749082499977E-2</v>
      </c>
      <c r="U395" s="10"/>
      <c r="V395" s="11"/>
      <c r="W395" s="12"/>
      <c r="X395" s="12"/>
    </row>
    <row r="396" spans="1:24" x14ac:dyDescent="0.2">
      <c r="A396" s="3">
        <v>1903.11</v>
      </c>
      <c r="B396" s="4">
        <v>6.28</v>
      </c>
      <c r="C396" s="1">
        <v>0.3483</v>
      </c>
      <c r="D396" s="4">
        <v>0.5383</v>
      </c>
      <c r="E396" s="4">
        <v>8.0873811569999994</v>
      </c>
      <c r="F396" s="1">
        <f t="shared" ca="1" si="66"/>
        <v>1903.8749999999702</v>
      </c>
      <c r="G396" s="5">
        <f ca="1">G386*2/12+G398*10/12</f>
        <v>3.3833333333333333</v>
      </c>
      <c r="H396" s="1">
        <f t="shared" ca="1" si="62"/>
        <v>211.99184343080668</v>
      </c>
      <c r="I396" s="1">
        <f t="shared" ca="1" si="63"/>
        <v>11.757445711297764</v>
      </c>
      <c r="J396" s="6">
        <f t="shared" ca="1" si="67"/>
        <v>1119.5248739565998</v>
      </c>
      <c r="K396" s="1">
        <f t="shared" ca="1" si="64"/>
        <v>18.171211674968667</v>
      </c>
      <c r="L396" s="6">
        <f t="shared" ca="1" si="65"/>
        <v>95.961821600451842</v>
      </c>
      <c r="M396" s="7">
        <f t="shared" ca="1" si="58"/>
        <v>15.407877534297887</v>
      </c>
      <c r="N396" s="8">
        <f ca="1">J396/AVERAGE(L276:L395)</f>
        <v>18.201733318104164</v>
      </c>
      <c r="O396" s="13">
        <f ca="1">1/M396-(G396/100-(((E396/E276)^(1/10))-1))</f>
        <v>4.3663530682750355E-2</v>
      </c>
      <c r="P396" s="5">
        <f ca="1">((G396/G397+G396/1200+((1+G397/1200)^(-119))*(1-G396/G397)))</f>
        <v>1.0021185082619586</v>
      </c>
      <c r="Q396" s="5">
        <f ca="1">Q395*P395*E395/E396</f>
        <v>6.3830182019043216</v>
      </c>
      <c r="R396" s="10">
        <f t="shared" ca="1" si="59"/>
        <v>5.1762194501096426E-2</v>
      </c>
      <c r="S396" s="10">
        <f t="shared" ca="1" si="60"/>
        <v>9.1380495102946213E-3</v>
      </c>
      <c r="T396" s="10">
        <f t="shared" ca="1" si="61"/>
        <v>4.2624144990801804E-2</v>
      </c>
      <c r="U396" s="10"/>
      <c r="V396" s="11"/>
      <c r="W396" s="12"/>
      <c r="X396" s="12"/>
    </row>
    <row r="397" spans="1:24" x14ac:dyDescent="0.2">
      <c r="A397" s="3">
        <v>1903.12</v>
      </c>
      <c r="B397" s="4">
        <v>6.57</v>
      </c>
      <c r="C397" s="1">
        <v>0.35</v>
      </c>
      <c r="D397" s="4">
        <v>0.53</v>
      </c>
      <c r="E397" s="4">
        <v>8.0873811569999994</v>
      </c>
      <c r="F397" s="1">
        <f t="shared" ca="1" si="66"/>
        <v>1903.9583333333035</v>
      </c>
      <c r="G397" s="5">
        <f ca="1">G386*1/12+G398*11/12</f>
        <v>3.3916666666666666</v>
      </c>
      <c r="H397" s="1">
        <f t="shared" ca="1" si="62"/>
        <v>221.78127569114648</v>
      </c>
      <c r="I397" s="1">
        <f t="shared" ca="1" si="63"/>
        <v>11.814832038341136</v>
      </c>
      <c r="J397" s="6">
        <f t="shared" ca="1" si="67"/>
        <v>1176.4221704965917</v>
      </c>
      <c r="K397" s="1">
        <f t="shared" ca="1" si="64"/>
        <v>17.891031372345147</v>
      </c>
      <c r="L397" s="6">
        <f t="shared" ca="1" si="65"/>
        <v>94.901636280546953</v>
      </c>
      <c r="M397" s="7">
        <f t="shared" ca="1" si="58"/>
        <v>16.04289414005013</v>
      </c>
      <c r="N397" s="8">
        <f ca="1">J397/AVERAGE(L277:L396)</f>
        <v>18.972073171795234</v>
      </c>
      <c r="O397" s="13">
        <f ca="1">1/M397-(G397/100-(((E397/E277)^(1/10))-1))</f>
        <v>4.2371395043465897E-2</v>
      </c>
      <c r="P397" s="5">
        <f ca="1">((G397/G398+G397/1200+((1+G398/1200)^(-119))*(1-G397/G398)))</f>
        <v>1.0021257277301043</v>
      </c>
      <c r="Q397" s="5">
        <f ca="1">Q396*P396*E396/E397</f>
        <v>6.396540678701288</v>
      </c>
      <c r="R397" s="10">
        <f t="shared" ca="1" si="59"/>
        <v>4.7992793357410468E-2</v>
      </c>
      <c r="S397" s="10">
        <f t="shared" ca="1" si="60"/>
        <v>1.0479569279762124E-2</v>
      </c>
      <c r="T397" s="10">
        <f t="shared" ca="1" si="61"/>
        <v>3.7513224077648344E-2</v>
      </c>
      <c r="U397" s="10"/>
      <c r="V397" s="11"/>
      <c r="W397" s="12"/>
      <c r="X397" s="12"/>
    </row>
    <row r="398" spans="1:24" x14ac:dyDescent="0.2">
      <c r="A398" s="3">
        <v>1904.01</v>
      </c>
      <c r="B398" s="4">
        <v>6.68</v>
      </c>
      <c r="C398" s="1">
        <v>0.34670000000000001</v>
      </c>
      <c r="D398" s="4">
        <v>0.52669999999999995</v>
      </c>
      <c r="E398" s="4">
        <v>8.2776793390000005</v>
      </c>
      <c r="F398" s="1">
        <f t="shared" ca="1" si="66"/>
        <v>1904.0416666666367</v>
      </c>
      <c r="G398" s="5">
        <v>3.4</v>
      </c>
      <c r="H398" s="1">
        <f t="shared" ca="1" si="62"/>
        <v>220.31054421350782</v>
      </c>
      <c r="I398" s="1">
        <f t="shared" ca="1" si="63"/>
        <v>11.434381089644187</v>
      </c>
      <c r="J398" s="6">
        <f t="shared" ca="1" si="67"/>
        <v>1173.6751870241183</v>
      </c>
      <c r="K398" s="1">
        <f t="shared" ca="1" si="64"/>
        <v>17.370892760068049</v>
      </c>
      <c r="L398" s="6">
        <f t="shared" ca="1" si="65"/>
        <v>92.541125899042385</v>
      </c>
      <c r="M398" s="7">
        <f t="shared" ca="1" si="58"/>
        <v>15.861833914033628</v>
      </c>
      <c r="N398" s="8">
        <f ca="1">J398/AVERAGE(L278:L397)</f>
        <v>18.777066213619012</v>
      </c>
      <c r="O398" s="13">
        <f ca="1">1/M398-(G398/100-(((E398/E278)^(1/10))-1))</f>
        <v>4.8148955439236515E-2</v>
      </c>
      <c r="P398" s="5">
        <f ca="1">((G398/G399+G398/1200+((1+G399/1200)^(-119))*(1-G398/G399)))</f>
        <v>1.0022729803355197</v>
      </c>
      <c r="Q398" s="5">
        <f ca="1">Q397*P397*E397/E398</f>
        <v>6.2627732980656674</v>
      </c>
      <c r="R398" s="10">
        <f t="shared" ca="1" si="59"/>
        <v>5.295949917903009E-2</v>
      </c>
      <c r="S398" s="10">
        <f t="shared" ca="1" si="60"/>
        <v>1.3167700236935698E-2</v>
      </c>
      <c r="T398" s="10">
        <f t="shared" ca="1" si="61"/>
        <v>3.9791798942094392E-2</v>
      </c>
      <c r="U398" s="10"/>
      <c r="V398" s="11"/>
      <c r="W398" s="12"/>
      <c r="X398" s="12"/>
    </row>
    <row r="399" spans="1:24" x14ac:dyDescent="0.2">
      <c r="A399" s="3">
        <v>1904.02</v>
      </c>
      <c r="B399" s="4">
        <v>6.5</v>
      </c>
      <c r="C399" s="1">
        <v>0.34329999999999999</v>
      </c>
      <c r="D399" s="4">
        <v>0.52329999999999999</v>
      </c>
      <c r="E399" s="4">
        <v>8.4679289260000008</v>
      </c>
      <c r="F399" s="1">
        <f t="shared" ca="1" si="66"/>
        <v>1904.12499999997</v>
      </c>
      <c r="G399" s="5">
        <f ca="1">G398*11/12+G410*1/12</f>
        <v>3.4066666666666667</v>
      </c>
      <c r="H399" s="1">
        <f t="shared" ca="1" si="62"/>
        <v>209.55767526006272</v>
      </c>
      <c r="I399" s="1">
        <f t="shared" ca="1" si="63"/>
        <v>11.067869217966082</v>
      </c>
      <c r="J399" s="6">
        <f t="shared" ca="1" si="67"/>
        <v>1121.304255051826</v>
      </c>
      <c r="K399" s="1">
        <f t="shared" ca="1" si="64"/>
        <v>16.871004840552434</v>
      </c>
      <c r="L399" s="6">
        <f t="shared" ca="1" si="65"/>
        <v>90.273617949018544</v>
      </c>
      <c r="M399" s="7">
        <f t="shared" ca="1" si="58"/>
        <v>15.021498380331424</v>
      </c>
      <c r="N399" s="8">
        <f ca="1">J399/AVERAGE(L279:L398)</f>
        <v>17.803035506120377</v>
      </c>
      <c r="O399" s="13">
        <f ca="1">1/M399-(G399/100-(((E399/E279)^(1/10))-1))</f>
        <v>5.5357023109160637E-2</v>
      </c>
      <c r="P399" s="5">
        <f ca="1">((G399/G400+G399/1200+((1+G400/1200)^(-119))*(1-G399/G400)))</f>
        <v>1.0022787117439262</v>
      </c>
      <c r="Q399" s="5">
        <f ca="1">Q398*P398*E398/E399</f>
        <v>6.1359824441953936</v>
      </c>
      <c r="R399" s="10">
        <f t="shared" ca="1" si="59"/>
        <v>6.0712674787184229E-2</v>
      </c>
      <c r="S399" s="10">
        <f t="shared" ca="1" si="60"/>
        <v>1.6559863540962727E-2</v>
      </c>
      <c r="T399" s="10">
        <f t="shared" ca="1" si="61"/>
        <v>4.4152811246221502E-2</v>
      </c>
      <c r="U399" s="10"/>
      <c r="V399" s="11"/>
      <c r="W399" s="12"/>
      <c r="X399" s="12"/>
    </row>
    <row r="400" spans="1:24" x14ac:dyDescent="0.2">
      <c r="A400" s="3">
        <v>1904.03</v>
      </c>
      <c r="B400" s="4">
        <v>6.48</v>
      </c>
      <c r="C400" s="1">
        <v>0.34</v>
      </c>
      <c r="D400" s="4">
        <v>0.52</v>
      </c>
      <c r="E400" s="4">
        <v>8.3728446279999993</v>
      </c>
      <c r="F400" s="1">
        <f t="shared" ca="1" si="66"/>
        <v>1904.2083333333032</v>
      </c>
      <c r="G400" s="5">
        <f ca="1">G398*10/12+G410*2/12</f>
        <v>3.4133333333333336</v>
      </c>
      <c r="H400" s="1">
        <f t="shared" ca="1" si="62"/>
        <v>211.28535385501007</v>
      </c>
      <c r="I400" s="1">
        <f t="shared" ca="1" si="63"/>
        <v>11.08595992449127</v>
      </c>
      <c r="J400" s="6">
        <f t="shared" ca="1" si="67"/>
        <v>1135.4919857521002</v>
      </c>
      <c r="K400" s="1">
        <f t="shared" ca="1" si="64"/>
        <v>16.954997531574882</v>
      </c>
      <c r="L400" s="6">
        <f t="shared" ca="1" si="65"/>
        <v>91.119727251711737</v>
      </c>
      <c r="M400" s="7">
        <f t="shared" ca="1" si="58"/>
        <v>15.081930176258853</v>
      </c>
      <c r="N400" s="8">
        <f ca="1">J400/AVERAGE(L280:L399)</f>
        <v>17.896547323807194</v>
      </c>
      <c r="O400" s="13">
        <f ca="1">1/M400-(G400/100-(((E400/E280)^(1/10))-1))</f>
        <v>5.6792722066092163E-2</v>
      </c>
      <c r="P400" s="5">
        <f ca="1">((G400/G401+G400/1200+((1+G401/1200)^(-119))*(1-G400/G401)))</f>
        <v>1.0022844430760081</v>
      </c>
      <c r="Q400" s="5">
        <f ca="1">Q399*P399*E399/E400</f>
        <v>6.2198052477957502</v>
      </c>
      <c r="R400" s="10">
        <f t="shared" ca="1" si="59"/>
        <v>5.7855251797339413E-2</v>
      </c>
      <c r="S400" s="10">
        <f t="shared" ca="1" si="60"/>
        <v>1.5478709372075405E-2</v>
      </c>
      <c r="T400" s="10">
        <f t="shared" ca="1" si="61"/>
        <v>4.2376542425264008E-2</v>
      </c>
      <c r="U400" s="10"/>
      <c r="V400" s="11"/>
      <c r="W400" s="12"/>
      <c r="X400" s="12"/>
    </row>
    <row r="401" spans="1:24" x14ac:dyDescent="0.2">
      <c r="A401" s="3">
        <v>1904.04</v>
      </c>
      <c r="B401" s="4">
        <v>6.64</v>
      </c>
      <c r="C401" s="1">
        <v>0.3367</v>
      </c>
      <c r="D401" s="4">
        <v>0.51670000000000005</v>
      </c>
      <c r="E401" s="4">
        <v>8.2776793390000005</v>
      </c>
      <c r="F401" s="1">
        <f t="shared" ca="1" si="66"/>
        <v>1904.2916666666365</v>
      </c>
      <c r="G401" s="5">
        <f ca="1">G398*9/12+G410*3/12</f>
        <v>3.42</v>
      </c>
      <c r="H401" s="1">
        <f t="shared" ca="1" si="62"/>
        <v>218.99131939785806</v>
      </c>
      <c r="I401" s="1">
        <f t="shared" ca="1" si="63"/>
        <v>11.104574885731749</v>
      </c>
      <c r="J401" s="6">
        <f t="shared" ca="1" si="67"/>
        <v>1181.8786610227346</v>
      </c>
      <c r="K401" s="1">
        <f t="shared" ca="1" si="64"/>
        <v>17.041086556155616</v>
      </c>
      <c r="L401" s="6">
        <f t="shared" ca="1" si="65"/>
        <v>91.969383155187828</v>
      </c>
      <c r="M401" s="7">
        <f t="shared" ca="1" si="58"/>
        <v>15.565490611691471</v>
      </c>
      <c r="N401" s="8">
        <f ca="1">J401/AVERAGE(L281:L400)</f>
        <v>18.490327058739741</v>
      </c>
      <c r="O401" s="13">
        <f ca="1">1/M401-(G401/100-(((E401/E281)^(1/10))-1))</f>
        <v>5.3495648241962714E-2</v>
      </c>
      <c r="P401" s="5">
        <f ca="1">((G401/G402+G401/1200+((1+G402/1200)^(-119))*(1-G401/G402)))</f>
        <v>1.0022901743318027</v>
      </c>
      <c r="Q401" s="5">
        <f ca="1">Q400*P400*E400/E401</f>
        <v>6.3056840955359981</v>
      </c>
      <c r="R401" s="10">
        <f t="shared" ca="1" si="59"/>
        <v>5.2630836776946133E-2</v>
      </c>
      <c r="S401" s="10">
        <f t="shared" ca="1" si="60"/>
        <v>1.5414992283073303E-2</v>
      </c>
      <c r="T401" s="10">
        <f t="shared" ca="1" si="61"/>
        <v>3.7215844493872829E-2</v>
      </c>
      <c r="U401" s="10"/>
      <c r="V401" s="11"/>
      <c r="W401" s="12"/>
      <c r="X401" s="12"/>
    </row>
    <row r="402" spans="1:24" x14ac:dyDescent="0.2">
      <c r="A402" s="3">
        <v>1904.05</v>
      </c>
      <c r="B402" s="4">
        <v>6.5</v>
      </c>
      <c r="C402" s="1">
        <v>0.33329999999999999</v>
      </c>
      <c r="D402" s="4">
        <v>0.51329999999999998</v>
      </c>
      <c r="E402" s="4">
        <v>8.0873811569999994</v>
      </c>
      <c r="F402" s="1">
        <f t="shared" ca="1" si="66"/>
        <v>1904.3749999999698</v>
      </c>
      <c r="G402" s="5">
        <f ca="1">G398*8/12+G410*4/12</f>
        <v>3.4266666666666667</v>
      </c>
      <c r="H402" s="1">
        <f t="shared" ca="1" si="62"/>
        <v>219.41830928347824</v>
      </c>
      <c r="I402" s="1">
        <f t="shared" ca="1" si="63"/>
        <v>11.25109576679743</v>
      </c>
      <c r="J402" s="6">
        <f t="shared" ca="1" si="67"/>
        <v>1189.2431967741056</v>
      </c>
      <c r="K402" s="1">
        <f t="shared" ca="1" si="64"/>
        <v>17.32729510080144</v>
      </c>
      <c r="L402" s="6">
        <f t="shared" ca="1" si="65"/>
        <v>93.913620446792052</v>
      </c>
      <c r="M402" s="7">
        <f t="shared" ca="1" si="58"/>
        <v>15.525820896254626</v>
      </c>
      <c r="N402" s="8">
        <f ca="1">J402/AVERAGE(L282:L401)</f>
        <v>18.464783283770849</v>
      </c>
      <c r="O402" s="13">
        <f ca="1">1/M402-(G402/100-(((E402/E282)^(1/10))-1))</f>
        <v>5.1215587134438592E-2</v>
      </c>
      <c r="P402" s="5">
        <f ca="1">((G402/G403+G402/1200+((1+G403/1200)^(-119))*(1-G402/G403)))</f>
        <v>1.0022959055113485</v>
      </c>
      <c r="Q402" s="5">
        <f ca="1">Q401*P401*E401/E402</f>
        <v>6.4688394013659458</v>
      </c>
      <c r="R402" s="10">
        <f t="shared" ca="1" si="59"/>
        <v>5.2042026397903784E-2</v>
      </c>
      <c r="S402" s="10">
        <f t="shared" ca="1" si="60"/>
        <v>1.2094047598224078E-2</v>
      </c>
      <c r="T402" s="10">
        <f t="shared" ca="1" si="61"/>
        <v>3.9947978799679706E-2</v>
      </c>
      <c r="U402" s="10"/>
      <c r="V402" s="11"/>
      <c r="W402" s="12"/>
      <c r="X402" s="12"/>
    </row>
    <row r="403" spans="1:24" x14ac:dyDescent="0.2">
      <c r="A403" s="3">
        <v>1904.06</v>
      </c>
      <c r="B403" s="4">
        <v>6.51</v>
      </c>
      <c r="C403" s="1">
        <v>0.33</v>
      </c>
      <c r="D403" s="4">
        <v>0.51</v>
      </c>
      <c r="E403" s="4">
        <v>8.0873811569999994</v>
      </c>
      <c r="F403" s="1">
        <f t="shared" ca="1" si="66"/>
        <v>1904.458333333303</v>
      </c>
      <c r="G403" s="5">
        <f ca="1">G398*7/12+G410*5/12</f>
        <v>3.4333333333333336</v>
      </c>
      <c r="H403" s="1">
        <f t="shared" ca="1" si="62"/>
        <v>219.7558759131451</v>
      </c>
      <c r="I403" s="1">
        <f t="shared" ca="1" si="63"/>
        <v>11.139698779007357</v>
      </c>
      <c r="J403" s="6">
        <f t="shared" ca="1" si="67"/>
        <v>1196.1042152170332</v>
      </c>
      <c r="K403" s="1">
        <f t="shared" ca="1" si="64"/>
        <v>17.21589811301137</v>
      </c>
      <c r="L403" s="6">
        <f t="shared" ca="1" si="65"/>
        <v>93.704016860320593</v>
      </c>
      <c r="M403" s="7">
        <f t="shared" ca="1" si="58"/>
        <v>15.474433638652643</v>
      </c>
      <c r="N403" s="8">
        <f ca="1">J403/AVERAGE(L283:L402)</f>
        <v>18.424664376078862</v>
      </c>
      <c r="O403" s="13">
        <f ca="1">1/M403-(G403/100-(((E403/E283)^(1/10))-1))</f>
        <v>5.1362808313555323E-2</v>
      </c>
      <c r="P403" s="5">
        <f ca="1">((G403/G404+G403/1200+((1+G404/1200)^(-119))*(1-G403/G404)))</f>
        <v>1.0023016366146833</v>
      </c>
      <c r="Q403" s="5">
        <f ca="1">Q402*P402*E402/E403</f>
        <v>6.4836912453995703</v>
      </c>
      <c r="R403" s="10">
        <f t="shared" ca="1" si="59"/>
        <v>5.140481907663319E-2</v>
      </c>
      <c r="S403" s="10">
        <f t="shared" ca="1" si="60"/>
        <v>1.2159952916464434E-2</v>
      </c>
      <c r="T403" s="10">
        <f t="shared" ca="1" si="61"/>
        <v>3.9244866160168757E-2</v>
      </c>
      <c r="U403" s="10"/>
      <c r="V403" s="11"/>
      <c r="W403" s="12"/>
      <c r="X403" s="12"/>
    </row>
    <row r="404" spans="1:24" x14ac:dyDescent="0.2">
      <c r="A404" s="3">
        <v>1904.07</v>
      </c>
      <c r="B404" s="4">
        <v>6.78</v>
      </c>
      <c r="C404" s="1">
        <v>0.32669999999999999</v>
      </c>
      <c r="D404" s="4">
        <v>0.50670000000000004</v>
      </c>
      <c r="E404" s="4">
        <v>8.0873811569999994</v>
      </c>
      <c r="F404" s="1">
        <f t="shared" ca="1" si="66"/>
        <v>1904.5416666666363</v>
      </c>
      <c r="G404" s="5">
        <f ca="1">G398*6/12+G410*6/12</f>
        <v>3.44</v>
      </c>
      <c r="H404" s="1">
        <f t="shared" ca="1" si="62"/>
        <v>228.87017491415114</v>
      </c>
      <c r="I404" s="1">
        <f t="shared" ca="1" si="63"/>
        <v>11.028301791217283</v>
      </c>
      <c r="J404" s="6">
        <f t="shared" ca="1" si="67"/>
        <v>1250.714365043129</v>
      </c>
      <c r="K404" s="1">
        <f t="shared" ca="1" si="64"/>
        <v>17.104501125221297</v>
      </c>
      <c r="L404" s="6">
        <f t="shared" ca="1" si="65"/>
        <v>93.471529316718815</v>
      </c>
      <c r="M404" s="7">
        <f t="shared" ca="1" si="58"/>
        <v>16.036401629624098</v>
      </c>
      <c r="N404" s="8">
        <f ca="1">J404/AVERAGE(L284:L403)</f>
        <v>19.112780970977067</v>
      </c>
      <c r="O404" s="13">
        <f ca="1">1/M404-(G404/100-(((E404/E284)^(1/10))-1))</f>
        <v>4.9031550047606211E-2</v>
      </c>
      <c r="P404" s="5">
        <f ca="1">((G404/G405+G404/1200+((1+G405/1200)^(-119))*(1-G404/G405)))</f>
        <v>1.0023073676418448</v>
      </c>
      <c r="Q404" s="5">
        <f ca="1">Q403*P403*E403/E404</f>
        <v>6.4986143465682833</v>
      </c>
      <c r="R404" s="10">
        <f t="shared" ca="1" si="59"/>
        <v>4.0233499138025319E-2</v>
      </c>
      <c r="S404" s="10">
        <f t="shared" ca="1" si="60"/>
        <v>1.1209051360418165E-2</v>
      </c>
      <c r="T404" s="10">
        <f t="shared" ca="1" si="61"/>
        <v>2.9024447777607154E-2</v>
      </c>
      <c r="U404" s="10"/>
      <c r="V404" s="11"/>
      <c r="W404" s="12"/>
      <c r="X404" s="12"/>
    </row>
    <row r="405" spans="1:24" x14ac:dyDescent="0.2">
      <c r="A405" s="3">
        <v>1904.08</v>
      </c>
      <c r="B405" s="4">
        <v>7.01</v>
      </c>
      <c r="C405" s="1">
        <v>0.32329999999999998</v>
      </c>
      <c r="D405" s="4">
        <v>0.50329999999999997</v>
      </c>
      <c r="E405" s="4">
        <v>8.18251405</v>
      </c>
      <c r="F405" s="1">
        <f t="shared" ca="1" si="66"/>
        <v>1904.6249999999695</v>
      </c>
      <c r="G405" s="5">
        <f ca="1">G398*5/12+G410*7/12</f>
        <v>3.4466666666666663</v>
      </c>
      <c r="H405" s="1">
        <f t="shared" ca="1" si="62"/>
        <v>233.8830117865792</v>
      </c>
      <c r="I405" s="1">
        <f t="shared" ca="1" si="63"/>
        <v>10.786644466562205</v>
      </c>
      <c r="J405" s="6">
        <f t="shared" ca="1" si="67"/>
        <v>1283.0203569479966</v>
      </c>
      <c r="K405" s="1">
        <f t="shared" ca="1" si="64"/>
        <v>16.792199690753964</v>
      </c>
      <c r="L405" s="6">
        <f t="shared" ca="1" si="65"/>
        <v>92.11756714007511</v>
      </c>
      <c r="M405" s="7">
        <f t="shared" ca="1" si="58"/>
        <v>16.304651978851023</v>
      </c>
      <c r="N405" s="8">
        <f ca="1">J405/AVERAGE(L285:L404)</f>
        <v>19.449753427953688</v>
      </c>
      <c r="O405" s="13">
        <f ca="1">1/M405-(G405/100-(((E405/E285)^(1/10))-1))</f>
        <v>4.6216957947900733E-2</v>
      </c>
      <c r="P405" s="5">
        <f ca="1">((G405/G406+G405/1200+((1+G406/1200)^(-119))*(1-G405/G406)))</f>
        <v>1.0023130985928717</v>
      </c>
      <c r="Q405" s="5">
        <f ca="1">Q404*P404*E404/E405</f>
        <v>6.4378794444359091</v>
      </c>
      <c r="R405" s="10">
        <f t="shared" ca="1" si="59"/>
        <v>3.6024747280043234E-2</v>
      </c>
      <c r="S405" s="10">
        <f t="shared" ca="1" si="60"/>
        <v>1.0455272278984129E-2</v>
      </c>
      <c r="T405" s="10">
        <f t="shared" ca="1" si="61"/>
        <v>2.5569475001059105E-2</v>
      </c>
      <c r="U405" s="10"/>
      <c r="V405" s="11"/>
      <c r="W405" s="12"/>
      <c r="X405" s="12"/>
    </row>
    <row r="406" spans="1:24" x14ac:dyDescent="0.2">
      <c r="A406" s="3">
        <v>1904.09</v>
      </c>
      <c r="B406" s="4">
        <v>7.32</v>
      </c>
      <c r="C406" s="1">
        <v>0.32</v>
      </c>
      <c r="D406" s="4">
        <v>0.5</v>
      </c>
      <c r="E406" s="4">
        <v>8.2776793390000005</v>
      </c>
      <c r="F406" s="1">
        <f t="shared" ca="1" si="66"/>
        <v>1904.7083333333028</v>
      </c>
      <c r="G406" s="5">
        <f ca="1">G398*4/12+G410*8/12</f>
        <v>3.4533333333333331</v>
      </c>
      <c r="H406" s="1">
        <f t="shared" ca="1" si="62"/>
        <v>241.41814126390381</v>
      </c>
      <c r="I406" s="1">
        <f t="shared" ca="1" si="63"/>
        <v>10.55379852519798</v>
      </c>
      <c r="J406" s="6">
        <f t="shared" ca="1" si="67"/>
        <v>1329.1806970759819</v>
      </c>
      <c r="K406" s="1">
        <f t="shared" ca="1" si="64"/>
        <v>16.490310195621845</v>
      </c>
      <c r="L406" s="6">
        <f t="shared" ca="1" si="65"/>
        <v>90.791031221037017</v>
      </c>
      <c r="M406" s="7">
        <f t="shared" ca="1" si="58"/>
        <v>16.742600049163681</v>
      </c>
      <c r="N406" s="8">
        <f ca="1">J406/AVERAGE(L286:L405)</f>
        <v>19.988235376712069</v>
      </c>
      <c r="O406" s="13">
        <f ca="1">1/M406-(G406/100-(((E406/E286)^(1/10))-1))</f>
        <v>4.4299089228069861E-2</v>
      </c>
      <c r="P406" s="5">
        <f ca="1">((G406/G407+G406/1200+((1+G407/1200)^(-119))*(1-G406/G407)))</f>
        <v>1.0023188294678009</v>
      </c>
      <c r="Q406" s="5">
        <f ca="1">Q405*P405*E405/E406</f>
        <v>6.3785858743571877</v>
      </c>
      <c r="R406" s="10">
        <f t="shared" ca="1" si="59"/>
        <v>3.2855552495609341E-2</v>
      </c>
      <c r="S406" s="10">
        <f t="shared" ca="1" si="60"/>
        <v>1.1690229927997953E-2</v>
      </c>
      <c r="T406" s="10">
        <f t="shared" ca="1" si="61"/>
        <v>2.1165322567611389E-2</v>
      </c>
      <c r="U406" s="10"/>
      <c r="V406" s="11"/>
      <c r="W406" s="12"/>
      <c r="X406" s="12"/>
    </row>
    <row r="407" spans="1:24" x14ac:dyDescent="0.2">
      <c r="A407" s="3">
        <v>1904.1</v>
      </c>
      <c r="B407" s="4">
        <v>7.75</v>
      </c>
      <c r="C407" s="1">
        <v>0.31669999999999998</v>
      </c>
      <c r="D407" s="4">
        <v>0.49669999999999997</v>
      </c>
      <c r="E407" s="4">
        <v>8.2776793390000005</v>
      </c>
      <c r="F407" s="1">
        <f t="shared" ca="1" si="66"/>
        <v>1904.791666666636</v>
      </c>
      <c r="G407" s="5">
        <f ca="1">G398*3/12+G410*9/12</f>
        <v>3.46</v>
      </c>
      <c r="H407" s="1">
        <f t="shared" ca="1" si="62"/>
        <v>255.59980803213855</v>
      </c>
      <c r="I407" s="1">
        <f t="shared" ca="1" si="63"/>
        <v>10.444962477906875</v>
      </c>
      <c r="J407" s="6">
        <f t="shared" ca="1" si="67"/>
        <v>1412.0532371906907</v>
      </c>
      <c r="K407" s="1">
        <f t="shared" ca="1" si="64"/>
        <v>16.381474148330739</v>
      </c>
      <c r="L407" s="6">
        <f t="shared" ca="1" si="65"/>
        <v>90.498947472595617</v>
      </c>
      <c r="M407" s="7">
        <f t="shared" ca="1" si="58"/>
        <v>17.633197370821392</v>
      </c>
      <c r="N407" s="8">
        <f ca="1">J407/AVERAGE(L287:L406)</f>
        <v>21.065460476613339</v>
      </c>
      <c r="O407" s="13">
        <f ca="1">1/M407-(G407/100-(((E407/E287)^(1/10))-1))</f>
        <v>4.4090692490658813E-2</v>
      </c>
      <c r="P407" s="5">
        <f ca="1">((G407/G408+G407/1200+((1+G408/1200)^(-119))*(1-G407/G408)))</f>
        <v>1.002324560266671</v>
      </c>
      <c r="Q407" s="5">
        <f ca="1">Q406*P406*E406/E407</f>
        <v>6.3933767272455455</v>
      </c>
      <c r="R407" s="10">
        <f t="shared" ca="1" si="59"/>
        <v>2.8117912245603671E-2</v>
      </c>
      <c r="S407" s="10">
        <f t="shared" ca="1" si="60"/>
        <v>1.2753407351731472E-2</v>
      </c>
      <c r="T407" s="10">
        <f t="shared" ca="1" si="61"/>
        <v>1.53645048938722E-2</v>
      </c>
      <c r="U407" s="10"/>
      <c r="V407" s="11"/>
      <c r="W407" s="12"/>
      <c r="X407" s="12"/>
    </row>
    <row r="408" spans="1:24" x14ac:dyDescent="0.2">
      <c r="A408" s="3">
        <v>1904.11</v>
      </c>
      <c r="B408" s="4">
        <v>8.17</v>
      </c>
      <c r="C408" s="1">
        <v>0.31330000000000002</v>
      </c>
      <c r="D408" s="4">
        <v>0.49330000000000002</v>
      </c>
      <c r="E408" s="4">
        <v>8.4679289260000008</v>
      </c>
      <c r="F408" s="1">
        <f t="shared" ca="1" si="66"/>
        <v>1904.8749999999693</v>
      </c>
      <c r="G408" s="5">
        <f ca="1">G398*2/12+G410*10/12</f>
        <v>3.4666666666666668</v>
      </c>
      <c r="H408" s="1">
        <f t="shared" ca="1" si="62"/>
        <v>263.39787798072501</v>
      </c>
      <c r="I408" s="1">
        <f t="shared" ca="1" si="63"/>
        <v>10.100679947535024</v>
      </c>
      <c r="J408" s="6">
        <f t="shared" ca="1" si="67"/>
        <v>1459.7835080392731</v>
      </c>
      <c r="K408" s="1">
        <f t="shared" ca="1" si="64"/>
        <v>15.903815570121377</v>
      </c>
      <c r="L408" s="6">
        <f t="shared" ca="1" si="65"/>
        <v>88.140906305480215</v>
      </c>
      <c r="M408" s="7">
        <f t="shared" ca="1" si="58"/>
        <v>18.076200223770062</v>
      </c>
      <c r="N408" s="8">
        <f ca="1">J408/AVERAGE(L288:L407)</f>
        <v>21.605365463826757</v>
      </c>
      <c r="O408" s="13">
        <f ca="1">1/M408-(G408/100-(((E408/E288)^(1/10))-1))</f>
        <v>4.4959090131715326E-2</v>
      </c>
      <c r="P408" s="5">
        <f ca="1">((G408/G409+G408/1200+((1+G409/1200)^(-119))*(1-G408/G409)))</f>
        <v>1.0023302909895195</v>
      </c>
      <c r="Q408" s="5">
        <f ca="1">Q407*P407*E407/E408</f>
        <v>6.2642641468872791</v>
      </c>
      <c r="R408" s="10">
        <f t="shared" ca="1" si="59"/>
        <v>2.4167815805477888E-2</v>
      </c>
      <c r="S408" s="10">
        <f t="shared" ca="1" si="60"/>
        <v>1.4123789299223866E-2</v>
      </c>
      <c r="T408" s="10">
        <f t="shared" ca="1" si="61"/>
        <v>1.0044026506254022E-2</v>
      </c>
      <c r="U408" s="10"/>
      <c r="V408" s="11"/>
      <c r="W408" s="12"/>
      <c r="X408" s="12"/>
    </row>
    <row r="409" spans="1:24" x14ac:dyDescent="0.2">
      <c r="A409" s="3">
        <v>1904.12</v>
      </c>
      <c r="B409" s="4">
        <v>8.25</v>
      </c>
      <c r="C409" s="1">
        <v>0.31</v>
      </c>
      <c r="D409" s="4">
        <v>0.49</v>
      </c>
      <c r="E409" s="4">
        <v>8.4679289260000008</v>
      </c>
      <c r="F409" s="1">
        <f t="shared" ca="1" si="66"/>
        <v>1904.9583333333026</v>
      </c>
      <c r="G409" s="5">
        <f ca="1">G398*1/12+G410*11/12</f>
        <v>3.4733333333333332</v>
      </c>
      <c r="H409" s="1">
        <f t="shared" ca="1" si="62"/>
        <v>265.97704936854115</v>
      </c>
      <c r="I409" s="1">
        <f t="shared" ca="1" si="63"/>
        <v>9.9942891277876065</v>
      </c>
      <c r="J409" s="6">
        <f t="shared" ca="1" si="67"/>
        <v>1478.6933923233394</v>
      </c>
      <c r="K409" s="1">
        <f t="shared" ca="1" si="64"/>
        <v>15.79742475037396</v>
      </c>
      <c r="L409" s="6">
        <f t="shared" ca="1" si="65"/>
        <v>87.825425725871071</v>
      </c>
      <c r="M409" s="7">
        <f t="shared" ca="1" si="58"/>
        <v>18.159679118703192</v>
      </c>
      <c r="N409" s="8">
        <f ca="1">J409/AVERAGE(L289:L408)</f>
        <v>21.71679823007819</v>
      </c>
      <c r="O409" s="13">
        <f ca="1">1/M409-(G409/100-(((E409/E289)^(1/10))-1))</f>
        <v>4.6112947895593601E-2</v>
      </c>
      <c r="P409" s="5">
        <f ca="1">((G409/G410+G409/1200+((1+G410/1200)^(-119))*(1-G409/G410)))</f>
        <v>1.0023360216363848</v>
      </c>
      <c r="Q409" s="5">
        <f ca="1">Q408*P408*E408/E409</f>
        <v>6.2788617051847408</v>
      </c>
      <c r="R409" s="10">
        <f t="shared" ca="1" si="59"/>
        <v>1.9856255223533736E-2</v>
      </c>
      <c r="S409" s="10">
        <f t="shared" ca="1" si="60"/>
        <v>1.5189521670460282E-2</v>
      </c>
      <c r="T409" s="10">
        <f t="shared" ca="1" si="61"/>
        <v>4.6667335530734544E-3</v>
      </c>
      <c r="U409" s="10"/>
      <c r="V409" s="11"/>
      <c r="W409" s="12"/>
      <c r="X409" s="12"/>
    </row>
    <row r="410" spans="1:24" x14ac:dyDescent="0.2">
      <c r="A410" s="3">
        <v>1905.01</v>
      </c>
      <c r="B410" s="4">
        <v>8.43</v>
      </c>
      <c r="C410" s="1">
        <v>0.31169999999999998</v>
      </c>
      <c r="D410" s="4">
        <v>0.505</v>
      </c>
      <c r="E410" s="4">
        <v>8.4679289260000008</v>
      </c>
      <c r="F410" s="1">
        <f t="shared" ca="1" si="66"/>
        <v>1905.0416666666358</v>
      </c>
      <c r="G410" s="5">
        <v>3.48</v>
      </c>
      <c r="H410" s="1">
        <f t="shared" ca="1" si="62"/>
        <v>271.7801849911275</v>
      </c>
      <c r="I410" s="1">
        <f t="shared" ca="1" si="63"/>
        <v>10.049096519778699</v>
      </c>
      <c r="J410" s="6">
        <f t="shared" ca="1" si="67"/>
        <v>1515.6114373516789</v>
      </c>
      <c r="K410" s="1">
        <f t="shared" ca="1" si="64"/>
        <v>16.281019385589488</v>
      </c>
      <c r="L410" s="6">
        <f t="shared" ca="1" si="65"/>
        <v>90.792855974210894</v>
      </c>
      <c r="M410" s="7">
        <f t="shared" ca="1" si="58"/>
        <v>18.459852032455842</v>
      </c>
      <c r="N410" s="8">
        <f ca="1">J410/AVERAGE(L290:L409)</f>
        <v>22.087689801665366</v>
      </c>
      <c r="O410" s="13">
        <f ca="1">1/M410-(G410/100-(((E410/E290)^(1/10))-1))</f>
        <v>4.515084406533424E-2</v>
      </c>
      <c r="P410" s="5">
        <f ca="1">((G410/G411+G410/1200+((1+G411/1200)^(-119))*(1-G410/G411)))</f>
        <v>1.003249082644516</v>
      </c>
      <c r="Q410" s="5">
        <f ca="1">Q409*P409*E409/E410</f>
        <v>6.2935292619799208</v>
      </c>
      <c r="R410" s="10">
        <f t="shared" ca="1" si="59"/>
        <v>1.9606368980848776E-2</v>
      </c>
      <c r="S410" s="10">
        <f t="shared" ca="1" si="60"/>
        <v>1.5255619939742227E-2</v>
      </c>
      <c r="T410" s="10">
        <f t="shared" ca="1" si="61"/>
        <v>4.3507490411065497E-3</v>
      </c>
      <c r="U410" s="10"/>
      <c r="V410" s="11"/>
      <c r="W410" s="12"/>
      <c r="X410" s="12"/>
    </row>
    <row r="411" spans="1:24" x14ac:dyDescent="0.2">
      <c r="A411" s="3">
        <v>1905.02</v>
      </c>
      <c r="B411" s="4">
        <v>8.8000000000000007</v>
      </c>
      <c r="C411" s="1">
        <v>0.31330000000000002</v>
      </c>
      <c r="D411" s="4">
        <v>0.52</v>
      </c>
      <c r="E411" s="4">
        <v>8.4679289260000008</v>
      </c>
      <c r="F411" s="1">
        <f t="shared" ca="1" si="66"/>
        <v>1905.1249999999691</v>
      </c>
      <c r="G411" s="5">
        <f ca="1">G410*11/12+G422*1/12</f>
        <v>3.4758333333333331</v>
      </c>
      <c r="H411" s="1">
        <f t="shared" ca="1" si="62"/>
        <v>283.70885265977728</v>
      </c>
      <c r="I411" s="1">
        <f t="shared" ca="1" si="63"/>
        <v>10.100679947535024</v>
      </c>
      <c r="J411" s="6">
        <f t="shared" ca="1" si="67"/>
        <v>1586.8268964774577</v>
      </c>
      <c r="K411" s="1">
        <f t="shared" ca="1" si="64"/>
        <v>16.764614020805016</v>
      </c>
      <c r="L411" s="6">
        <f t="shared" ca="1" si="65"/>
        <v>93.767043882758841</v>
      </c>
      <c r="M411" s="7">
        <f t="shared" ca="1" si="58"/>
        <v>19.168996375829828</v>
      </c>
      <c r="N411" s="8">
        <f ca="1">J411/AVERAGE(L291:L410)</f>
        <v>22.944184172180943</v>
      </c>
      <c r="O411" s="13">
        <f ca="1">1/M411-(G411/100-(((E411/E291)^(1/10))-1))</f>
        <v>4.3188467656359662E-2</v>
      </c>
      <c r="P411" s="5">
        <f ca="1">((G411/G412+G411/1200+((1+G412/1200)^(-119))*(1-G411/G412)))</f>
        <v>1.0032456788303199</v>
      </c>
      <c r="Q411" s="5">
        <f ca="1">Q410*P410*E410/E411</f>
        <v>6.3139774586777735</v>
      </c>
      <c r="R411" s="10">
        <f t="shared" ca="1" si="59"/>
        <v>1.5061356791899794E-2</v>
      </c>
      <c r="S411" s="10">
        <f t="shared" ca="1" si="60"/>
        <v>1.6424775274883618E-2</v>
      </c>
      <c r="T411" s="10">
        <f t="shared" ca="1" si="61"/>
        <v>-1.3634184829838247E-3</v>
      </c>
      <c r="U411" s="10"/>
      <c r="V411" s="11"/>
      <c r="W411" s="12"/>
      <c r="X411" s="12"/>
    </row>
    <row r="412" spans="1:24" x14ac:dyDescent="0.2">
      <c r="A412" s="3">
        <v>1905.03</v>
      </c>
      <c r="B412" s="4">
        <v>9.0500000000000007</v>
      </c>
      <c r="C412" s="1">
        <v>0.315</v>
      </c>
      <c r="D412" s="4">
        <v>0.53500000000000003</v>
      </c>
      <c r="E412" s="4">
        <v>8.3728446279999993</v>
      </c>
      <c r="F412" s="1">
        <f t="shared" ca="1" si="66"/>
        <v>1905.2083333333023</v>
      </c>
      <c r="G412" s="5">
        <f ca="1">G410*10/12+G422*2/12</f>
        <v>3.4716666666666667</v>
      </c>
      <c r="H412" s="1">
        <f t="shared" ca="1" si="62"/>
        <v>295.08216857837056</v>
      </c>
      <c r="I412" s="1">
        <f t="shared" ca="1" si="63"/>
        <v>10.270815812396322</v>
      </c>
      <c r="J412" s="6">
        <f t="shared" ca="1" si="67"/>
        <v>1655.22677420946</v>
      </c>
      <c r="K412" s="1">
        <f t="shared" ca="1" si="64"/>
        <v>17.44408399883185</v>
      </c>
      <c r="L412" s="6">
        <f t="shared" ca="1" si="65"/>
        <v>97.850422563763658</v>
      </c>
      <c r="M412" s="7">
        <f t="shared" ca="1" si="58"/>
        <v>19.83150607421841</v>
      </c>
      <c r="N412" s="8">
        <f ca="1">J412/AVERAGE(L292:L411)</f>
        <v>23.742093324670748</v>
      </c>
      <c r="O412" s="13">
        <f ca="1">1/M412-(G412/100-(((E412/E292)^(1/10))-1))</f>
        <v>4.0329691823584687E-2</v>
      </c>
      <c r="P412" s="5">
        <f ca="1">((G412/G413+G412/1200+((1+G413/1200)^(-119))*(1-G412/G413)))</f>
        <v>1.0032422750346768</v>
      </c>
      <c r="Q412" s="5">
        <f ca="1">Q411*P411*E411/E412</f>
        <v>6.4064065705021793</v>
      </c>
      <c r="R412" s="10">
        <f t="shared" ca="1" si="59"/>
        <v>1.484906402641295E-2</v>
      </c>
      <c r="S412" s="10">
        <f t="shared" ca="1" si="60"/>
        <v>1.6456099531714674E-2</v>
      </c>
      <c r="T412" s="10">
        <f t="shared" ca="1" si="61"/>
        <v>-1.6070355053017238E-3</v>
      </c>
      <c r="U412" s="10"/>
      <c r="V412" s="11"/>
      <c r="W412" s="12"/>
      <c r="X412" s="12"/>
    </row>
    <row r="413" spans="1:24" x14ac:dyDescent="0.2">
      <c r="A413" s="3">
        <v>1905.04</v>
      </c>
      <c r="B413" s="4">
        <v>8.94</v>
      </c>
      <c r="C413" s="1">
        <v>0.31669999999999998</v>
      </c>
      <c r="D413" s="4">
        <v>0.55000000000000004</v>
      </c>
      <c r="E413" s="4">
        <v>8.3728446279999993</v>
      </c>
      <c r="F413" s="1">
        <f t="shared" ca="1" si="66"/>
        <v>1905.2916666666356</v>
      </c>
      <c r="G413" s="5">
        <f ca="1">G410*9/12+G422*3/12</f>
        <v>3.4674999999999998</v>
      </c>
      <c r="H413" s="1">
        <f t="shared" ca="1" si="62"/>
        <v>291.49553448515275</v>
      </c>
      <c r="I413" s="1">
        <f t="shared" ca="1" si="63"/>
        <v>10.326245612018777</v>
      </c>
      <c r="J413" s="6">
        <f t="shared" ca="1" si="67"/>
        <v>1639.9349784215742</v>
      </c>
      <c r="K413" s="1">
        <f t="shared" ca="1" si="64"/>
        <v>17.933170466088821</v>
      </c>
      <c r="L413" s="6">
        <f t="shared" ca="1" si="65"/>
        <v>100.89085437716624</v>
      </c>
      <c r="M413" s="7">
        <f t="shared" ca="1" si="58"/>
        <v>19.482927524711279</v>
      </c>
      <c r="N413" s="8">
        <f ca="1">J413/AVERAGE(L293:L412)</f>
        <v>23.328639790056261</v>
      </c>
      <c r="O413" s="13">
        <f ca="1">1/M413-(G413/100-(((E413/E293)^(1/10))-1))</f>
        <v>3.6922139219511055E-2</v>
      </c>
      <c r="P413" s="5">
        <f ca="1">((G413/G414+G413/1200+((1+G414/1200)^(-119))*(1-G413/G414)))</f>
        <v>1.0032388712575924</v>
      </c>
      <c r="Q413" s="5">
        <f ca="1">Q412*P412*E412/E413</f>
        <v>6.427177902587708</v>
      </c>
      <c r="R413" s="10">
        <f t="shared" ca="1" si="59"/>
        <v>2.2606882657141281E-2</v>
      </c>
      <c r="S413" s="10">
        <f t="shared" ca="1" si="60"/>
        <v>1.5591562541891868E-2</v>
      </c>
      <c r="T413" s="10">
        <f t="shared" ca="1" si="61"/>
        <v>7.0153201152494127E-3</v>
      </c>
      <c r="U413" s="10"/>
      <c r="V413" s="11"/>
      <c r="W413" s="12"/>
      <c r="X413" s="12"/>
    </row>
    <row r="414" spans="1:24" x14ac:dyDescent="0.2">
      <c r="A414" s="3">
        <v>1905.05</v>
      </c>
      <c r="B414" s="4">
        <v>8.5</v>
      </c>
      <c r="C414" s="1">
        <v>0.31830000000000003</v>
      </c>
      <c r="D414" s="4">
        <v>0.56499999999999995</v>
      </c>
      <c r="E414" s="4">
        <v>8.2776793390000005</v>
      </c>
      <c r="F414" s="1">
        <f t="shared" ca="1" si="66"/>
        <v>1905.3749999999688</v>
      </c>
      <c r="G414" s="5">
        <f ca="1">G410*8/12+G422*4/12</f>
        <v>3.4633333333333329</v>
      </c>
      <c r="H414" s="1">
        <f t="shared" ca="1" si="62"/>
        <v>280.33527332557134</v>
      </c>
      <c r="I414" s="1">
        <f t="shared" ca="1" si="63"/>
        <v>10.497731470532868</v>
      </c>
      <c r="J414" s="6">
        <f t="shared" ca="1" si="67"/>
        <v>1582.0697024143151</v>
      </c>
      <c r="K414" s="1">
        <f t="shared" ca="1" si="64"/>
        <v>18.634050521052682</v>
      </c>
      <c r="L414" s="6">
        <f t="shared" ca="1" si="65"/>
        <v>105.16110374871624</v>
      </c>
      <c r="M414" s="7">
        <f t="shared" ca="1" si="58"/>
        <v>18.62948750984512</v>
      </c>
      <c r="N414" s="8">
        <f ca="1">J414/AVERAGE(L294:L413)</f>
        <v>22.313429429486131</v>
      </c>
      <c r="O414" s="13">
        <f ca="1">1/M414-(G414/100-(((E414/E294)^(1/10))-1))</f>
        <v>3.6744785710864279E-2</v>
      </c>
      <c r="P414" s="5">
        <f ca="1">((G414/G415+G414/1200+((1+G415/1200)^(-119))*(1-G414/G415)))</f>
        <v>1.0032354674990727</v>
      </c>
      <c r="Q414" s="5">
        <f ca="1">Q413*P413*E413/E414</f>
        <v>6.5221248143114563</v>
      </c>
      <c r="R414" s="10">
        <f t="shared" ca="1" si="59"/>
        <v>2.3301547076080675E-2</v>
      </c>
      <c r="S414" s="10">
        <f t="shared" ca="1" si="60"/>
        <v>1.3577729460267252E-2</v>
      </c>
      <c r="T414" s="10">
        <f t="shared" ca="1" si="61"/>
        <v>9.7238176158134237E-3</v>
      </c>
      <c r="U414" s="10"/>
      <c r="V414" s="11"/>
      <c r="W414" s="12"/>
      <c r="X414" s="12"/>
    </row>
    <row r="415" spans="1:24" x14ac:dyDescent="0.2">
      <c r="A415" s="3">
        <v>1905.06</v>
      </c>
      <c r="B415" s="4">
        <v>8.6</v>
      </c>
      <c r="C415" s="1">
        <v>0.32</v>
      </c>
      <c r="D415" s="4">
        <v>0.57999999999999996</v>
      </c>
      <c r="E415" s="4">
        <v>8.2776793390000005</v>
      </c>
      <c r="F415" s="1">
        <f t="shared" ca="1" si="66"/>
        <v>1905.4583333333021</v>
      </c>
      <c r="G415" s="5">
        <f ca="1">G410*7/12+G422*5/12</f>
        <v>3.4591666666666665</v>
      </c>
      <c r="H415" s="1">
        <f t="shared" ca="1" si="62"/>
        <v>283.63333536469565</v>
      </c>
      <c r="I415" s="1">
        <f t="shared" ca="1" si="63"/>
        <v>10.55379852519798</v>
      </c>
      <c r="J415" s="6">
        <f t="shared" ca="1" si="67"/>
        <v>1605.6456430777441</v>
      </c>
      <c r="K415" s="1">
        <f t="shared" ca="1" si="64"/>
        <v>19.128759826921339</v>
      </c>
      <c r="L415" s="6">
        <f t="shared" ca="1" si="65"/>
        <v>108.28772941687114</v>
      </c>
      <c r="M415" s="7">
        <f t="shared" ca="1" si="58"/>
        <v>18.735862386183527</v>
      </c>
      <c r="N415" s="8">
        <f ca="1">J415/AVERAGE(L295:L414)</f>
        <v>22.445296542536902</v>
      </c>
      <c r="O415" s="13">
        <f ca="1">1/M415-(G415/100-(((E415/E295)^(1/10))-1))</f>
        <v>3.5098049687541752E-2</v>
      </c>
      <c r="P415" s="5">
        <f ca="1">((G415/G416+G415/1200+((1+G416/1200)^(-119))*(1-G415/G416)))</f>
        <v>1.003232063759123</v>
      </c>
      <c r="Q415" s="5">
        <f ca="1">Q414*P414*E414/E415</f>
        <v>6.5432269371730563</v>
      </c>
      <c r="R415" s="10">
        <f t="shared" ca="1" si="59"/>
        <v>2.3389608135557349E-2</v>
      </c>
      <c r="S415" s="10">
        <f t="shared" ca="1" si="60"/>
        <v>1.3732181416571843E-2</v>
      </c>
      <c r="T415" s="10">
        <f t="shared" ca="1" si="61"/>
        <v>9.6574267189855068E-3</v>
      </c>
      <c r="U415" s="10"/>
      <c r="V415" s="11"/>
      <c r="W415" s="12"/>
      <c r="X415" s="12"/>
    </row>
    <row r="416" spans="1:24" x14ac:dyDescent="0.2">
      <c r="A416" s="3">
        <v>1905.07</v>
      </c>
      <c r="B416" s="4">
        <v>8.8699999999999992</v>
      </c>
      <c r="C416" s="1">
        <v>0.32169999999999999</v>
      </c>
      <c r="D416" s="4">
        <v>0.59499999999999997</v>
      </c>
      <c r="E416" s="4">
        <v>8.2776793390000005</v>
      </c>
      <c r="F416" s="1">
        <f t="shared" ca="1" si="66"/>
        <v>1905.5416666666354</v>
      </c>
      <c r="G416" s="5">
        <f ca="1">G410*6/12+G422*6/12</f>
        <v>3.4550000000000001</v>
      </c>
      <c r="H416" s="1">
        <f t="shared" ca="1" si="62"/>
        <v>292.5381028703315</v>
      </c>
      <c r="I416" s="1">
        <f t="shared" ca="1" si="63"/>
        <v>10.609865579863094</v>
      </c>
      <c r="J416" s="6">
        <f t="shared" ca="1" si="67"/>
        <v>1661.0606439202829</v>
      </c>
      <c r="K416" s="1">
        <f t="shared" ca="1" si="64"/>
        <v>19.623469132789992</v>
      </c>
      <c r="L416" s="6">
        <f t="shared" ca="1" si="65"/>
        <v>111.42402290107873</v>
      </c>
      <c r="M416" s="7">
        <f t="shared" ca="1" si="58"/>
        <v>19.205883309548046</v>
      </c>
      <c r="N416" s="8">
        <f ca="1">J416/AVERAGE(L296:L415)</f>
        <v>23.009841754484825</v>
      </c>
      <c r="O416" s="13">
        <f ca="1">1/M416-(G416/100-(((E416/E296)^(1/10))-1))</f>
        <v>3.5217155866494564E-2</v>
      </c>
      <c r="P416" s="5">
        <f ca="1">((G416/G417+G416/1200+((1+G417/1200)^(-119))*(1-G416/G417)))</f>
        <v>1.0032286600377496</v>
      </c>
      <c r="Q416" s="5">
        <f ca="1">Q415*P415*E415/E416</f>
        <v>6.5643750638244107</v>
      </c>
      <c r="R416" s="10">
        <f t="shared" ca="1" si="59"/>
        <v>1.9992629211455393E-2</v>
      </c>
      <c r="S416" s="10">
        <f t="shared" ca="1" si="60"/>
        <v>1.388576484920101E-2</v>
      </c>
      <c r="T416" s="10">
        <f t="shared" ca="1" si="61"/>
        <v>6.1068643622543828E-3</v>
      </c>
      <c r="U416" s="10"/>
      <c r="V416" s="11"/>
      <c r="W416" s="12"/>
      <c r="X416" s="12"/>
    </row>
    <row r="417" spans="1:24" x14ac:dyDescent="0.2">
      <c r="A417" s="3">
        <v>1905.08</v>
      </c>
      <c r="B417" s="4">
        <v>9.1999999999999993</v>
      </c>
      <c r="C417" s="1">
        <v>0.32329999999999998</v>
      </c>
      <c r="D417" s="4">
        <v>0.61</v>
      </c>
      <c r="E417" s="4">
        <v>8.3728446279999993</v>
      </c>
      <c r="F417" s="1">
        <f t="shared" ca="1" si="66"/>
        <v>1905.6249999999686</v>
      </c>
      <c r="G417" s="5">
        <f ca="1">G410*5/12+G422*7/12</f>
        <v>3.4508333333333336</v>
      </c>
      <c r="H417" s="1">
        <f t="shared" ca="1" si="62"/>
        <v>299.9730332509402</v>
      </c>
      <c r="I417" s="1">
        <f t="shared" ca="1" si="63"/>
        <v>10.541443657611843</v>
      </c>
      <c r="J417" s="6">
        <f t="shared" ca="1" si="67"/>
        <v>1708.2648709110172</v>
      </c>
      <c r="K417" s="1">
        <f t="shared" ca="1" si="64"/>
        <v>19.889516335116689</v>
      </c>
      <c r="L417" s="6">
        <f t="shared" ca="1" si="65"/>
        <v>113.26538817996962</v>
      </c>
      <c r="M417" s="7">
        <f t="shared" ca="1" si="58"/>
        <v>19.573308430803717</v>
      </c>
      <c r="N417" s="8">
        <f ca="1">J417/AVERAGE(L297:L416)</f>
        <v>23.4474985177437</v>
      </c>
      <c r="O417" s="13">
        <f ca="1">1/M417-(G417/100-(((E417/E297)^(1/10))-1))</f>
        <v>3.6851800488857708E-2</v>
      </c>
      <c r="P417" s="5">
        <f ca="1">((G417/G418+G417/1200+((1+G418/1200)^(-119))*(1-G417/G418)))</f>
        <v>1.003225256334958</v>
      </c>
      <c r="Q417" s="5">
        <f ca="1">Q416*P416*E416/E417</f>
        <v>6.5107179839474183</v>
      </c>
      <c r="R417" s="10">
        <f t="shared" ca="1" si="59"/>
        <v>2.1809669392637732E-2</v>
      </c>
      <c r="S417" s="10">
        <f t="shared" ca="1" si="60"/>
        <v>1.5198292703166416E-2</v>
      </c>
      <c r="T417" s="10">
        <f t="shared" ca="1" si="61"/>
        <v>6.6113766894713155E-3</v>
      </c>
      <c r="U417" s="10"/>
      <c r="V417" s="11"/>
      <c r="W417" s="12"/>
      <c r="X417" s="12"/>
    </row>
    <row r="418" spans="1:24" x14ac:dyDescent="0.2">
      <c r="A418" s="3">
        <v>1905.09</v>
      </c>
      <c r="B418" s="4">
        <v>9.23</v>
      </c>
      <c r="C418" s="1">
        <v>0.32500000000000001</v>
      </c>
      <c r="D418" s="4">
        <v>0.625</v>
      </c>
      <c r="E418" s="4">
        <v>8.2776793390000005</v>
      </c>
      <c r="F418" s="1">
        <f t="shared" ca="1" si="66"/>
        <v>1905.7083333333019</v>
      </c>
      <c r="G418" s="5">
        <f ca="1">G410*4/12+G422*8/12</f>
        <v>3.4466666666666663</v>
      </c>
      <c r="H418" s="1">
        <f t="shared" ca="1" si="62"/>
        <v>304.41112621117924</v>
      </c>
      <c r="I418" s="1">
        <f t="shared" ca="1" si="63"/>
        <v>10.7187016271542</v>
      </c>
      <c r="J418" s="6">
        <f t="shared" ca="1" si="67"/>
        <v>1738.6252780451775</v>
      </c>
      <c r="K418" s="1">
        <f t="shared" ca="1" si="64"/>
        <v>20.612887744527303</v>
      </c>
      <c r="L418" s="6">
        <f t="shared" ca="1" si="65"/>
        <v>117.72923063686194</v>
      </c>
      <c r="M418" s="7">
        <f t="shared" ca="1" si="58"/>
        <v>19.743492419697773</v>
      </c>
      <c r="N418" s="8">
        <f ca="1">J418/AVERAGE(L298:L417)</f>
        <v>23.647692425098636</v>
      </c>
      <c r="O418" s="13">
        <f ca="1">1/M418-(G418/100-(((E418/E298)^(1/10))-1))</f>
        <v>3.528747661148221E-2</v>
      </c>
      <c r="P418" s="5">
        <f ca="1">((G418/G419+G418/1200+((1+G419/1200)^(-119))*(1-G418/G419)))</f>
        <v>1.0032218526507541</v>
      </c>
      <c r="Q418" s="5">
        <f ca="1">Q417*P417*E417/E418</f>
        <v>6.6068093480450161</v>
      </c>
      <c r="R418" s="10">
        <f t="shared" ca="1" si="59"/>
        <v>2.4156587650627781E-2</v>
      </c>
      <c r="S418" s="10">
        <f t="shared" ca="1" si="60"/>
        <v>1.4190324866121928E-2</v>
      </c>
      <c r="T418" s="10">
        <f t="shared" ca="1" si="61"/>
        <v>9.9662627845058527E-3</v>
      </c>
      <c r="U418" s="10"/>
      <c r="V418" s="11"/>
      <c r="W418" s="12"/>
      <c r="X418" s="12"/>
    </row>
    <row r="419" spans="1:24" x14ac:dyDescent="0.2">
      <c r="A419" s="3">
        <v>1905.1</v>
      </c>
      <c r="B419" s="4">
        <v>9.36</v>
      </c>
      <c r="C419" s="1">
        <v>0.32669999999999999</v>
      </c>
      <c r="D419" s="4">
        <v>0.64</v>
      </c>
      <c r="E419" s="4">
        <v>8.2776793390000005</v>
      </c>
      <c r="F419" s="1">
        <f t="shared" ca="1" si="66"/>
        <v>1905.7916666666351</v>
      </c>
      <c r="G419" s="5">
        <f ca="1">G410*3/12+G422*9/12</f>
        <v>3.4425000000000003</v>
      </c>
      <c r="H419" s="1">
        <f t="shared" ca="1" si="62"/>
        <v>308.69860686204089</v>
      </c>
      <c r="I419" s="1">
        <f t="shared" ca="1" si="63"/>
        <v>10.774768681819312</v>
      </c>
      <c r="J419" s="6">
        <f t="shared" ca="1" si="67"/>
        <v>1768.2412433041864</v>
      </c>
      <c r="K419" s="1">
        <f t="shared" ca="1" si="64"/>
        <v>21.10759705039596</v>
      </c>
      <c r="L419" s="6">
        <f t="shared" ca="1" si="65"/>
        <v>120.90538415755121</v>
      </c>
      <c r="M419" s="7">
        <f t="shared" ca="1" si="58"/>
        <v>19.897394814329523</v>
      </c>
      <c r="N419" s="8">
        <f ca="1">J419/AVERAGE(L299:L418)</f>
        <v>23.825645601554921</v>
      </c>
      <c r="O419" s="13">
        <f ca="1">1/M419-(G419/100-(((E419/E299)^(1/10))-1))</f>
        <v>3.4937378685382096E-2</v>
      </c>
      <c r="P419" s="5">
        <f ca="1">((G419/G420+G419/1200+((1+G420/1200)^(-119))*(1-G419/G420)))</f>
        <v>1.0032184489851437</v>
      </c>
      <c r="Q419" s="5">
        <f ca="1">Q418*P418*E418/E419</f>
        <v>6.6280955142560423</v>
      </c>
      <c r="R419" s="10">
        <f t="shared" ca="1" si="59"/>
        <v>2.7346681301730458E-2</v>
      </c>
      <c r="S419" s="10">
        <f t="shared" ca="1" si="60"/>
        <v>1.3342433836232459E-2</v>
      </c>
      <c r="T419" s="10">
        <f t="shared" ca="1" si="61"/>
        <v>1.4004247465497999E-2</v>
      </c>
      <c r="U419" s="10"/>
      <c r="V419" s="11"/>
      <c r="W419" s="12"/>
      <c r="X419" s="12"/>
    </row>
    <row r="420" spans="1:24" x14ac:dyDescent="0.2">
      <c r="A420" s="3">
        <v>1905.11</v>
      </c>
      <c r="B420" s="4">
        <v>9.31</v>
      </c>
      <c r="C420" s="1">
        <v>0.32829999999999998</v>
      </c>
      <c r="D420" s="4">
        <v>0.65500000000000003</v>
      </c>
      <c r="E420" s="4">
        <v>8.3728446279999993</v>
      </c>
      <c r="F420" s="1">
        <f t="shared" ca="1" si="66"/>
        <v>1905.8749999999684</v>
      </c>
      <c r="G420" s="5">
        <f ca="1">G410*2/12+G422*10/12</f>
        <v>3.4383333333333339</v>
      </c>
      <c r="H420" s="1">
        <f t="shared" ca="1" si="62"/>
        <v>303.55966734415796</v>
      </c>
      <c r="I420" s="1">
        <f t="shared" ca="1" si="63"/>
        <v>10.704472480030834</v>
      </c>
      <c r="J420" s="6">
        <f t="shared" ca="1" si="67"/>
        <v>1743.9147843411283</v>
      </c>
      <c r="K420" s="1">
        <f t="shared" ca="1" si="64"/>
        <v>21.356775736887592</v>
      </c>
      <c r="L420" s="6">
        <f t="shared" ca="1" si="65"/>
        <v>122.69217870498809</v>
      </c>
      <c r="M420" s="7">
        <f t="shared" ca="1" si="58"/>
        <v>19.443525693264974</v>
      </c>
      <c r="N420" s="8">
        <f ca="1">J420/AVERAGE(L300:L419)</f>
        <v>23.275233759234009</v>
      </c>
      <c r="O420" s="13">
        <f ca="1">1/M420-(G420/100-(((E420/E300)^(1/10))-1))</f>
        <v>3.7317818779079977E-2</v>
      </c>
      <c r="P420" s="5">
        <f ca="1">((G420/G421+G420/1200+((1+G421/1200)^(-119))*(1-G420/G421)))</f>
        <v>1.0032150453381325</v>
      </c>
      <c r="Q420" s="5">
        <f ca="1">Q419*P419*E419/E420</f>
        <v>6.573850674013709</v>
      </c>
      <c r="R420" s="10">
        <f t="shared" ca="1" si="59"/>
        <v>3.169975301138872E-2</v>
      </c>
      <c r="S420" s="10">
        <f t="shared" ca="1" si="60"/>
        <v>1.3662151754186169E-2</v>
      </c>
      <c r="T420" s="10">
        <f t="shared" ca="1" si="61"/>
        <v>1.8037601257202551E-2</v>
      </c>
      <c r="U420" s="10"/>
      <c r="V420" s="11"/>
      <c r="W420" s="12"/>
      <c r="X420" s="12"/>
    </row>
    <row r="421" spans="1:24" x14ac:dyDescent="0.2">
      <c r="A421" s="3">
        <v>1905.12</v>
      </c>
      <c r="B421" s="4">
        <v>9.5399999999999991</v>
      </c>
      <c r="C421" s="1">
        <v>0.33</v>
      </c>
      <c r="D421" s="4">
        <v>0.67</v>
      </c>
      <c r="E421" s="4">
        <v>8.4679289260000008</v>
      </c>
      <c r="F421" s="1">
        <f t="shared" ca="1" si="66"/>
        <v>1905.9583333333017</v>
      </c>
      <c r="G421" s="5">
        <f ca="1">G410*1/12+G422*11/12</f>
        <v>3.434166666666667</v>
      </c>
      <c r="H421" s="1">
        <f t="shared" ca="1" si="62"/>
        <v>307.56618799707667</v>
      </c>
      <c r="I421" s="1">
        <f t="shared" ca="1" si="63"/>
        <v>10.639081974741647</v>
      </c>
      <c r="J421" s="6">
        <f t="shared" ca="1" si="67"/>
        <v>1772.0251336858896</v>
      </c>
      <c r="K421" s="1">
        <f t="shared" ca="1" si="64"/>
        <v>21.600560372960313</v>
      </c>
      <c r="L421" s="6">
        <f t="shared" ca="1" si="65"/>
        <v>124.45040247060233</v>
      </c>
      <c r="M421" s="7">
        <f t="shared" ca="1" si="58"/>
        <v>19.577960809096112</v>
      </c>
      <c r="N421" s="8">
        <f ca="1">J421/AVERAGE(L301:L420)</f>
        <v>23.42709697236225</v>
      </c>
      <c r="O421" s="13">
        <f ca="1">1/M421-(G421/100-(((E421/E301)^(1/10))-1))</f>
        <v>3.9588610620698392E-2</v>
      </c>
      <c r="P421" s="5">
        <f ca="1">((G421/G422+G421/1200+((1+G422/1200)^(-119))*(1-G421/G422)))</f>
        <v>1.0032116417097265</v>
      </c>
      <c r="Q421" s="5">
        <f ca="1">Q420*P420*E420/E421</f>
        <v>6.5209324220421516</v>
      </c>
      <c r="R421" s="10">
        <f t="shared" ca="1" si="59"/>
        <v>3.0657656387352628E-2</v>
      </c>
      <c r="S421" s="10">
        <f t="shared" ca="1" si="60"/>
        <v>1.4956735840993218E-2</v>
      </c>
      <c r="T421" s="10">
        <f t="shared" ca="1" si="61"/>
        <v>1.5700920546359409E-2</v>
      </c>
      <c r="U421" s="10"/>
      <c r="V421" s="11"/>
      <c r="W421" s="12"/>
      <c r="X421" s="12"/>
    </row>
    <row r="422" spans="1:24" x14ac:dyDescent="0.2">
      <c r="A422" s="3">
        <v>1906.01</v>
      </c>
      <c r="B422" s="4">
        <v>9.8699999999999992</v>
      </c>
      <c r="C422" s="1">
        <v>0.33579999999999999</v>
      </c>
      <c r="D422" s="4">
        <v>0.67749999999999999</v>
      </c>
      <c r="E422" s="4">
        <v>8.4679289260000008</v>
      </c>
      <c r="F422" s="1">
        <f t="shared" ca="1" si="66"/>
        <v>1906.0416666666349</v>
      </c>
      <c r="G422" s="5">
        <v>3.43</v>
      </c>
      <c r="H422" s="1">
        <f t="shared" ca="1" si="62"/>
        <v>318.20526997181832</v>
      </c>
      <c r="I422" s="1">
        <f t="shared" ca="1" si="63"/>
        <v>10.826071900358317</v>
      </c>
      <c r="J422" s="6">
        <f t="shared" ca="1" si="67"/>
        <v>1838.5194171352944</v>
      </c>
      <c r="K422" s="1">
        <f t="shared" ca="1" si="64"/>
        <v>21.842357690568075</v>
      </c>
      <c r="L422" s="6">
        <f t="shared" ca="1" si="65"/>
        <v>126.2002943373011</v>
      </c>
      <c r="M422" s="7">
        <f t="shared" ca="1" si="58"/>
        <v>20.13240226080789</v>
      </c>
      <c r="N422" s="8">
        <f ca="1">J422/AVERAGE(L302:L421)</f>
        <v>24.078997473407554</v>
      </c>
      <c r="O422" s="13">
        <f ca="1">1/M422-(G422/100-(((E422/E302)^(1/10))-1))</f>
        <v>3.9675566924175946E-2</v>
      </c>
      <c r="P422" s="5">
        <f ca="1">((G422/G423+G422/1200+((1+G423/1200)^(-119))*(1-G422/G423)))</f>
        <v>1.0011806993806183</v>
      </c>
      <c r="Q422" s="5">
        <f ca="1">Q421*P421*E421/E422</f>
        <v>6.5418753205950901</v>
      </c>
      <c r="R422" s="10">
        <f t="shared" ca="1" si="59"/>
        <v>2.4643925931032262E-2</v>
      </c>
      <c r="S422" s="10">
        <f t="shared" ca="1" si="60"/>
        <v>1.4124835827980409E-2</v>
      </c>
      <c r="T422" s="10">
        <f t="shared" ca="1" si="61"/>
        <v>1.0519090103051854E-2</v>
      </c>
      <c r="U422" s="10"/>
      <c r="V422" s="11"/>
      <c r="W422" s="12"/>
      <c r="X422" s="12"/>
    </row>
    <row r="423" spans="1:24" x14ac:dyDescent="0.2">
      <c r="A423" s="3">
        <v>1906.02</v>
      </c>
      <c r="B423" s="4">
        <v>9.8000000000000007</v>
      </c>
      <c r="C423" s="1">
        <v>0.3417</v>
      </c>
      <c r="D423" s="4">
        <v>0.68500000000000005</v>
      </c>
      <c r="E423" s="4">
        <v>8.4679289260000008</v>
      </c>
      <c r="F423" s="1">
        <f t="shared" ca="1" si="66"/>
        <v>1906.1249999999682</v>
      </c>
      <c r="G423" s="5">
        <f ca="1">G422*11/12+G434*1/12</f>
        <v>3.45</v>
      </c>
      <c r="H423" s="1">
        <f t="shared" ca="1" si="62"/>
        <v>315.94849500747921</v>
      </c>
      <c r="I423" s="1">
        <f t="shared" ca="1" si="63"/>
        <v>11.016285790209761</v>
      </c>
      <c r="J423" s="6">
        <f t="shared" ca="1" si="67"/>
        <v>1830.7844101650267</v>
      </c>
      <c r="K423" s="1">
        <f t="shared" ca="1" si="64"/>
        <v>22.084155008175845</v>
      </c>
      <c r="L423" s="6">
        <f t="shared" ca="1" si="65"/>
        <v>127.96809397582075</v>
      </c>
      <c r="M423" s="7">
        <f t="shared" ca="1" si="58"/>
        <v>19.866752563675885</v>
      </c>
      <c r="N423" s="8">
        <f ca="1">J423/AVERAGE(L303:L422)</f>
        <v>23.751613317696666</v>
      </c>
      <c r="O423" s="13">
        <f ca="1">1/M423-(G423/100-(((E423/E303)^(1/10))-1))</f>
        <v>4.161458175295276E-2</v>
      </c>
      <c r="P423" s="5">
        <f ca="1">((G423/G424+G423/1200+((1+G424/1200)^(-119))*(1-G423/G424)))</f>
        <v>1.0011989435794537</v>
      </c>
      <c r="Q423" s="5">
        <f ca="1">Q422*P422*E422/E423</f>
        <v>6.5495993087341988</v>
      </c>
      <c r="R423" s="10">
        <f t="shared" ca="1" si="59"/>
        <v>2.4056735147999886E-2</v>
      </c>
      <c r="S423" s="10">
        <f t="shared" ca="1" si="60"/>
        <v>1.422322553881572E-2</v>
      </c>
      <c r="T423" s="10">
        <f t="shared" ca="1" si="61"/>
        <v>9.8335096091841656E-3</v>
      </c>
      <c r="U423" s="10"/>
      <c r="V423" s="11"/>
      <c r="W423" s="12"/>
      <c r="X423" s="12"/>
    </row>
    <row r="424" spans="1:24" x14ac:dyDescent="0.2">
      <c r="A424" s="3">
        <v>1906.03</v>
      </c>
      <c r="B424" s="4">
        <v>9.56</v>
      </c>
      <c r="C424" s="1">
        <v>0.34749999999999998</v>
      </c>
      <c r="D424" s="4">
        <v>0.6925</v>
      </c>
      <c r="E424" s="4">
        <v>8.4679289260000008</v>
      </c>
      <c r="F424" s="1">
        <f t="shared" ca="1" si="66"/>
        <v>1906.2083333333014</v>
      </c>
      <c r="G424" s="5">
        <f ca="1">G422*10/12+G434*2/12</f>
        <v>3.4700000000000006</v>
      </c>
      <c r="H424" s="1">
        <f t="shared" ca="1" si="62"/>
        <v>308.21098084403076</v>
      </c>
      <c r="I424" s="1">
        <f t="shared" ca="1" si="63"/>
        <v>11.203275715826429</v>
      </c>
      <c r="J424" s="6">
        <f t="shared" ca="1" si="67"/>
        <v>1791.3587169784371</v>
      </c>
      <c r="K424" s="1">
        <f t="shared" ca="1" si="64"/>
        <v>22.325952325783607</v>
      </c>
      <c r="L424" s="6">
        <f t="shared" ca="1" si="65"/>
        <v>129.76107860957819</v>
      </c>
      <c r="M424" s="7">
        <f t="shared" ca="1" si="58"/>
        <v>19.25945302085411</v>
      </c>
      <c r="N424" s="8">
        <f ca="1">J424/AVERAGE(L304:L423)</f>
        <v>23.019077336408863</v>
      </c>
      <c r="O424" s="13">
        <f ca="1">1/M424-(G424/100-(((E424/E304)^(1/10))-1))</f>
        <v>4.3001783462784958E-2</v>
      </c>
      <c r="P424" s="5">
        <f ca="1">((G424/G425+G424/1200+((1+G425/1200)^(-119))*(1-G424/G425)))</f>
        <v>1.0012171857262209</v>
      </c>
      <c r="Q424" s="5">
        <f ca="1">Q423*P423*E423/E424</f>
        <v>6.5574519087734</v>
      </c>
      <c r="R424" s="10">
        <f t="shared" ca="1" si="59"/>
        <v>2.5402069708233777E-2</v>
      </c>
      <c r="S424" s="10">
        <f t="shared" ca="1" si="60"/>
        <v>1.3350942575860891E-2</v>
      </c>
      <c r="T424" s="10">
        <f t="shared" ca="1" si="61"/>
        <v>1.2051127132372885E-2</v>
      </c>
      <c r="U424" s="10"/>
      <c r="V424" s="11"/>
      <c r="W424" s="12"/>
      <c r="X424" s="12"/>
    </row>
    <row r="425" spans="1:24" x14ac:dyDescent="0.2">
      <c r="A425" s="3">
        <v>1906.04</v>
      </c>
      <c r="B425" s="4">
        <v>9.43</v>
      </c>
      <c r="C425" s="1">
        <v>0.3533</v>
      </c>
      <c r="D425" s="4">
        <v>0.7</v>
      </c>
      <c r="E425" s="4">
        <v>8.4679289260000008</v>
      </c>
      <c r="F425" s="1">
        <f t="shared" ca="1" si="66"/>
        <v>1906.2916666666347</v>
      </c>
      <c r="G425" s="5">
        <f ca="1">G422*9/12+G434*3/12</f>
        <v>3.49</v>
      </c>
      <c r="H425" s="1">
        <f t="shared" ca="1" si="62"/>
        <v>304.01982733882943</v>
      </c>
      <c r="I425" s="1">
        <f t="shared" ca="1" si="63"/>
        <v>11.390265641443101</v>
      </c>
      <c r="J425" s="6">
        <f t="shared" ca="1" si="67"/>
        <v>1772.5160342397869</v>
      </c>
      <c r="K425" s="1">
        <f t="shared" ca="1" si="64"/>
        <v>22.56774964339137</v>
      </c>
      <c r="L425" s="6">
        <f t="shared" ca="1" si="65"/>
        <v>131.57595164028112</v>
      </c>
      <c r="M425" s="7">
        <f t="shared" ca="1" si="58"/>
        <v>18.87620499611587</v>
      </c>
      <c r="N425" s="8">
        <f ca="1">J425/AVERAGE(L305:L424)</f>
        <v>22.557115123058143</v>
      </c>
      <c r="O425" s="13">
        <f ca="1">1/M425-(G425/100-(((E425/E305)^(1/10))-1))</f>
        <v>4.5354641484752135E-2</v>
      </c>
      <c r="P425" s="5">
        <f ca="1">((G425/G426+G425/1200+((1+G426/1200)^(-119))*(1-G425/G426)))</f>
        <v>1.0012354258239826</v>
      </c>
      <c r="Q425" s="5">
        <f ca="1">Q424*P424*E424/E425</f>
        <v>6.5654335456371387</v>
      </c>
      <c r="R425" s="10">
        <f t="shared" ca="1" si="59"/>
        <v>2.4835154259549741E-2</v>
      </c>
      <c r="S425" s="10">
        <f t="shared" ca="1" si="60"/>
        <v>1.2488097936725229E-2</v>
      </c>
      <c r="T425" s="10">
        <f t="shared" ca="1" si="61"/>
        <v>1.2347056322824512E-2</v>
      </c>
      <c r="U425" s="10"/>
      <c r="V425" s="11"/>
      <c r="W425" s="12"/>
      <c r="X425" s="12"/>
    </row>
    <row r="426" spans="1:24" x14ac:dyDescent="0.2">
      <c r="A426" s="3">
        <v>1906.05</v>
      </c>
      <c r="B426" s="4">
        <v>9.18</v>
      </c>
      <c r="C426" s="1">
        <v>0.35920000000000002</v>
      </c>
      <c r="D426" s="4">
        <v>0.70750000000000002</v>
      </c>
      <c r="E426" s="4">
        <v>8.5630942149999996</v>
      </c>
      <c r="F426" s="1">
        <f t="shared" ca="1" si="66"/>
        <v>1906.3749999999679</v>
      </c>
      <c r="G426" s="5">
        <f ca="1">G422*8/12+G434*4/12</f>
        <v>3.51</v>
      </c>
      <c r="H426" s="1">
        <f t="shared" ca="1" si="62"/>
        <v>292.67078897835063</v>
      </c>
      <c r="I426" s="1">
        <f t="shared" ca="1" si="63"/>
        <v>11.45178076263873</v>
      </c>
      <c r="J426" s="6">
        <f t="shared" ca="1" si="67"/>
        <v>1711.9120470703842</v>
      </c>
      <c r="K426" s="1">
        <f t="shared" ca="1" si="64"/>
        <v>22.556054815052622</v>
      </c>
      <c r="L426" s="6">
        <f t="shared" ca="1" si="65"/>
        <v>131.93657661245064</v>
      </c>
      <c r="M426" s="7">
        <f t="shared" ca="1" si="58"/>
        <v>18.054044460926388</v>
      </c>
      <c r="N426" s="8">
        <f ca="1">J426/AVERAGE(L306:L425)</f>
        <v>21.573872118633187</v>
      </c>
      <c r="O426" s="13">
        <f ca="1">1/M426-(G426/100-(((E426/E306)^(1/10))-1))</f>
        <v>5.0240640291034408E-2</v>
      </c>
      <c r="P426" s="5">
        <f ca="1">((G426/G427+G426/1200+((1+G427/1200)^(-119))*(1-G426/G427)))</f>
        <v>1.0012536638757978</v>
      </c>
      <c r="Q426" s="5">
        <f ca="1">Q425*P425*E425/E426</f>
        <v>6.5004900688463723</v>
      </c>
      <c r="R426" s="10">
        <f t="shared" ca="1" si="59"/>
        <v>3.013221172330649E-2</v>
      </c>
      <c r="S426" s="10">
        <f t="shared" ca="1" si="60"/>
        <v>1.2765694718924969E-2</v>
      </c>
      <c r="T426" s="10">
        <f t="shared" ca="1" si="61"/>
        <v>1.7366517004381521E-2</v>
      </c>
      <c r="U426" s="10"/>
      <c r="V426" s="11"/>
      <c r="W426" s="12"/>
      <c r="X426" s="12"/>
    </row>
    <row r="427" spans="1:24" x14ac:dyDescent="0.2">
      <c r="A427" s="3">
        <v>1906.06</v>
      </c>
      <c r="B427" s="4">
        <v>9.3000000000000007</v>
      </c>
      <c r="C427" s="1">
        <v>0.36499999999999999</v>
      </c>
      <c r="D427" s="4">
        <v>0.71499999999999997</v>
      </c>
      <c r="E427" s="4">
        <v>8.5630942149999996</v>
      </c>
      <c r="F427" s="1">
        <f t="shared" ca="1" si="66"/>
        <v>1906.4583333333012</v>
      </c>
      <c r="G427" s="5">
        <f ca="1">G422*7/12+G434*5/12</f>
        <v>3.5300000000000002</v>
      </c>
      <c r="H427" s="1">
        <f t="shared" ca="1" si="62"/>
        <v>296.49655092578007</v>
      </c>
      <c r="I427" s="1">
        <f t="shared" ca="1" si="63"/>
        <v>11.636692590097818</v>
      </c>
      <c r="J427" s="6">
        <f t="shared" ca="1" si="67"/>
        <v>1739.9621673042448</v>
      </c>
      <c r="K427" s="1">
        <f t="shared" ca="1" si="64"/>
        <v>22.795164936766959</v>
      </c>
      <c r="L427" s="6">
        <f t="shared" ca="1" si="65"/>
        <v>133.77128490564888</v>
      </c>
      <c r="M427" s="7">
        <f t="shared" ca="1" si="58"/>
        <v>18.172666376497492</v>
      </c>
      <c r="N427" s="8">
        <f ca="1">J427/AVERAGE(L307:L426)</f>
        <v>21.715576326751577</v>
      </c>
      <c r="O427" s="13">
        <f ca="1">1/M427-(G427/100-(((E427/E307)^(1/10))-1))</f>
        <v>5.1229005412075132E-2</v>
      </c>
      <c r="P427" s="5">
        <f ca="1">((G427/G428+G427/1200+((1+G428/1200)^(-119))*(1-G427/G428)))</f>
        <v>1.0012718998847194</v>
      </c>
      <c r="Q427" s="5">
        <f ca="1">Q426*P426*E426/E427</f>
        <v>6.5086394984206679</v>
      </c>
      <c r="R427" s="10">
        <f t="shared" ca="1" si="59"/>
        <v>2.8948695273894431E-2</v>
      </c>
      <c r="S427" s="10">
        <f t="shared" ca="1" si="60"/>
        <v>1.1920202925411294E-2</v>
      </c>
      <c r="T427" s="10">
        <f t="shared" ca="1" si="61"/>
        <v>1.7028492348483137E-2</v>
      </c>
      <c r="U427" s="10"/>
      <c r="V427" s="11"/>
      <c r="W427" s="12"/>
      <c r="X427" s="12"/>
    </row>
    <row r="428" spans="1:24" x14ac:dyDescent="0.2">
      <c r="A428" s="3">
        <v>1906.07</v>
      </c>
      <c r="B428" s="4">
        <v>9.06</v>
      </c>
      <c r="C428" s="1">
        <v>0.37080000000000002</v>
      </c>
      <c r="D428" s="4">
        <v>0.72250000000000003</v>
      </c>
      <c r="E428" s="4">
        <v>8.2776793390000005</v>
      </c>
      <c r="F428" s="1">
        <f t="shared" ca="1" si="66"/>
        <v>1906.5416666666345</v>
      </c>
      <c r="G428" s="5">
        <f ca="1">G422*6/12+G434*6/12</f>
        <v>3.55</v>
      </c>
      <c r="H428" s="1">
        <f t="shared" ca="1" si="62"/>
        <v>298.80442074466782</v>
      </c>
      <c r="I428" s="1">
        <f t="shared" ca="1" si="63"/>
        <v>12.22921404107316</v>
      </c>
      <c r="J428" s="6">
        <f t="shared" ca="1" si="67"/>
        <v>1759.4861841417564</v>
      </c>
      <c r="K428" s="1">
        <f t="shared" ca="1" si="64"/>
        <v>23.828498232673564</v>
      </c>
      <c r="L428" s="6">
        <f t="shared" ca="1" si="65"/>
        <v>140.31222605324712</v>
      </c>
      <c r="M428" s="7">
        <f t="shared" ca="1" si="58"/>
        <v>18.195200143513734</v>
      </c>
      <c r="N428" s="8">
        <f ca="1">J428/AVERAGE(L308:L427)</f>
        <v>21.745449504726235</v>
      </c>
      <c r="O428" s="13">
        <f ca="1">1/M428-(G428/100-(((E428/E308)^(1/10))-1))</f>
        <v>4.7470096242974644E-2</v>
      </c>
      <c r="P428" s="5">
        <f ca="1">((G428/G429+G428/1200+((1+G429/1200)^(-119))*(1-G428/G429)))</f>
        <v>1.0012901338537958</v>
      </c>
      <c r="Q428" s="5">
        <f ca="1">Q427*P427*E427/E428</f>
        <v>6.7416215508959922</v>
      </c>
      <c r="R428" s="10">
        <f t="shared" ca="1" si="59"/>
        <v>2.683242740609626E-2</v>
      </c>
      <c r="S428" s="10">
        <f t="shared" ca="1" si="60"/>
        <v>8.5910827324675587E-3</v>
      </c>
      <c r="T428" s="10">
        <f t="shared" ca="1" si="61"/>
        <v>1.8241344673628701E-2</v>
      </c>
      <c r="U428" s="10"/>
      <c r="V428" s="11"/>
      <c r="W428" s="12"/>
      <c r="X428" s="12"/>
    </row>
    <row r="429" spans="1:24" x14ac:dyDescent="0.2">
      <c r="A429" s="3">
        <v>1906.08</v>
      </c>
      <c r="B429" s="4">
        <v>9.73</v>
      </c>
      <c r="C429" s="1">
        <v>0.37669999999999998</v>
      </c>
      <c r="D429" s="4">
        <v>0.73</v>
      </c>
      <c r="E429" s="4">
        <v>8.4679289260000008</v>
      </c>
      <c r="F429" s="1">
        <f t="shared" ca="1" si="66"/>
        <v>1906.6249999999677</v>
      </c>
      <c r="G429" s="5">
        <f ca="1">G422*5/12+G434*7/12</f>
        <v>3.5700000000000003</v>
      </c>
      <c r="H429" s="1">
        <f t="shared" ca="1" si="62"/>
        <v>313.69172004314009</v>
      </c>
      <c r="I429" s="1">
        <f t="shared" ca="1" si="63"/>
        <v>12.144673272379327</v>
      </c>
      <c r="J429" s="6">
        <f t="shared" ca="1" si="67"/>
        <v>1853.1082801645218</v>
      </c>
      <c r="K429" s="1">
        <f t="shared" ca="1" si="64"/>
        <v>23.534938913822426</v>
      </c>
      <c r="L429" s="6">
        <f t="shared" ca="1" si="65"/>
        <v>139.03073427750263</v>
      </c>
      <c r="M429" s="7">
        <f t="shared" ca="1" si="58"/>
        <v>18.967251477549286</v>
      </c>
      <c r="N429" s="8">
        <f ca="1">J429/AVERAGE(L309:L428)</f>
        <v>22.66560945231646</v>
      </c>
      <c r="O429" s="13">
        <f ca="1">1/M429-(G429/100-(((E429/E309)^(1/10))-1))</f>
        <v>4.7371634291944097E-2</v>
      </c>
      <c r="P429" s="5">
        <f ca="1">((G429/G430+G429/1200+((1+G430/1200)^(-119))*(1-G429/G430)))</f>
        <v>1.0013083657860706</v>
      </c>
      <c r="Q429" s="5">
        <f ca="1">Q428*P428*E428/E429</f>
        <v>6.5986592243810982</v>
      </c>
      <c r="R429" s="10">
        <f t="shared" ca="1" si="59"/>
        <v>2.1825045749794381E-2</v>
      </c>
      <c r="S429" s="10">
        <f t="shared" ca="1" si="60"/>
        <v>1.004929021590395E-2</v>
      </c>
      <c r="T429" s="10">
        <f t="shared" ca="1" si="61"/>
        <v>1.1775755533890431E-2</v>
      </c>
      <c r="U429" s="10"/>
      <c r="V429" s="11"/>
      <c r="W429" s="12"/>
      <c r="X429" s="12"/>
    </row>
    <row r="430" spans="1:24" x14ac:dyDescent="0.2">
      <c r="A430" s="3">
        <v>1906.09</v>
      </c>
      <c r="B430" s="4">
        <v>10.029999999999999</v>
      </c>
      <c r="C430" s="1">
        <v>0.38250000000000001</v>
      </c>
      <c r="D430" s="4">
        <v>0.73750000000000004</v>
      </c>
      <c r="E430" s="4">
        <v>8.5630942149999996</v>
      </c>
      <c r="F430" s="1">
        <f t="shared" ca="1" si="66"/>
        <v>1906.708333333301</v>
      </c>
      <c r="G430" s="5">
        <f ca="1">G422*4/12+G434*8/12</f>
        <v>3.59</v>
      </c>
      <c r="H430" s="1">
        <f t="shared" ca="1" si="62"/>
        <v>319.76993610597566</v>
      </c>
      <c r="I430" s="1">
        <f t="shared" ca="1" si="63"/>
        <v>12.194616207431277</v>
      </c>
      <c r="J430" s="6">
        <f t="shared" ca="1" si="67"/>
        <v>1895.0180715200177</v>
      </c>
      <c r="K430" s="1">
        <f t="shared" ca="1" si="64"/>
        <v>23.512495301909976</v>
      </c>
      <c r="L430" s="6">
        <f t="shared" ca="1" si="65"/>
        <v>139.33956408235423</v>
      </c>
      <c r="M430" s="7">
        <f t="shared" ca="1" si="58"/>
        <v>19.20099368200135</v>
      </c>
      <c r="N430" s="8">
        <f ca="1">J430/AVERAGE(L310:L429)</f>
        <v>22.942876422324737</v>
      </c>
      <c r="O430" s="13">
        <f ca="1">1/M430-(G430/100-(((E430/E310)^(1/10))-1))</f>
        <v>4.7681945197023019E-2</v>
      </c>
      <c r="P430" s="5">
        <f ca="1">((G430/G431+G430/1200+((1+G431/1200)^(-119))*(1-G430/G431)))</f>
        <v>1.0013265956845823</v>
      </c>
      <c r="Q430" s="5">
        <f ca="1">Q429*P429*E429/E430</f>
        <v>6.5338630452411293</v>
      </c>
      <c r="R430" s="10">
        <f t="shared" ca="1" si="59"/>
        <v>2.2237134609137899E-2</v>
      </c>
      <c r="S430" s="10">
        <f t="shared" ca="1" si="60"/>
        <v>9.4362960896721138E-3</v>
      </c>
      <c r="T430" s="10">
        <f t="shared" ca="1" si="61"/>
        <v>1.2800838519465785E-2</v>
      </c>
      <c r="U430" s="10"/>
      <c r="V430" s="11"/>
      <c r="W430" s="12"/>
      <c r="X430" s="12"/>
    </row>
    <row r="431" spans="1:24" x14ac:dyDescent="0.2">
      <c r="A431" s="3">
        <v>1906.1</v>
      </c>
      <c r="B431" s="4">
        <v>9.73</v>
      </c>
      <c r="C431" s="1">
        <v>0.38829999999999998</v>
      </c>
      <c r="D431" s="4">
        <v>0.745</v>
      </c>
      <c r="E431" s="4">
        <v>8.7534247930000006</v>
      </c>
      <c r="F431" s="1">
        <f t="shared" ca="1" si="66"/>
        <v>1906.7916666666342</v>
      </c>
      <c r="G431" s="5">
        <f ca="1">G422*3/12+G434*9/12</f>
        <v>3.61</v>
      </c>
      <c r="H431" s="1">
        <f t="shared" ca="1" si="62"/>
        <v>303.46056004550627</v>
      </c>
      <c r="I431" s="1">
        <f t="shared" ca="1" si="63"/>
        <v>12.110353079719433</v>
      </c>
      <c r="J431" s="6">
        <f t="shared" ca="1" si="67"/>
        <v>1804.3462657378025</v>
      </c>
      <c r="K431" s="1">
        <f t="shared" ca="1" si="64"/>
        <v>23.235161072343487</v>
      </c>
      <c r="L431" s="6">
        <f t="shared" ca="1" si="65"/>
        <v>138.1539535431308</v>
      </c>
      <c r="M431" s="7">
        <f t="shared" ca="1" si="58"/>
        <v>18.095380908869092</v>
      </c>
      <c r="N431" s="8">
        <f ca="1">J431/AVERAGE(L311:L430)</f>
        <v>21.623963085973955</v>
      </c>
      <c r="O431" s="13">
        <f ca="1">1/M431-(G431/100-(((E431/E311)^(1/10))-1))</f>
        <v>4.9852624506333099E-2</v>
      </c>
      <c r="P431" s="5">
        <f ca="1">((G431/G432+G431/1200+((1+G432/1200)^(-119))*(1-G431/G432)))</f>
        <v>1.0013448235523643</v>
      </c>
      <c r="Q431" s="5">
        <f ca="1">Q430*P430*E430/E431</f>
        <v>6.4002729571875658</v>
      </c>
      <c r="R431" s="10">
        <f t="shared" ca="1" si="59"/>
        <v>2.9024565722618911E-2</v>
      </c>
      <c r="S431" s="10">
        <f t="shared" ca="1" si="60"/>
        <v>9.9468778719973283E-3</v>
      </c>
      <c r="T431" s="10">
        <f t="shared" ca="1" si="61"/>
        <v>1.9077687850621583E-2</v>
      </c>
      <c r="U431" s="10"/>
      <c r="V431" s="11"/>
      <c r="W431" s="12"/>
      <c r="X431" s="12"/>
    </row>
    <row r="432" spans="1:24" x14ac:dyDescent="0.2">
      <c r="A432" s="3">
        <v>1906.11</v>
      </c>
      <c r="B432" s="4">
        <v>9.93</v>
      </c>
      <c r="C432" s="1">
        <v>0.39419999999999999</v>
      </c>
      <c r="D432" s="4">
        <v>0.75249999999999995</v>
      </c>
      <c r="E432" s="4">
        <v>8.8485090910000004</v>
      </c>
      <c r="F432" s="1">
        <f t="shared" ca="1" si="66"/>
        <v>1906.8749999999675</v>
      </c>
      <c r="G432" s="5">
        <f ca="1">G422*2/12+G434*10/12</f>
        <v>3.6300000000000003</v>
      </c>
      <c r="H432" s="1">
        <f t="shared" ca="1" si="62"/>
        <v>306.3702327838858</v>
      </c>
      <c r="I432" s="1">
        <f t="shared" ca="1" si="63"/>
        <v>12.162250328641267</v>
      </c>
      <c r="J432" s="6">
        <f t="shared" ca="1" si="67"/>
        <v>1827.6731841328665</v>
      </c>
      <c r="K432" s="1">
        <f t="shared" ca="1" si="64"/>
        <v>23.216878164136357</v>
      </c>
      <c r="L432" s="6">
        <f t="shared" ca="1" si="65"/>
        <v>138.50192054984711</v>
      </c>
      <c r="M432" s="7">
        <f t="shared" ca="1" si="58"/>
        <v>18.141851654007954</v>
      </c>
      <c r="N432" s="8">
        <f ca="1">J432/AVERAGE(L312:L431)</f>
        <v>21.683247782770639</v>
      </c>
      <c r="O432" s="13">
        <f ca="1">1/M432-(G432/100-(((E432/E312)^(1/10))-1))</f>
        <v>4.7638625427103384E-2</v>
      </c>
      <c r="P432" s="5">
        <f ca="1">((G432/G433+G432/1200+((1+G433/1200)^(-119))*(1-G432/G433)))</f>
        <v>1.0013630493924461</v>
      </c>
      <c r="Q432" s="5">
        <f ca="1">Q431*P431*E431/E432</f>
        <v>6.3400116581624895</v>
      </c>
      <c r="R432" s="10">
        <f t="shared" ca="1" si="59"/>
        <v>2.8702266216475758E-2</v>
      </c>
      <c r="S432" s="10">
        <f t="shared" ca="1" si="60"/>
        <v>9.3598403168082545E-3</v>
      </c>
      <c r="T432" s="10">
        <f t="shared" ca="1" si="61"/>
        <v>1.9342425899667504E-2</v>
      </c>
      <c r="U432" s="10"/>
      <c r="V432" s="11"/>
      <c r="W432" s="12"/>
      <c r="X432" s="12"/>
    </row>
    <row r="433" spans="1:24" x14ac:dyDescent="0.2">
      <c r="A433" s="3">
        <v>1906.12</v>
      </c>
      <c r="B433" s="4">
        <v>9.84</v>
      </c>
      <c r="C433" s="1">
        <v>0.4</v>
      </c>
      <c r="D433" s="4">
        <v>0.76</v>
      </c>
      <c r="E433" s="4">
        <v>8.9436743799999991</v>
      </c>
      <c r="F433" s="1">
        <f t="shared" ca="1" si="66"/>
        <v>1906.9583333333007</v>
      </c>
      <c r="G433" s="5">
        <f ca="1">G422*1/12+G434*11/12</f>
        <v>3.6499999999999995</v>
      </c>
      <c r="H433" s="1">
        <f t="shared" ca="1" si="62"/>
        <v>300.36307292305514</v>
      </c>
      <c r="I433" s="1">
        <f t="shared" ca="1" si="63"/>
        <v>12.209881013132325</v>
      </c>
      <c r="J433" s="6">
        <f t="shared" ca="1" si="67"/>
        <v>1797.9069579393354</v>
      </c>
      <c r="K433" s="1">
        <f t="shared" ca="1" si="64"/>
        <v>23.198773924951418</v>
      </c>
      <c r="L433" s="6">
        <f t="shared" ca="1" si="65"/>
        <v>138.86273252376984</v>
      </c>
      <c r="M433" s="7">
        <f t="shared" ca="1" si="58"/>
        <v>17.660003667768652</v>
      </c>
      <c r="N433" s="8">
        <f ca="1">J433/AVERAGE(L313:L432)</f>
        <v>21.113963621900112</v>
      </c>
      <c r="O433" s="13">
        <f ca="1">1/M433-(G433/100-(((E433/E313)^(1/10))-1))</f>
        <v>5.0043759456829984E-2</v>
      </c>
      <c r="P433" s="5">
        <f ca="1">((G433/G434+G433/1200+((1+G434/1200)^(-119))*(1-G433/G434)))</f>
        <v>1.0013812732078506</v>
      </c>
      <c r="Q433" s="5">
        <f ca="1">Q432*P432*E432/E433</f>
        <v>6.2811004741910548</v>
      </c>
      <c r="R433" s="10">
        <f t="shared" ca="1" si="59"/>
        <v>2.5777488223577727E-2</v>
      </c>
      <c r="S433" s="10">
        <f t="shared" ca="1" si="60"/>
        <v>9.6587246075026112E-3</v>
      </c>
      <c r="T433" s="10">
        <f t="shared" ca="1" si="61"/>
        <v>1.6118763616075116E-2</v>
      </c>
      <c r="U433" s="10"/>
      <c r="V433" s="11"/>
      <c r="W433" s="12"/>
      <c r="X433" s="12"/>
    </row>
    <row r="434" spans="1:24" x14ac:dyDescent="0.2">
      <c r="A434" s="3">
        <v>1907.01</v>
      </c>
      <c r="B434" s="4">
        <v>9.56</v>
      </c>
      <c r="C434" s="1">
        <v>0.40329999999999999</v>
      </c>
      <c r="D434" s="4">
        <v>0.75170000000000003</v>
      </c>
      <c r="E434" s="4">
        <v>8.8485090910000004</v>
      </c>
      <c r="F434" s="1">
        <f t="shared" ca="1" si="66"/>
        <v>1907.041666666634</v>
      </c>
      <c r="G434" s="5">
        <v>3.67</v>
      </c>
      <c r="H434" s="1">
        <f t="shared" ca="1" si="62"/>
        <v>294.95462491580548</v>
      </c>
      <c r="I434" s="1">
        <f t="shared" ca="1" si="63"/>
        <v>12.443012576207567</v>
      </c>
      <c r="J434" s="6">
        <f t="shared" ca="1" si="67"/>
        <v>1771.7399439540313</v>
      </c>
      <c r="K434" s="1">
        <f t="shared" ca="1" si="64"/>
        <v>23.192195768745918</v>
      </c>
      <c r="L434" s="6">
        <f t="shared" ca="1" si="65"/>
        <v>139.31139287345664</v>
      </c>
      <c r="M434" s="7">
        <f t="shared" ca="1" si="58"/>
        <v>17.218913853705978</v>
      </c>
      <c r="N434" s="8">
        <f ca="1">J434/AVERAGE(L314:L433)</f>
        <v>20.596389814753081</v>
      </c>
      <c r="O434" s="13">
        <f ca="1">1/M434-(G434/100-(((E434/E314)^(1/10))-1))</f>
        <v>5.3179729321433292E-2</v>
      </c>
      <c r="P434" s="5">
        <f ca="1">((G434/G435+G434/1200+((1+G435/1200)^(-119))*(1-G434/G435)))</f>
        <v>1.0016757521839021</v>
      </c>
      <c r="Q434" s="5">
        <f ca="1">Q433*P433*E433/E434</f>
        <v>6.3574226320585465</v>
      </c>
      <c r="R434" s="10">
        <f t="shared" ca="1" si="59"/>
        <v>2.4474170310737176E-2</v>
      </c>
      <c r="S434" s="10">
        <f t="shared" ca="1" si="60"/>
        <v>7.8061945999430282E-3</v>
      </c>
      <c r="T434" s="10">
        <f t="shared" ca="1" si="61"/>
        <v>1.6667975710794147E-2</v>
      </c>
      <c r="U434" s="10"/>
      <c r="V434" s="11"/>
      <c r="W434" s="12"/>
      <c r="X434" s="12"/>
    </row>
    <row r="435" spans="1:24" x14ac:dyDescent="0.2">
      <c r="A435" s="3">
        <v>1907.02</v>
      </c>
      <c r="B435" s="4">
        <v>9.26</v>
      </c>
      <c r="C435" s="1">
        <v>0.40670000000000001</v>
      </c>
      <c r="D435" s="4">
        <v>0.74329999999999996</v>
      </c>
      <c r="E435" s="4">
        <v>9.0388396689999997</v>
      </c>
      <c r="F435" s="1">
        <f t="shared" ca="1" si="66"/>
        <v>1907.1249999999673</v>
      </c>
      <c r="G435" s="5">
        <f ca="1">G434*11/12+G446*1/12</f>
        <v>3.6866666666666665</v>
      </c>
      <c r="H435" s="1">
        <f t="shared" ca="1" si="62"/>
        <v>279.68277705712228</v>
      </c>
      <c r="I435" s="1">
        <f t="shared" ca="1" si="63"/>
        <v>12.283691731007735</v>
      </c>
      <c r="J435" s="6">
        <f t="shared" ca="1" si="67"/>
        <v>1686.1535007234154</v>
      </c>
      <c r="K435" s="1">
        <f t="shared" ca="1" si="64"/>
        <v>22.450130473710473</v>
      </c>
      <c r="L435" s="6">
        <f t="shared" ca="1" si="65"/>
        <v>135.34750508506636</v>
      </c>
      <c r="M435" s="7">
        <f t="shared" ca="1" si="58"/>
        <v>16.217071288766149</v>
      </c>
      <c r="N435" s="8">
        <f ca="1">J435/AVERAGE(L315:L434)</f>
        <v>19.409252150981242</v>
      </c>
      <c r="O435" s="13">
        <f ca="1">1/M435-(G435/100-(((E435/E315)^(1/10))-1))</f>
        <v>5.8799011605751024E-2</v>
      </c>
      <c r="P435" s="5">
        <f ca="1">((G435/G436+G435/1200+((1+G436/1200)^(-119))*(1-G435/G436)))</f>
        <v>1.0016907199705527</v>
      </c>
      <c r="Q435" s="5">
        <f ca="1">Q434*P434*E434/E435</f>
        <v>6.2339837079989433</v>
      </c>
      <c r="R435" s="10">
        <f t="shared" ca="1" si="59"/>
        <v>2.155524500692918E-2</v>
      </c>
      <c r="S435" s="10">
        <f t="shared" ca="1" si="60"/>
        <v>7.3553338125846857E-3</v>
      </c>
      <c r="T435" s="10">
        <f t="shared" ca="1" si="61"/>
        <v>1.4199911194344494E-2</v>
      </c>
      <c r="U435" s="10"/>
      <c r="V435" s="11"/>
      <c r="W435" s="12"/>
      <c r="X435" s="12"/>
    </row>
    <row r="436" spans="1:24" x14ac:dyDescent="0.2">
      <c r="A436" s="3">
        <v>1907.03</v>
      </c>
      <c r="B436" s="4">
        <v>8.35</v>
      </c>
      <c r="C436" s="1">
        <v>0.41</v>
      </c>
      <c r="D436" s="4">
        <v>0.73499999999999999</v>
      </c>
      <c r="E436" s="4">
        <v>8.9436743799999991</v>
      </c>
      <c r="F436" s="1">
        <f t="shared" ca="1" si="66"/>
        <v>1907.2083333333005</v>
      </c>
      <c r="G436" s="5">
        <f ca="1">G434*10/12+G446*2/12</f>
        <v>3.7033333333333336</v>
      </c>
      <c r="H436" s="1">
        <f t="shared" ca="1" si="62"/>
        <v>254.88126614913725</v>
      </c>
      <c r="I436" s="1">
        <f t="shared" ca="1" si="63"/>
        <v>12.515128038460631</v>
      </c>
      <c r="J436" s="6">
        <f t="shared" ca="1" si="67"/>
        <v>1542.917584365782</v>
      </c>
      <c r="K436" s="1">
        <f t="shared" ca="1" si="64"/>
        <v>22.435656361630642</v>
      </c>
      <c r="L436" s="6">
        <f t="shared" ca="1" si="65"/>
        <v>135.81370353399396</v>
      </c>
      <c r="M436" s="7">
        <f t="shared" ca="1" si="58"/>
        <v>14.687545255978646</v>
      </c>
      <c r="N436" s="8">
        <f ca="1">J436/AVERAGE(L316:L435)</f>
        <v>17.597254765750463</v>
      </c>
      <c r="O436" s="13">
        <f ca="1">1/M436-(G436/100-(((E436/E316)^(1/10))-1))</f>
        <v>6.3959986130681712E-2</v>
      </c>
      <c r="P436" s="5">
        <f ca="1">((G436/G437+G436/1200+((1+G437/1200)^(-119))*(1-G436/G437)))</f>
        <v>1.0017056865901681</v>
      </c>
      <c r="Q436" s="5">
        <f ca="1">Q435*P435*E435/E436</f>
        <v>6.3109685674351166</v>
      </c>
      <c r="R436" s="10">
        <f t="shared" ca="1" si="59"/>
        <v>3.4363544609519403E-2</v>
      </c>
      <c r="S436" s="10">
        <f t="shared" ca="1" si="60"/>
        <v>6.2467078890704464E-3</v>
      </c>
      <c r="T436" s="10">
        <f t="shared" ca="1" si="61"/>
        <v>2.8116836720448957E-2</v>
      </c>
      <c r="U436" s="10"/>
      <c r="V436" s="11"/>
      <c r="W436" s="12"/>
      <c r="X436" s="12"/>
    </row>
    <row r="437" spans="1:24" x14ac:dyDescent="0.2">
      <c r="A437" s="3">
        <v>1907.04</v>
      </c>
      <c r="B437" s="4">
        <v>8.39</v>
      </c>
      <c r="C437" s="1">
        <v>0.4133</v>
      </c>
      <c r="D437" s="4">
        <v>0.72670000000000001</v>
      </c>
      <c r="E437" s="4">
        <v>8.9436743799999991</v>
      </c>
      <c r="F437" s="1">
        <f t="shared" ca="1" si="66"/>
        <v>1907.2916666666338</v>
      </c>
      <c r="G437" s="5">
        <f ca="1">G434*9/12+G446*3/12</f>
        <v>3.7199999999999998</v>
      </c>
      <c r="H437" s="1">
        <f t="shared" ca="1" si="62"/>
        <v>256.10225425045053</v>
      </c>
      <c r="I437" s="1">
        <f t="shared" ca="1" si="63"/>
        <v>12.615859556818974</v>
      </c>
      <c r="J437" s="6">
        <f t="shared" ca="1" si="67"/>
        <v>1556.6729564028476</v>
      </c>
      <c r="K437" s="1">
        <f t="shared" ca="1" si="64"/>
        <v>22.182301330608148</v>
      </c>
      <c r="L437" s="6">
        <f t="shared" ca="1" si="65"/>
        <v>134.83125594969596</v>
      </c>
      <c r="M437" s="7">
        <f t="shared" ca="1" si="58"/>
        <v>14.669709905602737</v>
      </c>
      <c r="N437" s="8">
        <f ca="1">J437/AVERAGE(L317:L436)</f>
        <v>17.594277669579977</v>
      </c>
      <c r="O437" s="13">
        <f ca="1">1/M437-(G437/100-(((E437/E317)^(1/10))-1))</f>
        <v>6.5407549545247731E-2</v>
      </c>
      <c r="P437" s="5">
        <f ca="1">((G437/G438+G437/1200+((1+G438/1200)^(-119))*(1-G437/G438)))</f>
        <v>1.0017206520441981</v>
      </c>
      <c r="Q437" s="5">
        <f ca="1">Q436*P436*E436/E437</f>
        <v>6.3217331018915628</v>
      </c>
      <c r="R437" s="10">
        <f t="shared" ca="1" si="59"/>
        <v>2.7420507283378415E-2</v>
      </c>
      <c r="S437" s="10">
        <f t="shared" ca="1" si="60"/>
        <v>1.3075721906814497E-3</v>
      </c>
      <c r="T437" s="10">
        <f t="shared" ca="1" si="61"/>
        <v>2.6112935092696965E-2</v>
      </c>
      <c r="U437" s="10"/>
      <c r="V437" s="11"/>
      <c r="W437" s="12"/>
      <c r="X437" s="12"/>
    </row>
    <row r="438" spans="1:24" x14ac:dyDescent="0.2">
      <c r="A438" s="3">
        <v>1907.05</v>
      </c>
      <c r="B438" s="4">
        <v>8.1</v>
      </c>
      <c r="C438" s="1">
        <v>0.41670000000000001</v>
      </c>
      <c r="D438" s="4">
        <v>0.71830000000000005</v>
      </c>
      <c r="E438" s="4">
        <v>9.1340049590000003</v>
      </c>
      <c r="F438" s="1">
        <f t="shared" ca="1" si="66"/>
        <v>1907.374999999967</v>
      </c>
      <c r="G438" s="5">
        <f ca="1">G434*8/12+G446*4/12</f>
        <v>3.7366666666666668</v>
      </c>
      <c r="H438" s="1">
        <f t="shared" ca="1" si="62"/>
        <v>242.09799643486264</v>
      </c>
      <c r="I438" s="1">
        <f t="shared" ca="1" si="63"/>
        <v>12.454596927704602</v>
      </c>
      <c r="J438" s="6">
        <f t="shared" ca="1" si="67"/>
        <v>1477.8591054403125</v>
      </c>
      <c r="K438" s="1">
        <f t="shared" ca="1" si="64"/>
        <v>21.46901121471134</v>
      </c>
      <c r="L438" s="6">
        <f t="shared" ca="1" si="65"/>
        <v>131.05508585651563</v>
      </c>
      <c r="M438" s="7">
        <f t="shared" ca="1" si="58"/>
        <v>13.790107153424243</v>
      </c>
      <c r="N438" s="8">
        <f ca="1">J438/AVERAGE(L318:L437)</f>
        <v>16.559343931780724</v>
      </c>
      <c r="O438" s="13">
        <f ca="1">1/M438-(G438/100-(((E438/E318)^(1/10))-1))</f>
        <v>7.3329508221195605E-2</v>
      </c>
      <c r="P438" s="5">
        <f ca="1">((G438/G439+G438/1200+((1+G439/1200)^(-119))*(1-G438/G439)))</f>
        <v>1.0017356163340905</v>
      </c>
      <c r="Q438" s="5">
        <f ca="1">Q437*P437*E437/E438</f>
        <v>6.2006543109593721</v>
      </c>
      <c r="R438" s="10">
        <f t="shared" ca="1" si="59"/>
        <v>2.8199354106526631E-2</v>
      </c>
      <c r="S438" s="10">
        <f t="shared" ca="1" si="60"/>
        <v>1.7988926007985739E-3</v>
      </c>
      <c r="T438" s="10">
        <f t="shared" ca="1" si="61"/>
        <v>2.6400461505728057E-2</v>
      </c>
      <c r="U438" s="10"/>
      <c r="V438" s="11"/>
      <c r="W438" s="12"/>
      <c r="X438" s="12"/>
    </row>
    <row r="439" spans="1:24" x14ac:dyDescent="0.2">
      <c r="A439" s="3">
        <v>1907.06</v>
      </c>
      <c r="B439" s="4">
        <v>7.84</v>
      </c>
      <c r="C439" s="1">
        <v>0.42</v>
      </c>
      <c r="D439" s="4">
        <v>0.71</v>
      </c>
      <c r="E439" s="4">
        <v>9.229089256</v>
      </c>
      <c r="F439" s="1">
        <f t="shared" ca="1" si="66"/>
        <v>1907.4583333333003</v>
      </c>
      <c r="G439" s="5">
        <f ca="1">G434*7/12+G446*5/12</f>
        <v>3.753333333333333</v>
      </c>
      <c r="H439" s="1">
        <f t="shared" ca="1" si="62"/>
        <v>231.91275548760387</v>
      </c>
      <c r="I439" s="1">
        <f t="shared" ca="1" si="63"/>
        <v>12.423897615407348</v>
      </c>
      <c r="J439" s="6">
        <f t="shared" ca="1" si="67"/>
        <v>1422.0045048675131</v>
      </c>
      <c r="K439" s="1">
        <f t="shared" ca="1" si="64"/>
        <v>21.002303111760042</v>
      </c>
      <c r="L439" s="6">
        <f t="shared" ca="1" si="65"/>
        <v>128.77846919080793</v>
      </c>
      <c r="M439" s="7">
        <f t="shared" ca="1" si="58"/>
        <v>13.1442699526732</v>
      </c>
      <c r="N439" s="8">
        <f ca="1">J439/AVERAGE(L319:L438)</f>
        <v>15.806056111254941</v>
      </c>
      <c r="O439" s="13">
        <f ca="1">1/M439-(G439/100-(((E439/E319)^(1/10))-1))</f>
        <v>7.7801575557402386E-2</v>
      </c>
      <c r="P439" s="5">
        <f ca="1">((G439/G440+G439/1200+((1+G440/1200)^(-119))*(1-G439/G440)))</f>
        <v>1.0017505794612918</v>
      </c>
      <c r="Q439" s="5">
        <f ca="1">Q438*P438*E438/E439</f>
        <v>6.1474220715976005</v>
      </c>
      <c r="R439" s="10">
        <f t="shared" ca="1" si="59"/>
        <v>3.3237507219772588E-2</v>
      </c>
      <c r="S439" s="10">
        <f t="shared" ca="1" si="60"/>
        <v>1.2440241796076723E-3</v>
      </c>
      <c r="T439" s="10">
        <f t="shared" ca="1" si="61"/>
        <v>3.1993483040164916E-2</v>
      </c>
      <c r="U439" s="10"/>
      <c r="V439" s="11"/>
      <c r="W439" s="12"/>
      <c r="X439" s="12"/>
    </row>
    <row r="440" spans="1:24" x14ac:dyDescent="0.2">
      <c r="A440" s="3">
        <v>1907.07</v>
      </c>
      <c r="B440" s="4">
        <v>8.14</v>
      </c>
      <c r="C440" s="1">
        <v>0.42330000000000001</v>
      </c>
      <c r="D440" s="4">
        <v>0.70169999999999999</v>
      </c>
      <c r="E440" s="4">
        <v>9.229089256</v>
      </c>
      <c r="F440" s="1">
        <f t="shared" ca="1" si="66"/>
        <v>1907.5416666666335</v>
      </c>
      <c r="G440" s="5">
        <f ca="1">G434*6/12+G446*6/12</f>
        <v>3.7699999999999996</v>
      </c>
      <c r="H440" s="1">
        <f t="shared" ca="1" si="62"/>
        <v>240.78696807003769</v>
      </c>
      <c r="I440" s="1">
        <f t="shared" ca="1" si="63"/>
        <v>12.521513953814123</v>
      </c>
      <c r="J440" s="6">
        <f t="shared" ca="1" si="67"/>
        <v>1482.8160559350456</v>
      </c>
      <c r="K440" s="1">
        <f t="shared" ca="1" si="64"/>
        <v>20.75678323031271</v>
      </c>
      <c r="L440" s="6">
        <f t="shared" ca="1" si="65"/>
        <v>127.82457327390929</v>
      </c>
      <c r="M440" s="7">
        <f t="shared" ca="1" si="58"/>
        <v>13.585007357961842</v>
      </c>
      <c r="N440" s="8">
        <f ca="1">J440/AVERAGE(L320:L439)</f>
        <v>16.357098050767238</v>
      </c>
      <c r="O440" s="13">
        <f ca="1">1/M440-(G440/100-(((E440/E320)^(1/10))-1))</f>
        <v>7.5166690620855181E-2</v>
      </c>
      <c r="P440" s="5">
        <f ca="1">((G440/G441+G440/1200+((1+G441/1200)^(-119))*(1-G440/G441)))</f>
        <v>1.0017655414272453</v>
      </c>
      <c r="Q440" s="5">
        <f ca="1">Q439*P439*E439/E440</f>
        <v>6.1581836224160309</v>
      </c>
      <c r="R440" s="10">
        <f t="shared" ca="1" si="59"/>
        <v>2.8248081950838833E-2</v>
      </c>
      <c r="S440" s="10">
        <f t="shared" ca="1" si="60"/>
        <v>2.7594135998711966E-3</v>
      </c>
      <c r="T440" s="10">
        <f t="shared" ca="1" si="61"/>
        <v>2.5488668350967636E-2</v>
      </c>
      <c r="U440" s="10"/>
      <c r="V440" s="11"/>
      <c r="W440" s="12"/>
      <c r="X440" s="12"/>
    </row>
    <row r="441" spans="1:24" x14ac:dyDescent="0.2">
      <c r="A441" s="3">
        <v>1907.08</v>
      </c>
      <c r="B441" s="4">
        <v>7.53</v>
      </c>
      <c r="C441" s="1">
        <v>0.42670000000000002</v>
      </c>
      <c r="D441" s="4">
        <v>0.69330000000000003</v>
      </c>
      <c r="E441" s="4">
        <v>9.229089256</v>
      </c>
      <c r="F441" s="1">
        <f t="shared" ca="1" si="66"/>
        <v>1907.6249999999668</v>
      </c>
      <c r="G441" s="5">
        <f ca="1">G434*5/12+G446*7/12</f>
        <v>3.7866666666666666</v>
      </c>
      <c r="H441" s="1">
        <f t="shared" ca="1" si="62"/>
        <v>222.74273581908895</v>
      </c>
      <c r="I441" s="1">
        <f t="shared" ca="1" si="63"/>
        <v>12.622088363081705</v>
      </c>
      <c r="J441" s="6">
        <f t="shared" ca="1" si="67"/>
        <v>1378.1733868279916</v>
      </c>
      <c r="K441" s="1">
        <f t="shared" ca="1" si="64"/>
        <v>20.508305278004563</v>
      </c>
      <c r="L441" s="6">
        <f t="shared" ca="1" si="65"/>
        <v>126.89078473942185</v>
      </c>
      <c r="M441" s="7">
        <f t="shared" ca="1" si="58"/>
        <v>12.513471604446609</v>
      </c>
      <c r="N441" s="8">
        <f ca="1">J441/AVERAGE(L321:L440)</f>
        <v>15.092007281741031</v>
      </c>
      <c r="O441" s="13">
        <f ca="1">1/M441-(G441/100-(((E441/E321)^(1/10))-1))</f>
        <v>7.6693879394750697E-2</v>
      </c>
      <c r="P441" s="5">
        <f ca="1">((G441/G442+G441/1200+((1+G442/1200)^(-119))*(1-G441/G442)))</f>
        <v>1.0017805022333937</v>
      </c>
      <c r="Q441" s="5">
        <f ca="1">Q440*P440*E440/E441</f>
        <v>6.1690561507179895</v>
      </c>
      <c r="R441" s="10">
        <f t="shared" ca="1" si="59"/>
        <v>3.1745176431771105E-2</v>
      </c>
      <c r="S441" s="10">
        <f t="shared" ca="1" si="60"/>
        <v>1.1689827046155177E-3</v>
      </c>
      <c r="T441" s="10">
        <f t="shared" ca="1" si="61"/>
        <v>3.0576193727155587E-2</v>
      </c>
      <c r="U441" s="10"/>
      <c r="V441" s="11"/>
      <c r="W441" s="12"/>
      <c r="X441" s="12"/>
    </row>
    <row r="442" spans="1:24" x14ac:dyDescent="0.2">
      <c r="A442" s="3">
        <v>1907.09</v>
      </c>
      <c r="B442" s="4">
        <v>7.45</v>
      </c>
      <c r="C442" s="1">
        <v>0.43</v>
      </c>
      <c r="D442" s="4">
        <v>0.68500000000000005</v>
      </c>
      <c r="E442" s="4">
        <v>9.229089256</v>
      </c>
      <c r="F442" s="1">
        <f t="shared" ca="1" si="66"/>
        <v>1907.7083333333001</v>
      </c>
      <c r="G442" s="5">
        <f ca="1">G434*4/12+G446*8/12</f>
        <v>3.8033333333333337</v>
      </c>
      <c r="H442" s="1">
        <f t="shared" ca="1" si="62"/>
        <v>220.37627913043988</v>
      </c>
      <c r="I442" s="1">
        <f t="shared" ca="1" si="63"/>
        <v>12.719704701488478</v>
      </c>
      <c r="J442" s="6">
        <f t="shared" ca="1" si="67"/>
        <v>1370.089811185906</v>
      </c>
      <c r="K442" s="1">
        <f t="shared" ca="1" si="64"/>
        <v>20.262785396557227</v>
      </c>
      <c r="L442" s="6">
        <f t="shared" ca="1" si="65"/>
        <v>125.9747007600464</v>
      </c>
      <c r="M442" s="7">
        <f t="shared" ref="M442:M505" ca="1" si="68">H442/AVERAGE(K322:K441)</f>
        <v>12.328569657736626</v>
      </c>
      <c r="N442" s="8">
        <f ca="1">J442/AVERAGE(L322:L441)</f>
        <v>14.895547932371382</v>
      </c>
      <c r="O442" s="13">
        <f ca="1">1/M442-(G442/100-(((E442/E322)^(1/10))-1))</f>
        <v>7.477365329913245E-2</v>
      </c>
      <c r="P442" s="5">
        <f ca="1">((G442/G443+G442/1200+((1+G443/1200)^(-119))*(1-G442/G443)))</f>
        <v>1.0017954618811766</v>
      </c>
      <c r="Q442" s="5">
        <f ca="1">Q441*P441*E441/E442</f>
        <v>6.1800401689722735</v>
      </c>
      <c r="R442" s="10">
        <f t="shared" ca="1" si="59"/>
        <v>2.5627995423637584E-2</v>
      </c>
      <c r="S442" s="10">
        <f t="shared" ca="1" si="60"/>
        <v>-1.1482418265564842E-3</v>
      </c>
      <c r="T442" s="10">
        <f t="shared" ca="1" si="61"/>
        <v>2.6776237250194068E-2</v>
      </c>
      <c r="U442" s="10"/>
      <c r="V442" s="11"/>
      <c r="W442" s="12"/>
      <c r="X442" s="12"/>
    </row>
    <row r="443" spans="1:24" x14ac:dyDescent="0.2">
      <c r="A443" s="3">
        <v>1907.1</v>
      </c>
      <c r="B443" s="4">
        <v>6.64</v>
      </c>
      <c r="C443" s="1">
        <v>0.43330000000000002</v>
      </c>
      <c r="D443" s="4">
        <v>0.67669999999999997</v>
      </c>
      <c r="E443" s="4">
        <v>9.3242545450000005</v>
      </c>
      <c r="F443" s="1">
        <f t="shared" ca="1" si="66"/>
        <v>1907.7916666666333</v>
      </c>
      <c r="G443" s="5">
        <f ca="1">G434*3/12+G446*9/12</f>
        <v>3.82</v>
      </c>
      <c r="H443" s="1">
        <f t="shared" ca="1" si="62"/>
        <v>194.41124341377574</v>
      </c>
      <c r="I443" s="1">
        <f t="shared" ca="1" si="63"/>
        <v>12.686504784817625</v>
      </c>
      <c r="J443" s="6">
        <f t="shared" ca="1" si="67"/>
        <v>1215.2366658971732</v>
      </c>
      <c r="K443" s="1">
        <f t="shared" ca="1" si="64"/>
        <v>19.812965123208141</v>
      </c>
      <c r="L443" s="6">
        <f t="shared" ca="1" si="65"/>
        <v>123.84798973081584</v>
      </c>
      <c r="M443" s="7">
        <f t="shared" ca="1" si="68"/>
        <v>10.831840153050605</v>
      </c>
      <c r="N443" s="8">
        <f ca="1">J443/AVERAGE(L323:L442)</f>
        <v>13.118926370609225</v>
      </c>
      <c r="O443" s="13">
        <f ca="1">1/M443-(G443/100-(((E443/E323)^(1/10))-1))</f>
        <v>8.8339931481562148E-2</v>
      </c>
      <c r="P443" s="5">
        <f ca="1">((G443/G444+G443/1200+((1+G444/1200)^(-119))*(1-G443/G444)))</f>
        <v>1.0018104203720324</v>
      </c>
      <c r="Q443" s="5">
        <f ca="1">Q442*P442*E442/E443</f>
        <v>6.1279481666600653</v>
      </c>
      <c r="R443" s="10">
        <f t="shared" ref="R443:R506" ca="1" si="69">(($J563/$J443)^(1/10)-1)</f>
        <v>3.1441932710293052E-2</v>
      </c>
      <c r="S443" s="10">
        <f t="shared" ref="S443:S506" ca="1" si="70">(($Q563/$Q443)^(1/10)-1)</f>
        <v>-1.6488140824669761E-3</v>
      </c>
      <c r="T443" s="10">
        <f t="shared" ref="T443:T506" ca="1" si="71">R443-S443</f>
        <v>3.3090746792760029E-2</v>
      </c>
      <c r="U443" s="10"/>
      <c r="V443" s="11"/>
      <c r="W443" s="12"/>
      <c r="X443" s="12"/>
    </row>
    <row r="444" spans="1:24" x14ac:dyDescent="0.2">
      <c r="A444" s="3">
        <v>1907.11</v>
      </c>
      <c r="B444" s="4">
        <v>6.25</v>
      </c>
      <c r="C444" s="1">
        <v>0.43669999999999998</v>
      </c>
      <c r="D444" s="4">
        <v>0.66830000000000001</v>
      </c>
      <c r="E444" s="4">
        <v>8.9436743799999991</v>
      </c>
      <c r="F444" s="1">
        <f t="shared" ca="1" si="66"/>
        <v>1907.8749999999666</v>
      </c>
      <c r="G444" s="5">
        <f ca="1">G434*2/12+G446*10/12</f>
        <v>3.8366666666666669</v>
      </c>
      <c r="H444" s="1">
        <f t="shared" ca="1" si="62"/>
        <v>190.77939083019257</v>
      </c>
      <c r="I444" s="1">
        <f t="shared" ca="1" si="63"/>
        <v>13.330137596087212</v>
      </c>
      <c r="J444" s="6">
        <f t="shared" ca="1" si="67"/>
        <v>1199.4782095434005</v>
      </c>
      <c r="K444" s="1">
        <f t="shared" ca="1" si="64"/>
        <v>20.399658702690829</v>
      </c>
      <c r="L444" s="6">
        <f t="shared" ca="1" si="65"/>
        <v>128.25780599005671</v>
      </c>
      <c r="M444" s="7">
        <f t="shared" ca="1" si="68"/>
        <v>10.591177559189784</v>
      </c>
      <c r="N444" s="8">
        <f ca="1">J444/AVERAGE(L324:L443)</f>
        <v>12.863256624926688</v>
      </c>
      <c r="O444" s="13">
        <f ca="1">1/M444-(G444/100-(((E444/E324)^(1/10))-1))</f>
        <v>8.5970170444900462E-2</v>
      </c>
      <c r="P444" s="5">
        <f ca="1">((G444/G445+G444/1200+((1+G445/1200)^(-119))*(1-G444/G445)))</f>
        <v>1.0018253777073978</v>
      </c>
      <c r="Q444" s="5">
        <f ca="1">Q443*P443*E443/E444</f>
        <v>6.4002769896032232</v>
      </c>
      <c r="R444" s="10">
        <f t="shared" ca="1" si="69"/>
        <v>2.466179657670331E-2</v>
      </c>
      <c r="S444" s="10">
        <f t="shared" ca="1" si="70"/>
        <v>-5.8337563498442879E-3</v>
      </c>
      <c r="T444" s="10">
        <f t="shared" ca="1" si="71"/>
        <v>3.0495552926547598E-2</v>
      </c>
      <c r="U444" s="10"/>
      <c r="V444" s="11"/>
      <c r="W444" s="12"/>
      <c r="X444" s="12"/>
    </row>
    <row r="445" spans="1:24" x14ac:dyDescent="0.2">
      <c r="A445" s="3">
        <v>1907.12</v>
      </c>
      <c r="B445" s="4">
        <v>6.57</v>
      </c>
      <c r="C445" s="1">
        <v>0.44</v>
      </c>
      <c r="D445" s="4">
        <v>0.66</v>
      </c>
      <c r="E445" s="4">
        <v>8.7534247930000006</v>
      </c>
      <c r="F445" s="1">
        <f t="shared" ca="1" si="66"/>
        <v>1907.9583333332998</v>
      </c>
      <c r="G445" s="5">
        <f ca="1">G434*1/12+G446*11/12</f>
        <v>3.8533333333333331</v>
      </c>
      <c r="H445" s="1">
        <f t="shared" ca="1" si="62"/>
        <v>204.90605133596878</v>
      </c>
      <c r="I445" s="1">
        <f t="shared" ca="1" si="63"/>
        <v>13.722779693733068</v>
      </c>
      <c r="J445" s="6">
        <f t="shared" ca="1" si="67"/>
        <v>1295.4859734778283</v>
      </c>
      <c r="K445" s="1">
        <f t="shared" ca="1" si="64"/>
        <v>20.584169540599603</v>
      </c>
      <c r="L445" s="6">
        <f t="shared" ca="1" si="65"/>
        <v>130.14014345439369</v>
      </c>
      <c r="M445" s="7">
        <f t="shared" ca="1" si="68"/>
        <v>11.333306235811172</v>
      </c>
      <c r="N445" s="8">
        <f ca="1">J445/AVERAGE(L325:L444)</f>
        <v>13.798214088041611</v>
      </c>
      <c r="O445" s="13">
        <f ca="1">1/M445-(G445/100-(((E445/E325)^(1/10))-1))</f>
        <v>7.7408702893090153E-2</v>
      </c>
      <c r="P445" s="5">
        <f ca="1">((G445/G446+G445/1200+((1+G446/1200)^(-119))*(1-G445/G446)))</f>
        <v>1.0018403338887065</v>
      </c>
      <c r="Q445" s="5">
        <f ca="1">Q444*P444*E444/E445</f>
        <v>6.5513193922955884</v>
      </c>
      <c r="R445" s="10">
        <f t="shared" ca="1" si="69"/>
        <v>1.2644818624587773E-2</v>
      </c>
      <c r="S445" s="10">
        <f t="shared" ca="1" si="70"/>
        <v>-9.4588366136464375E-3</v>
      </c>
      <c r="T445" s="10">
        <f t="shared" ca="1" si="71"/>
        <v>2.210365523823421E-2</v>
      </c>
      <c r="U445" s="10"/>
      <c r="V445" s="11"/>
      <c r="W445" s="12"/>
      <c r="X445" s="12"/>
    </row>
    <row r="446" spans="1:24" x14ac:dyDescent="0.2">
      <c r="A446" s="3">
        <v>1908.01</v>
      </c>
      <c r="B446" s="4">
        <v>6.85</v>
      </c>
      <c r="C446" s="1">
        <v>0.43669999999999998</v>
      </c>
      <c r="D446" s="4">
        <v>0.65329999999999999</v>
      </c>
      <c r="E446" s="4">
        <v>8.6582595040000001</v>
      </c>
      <c r="F446" s="1">
        <f t="shared" ca="1" si="66"/>
        <v>1908.0416666666331</v>
      </c>
      <c r="G446" s="5">
        <v>3.87</v>
      </c>
      <c r="H446" s="1">
        <f t="shared" ca="1" si="62"/>
        <v>215.98689079901709</v>
      </c>
      <c r="I446" s="1">
        <f t="shared" ca="1" si="63"/>
        <v>13.76955842509938</v>
      </c>
      <c r="J446" s="6">
        <f t="shared" ca="1" si="67"/>
        <v>1372.7974754019763</v>
      </c>
      <c r="K446" s="1">
        <f t="shared" ca="1" si="64"/>
        <v>20.599158504963192</v>
      </c>
      <c r="L446" s="6">
        <f t="shared" ca="1" si="65"/>
        <v>130.9268015591403</v>
      </c>
      <c r="M446" s="7">
        <f t="shared" ca="1" si="68"/>
        <v>11.902968628266976</v>
      </c>
      <c r="N446" s="8">
        <f ca="1">J446/AVERAGE(L326:L445)</f>
        <v>14.522352358595427</v>
      </c>
      <c r="O446" s="13">
        <f ca="1">1/M446-(G446/100-(((E446/E326)^(1/10))-1))</f>
        <v>7.1896382604064848E-2</v>
      </c>
      <c r="P446" s="5">
        <f ca="1">((G446/G447+G446/1200+((1+G447/1200)^(-119))*(1-G446/G447)))</f>
        <v>1.0039792502497789</v>
      </c>
      <c r="Q446" s="5">
        <f ca="1">Q445*P445*E445/E446</f>
        <v>6.6355158611633094</v>
      </c>
      <c r="R446" s="10">
        <f t="shared" ca="1" si="69"/>
        <v>1.1303836993540317E-2</v>
      </c>
      <c r="S446" s="10">
        <f t="shared" ca="1" si="70"/>
        <v>-1.271273213252555E-2</v>
      </c>
      <c r="T446" s="10">
        <f t="shared" ca="1" si="71"/>
        <v>2.4016569126065868E-2</v>
      </c>
      <c r="U446" s="10"/>
      <c r="V446" s="11"/>
      <c r="W446" s="12"/>
      <c r="X446" s="12"/>
    </row>
    <row r="447" spans="1:24" x14ac:dyDescent="0.2">
      <c r="A447" s="3">
        <v>1908.02</v>
      </c>
      <c r="B447" s="4">
        <v>6.6</v>
      </c>
      <c r="C447" s="1">
        <v>0.43330000000000002</v>
      </c>
      <c r="D447" s="4">
        <v>0.64670000000000005</v>
      </c>
      <c r="E447" s="4">
        <v>8.5630942149999996</v>
      </c>
      <c r="F447" s="1">
        <f t="shared" ca="1" si="66"/>
        <v>1908.1249999999663</v>
      </c>
      <c r="G447" s="5">
        <f ca="1">G446*11/12+G458*1/12</f>
        <v>3.8608333333333333</v>
      </c>
      <c r="H447" s="1">
        <f t="shared" ca="1" si="62"/>
        <v>210.41690710861809</v>
      </c>
      <c r="I447" s="1">
        <f t="shared" ca="1" si="63"/>
        <v>13.814188765176398</v>
      </c>
      <c r="J447" s="6">
        <f t="shared" ca="1" si="67"/>
        <v>1344.7118854047978</v>
      </c>
      <c r="K447" s="1">
        <f t="shared" ca="1" si="64"/>
        <v>20.617668761688382</v>
      </c>
      <c r="L447" s="6">
        <f t="shared" ca="1" si="65"/>
        <v>131.76139034716405</v>
      </c>
      <c r="M447" s="7">
        <f t="shared" ca="1" si="68"/>
        <v>11.55484629514479</v>
      </c>
      <c r="N447" s="8">
        <f ca="1">J447/AVERAGE(L327:L446)</f>
        <v>14.129214575724509</v>
      </c>
      <c r="O447" s="13">
        <f ca="1">1/M447-(G447/100-(((E447/E327)^(1/10))-1))</f>
        <v>7.1931616729456249E-2</v>
      </c>
      <c r="P447" s="5">
        <f ca="1">((G447/G448+G447/1200+((1+G448/1200)^(-119))*(1-G447/G448)))</f>
        <v>1.0039719343302449</v>
      </c>
      <c r="Q447" s="5">
        <f ca="1">Q446*P446*E446/E447</f>
        <v>6.7359569775452517</v>
      </c>
      <c r="R447" s="10">
        <f t="shared" ca="1" si="69"/>
        <v>1.6484496270795956E-2</v>
      </c>
      <c r="S447" s="10">
        <f t="shared" ca="1" si="70"/>
        <v>-1.447614349951587E-2</v>
      </c>
      <c r="T447" s="10">
        <f t="shared" ca="1" si="71"/>
        <v>3.0960639770311826E-2</v>
      </c>
      <c r="U447" s="10"/>
      <c r="V447" s="11"/>
      <c r="W447" s="12"/>
      <c r="X447" s="12"/>
    </row>
    <row r="448" spans="1:24" x14ac:dyDescent="0.2">
      <c r="A448" s="3">
        <v>1908.03</v>
      </c>
      <c r="B448" s="4">
        <v>6.87</v>
      </c>
      <c r="C448" s="1">
        <v>0.43</v>
      </c>
      <c r="D448" s="4">
        <v>0.64</v>
      </c>
      <c r="E448" s="4">
        <v>8.5630942149999996</v>
      </c>
      <c r="F448" s="1">
        <f t="shared" ca="1" si="66"/>
        <v>1908.2083333332996</v>
      </c>
      <c r="G448" s="5">
        <f ca="1">G446*10/12+G458*2/12</f>
        <v>3.8516666666666666</v>
      </c>
      <c r="H448" s="1">
        <f t="shared" ca="1" si="62"/>
        <v>219.02487149033431</v>
      </c>
      <c r="I448" s="1">
        <f t="shared" ca="1" si="63"/>
        <v>13.708980311622089</v>
      </c>
      <c r="J448" s="6">
        <f t="shared" ca="1" si="67"/>
        <v>1407.0236609027224</v>
      </c>
      <c r="K448" s="1">
        <f t="shared" ca="1" si="64"/>
        <v>20.404063719623572</v>
      </c>
      <c r="L448" s="6">
        <f t="shared" ca="1" si="65"/>
        <v>131.07644002587224</v>
      </c>
      <c r="M448" s="7">
        <f t="shared" ca="1" si="68"/>
        <v>11.984662664464292</v>
      </c>
      <c r="N448" s="8">
        <f ca="1">J448/AVERAGE(L328:L447)</f>
        <v>14.683723501046032</v>
      </c>
      <c r="O448" s="13">
        <f ca="1">1/M448-(G448/100-(((E448/E328)^(1/10))-1))</f>
        <v>6.8919488860364558E-2</v>
      </c>
      <c r="P448" s="5">
        <f ca="1">((G448/G449+G448/1200+((1+G449/1200)^(-119))*(1-G448/G449)))</f>
        <v>1.0039646186027411</v>
      </c>
      <c r="Q448" s="5">
        <f ca="1">Q447*P447*E447/E448</f>
        <v>6.7627117563114165</v>
      </c>
      <c r="R448" s="10">
        <f t="shared" ca="1" si="69"/>
        <v>1.1308788673356052E-2</v>
      </c>
      <c r="S448" s="10">
        <f t="shared" ca="1" si="70"/>
        <v>-1.3745354989635472E-2</v>
      </c>
      <c r="T448" s="10">
        <f t="shared" ca="1" si="71"/>
        <v>2.5054143662991524E-2</v>
      </c>
      <c r="U448" s="10"/>
      <c r="V448" s="11"/>
      <c r="W448" s="12"/>
      <c r="X448" s="12"/>
    </row>
    <row r="449" spans="1:24" x14ac:dyDescent="0.2">
      <c r="A449" s="3">
        <v>1908.04</v>
      </c>
      <c r="B449" s="4">
        <v>7.24</v>
      </c>
      <c r="C449" s="1">
        <v>0.42670000000000002</v>
      </c>
      <c r="D449" s="4">
        <v>0.63329999999999997</v>
      </c>
      <c r="E449" s="4">
        <v>8.6582595040000001</v>
      </c>
      <c r="F449" s="1">
        <f t="shared" ca="1" si="66"/>
        <v>1908.2916666666329</v>
      </c>
      <c r="G449" s="5">
        <f ca="1">G446*9/12+G458*3/12</f>
        <v>3.8424999999999998</v>
      </c>
      <c r="H449" s="1">
        <f t="shared" ca="1" si="62"/>
        <v>228.28395465472755</v>
      </c>
      <c r="I449" s="1">
        <f t="shared" ca="1" si="63"/>
        <v>13.45424909546578</v>
      </c>
      <c r="J449" s="6">
        <f t="shared" ca="1" si="67"/>
        <v>1473.706892929921</v>
      </c>
      <c r="K449" s="1">
        <f t="shared" ca="1" si="64"/>
        <v>19.968539845695986</v>
      </c>
      <c r="L449" s="6">
        <f t="shared" ca="1" si="65"/>
        <v>128.90864299620426</v>
      </c>
      <c r="M449" s="7">
        <f t="shared" ca="1" si="68"/>
        <v>12.448889158370365</v>
      </c>
      <c r="N449" s="8">
        <f ca="1">J449/AVERAGE(L329:L448)</f>
        <v>15.277960676657012</v>
      </c>
      <c r="O449" s="13">
        <f ca="1">1/M449-(G449/100-(((E449/E329)^(1/10))-1))</f>
        <v>6.7031987776984256E-2</v>
      </c>
      <c r="P449" s="5">
        <f ca="1">((G449/G450+G449/1200+((1+G450/1200)^(-119))*(1-G449/G450)))</f>
        <v>1.0039573030673983</v>
      </c>
      <c r="Q449" s="5">
        <f ca="1">Q448*P448*E448/E449</f>
        <v>6.7148978285478131</v>
      </c>
      <c r="R449" s="10">
        <f t="shared" ca="1" si="69"/>
        <v>4.9911126784352167E-3</v>
      </c>
      <c r="S449" s="10">
        <f t="shared" ca="1" si="70"/>
        <v>-1.4024911459982747E-2</v>
      </c>
      <c r="T449" s="10">
        <f t="shared" ca="1" si="71"/>
        <v>1.9016024138417964E-2</v>
      </c>
      <c r="U449" s="10"/>
      <c r="V449" s="11"/>
      <c r="W449" s="12"/>
      <c r="X449" s="12"/>
    </row>
    <row r="450" spans="1:24" x14ac:dyDescent="0.2">
      <c r="A450" s="3">
        <v>1908.05</v>
      </c>
      <c r="B450" s="4">
        <v>7.63</v>
      </c>
      <c r="C450" s="1">
        <v>0.42330000000000001</v>
      </c>
      <c r="D450" s="4">
        <v>0.62670000000000003</v>
      </c>
      <c r="E450" s="4">
        <v>8.6582595040000001</v>
      </c>
      <c r="F450" s="1">
        <f t="shared" ca="1" si="66"/>
        <v>1908.3749999999661</v>
      </c>
      <c r="G450" s="5">
        <f ca="1">G446*8/12+G458*4/12</f>
        <v>3.833333333333333</v>
      </c>
      <c r="H450" s="1">
        <f t="shared" ca="1" si="62"/>
        <v>240.58101851043801</v>
      </c>
      <c r="I450" s="1">
        <f t="shared" ca="1" si="63"/>
        <v>13.347043923390356</v>
      </c>
      <c r="J450" s="6">
        <f t="shared" ca="1" si="67"/>
        <v>1560.2719065888675</v>
      </c>
      <c r="K450" s="1">
        <f t="shared" ca="1" si="64"/>
        <v>19.760435688137811</v>
      </c>
      <c r="L450" s="6">
        <f t="shared" ca="1" si="65"/>
        <v>128.15496774039886</v>
      </c>
      <c r="M450" s="7">
        <f t="shared" ca="1" si="68"/>
        <v>13.078451355438336</v>
      </c>
      <c r="N450" s="8">
        <f ca="1">J450/AVERAGE(L330:L449)</f>
        <v>16.073179553710762</v>
      </c>
      <c r="O450" s="13">
        <f ca="1">1/M450-(G450/100-(((E450/E330)^(1/10))-1))</f>
        <v>5.6304171272246253E-2</v>
      </c>
      <c r="P450" s="5">
        <f ca="1">((G450/G451+G450/1200+((1+G451/1200)^(-119))*(1-G450/G451)))</f>
        <v>1.0039499877243483</v>
      </c>
      <c r="Q450" s="5">
        <f ca="1">Q449*P449*E449/E450</f>
        <v>6.7414707143219914</v>
      </c>
      <c r="R450" s="10">
        <f t="shared" ca="1" si="69"/>
        <v>1.0351254982812197E-3</v>
      </c>
      <c r="S450" s="10">
        <f t="shared" ca="1" si="70"/>
        <v>-1.6054572047676796E-2</v>
      </c>
      <c r="T450" s="10">
        <f t="shared" ca="1" si="71"/>
        <v>1.7089697545958016E-2</v>
      </c>
      <c r="U450" s="10"/>
      <c r="V450" s="11"/>
      <c r="W450" s="12"/>
      <c r="X450" s="12"/>
    </row>
    <row r="451" spans="1:24" x14ac:dyDescent="0.2">
      <c r="A451" s="3">
        <v>1908.06</v>
      </c>
      <c r="B451" s="4">
        <v>7.64</v>
      </c>
      <c r="C451" s="1">
        <v>0.42</v>
      </c>
      <c r="D451" s="4">
        <v>0.62</v>
      </c>
      <c r="E451" s="4">
        <v>8.6582595040000001</v>
      </c>
      <c r="F451" s="1">
        <f t="shared" ca="1" si="66"/>
        <v>1908.4583333332994</v>
      </c>
      <c r="G451" s="5">
        <f ca="1">G446*7/12+G458*5/12</f>
        <v>3.8241666666666663</v>
      </c>
      <c r="H451" s="1">
        <f t="shared" ref="H451:H514" ca="1" si="72">B451*$E$1815/E451</f>
        <v>240.89632784007159</v>
      </c>
      <c r="I451" s="1">
        <f t="shared" ref="I451:I514" ca="1" si="73">C451*$E$1815/E451</f>
        <v>13.242991844611266</v>
      </c>
      <c r="J451" s="6">
        <f t="shared" ca="1" si="67"/>
        <v>1569.4740344783168</v>
      </c>
      <c r="K451" s="1">
        <f t="shared" ref="K451:K514" ca="1" si="74">D451*$E$1815/E451</f>
        <v>19.549178437283299</v>
      </c>
      <c r="L451" s="6">
        <f t="shared" ref="L451:L514" ca="1" si="75">K451*(J451/H451)</f>
        <v>127.36569389745503</v>
      </c>
      <c r="M451" s="7">
        <f t="shared" ca="1" si="68"/>
        <v>13.051684129229987</v>
      </c>
      <c r="N451" s="8">
        <f ca="1">J451/AVERAGE(L331:L450)</f>
        <v>16.063482493706545</v>
      </c>
      <c r="O451" s="13">
        <f ca="1">1/M451-(G451/100-(((E451/E331)^(1/10))-1))</f>
        <v>6.3505333446276332E-2</v>
      </c>
      <c r="P451" s="5">
        <f ca="1">((G451/G452+G451/1200+((1+G452/1200)^(-119))*(1-G451/G452)))</f>
        <v>1.0039426725737219</v>
      </c>
      <c r="Q451" s="5">
        <f ca="1">Q450*P450*E450/E451</f>
        <v>6.7680994408876165</v>
      </c>
      <c r="R451" s="10">
        <f t="shared" ca="1" si="69"/>
        <v>-8.6790412958559493E-5</v>
      </c>
      <c r="S451" s="10">
        <f t="shared" ca="1" si="70"/>
        <v>-1.7371794560152476E-2</v>
      </c>
      <c r="T451" s="10">
        <f t="shared" ca="1" si="71"/>
        <v>1.7285004147193916E-2</v>
      </c>
      <c r="U451" s="10"/>
      <c r="V451" s="11"/>
      <c r="W451" s="12"/>
      <c r="X451" s="12"/>
    </row>
    <row r="452" spans="1:24" x14ac:dyDescent="0.2">
      <c r="A452" s="3">
        <v>1908.07</v>
      </c>
      <c r="B452" s="4">
        <v>7.92</v>
      </c>
      <c r="C452" s="1">
        <v>0.41670000000000001</v>
      </c>
      <c r="D452" s="4">
        <v>0.61329999999999996</v>
      </c>
      <c r="E452" s="4">
        <v>8.7534247930000006</v>
      </c>
      <c r="F452" s="1">
        <f t="shared" ref="F452:F515" ca="1" si="76">F451+1/12</f>
        <v>1908.5416666666326</v>
      </c>
      <c r="G452" s="5">
        <f ca="1">G446*6/12+G458*6/12</f>
        <v>3.8149999999999995</v>
      </c>
      <c r="H452" s="1">
        <f t="shared" ca="1" si="72"/>
        <v>247.01003448719521</v>
      </c>
      <c r="I452" s="1">
        <f t="shared" ca="1" si="73"/>
        <v>12.996096132678566</v>
      </c>
      <c r="J452" s="6">
        <f t="shared" ref="J452:J515" ca="1" si="77">J451*((H452+(I452/12))/H451)</f>
        <v>1616.3616599180118</v>
      </c>
      <c r="K452" s="1">
        <f t="shared" ca="1" si="74"/>
        <v>19.127683604923842</v>
      </c>
      <c r="L452" s="6">
        <f t="shared" ca="1" si="75"/>
        <v>125.1659856095602</v>
      </c>
      <c r="M452" s="7">
        <f t="shared" ca="1" si="68"/>
        <v>13.345487104834394</v>
      </c>
      <c r="N452" s="8">
        <f ca="1">J452/AVERAGE(L332:L451)</f>
        <v>16.444418748089596</v>
      </c>
      <c r="O452" s="13">
        <f ca="1">1/M452-(G452/100-(((E452/E332)^(1/10))-1))</f>
        <v>6.4488228436870298E-2</v>
      </c>
      <c r="P452" s="5">
        <f ca="1">((G452/G453+G452/1200+((1+G453/1200)^(-119))*(1-G452/G453)))</f>
        <v>1.0039353576156511</v>
      </c>
      <c r="Q452" s="5">
        <f ca="1">Q451*P451*E451/E452</f>
        <v>6.7209124610745752</v>
      </c>
      <c r="R452" s="10">
        <f t="shared" ca="1" si="69"/>
        <v>-4.2185548874095202E-3</v>
      </c>
      <c r="S452" s="10">
        <f t="shared" ca="1" si="70"/>
        <v>-1.8904544061945416E-2</v>
      </c>
      <c r="T452" s="10">
        <f t="shared" ca="1" si="71"/>
        <v>1.4685989174535896E-2</v>
      </c>
      <c r="U452" s="10"/>
      <c r="V452" s="11"/>
      <c r="W452" s="12"/>
      <c r="X452" s="12"/>
    </row>
    <row r="453" spans="1:24" x14ac:dyDescent="0.2">
      <c r="A453" s="3">
        <v>1908.08</v>
      </c>
      <c r="B453" s="4">
        <v>8.26</v>
      </c>
      <c r="C453" s="1">
        <v>0.4133</v>
      </c>
      <c r="D453" s="4">
        <v>0.60670000000000002</v>
      </c>
      <c r="E453" s="4">
        <v>8.7534247930000006</v>
      </c>
      <c r="F453" s="1">
        <f t="shared" ca="1" si="76"/>
        <v>1908.6249999999659</v>
      </c>
      <c r="G453" s="5">
        <f ca="1">G446*5/12+G458*7/12</f>
        <v>3.8058333333333332</v>
      </c>
      <c r="H453" s="1">
        <f t="shared" ca="1" si="72"/>
        <v>257.61400061417078</v>
      </c>
      <c r="I453" s="1">
        <f t="shared" ca="1" si="73"/>
        <v>12.890056471408812</v>
      </c>
      <c r="J453" s="6">
        <f t="shared" ca="1" si="77"/>
        <v>1692.7799874275827</v>
      </c>
      <c r="K453" s="1">
        <f t="shared" ca="1" si="74"/>
        <v>18.921841909517848</v>
      </c>
      <c r="L453" s="6">
        <f t="shared" ca="1" si="75"/>
        <v>124.33530488768942</v>
      </c>
      <c r="M453" s="7">
        <f t="shared" ca="1" si="68"/>
        <v>13.884232895208612</v>
      </c>
      <c r="N453" s="8">
        <f ca="1">J453/AVERAGE(L333:L452)</f>
        <v>17.124917552510816</v>
      </c>
      <c r="O453" s="13">
        <f ca="1">1/M453-(G453/100-(((E453/E333)^(1/10))-1))</f>
        <v>6.1672342573396183E-2</v>
      </c>
      <c r="P453" s="5">
        <f ca="1">((G453/G454+G453/1200+((1+G454/1200)^(-119))*(1-G453/G454)))</f>
        <v>1.0039280428502675</v>
      </c>
      <c r="Q453" s="5">
        <f ca="1">Q452*P452*E452/E453</f>
        <v>6.7473616551123898</v>
      </c>
      <c r="R453" s="10">
        <f t="shared" ca="1" si="69"/>
        <v>-9.175680242368367E-3</v>
      </c>
      <c r="S453" s="10">
        <f t="shared" ca="1" si="70"/>
        <v>-2.0802587165439479E-2</v>
      </c>
      <c r="T453" s="10">
        <f t="shared" ca="1" si="71"/>
        <v>1.1626906923071112E-2</v>
      </c>
      <c r="U453" s="10"/>
      <c r="V453" s="11"/>
      <c r="W453" s="12"/>
      <c r="X453" s="12"/>
    </row>
    <row r="454" spans="1:24" x14ac:dyDescent="0.2">
      <c r="A454" s="3">
        <v>1908.09</v>
      </c>
      <c r="B454" s="4">
        <v>8.17</v>
      </c>
      <c r="C454" s="1">
        <v>0.41</v>
      </c>
      <c r="D454" s="4">
        <v>0.6</v>
      </c>
      <c r="E454" s="4">
        <v>8.7534247930000006</v>
      </c>
      <c r="F454" s="1">
        <f t="shared" ca="1" si="76"/>
        <v>1908.7083333332992</v>
      </c>
      <c r="G454" s="5">
        <f ca="1">G446*4/12+G458*8/12</f>
        <v>3.7966666666666664</v>
      </c>
      <c r="H454" s="1">
        <f t="shared" ca="1" si="72"/>
        <v>254.80706840408902</v>
      </c>
      <c r="I454" s="1">
        <f t="shared" ca="1" si="73"/>
        <v>12.787135623705812</v>
      </c>
      <c r="J454" s="6">
        <f t="shared" ca="1" si="77"/>
        <v>1681.3376691106289</v>
      </c>
      <c r="K454" s="1">
        <f t="shared" ca="1" si="74"/>
        <v>18.712881400545093</v>
      </c>
      <c r="L454" s="6">
        <f t="shared" ca="1" si="75"/>
        <v>123.47645060787973</v>
      </c>
      <c r="M454" s="7">
        <f t="shared" ca="1" si="68"/>
        <v>13.701442268825105</v>
      </c>
      <c r="N454" s="8">
        <f ca="1">J454/AVERAGE(L334:L453)</f>
        <v>16.916213689856779</v>
      </c>
      <c r="O454" s="13">
        <f ca="1">1/M454-(G454/100-(((E454/E334)^(1/10))-1))</f>
        <v>6.2724881699916621E-2</v>
      </c>
      <c r="P454" s="5">
        <f ca="1">((G454/G455+G454/1200+((1+G455/1200)^(-119))*(1-G454/G455)))</f>
        <v>1.0039207282777027</v>
      </c>
      <c r="Q454" s="5">
        <f ca="1">Q453*P453*E453/E454</f>
        <v>6.7738655808199226</v>
      </c>
      <c r="R454" s="10">
        <f t="shared" ca="1" si="69"/>
        <v>-1.0284027999792555E-2</v>
      </c>
      <c r="S454" s="10">
        <f t="shared" ca="1" si="70"/>
        <v>-2.2659611603715102E-2</v>
      </c>
      <c r="T454" s="10">
        <f t="shared" ca="1" si="71"/>
        <v>1.2375583603922546E-2</v>
      </c>
      <c r="U454" s="10"/>
      <c r="V454" s="11"/>
      <c r="W454" s="12"/>
      <c r="X454" s="12"/>
    </row>
    <row r="455" spans="1:24" x14ac:dyDescent="0.2">
      <c r="A455" s="3">
        <v>1908.1</v>
      </c>
      <c r="B455" s="4">
        <v>8.27</v>
      </c>
      <c r="C455" s="1">
        <v>0.40670000000000001</v>
      </c>
      <c r="D455" s="4">
        <v>0.59330000000000005</v>
      </c>
      <c r="E455" s="4">
        <v>8.8485090910000004</v>
      </c>
      <c r="F455" s="1">
        <f t="shared" ca="1" si="76"/>
        <v>1908.7916666666324</v>
      </c>
      <c r="G455" s="5">
        <f ca="1">G446*3/12+G458*9/12</f>
        <v>3.7874999999999996</v>
      </c>
      <c r="H455" s="1">
        <f t="shared" ca="1" si="72"/>
        <v>255.15426234871455</v>
      </c>
      <c r="I455" s="1">
        <f t="shared" ca="1" si="73"/>
        <v>12.547912756616954</v>
      </c>
      <c r="J455" s="6">
        <f t="shared" ca="1" si="77"/>
        <v>1690.5283748648085</v>
      </c>
      <c r="K455" s="1">
        <f t="shared" ca="1" si="74"/>
        <v>18.305081481438013</v>
      </c>
      <c r="L455" s="6">
        <f t="shared" ca="1" si="75"/>
        <v>121.28059066593603</v>
      </c>
      <c r="M455" s="7">
        <f t="shared" ca="1" si="68"/>
        <v>13.690810359178704</v>
      </c>
      <c r="N455" s="8">
        <f ca="1">J455/AVERAGE(L335:L454)</f>
        <v>16.918532418224835</v>
      </c>
      <c r="O455" s="13">
        <f ca="1">1/M455-(G455/100-(((E455/E335)^(1/10))-1))</f>
        <v>6.398415573784294E-2</v>
      </c>
      <c r="P455" s="5">
        <f ca="1">((G455/G456+G455/1200+((1+G456/1200)^(-119))*(1-G455/G456)))</f>
        <v>1.0039134138980883</v>
      </c>
      <c r="Q455" s="5">
        <f ca="1">Q454*P454*E454/E455</f>
        <v>6.7273480786574948</v>
      </c>
      <c r="R455" s="10">
        <f t="shared" ca="1" si="69"/>
        <v>-7.9633161687905352E-3</v>
      </c>
      <c r="S455" s="10">
        <f t="shared" ca="1" si="70"/>
        <v>-2.3422719124162161E-2</v>
      </c>
      <c r="T455" s="10">
        <f t="shared" ca="1" si="71"/>
        <v>1.5459402955371626E-2</v>
      </c>
      <c r="U455" s="10"/>
      <c r="V455" s="11"/>
      <c r="W455" s="12"/>
      <c r="X455" s="12"/>
    </row>
    <row r="456" spans="1:24" x14ac:dyDescent="0.2">
      <c r="A456" s="3">
        <v>1908.11</v>
      </c>
      <c r="B456" s="4">
        <v>8.83</v>
      </c>
      <c r="C456" s="1">
        <v>0.40329999999999999</v>
      </c>
      <c r="D456" s="4">
        <v>0.5867</v>
      </c>
      <c r="E456" s="4">
        <v>8.9436743799999991</v>
      </c>
      <c r="F456" s="1">
        <f t="shared" ca="1" si="76"/>
        <v>1908.8749999999657</v>
      </c>
      <c r="G456" s="5">
        <f ca="1">G446*2/12+G458*10/12</f>
        <v>3.7783333333333329</v>
      </c>
      <c r="H456" s="1">
        <f t="shared" ca="1" si="72"/>
        <v>269.53312336489603</v>
      </c>
      <c r="I456" s="1">
        <f t="shared" ca="1" si="73"/>
        <v>12.310612531490664</v>
      </c>
      <c r="J456" s="6">
        <f t="shared" ca="1" si="77"/>
        <v>1792.5927454776149</v>
      </c>
      <c r="K456" s="1">
        <f t="shared" ca="1" si="74"/>
        <v>17.908842976011837</v>
      </c>
      <c r="L456" s="6">
        <f t="shared" ca="1" si="75"/>
        <v>119.10692681446396</v>
      </c>
      <c r="M456" s="7">
        <f t="shared" ca="1" si="68"/>
        <v>14.435014091256258</v>
      </c>
      <c r="N456" s="8">
        <f ca="1">J456/AVERAGE(L336:L455)</f>
        <v>17.849788804262829</v>
      </c>
      <c r="O456" s="13">
        <f ca="1">1/M456-(G456/100-(((E456/E336)^(1/10))-1))</f>
        <v>6.1411293814185981E-2</v>
      </c>
      <c r="P456" s="5">
        <f ca="1">((G456/G457+G456/1200+((1+G457/1200)^(-119))*(1-G456/G457)))</f>
        <v>1.0039060997115568</v>
      </c>
      <c r="Q456" s="5">
        <f ca="1">Q455*P455*E455/E456</f>
        <v>6.6818124055974719</v>
      </c>
      <c r="R456" s="10">
        <f t="shared" ca="1" si="69"/>
        <v>-1.2525345121440989E-2</v>
      </c>
      <c r="S456" s="10">
        <f t="shared" ca="1" si="70"/>
        <v>-2.4161052630999991E-2</v>
      </c>
      <c r="T456" s="10">
        <f t="shared" ca="1" si="71"/>
        <v>1.1635707509559001E-2</v>
      </c>
      <c r="U456" s="10"/>
      <c r="V456" s="11"/>
      <c r="W456" s="12"/>
      <c r="X456" s="12"/>
    </row>
    <row r="457" spans="1:24" x14ac:dyDescent="0.2">
      <c r="A457" s="3">
        <v>1908.12</v>
      </c>
      <c r="B457" s="4">
        <v>9.0299999999999994</v>
      </c>
      <c r="C457" s="1">
        <v>0.4</v>
      </c>
      <c r="D457" s="4">
        <v>0.57999999999999996</v>
      </c>
      <c r="E457" s="4">
        <v>9.0388396689999997</v>
      </c>
      <c r="F457" s="1">
        <f t="shared" ca="1" si="76"/>
        <v>1908.9583333332989</v>
      </c>
      <c r="G457" s="5">
        <f ca="1">G446*1/12+G458*11/12</f>
        <v>3.769166666666667</v>
      </c>
      <c r="H457" s="1">
        <f t="shared" ca="1" si="72"/>
        <v>272.73601261617864</v>
      </c>
      <c r="I457" s="1">
        <f t="shared" ca="1" si="73"/>
        <v>12.081329462510682</v>
      </c>
      <c r="J457" s="6">
        <f t="shared" ca="1" si="77"/>
        <v>1820.5901133139967</v>
      </c>
      <c r="K457" s="1">
        <f t="shared" ca="1" si="74"/>
        <v>17.517927720640486</v>
      </c>
      <c r="L457" s="6">
        <f t="shared" ca="1" si="75"/>
        <v>116.9371279869455</v>
      </c>
      <c r="M457" s="7">
        <f t="shared" ca="1" si="68"/>
        <v>14.58248290896244</v>
      </c>
      <c r="N457" s="8">
        <f ca="1">J457/AVERAGE(L337:L456)</f>
        <v>18.042310998691587</v>
      </c>
      <c r="O457" s="13">
        <f ca="1">1/M457-(G457/100-(((E457/E337)^(1/10))-1))</f>
        <v>6.0431599334800086E-2</v>
      </c>
      <c r="P457" s="5">
        <f ca="1">((G457/G458+G457/1200+((1+G458/1200)^(-119))*(1-G457/G458)))</f>
        <v>1.0038987857182395</v>
      </c>
      <c r="Q457" s="5">
        <f ca="1">Q456*P456*E456/E457</f>
        <v>6.6372880769643556</v>
      </c>
      <c r="R457" s="10">
        <f t="shared" ca="1" si="69"/>
        <v>-1.6639366110551168E-2</v>
      </c>
      <c r="S457" s="10">
        <f t="shared" ca="1" si="70"/>
        <v>-2.4287203342074681E-2</v>
      </c>
      <c r="T457" s="10">
        <f t="shared" ca="1" si="71"/>
        <v>7.6478372315235132E-3</v>
      </c>
      <c r="U457" s="10"/>
      <c r="V457" s="11"/>
      <c r="W457" s="12"/>
      <c r="X457" s="12"/>
    </row>
    <row r="458" spans="1:24" x14ac:dyDescent="0.2">
      <c r="A458" s="3">
        <v>1909.01</v>
      </c>
      <c r="B458" s="4">
        <v>9.06</v>
      </c>
      <c r="C458" s="1">
        <v>0.40329999999999999</v>
      </c>
      <c r="D458" s="4">
        <v>0.59499999999999997</v>
      </c>
      <c r="E458" s="4">
        <v>8.9436743799999991</v>
      </c>
      <c r="F458" s="1">
        <f t="shared" ca="1" si="76"/>
        <v>1909.0416666666322</v>
      </c>
      <c r="G458" s="5">
        <v>3.76</v>
      </c>
      <c r="H458" s="1">
        <f t="shared" ca="1" si="72"/>
        <v>276.55380494744713</v>
      </c>
      <c r="I458" s="1">
        <f t="shared" ca="1" si="73"/>
        <v>12.310612531490664</v>
      </c>
      <c r="J458" s="6">
        <f t="shared" ca="1" si="77"/>
        <v>1852.9230269021609</v>
      </c>
      <c r="K458" s="1">
        <f t="shared" ca="1" si="74"/>
        <v>18.162198007034331</v>
      </c>
      <c r="L458" s="6">
        <f t="shared" ca="1" si="75"/>
        <v>121.68754977999842</v>
      </c>
      <c r="M458" s="7">
        <f t="shared" ca="1" si="68"/>
        <v>14.764418456441355</v>
      </c>
      <c r="N458" s="8">
        <f ca="1">J458/AVERAGE(L338:L457)</f>
        <v>18.278868975062476</v>
      </c>
      <c r="O458" s="13">
        <f ca="1">1/M458-(G458/100-(((E458/E338)^(1/10))-1))</f>
        <v>5.8589112632355819E-2</v>
      </c>
      <c r="P458" s="5">
        <f ca="1">((G458/G459+G458/1200+((1+G459/1200)^(-119))*(1-G458/G459)))</f>
        <v>1.0021005553726343</v>
      </c>
      <c r="Q458" s="5">
        <f ca="1">Q457*P457*E457/E458</f>
        <v>6.7340649435134994</v>
      </c>
      <c r="R458" s="10">
        <f t="shared" ca="1" si="69"/>
        <v>-1.8403410663703212E-2</v>
      </c>
      <c r="S458" s="10">
        <f t="shared" ca="1" si="70"/>
        <v>-2.5288120751928433E-2</v>
      </c>
      <c r="T458" s="10">
        <f t="shared" ca="1" si="71"/>
        <v>6.884710088225221E-3</v>
      </c>
      <c r="U458" s="10"/>
      <c r="V458" s="11"/>
      <c r="W458" s="12"/>
      <c r="X458" s="12"/>
    </row>
    <row r="459" spans="1:24" x14ac:dyDescent="0.2">
      <c r="A459" s="3">
        <v>1909.02</v>
      </c>
      <c r="B459" s="4">
        <v>8.8000000000000007</v>
      </c>
      <c r="C459" s="1">
        <v>0.40670000000000001</v>
      </c>
      <c r="D459" s="4">
        <v>0.61</v>
      </c>
      <c r="E459" s="4">
        <v>9.0388396689999997</v>
      </c>
      <c r="F459" s="1">
        <f t="shared" ca="1" si="76"/>
        <v>1909.1249999999654</v>
      </c>
      <c r="G459" s="5">
        <f ca="1">G458*11/12+G470*1/12</f>
        <v>3.7725</v>
      </c>
      <c r="H459" s="1">
        <f t="shared" ca="1" si="72"/>
        <v>265.78924817523506</v>
      </c>
      <c r="I459" s="1">
        <f t="shared" ca="1" si="73"/>
        <v>12.283691731007735</v>
      </c>
      <c r="J459" s="6">
        <f t="shared" ca="1" si="77"/>
        <v>1787.6584496080202</v>
      </c>
      <c r="K459" s="1">
        <f t="shared" ca="1" si="74"/>
        <v>18.424027430328788</v>
      </c>
      <c r="L459" s="6">
        <f t="shared" ca="1" si="75"/>
        <v>123.91723343873772</v>
      </c>
      <c r="M459" s="7">
        <f t="shared" ca="1" si="68"/>
        <v>14.167157516701366</v>
      </c>
      <c r="N459" s="8">
        <f ca="1">J459/AVERAGE(L339:L458)</f>
        <v>17.551012942214438</v>
      </c>
      <c r="O459" s="13">
        <f ca="1">1/M459-(G459/100-(((E459/E339)^(1/10))-1))</f>
        <v>5.9552576468414269E-2</v>
      </c>
      <c r="P459" s="5">
        <f ca="1">((G459/G460+G459/1200+((1+G460/1200)^(-119))*(1-G459/G460)))</f>
        <v>1.0021115756288155</v>
      </c>
      <c r="Q459" s="5">
        <f ca="1">Q458*P458*E458/E459</f>
        <v>6.6771617888923567</v>
      </c>
      <c r="R459" s="10">
        <f t="shared" ca="1" si="69"/>
        <v>-1.2104931460708346E-2</v>
      </c>
      <c r="S459" s="10">
        <f t="shared" ca="1" si="70"/>
        <v>-2.2607681822931602E-2</v>
      </c>
      <c r="T459" s="10">
        <f t="shared" ca="1" si="71"/>
        <v>1.0502750362223257E-2</v>
      </c>
      <c r="U459" s="10"/>
      <c r="V459" s="11"/>
      <c r="W459" s="12"/>
      <c r="X459" s="12"/>
    </row>
    <row r="460" spans="1:24" x14ac:dyDescent="0.2">
      <c r="A460" s="3">
        <v>1909.03</v>
      </c>
      <c r="B460" s="4">
        <v>8.92</v>
      </c>
      <c r="C460" s="1">
        <v>0.41</v>
      </c>
      <c r="D460" s="4">
        <v>0.625</v>
      </c>
      <c r="E460" s="4">
        <v>9.0388396689999997</v>
      </c>
      <c r="F460" s="1">
        <f t="shared" ca="1" si="76"/>
        <v>1909.2083333332987</v>
      </c>
      <c r="G460" s="5">
        <f ca="1">G458*10/12+G470*2/12</f>
        <v>3.7849999999999997</v>
      </c>
      <c r="H460" s="1">
        <f t="shared" ca="1" si="72"/>
        <v>269.41364701398822</v>
      </c>
      <c r="I460" s="1">
        <f t="shared" ca="1" si="73"/>
        <v>12.383362699073448</v>
      </c>
      <c r="J460" s="6">
        <f t="shared" ca="1" si="77"/>
        <v>1818.9763296437663</v>
      </c>
      <c r="K460" s="1">
        <f t="shared" ca="1" si="74"/>
        <v>18.877077285172941</v>
      </c>
      <c r="L460" s="6">
        <f t="shared" ca="1" si="75"/>
        <v>127.4506957429769</v>
      </c>
      <c r="M460" s="7">
        <f t="shared" ca="1" si="68"/>
        <v>14.336058380586215</v>
      </c>
      <c r="N460" s="8">
        <f ca="1">J460/AVERAGE(L340:L459)</f>
        <v>17.770999224836935</v>
      </c>
      <c r="O460" s="13">
        <f ca="1">1/M460-(G460/100-(((E460/E340)^(1/10))-1))</f>
        <v>5.8595967072828353E-2</v>
      </c>
      <c r="P460" s="5">
        <f ca="1">((G460/G461+G460/1200+((1+G461/1200)^(-119))*(1-G460/G461)))</f>
        <v>1.002122595395643</v>
      </c>
      <c r="Q460" s="5">
        <f ca="1">Q459*P459*E459/E460</f>
        <v>6.6912611209954393</v>
      </c>
      <c r="R460" s="10">
        <f t="shared" ca="1" si="69"/>
        <v>-1.1502568489839549E-2</v>
      </c>
      <c r="S460" s="10">
        <f t="shared" ca="1" si="70"/>
        <v>-2.3947180086188236E-2</v>
      </c>
      <c r="T460" s="10">
        <f t="shared" ca="1" si="71"/>
        <v>1.2444611596348687E-2</v>
      </c>
      <c r="U460" s="10"/>
      <c r="V460" s="11"/>
      <c r="W460" s="12"/>
      <c r="X460" s="12"/>
    </row>
    <row r="461" spans="1:24" x14ac:dyDescent="0.2">
      <c r="A461" s="3">
        <v>1909.04</v>
      </c>
      <c r="B461" s="4">
        <v>9.32</v>
      </c>
      <c r="C461" s="1">
        <v>0.4133</v>
      </c>
      <c r="D461" s="4">
        <v>0.64</v>
      </c>
      <c r="E461" s="4">
        <v>9.229089256</v>
      </c>
      <c r="F461" s="1">
        <f t="shared" ca="1" si="76"/>
        <v>1909.291666666632</v>
      </c>
      <c r="G461" s="5">
        <f ca="1">G458*9/12+G470*3/12</f>
        <v>3.7974999999999999</v>
      </c>
      <c r="H461" s="1">
        <f t="shared" ca="1" si="72"/>
        <v>275.69220422761072</v>
      </c>
      <c r="I461" s="1">
        <f t="shared" ca="1" si="73"/>
        <v>12.225706867732995</v>
      </c>
      <c r="J461" s="6">
        <f t="shared" ca="1" si="77"/>
        <v>1868.2453120684081</v>
      </c>
      <c r="K461" s="1">
        <f t="shared" ca="1" si="74"/>
        <v>18.931653509192152</v>
      </c>
      <c r="L461" s="6">
        <f t="shared" ca="1" si="75"/>
        <v>128.291523575513</v>
      </c>
      <c r="M461" s="7">
        <f t="shared" ca="1" si="68"/>
        <v>14.645198603086115</v>
      </c>
      <c r="N461" s="8">
        <f ca="1">J461/AVERAGE(L341:L460)</f>
        <v>18.161144521921877</v>
      </c>
      <c r="O461" s="13">
        <f ca="1">1/M461-(G461/100-(((E461/E341)^(1/10))-1))</f>
        <v>5.7740559903484805E-2</v>
      </c>
      <c r="P461" s="5">
        <f ca="1">((G461/G462+G461/1200+((1+G462/1200)^(-119))*(1-G461/G462)))</f>
        <v>1.0021336146735726</v>
      </c>
      <c r="Q461" s="5">
        <f ca="1">Q460*P460*E460/E461</f>
        <v>6.5672366978910794</v>
      </c>
      <c r="R461" s="10">
        <f t="shared" ca="1" si="69"/>
        <v>-1.2157588476801373E-2</v>
      </c>
      <c r="S461" s="10">
        <f t="shared" ca="1" si="70"/>
        <v>-2.3821721065581003E-2</v>
      </c>
      <c r="T461" s="10">
        <f t="shared" ca="1" si="71"/>
        <v>1.166413258877963E-2</v>
      </c>
      <c r="U461" s="10"/>
      <c r="V461" s="11"/>
      <c r="W461" s="12"/>
      <c r="X461" s="12"/>
    </row>
    <row r="462" spans="1:24" x14ac:dyDescent="0.2">
      <c r="A462" s="3">
        <v>1909.05</v>
      </c>
      <c r="B462" s="4">
        <v>9.6300000000000008</v>
      </c>
      <c r="C462" s="1">
        <v>0.41670000000000001</v>
      </c>
      <c r="D462" s="4">
        <v>0.65500000000000003</v>
      </c>
      <c r="E462" s="4">
        <v>9.3242545450000005</v>
      </c>
      <c r="F462" s="1">
        <f t="shared" ca="1" si="76"/>
        <v>1909.3749999999652</v>
      </c>
      <c r="G462" s="5">
        <f ca="1">G458*8/12+G470*4/12</f>
        <v>3.8099999999999996</v>
      </c>
      <c r="H462" s="1">
        <f t="shared" ca="1" si="72"/>
        <v>281.95486055341274</v>
      </c>
      <c r="I462" s="1">
        <f t="shared" ca="1" si="73"/>
        <v>12.200476676283186</v>
      </c>
      <c r="J462" s="6">
        <f t="shared" ca="1" si="77"/>
        <v>1917.5743647565871</v>
      </c>
      <c r="K462" s="1">
        <f t="shared" ca="1" si="74"/>
        <v>19.177615125907096</v>
      </c>
      <c r="L462" s="6">
        <f t="shared" ca="1" si="75"/>
        <v>130.42691681366193</v>
      </c>
      <c r="M462" s="7">
        <f t="shared" ca="1" si="68"/>
        <v>14.953509786582783</v>
      </c>
      <c r="N462" s="8">
        <f ca="1">J462/AVERAGE(L342:L461)</f>
        <v>18.548405152076853</v>
      </c>
      <c r="O462" s="13">
        <f ca="1">1/M462-(G462/100-(((E462/E342)^(1/10))-1))</f>
        <v>5.7262276887974653E-2</v>
      </c>
      <c r="P462" s="5">
        <f ca="1">((G462/G463+G462/1200+((1+G463/1200)^(-119))*(1-G462/G463)))</f>
        <v>1.0021446334630597</v>
      </c>
      <c r="Q462" s="5">
        <f ca="1">Q461*P461*E461/E462</f>
        <v>6.5140790524352781</v>
      </c>
      <c r="R462" s="10">
        <f t="shared" ca="1" si="69"/>
        <v>-8.7926145105475806E-3</v>
      </c>
      <c r="S462" s="10">
        <f t="shared" ca="1" si="70"/>
        <v>-2.4118035898860413E-2</v>
      </c>
      <c r="T462" s="10">
        <f t="shared" ca="1" si="71"/>
        <v>1.5325421388312832E-2</v>
      </c>
      <c r="U462" s="10"/>
      <c r="V462" s="11"/>
      <c r="W462" s="12"/>
      <c r="X462" s="12"/>
    </row>
    <row r="463" spans="1:24" x14ac:dyDescent="0.2">
      <c r="A463" s="3">
        <v>1909.06</v>
      </c>
      <c r="B463" s="4">
        <v>9.8000000000000007</v>
      </c>
      <c r="C463" s="1">
        <v>0.42</v>
      </c>
      <c r="D463" s="4">
        <v>0.67</v>
      </c>
      <c r="E463" s="4">
        <v>9.4194198349999994</v>
      </c>
      <c r="F463" s="1">
        <f t="shared" ca="1" si="76"/>
        <v>1909.4583333332985</v>
      </c>
      <c r="G463" s="5">
        <f ca="1">G458*7/12+G470*5/12</f>
        <v>3.8224999999999998</v>
      </c>
      <c r="H463" s="1">
        <f t="shared" ca="1" si="72"/>
        <v>284.0333531008813</v>
      </c>
      <c r="I463" s="1">
        <f t="shared" ca="1" si="73"/>
        <v>12.17285799003777</v>
      </c>
      <c r="J463" s="6">
        <f t="shared" ca="1" si="77"/>
        <v>1938.6091527968274</v>
      </c>
      <c r="K463" s="1">
        <f t="shared" ca="1" si="74"/>
        <v>19.418606793631682</v>
      </c>
      <c r="L463" s="6">
        <f t="shared" ca="1" si="75"/>
        <v>132.53756452794639</v>
      </c>
      <c r="M463" s="7">
        <f t="shared" ca="1" si="68"/>
        <v>15.040444676080995</v>
      </c>
      <c r="N463" s="8">
        <f ca="1">J463/AVERAGE(L343:L462)</f>
        <v>18.659373227262567</v>
      </c>
      <c r="O463" s="13">
        <f ca="1">1/M463-(G463/100-(((E463/E343)^(1/10))-1))</f>
        <v>5.6414579208054955E-2</v>
      </c>
      <c r="P463" s="5">
        <f ca="1">((G463/G464+G463/1200+((1+G464/1200)^(-119))*(1-G463/G464)))</f>
        <v>1.0021556517645591</v>
      </c>
      <c r="Q463" s="5">
        <f ca="1">Q462*P462*E462/E463</f>
        <v>6.4620958638420092</v>
      </c>
      <c r="R463" s="10">
        <f t="shared" ca="1" si="69"/>
        <v>-6.7626712988282378E-3</v>
      </c>
      <c r="S463" s="10">
        <f t="shared" ca="1" si="70"/>
        <v>-2.3259661419105626E-2</v>
      </c>
      <c r="T463" s="10">
        <f t="shared" ca="1" si="71"/>
        <v>1.6496990120277388E-2</v>
      </c>
      <c r="U463" s="10"/>
      <c r="V463" s="11"/>
      <c r="W463" s="12"/>
      <c r="X463" s="12"/>
    </row>
    <row r="464" spans="1:24" x14ac:dyDescent="0.2">
      <c r="A464" s="3">
        <v>1909.07</v>
      </c>
      <c r="B464" s="4">
        <v>9.94</v>
      </c>
      <c r="C464" s="1">
        <v>0.42330000000000001</v>
      </c>
      <c r="D464" s="4">
        <v>0.68500000000000005</v>
      </c>
      <c r="E464" s="4">
        <v>9.4194198349999994</v>
      </c>
      <c r="F464" s="1">
        <f t="shared" ca="1" si="76"/>
        <v>1909.5416666666317</v>
      </c>
      <c r="G464" s="5">
        <f ca="1">G458*6/12+G470*6/12</f>
        <v>3.835</v>
      </c>
      <c r="H464" s="1">
        <f t="shared" ca="1" si="72"/>
        <v>288.09097243089388</v>
      </c>
      <c r="I464" s="1">
        <f t="shared" ca="1" si="73"/>
        <v>12.26850187424521</v>
      </c>
      <c r="J464" s="6">
        <f t="shared" ca="1" si="77"/>
        <v>1973.2815731291196</v>
      </c>
      <c r="K464" s="1">
        <f t="shared" ca="1" si="74"/>
        <v>19.853351721847318</v>
      </c>
      <c r="L464" s="6">
        <f t="shared" ca="1" si="75"/>
        <v>135.98570197117172</v>
      </c>
      <c r="M464" s="7">
        <f t="shared" ca="1" si="68"/>
        <v>15.231503240497684</v>
      </c>
      <c r="N464" s="8">
        <f ca="1">J464/AVERAGE(L344:L463)</f>
        <v>18.898339079013798</v>
      </c>
      <c r="O464" s="13">
        <f ca="1">1/M464-(G464/100-(((E464/E344)^(1/10))-1))</f>
        <v>5.4094626464790664E-2</v>
      </c>
      <c r="P464" s="5">
        <f ca="1">((G464/G465+G464/1200+((1+G465/1200)^(-119))*(1-G464/G465)))</f>
        <v>1.0021666695785254</v>
      </c>
      <c r="Q464" s="5">
        <f ca="1">Q463*P463*E463/E464</f>
        <v>6.4760258921936504</v>
      </c>
      <c r="R464" s="10">
        <f t="shared" ca="1" si="69"/>
        <v>-7.7604300006463012E-3</v>
      </c>
      <c r="S464" s="10">
        <f t="shared" ca="1" si="70"/>
        <v>-2.6233387551507059E-2</v>
      </c>
      <c r="T464" s="10">
        <f t="shared" ca="1" si="71"/>
        <v>1.8472957550860758E-2</v>
      </c>
      <c r="U464" s="10"/>
      <c r="V464" s="11"/>
      <c r="W464" s="12"/>
      <c r="X464" s="12"/>
    </row>
    <row r="465" spans="1:24" x14ac:dyDescent="0.2">
      <c r="A465" s="3">
        <v>1909.08</v>
      </c>
      <c r="B465" s="4">
        <v>10.18</v>
      </c>
      <c r="C465" s="1">
        <v>0.42670000000000002</v>
      </c>
      <c r="D465" s="4">
        <v>0.7</v>
      </c>
      <c r="E465" s="4">
        <v>9.5145851239999999</v>
      </c>
      <c r="F465" s="1">
        <f t="shared" ca="1" si="76"/>
        <v>1909.624999999965</v>
      </c>
      <c r="G465" s="5">
        <f ca="1">G458*5/12+G470*7/12</f>
        <v>3.8474999999999997</v>
      </c>
      <c r="H465" s="1">
        <f t="shared" ca="1" si="72"/>
        <v>292.09581960538668</v>
      </c>
      <c r="I465" s="1">
        <f t="shared" ca="1" si="73"/>
        <v>12.243348352221858</v>
      </c>
      <c r="J465" s="6">
        <f t="shared" ca="1" si="77"/>
        <v>2007.7012179275121</v>
      </c>
      <c r="K465" s="1">
        <f t="shared" ca="1" si="74"/>
        <v>20.085174236126786</v>
      </c>
      <c r="L465" s="6">
        <f t="shared" ca="1" si="75"/>
        <v>138.05411125238297</v>
      </c>
      <c r="M465" s="7">
        <f t="shared" ca="1" si="68"/>
        <v>15.417580706254757</v>
      </c>
      <c r="N465" s="8">
        <f ca="1">J465/AVERAGE(L345:L464)</f>
        <v>19.128911647815684</v>
      </c>
      <c r="O465" s="13">
        <f ca="1">1/M465-(G465/100-(((E465/E345)^(1/10))-1))</f>
        <v>5.2867298335827678E-2</v>
      </c>
      <c r="P465" s="5">
        <f ca="1">((G465/G466+G465/1200+((1+G466/1200)^(-119))*(1-G465/G466)))</f>
        <v>1.0021776869054124</v>
      </c>
      <c r="Q465" s="5">
        <f ca="1">Q464*P464*E464/E465</f>
        <v>6.4251434686586792</v>
      </c>
      <c r="R465" s="10">
        <f t="shared" ca="1" si="69"/>
        <v>-1.7531666746307462E-2</v>
      </c>
      <c r="S465" s="10">
        <f t="shared" ca="1" si="70"/>
        <v>-2.7046155414689355E-2</v>
      </c>
      <c r="T465" s="10">
        <f t="shared" ca="1" si="71"/>
        <v>9.514488668381893E-3</v>
      </c>
      <c r="U465" s="10"/>
      <c r="V465" s="11"/>
      <c r="W465" s="12"/>
      <c r="X465" s="12"/>
    </row>
    <row r="466" spans="1:24" x14ac:dyDescent="0.2">
      <c r="A466" s="3">
        <v>1909.09</v>
      </c>
      <c r="B466" s="4">
        <v>10.19</v>
      </c>
      <c r="C466" s="1">
        <v>0.43</v>
      </c>
      <c r="D466" s="4">
        <v>0.71499999999999997</v>
      </c>
      <c r="E466" s="4">
        <v>9.6096694209999995</v>
      </c>
      <c r="F466" s="1">
        <f t="shared" ca="1" si="76"/>
        <v>1909.7083333332982</v>
      </c>
      <c r="G466" s="5">
        <f ca="1">G458*4/12+G470*8/12</f>
        <v>3.8600000000000003</v>
      </c>
      <c r="H466" s="1">
        <f t="shared" ca="1" si="72"/>
        <v>289.48972624601589</v>
      </c>
      <c r="I466" s="1">
        <f t="shared" ca="1" si="73"/>
        <v>12.215955082020297</v>
      </c>
      <c r="J466" s="6">
        <f t="shared" ca="1" si="77"/>
        <v>1996.7855379590151</v>
      </c>
      <c r="K466" s="1">
        <f t="shared" ca="1" si="74"/>
        <v>20.312576473591889</v>
      </c>
      <c r="L466" s="6">
        <f t="shared" ca="1" si="75"/>
        <v>140.10811183912617</v>
      </c>
      <c r="M466" s="7">
        <f t="shared" ca="1" si="68"/>
        <v>15.254446436821175</v>
      </c>
      <c r="N466" s="8">
        <f ca="1">J466/AVERAGE(L346:L465)</f>
        <v>18.925890785476795</v>
      </c>
      <c r="O466" s="13">
        <f ca="1">1/M466-(G466/100-(((E466/E346)^(1/10))-1))</f>
        <v>5.0537394058907399E-2</v>
      </c>
      <c r="P466" s="5">
        <f ca="1">((G466/G467+G466/1200+((1+G467/1200)^(-119))*(1-G466/G467)))</f>
        <v>1.0021887037456738</v>
      </c>
      <c r="Q466" s="5">
        <f ca="1">Q465*P465*E465/E466</f>
        <v>6.3754224405983759</v>
      </c>
      <c r="R466" s="10">
        <f t="shared" ca="1" si="69"/>
        <v>-1.5519457540474457E-2</v>
      </c>
      <c r="S466" s="10">
        <f t="shared" ca="1" si="70"/>
        <v>-2.6751385623001833E-2</v>
      </c>
      <c r="T466" s="10">
        <f t="shared" ca="1" si="71"/>
        <v>1.1231928082527376E-2</v>
      </c>
      <c r="U466" s="10"/>
      <c r="V466" s="11"/>
      <c r="W466" s="12"/>
      <c r="X466" s="12"/>
    </row>
    <row r="467" spans="1:24" x14ac:dyDescent="0.2">
      <c r="A467" s="3">
        <v>1909.1</v>
      </c>
      <c r="B467" s="4">
        <v>10.23</v>
      </c>
      <c r="C467" s="1">
        <v>0.43330000000000002</v>
      </c>
      <c r="D467" s="4">
        <v>0.73</v>
      </c>
      <c r="E467" s="4">
        <v>9.8000000000000007</v>
      </c>
      <c r="F467" s="1">
        <f t="shared" ca="1" si="76"/>
        <v>1909.7916666666315</v>
      </c>
      <c r="G467" s="5">
        <f ca="1">G458*3/12+G470*9/12</f>
        <v>3.8724999999999996</v>
      </c>
      <c r="H467" s="1">
        <f t="shared" ca="1" si="72"/>
        <v>284.98170306122449</v>
      </c>
      <c r="I467" s="1">
        <f t="shared" ca="1" si="73"/>
        <v>12.070632642857142</v>
      </c>
      <c r="J467" s="6">
        <f t="shared" ca="1" si="77"/>
        <v>1972.6291823388974</v>
      </c>
      <c r="K467" s="1">
        <f t="shared" ca="1" si="74"/>
        <v>20.335937755102037</v>
      </c>
      <c r="L467" s="6">
        <f t="shared" ca="1" si="75"/>
        <v>140.76435025487729</v>
      </c>
      <c r="M467" s="7">
        <f t="shared" ca="1" si="68"/>
        <v>14.988845296121768</v>
      </c>
      <c r="N467" s="8">
        <f ca="1">J467/AVERAGE(L347:L466)</f>
        <v>18.595961438316657</v>
      </c>
      <c r="O467" s="13">
        <f ca="1">1/M467-(G467/100-(((E467/E347)^(1/10))-1))</f>
        <v>5.2310304239140473E-2</v>
      </c>
      <c r="P467" s="5">
        <f ca="1">((G467/G468+G467/1200+((1+G468/1200)^(-119))*(1-G467/G468)))</f>
        <v>1.0021997200997625</v>
      </c>
      <c r="Q467" s="5">
        <f ca="1">Q466*P466*E466/E467</f>
        <v>6.265285157651503</v>
      </c>
      <c r="R467" s="10">
        <f t="shared" ca="1" si="69"/>
        <v>-1.0588345651889486E-2</v>
      </c>
      <c r="S467" s="10">
        <f t="shared" ca="1" si="70"/>
        <v>-2.659124381084832E-2</v>
      </c>
      <c r="T467" s="10">
        <f t="shared" ca="1" si="71"/>
        <v>1.6002898158958834E-2</v>
      </c>
      <c r="U467" s="10"/>
      <c r="V467" s="11"/>
      <c r="W467" s="12"/>
      <c r="X467" s="12"/>
    </row>
    <row r="468" spans="1:24" x14ac:dyDescent="0.2">
      <c r="A468" s="3">
        <v>1909.11</v>
      </c>
      <c r="B468" s="4">
        <v>10.18</v>
      </c>
      <c r="C468" s="1">
        <v>0.43669999999999998</v>
      </c>
      <c r="D468" s="4">
        <v>0.745</v>
      </c>
      <c r="E468" s="4">
        <v>9.8951652889999995</v>
      </c>
      <c r="F468" s="1">
        <f t="shared" ca="1" si="76"/>
        <v>1909.8749999999648</v>
      </c>
      <c r="G468" s="5">
        <f ca="1">G458*2/12+G470*10/12</f>
        <v>3.8849999999999998</v>
      </c>
      <c r="H468" s="1">
        <f t="shared" ca="1" si="72"/>
        <v>280.86145696721974</v>
      </c>
      <c r="I468" s="1">
        <f t="shared" ca="1" si="73"/>
        <v>12.048349534143895</v>
      </c>
      <c r="J468" s="6">
        <f t="shared" ca="1" si="77"/>
        <v>1951.0588834042146</v>
      </c>
      <c r="K468" s="1">
        <f t="shared" ca="1" si="74"/>
        <v>20.554202892001836</v>
      </c>
      <c r="L468" s="6">
        <f t="shared" ca="1" si="75"/>
        <v>142.78377879529859</v>
      </c>
      <c r="M468" s="7">
        <f t="shared" ca="1" si="68"/>
        <v>14.745631176824585</v>
      </c>
      <c r="N468" s="8">
        <f ca="1">J468/AVERAGE(L348:L467)</f>
        <v>18.294340914901571</v>
      </c>
      <c r="O468" s="13">
        <f ca="1">1/M468-(G468/100-(((E468/E348)^(1/10))-1))</f>
        <v>5.3018752451290452E-2</v>
      </c>
      <c r="P468" s="5">
        <f ca="1">((G468/G469+G468/1200+((1+G469/1200)^(-119))*(1-G468/G469)))</f>
        <v>1.0022107359681312</v>
      </c>
      <c r="Q468" s="5">
        <f ca="1">Q467*P467*E467/E468</f>
        <v>6.2186790326354728</v>
      </c>
      <c r="R468" s="10">
        <f t="shared" ca="1" si="69"/>
        <v>-1.4149002264422506E-2</v>
      </c>
      <c r="S468" s="10">
        <f t="shared" ca="1" si="70"/>
        <v>-2.7896832418933037E-2</v>
      </c>
      <c r="T468" s="10">
        <f t="shared" ca="1" si="71"/>
        <v>1.3747830154510532E-2</v>
      </c>
      <c r="U468" s="10"/>
      <c r="V468" s="11"/>
      <c r="W468" s="12"/>
      <c r="X468" s="12"/>
    </row>
    <row r="469" spans="1:24" x14ac:dyDescent="0.2">
      <c r="A469" s="3">
        <v>1909.12</v>
      </c>
      <c r="B469" s="4">
        <v>10.3</v>
      </c>
      <c r="C469" s="1">
        <v>0.44</v>
      </c>
      <c r="D469" s="4">
        <v>0.76</v>
      </c>
      <c r="E469" s="4">
        <v>9.9903305790000001</v>
      </c>
      <c r="F469" s="1">
        <f t="shared" ca="1" si="76"/>
        <v>1909.958333333298</v>
      </c>
      <c r="G469" s="5">
        <f ca="1">G458*1/12+G470*11/12</f>
        <v>3.8975000000000004</v>
      </c>
      <c r="H469" s="1">
        <f t="shared" ca="1" si="72"/>
        <v>281.46525060049265</v>
      </c>
      <c r="I469" s="1">
        <f t="shared" ca="1" si="73"/>
        <v>12.023758278079297</v>
      </c>
      <c r="J469" s="6">
        <f t="shared" ca="1" si="77"/>
        <v>1962.2137021030824</v>
      </c>
      <c r="K469" s="1">
        <f t="shared" ca="1" si="74"/>
        <v>20.768309753046061</v>
      </c>
      <c r="L469" s="6">
        <f t="shared" ca="1" si="75"/>
        <v>144.78470034935367</v>
      </c>
      <c r="M469" s="7">
        <f t="shared" ca="1" si="68"/>
        <v>14.750638489265032</v>
      </c>
      <c r="N469" s="8">
        <f ca="1">J469/AVERAGE(L349:L468)</f>
        <v>18.29971854594584</v>
      </c>
      <c r="O469" s="13">
        <f ca="1">1/M469-(G469/100-(((E469/E349)^(1/10))-1))</f>
        <v>5.2609590345711825E-2</v>
      </c>
      <c r="P469" s="5">
        <f ca="1">((G469/G470+G469/1200+((1+G470/1200)^(-119))*(1-G469/G470)))</f>
        <v>1.0022217513512319</v>
      </c>
      <c r="Q469" s="5">
        <f ca="1">Q468*P468*E468/E469</f>
        <v>6.1730584129277295</v>
      </c>
      <c r="R469" s="10">
        <f t="shared" ca="1" si="69"/>
        <v>-1.9259474915082841E-2</v>
      </c>
      <c r="S469" s="10">
        <f t="shared" ca="1" si="70"/>
        <v>-2.9161621238060542E-2</v>
      </c>
      <c r="T469" s="10">
        <f t="shared" ca="1" si="71"/>
        <v>9.9021463229777007E-3</v>
      </c>
      <c r="U469" s="10"/>
      <c r="V469" s="11"/>
      <c r="W469" s="12"/>
      <c r="X469" s="12"/>
    </row>
    <row r="470" spans="1:24" x14ac:dyDescent="0.2">
      <c r="A470" s="3">
        <v>1910.01</v>
      </c>
      <c r="B470" s="4">
        <v>10.08</v>
      </c>
      <c r="C470" s="1">
        <v>0.4425</v>
      </c>
      <c r="D470" s="4">
        <v>0.75749999999999995</v>
      </c>
      <c r="E470" s="4">
        <v>9.8951652889999995</v>
      </c>
      <c r="F470" s="1">
        <f t="shared" ca="1" si="76"/>
        <v>1910.0416666666313</v>
      </c>
      <c r="G470" s="5">
        <v>3.91</v>
      </c>
      <c r="H470" s="1">
        <f t="shared" ca="1" si="72"/>
        <v>278.10250355889735</v>
      </c>
      <c r="I470" s="1">
        <f t="shared" ca="1" si="73"/>
        <v>12.208368831826595</v>
      </c>
      <c r="J470" s="6">
        <f t="shared" ca="1" si="77"/>
        <v>1945.8630421368464</v>
      </c>
      <c r="K470" s="1">
        <f t="shared" ca="1" si="74"/>
        <v>20.899072068042138</v>
      </c>
      <c r="L470" s="6">
        <f t="shared" ca="1" si="75"/>
        <v>146.22929111296241</v>
      </c>
      <c r="M470" s="7">
        <f t="shared" ca="1" si="68"/>
        <v>14.547885040564143</v>
      </c>
      <c r="N470" s="8">
        <f ca="1">J470/AVERAGE(L350:L469)</f>
        <v>18.048500786602396</v>
      </c>
      <c r="O470" s="13">
        <f ca="1">1/M470-(G470/100-(((E470/E350)^(1/10))-1))</f>
        <v>5.2449986402138209E-2</v>
      </c>
      <c r="P470" s="5">
        <f ca="1">((G470/G471+G470/1200+((1+G471/1200)^(-119))*(1-G470/G471)))</f>
        <v>1.0027795864958251</v>
      </c>
      <c r="Q470" s="5">
        <f ca="1">Q469*P469*E469/E470</f>
        <v>6.2462737929115999</v>
      </c>
      <c r="R470" s="10">
        <f t="shared" ca="1" si="69"/>
        <v>-2.0998057698949468E-2</v>
      </c>
      <c r="S470" s="10">
        <f t="shared" ca="1" si="70"/>
        <v>-3.2233048184648228E-2</v>
      </c>
      <c r="T470" s="10">
        <f t="shared" ca="1" si="71"/>
        <v>1.1234990485698759E-2</v>
      </c>
      <c r="U470" s="10"/>
      <c r="V470" s="11"/>
      <c r="W470" s="12"/>
      <c r="X470" s="12"/>
    </row>
    <row r="471" spans="1:24" x14ac:dyDescent="0.2">
      <c r="A471" s="3">
        <v>1910.02</v>
      </c>
      <c r="B471" s="4">
        <v>9.7200000000000006</v>
      </c>
      <c r="C471" s="1">
        <v>0.44500000000000001</v>
      </c>
      <c r="D471" s="4">
        <v>0.755</v>
      </c>
      <c r="E471" s="4">
        <v>9.8951652889999995</v>
      </c>
      <c r="F471" s="1">
        <f t="shared" ca="1" si="76"/>
        <v>1910.1249999999645</v>
      </c>
      <c r="G471" s="5">
        <f ca="1">G470*11/12+G482*1/12</f>
        <v>3.9158333333333335</v>
      </c>
      <c r="H471" s="1">
        <f t="shared" ca="1" si="72"/>
        <v>268.17027128893676</v>
      </c>
      <c r="I471" s="1">
        <f t="shared" ca="1" si="73"/>
        <v>12.277342667034656</v>
      </c>
      <c r="J471" s="6">
        <f t="shared" ca="1" si="77"/>
        <v>1883.5265731530483</v>
      </c>
      <c r="K471" s="1">
        <f t="shared" ca="1" si="74"/>
        <v>20.830098232834079</v>
      </c>
      <c r="L471" s="6">
        <f t="shared" ca="1" si="75"/>
        <v>146.302732791209</v>
      </c>
      <c r="M471" s="7">
        <f t="shared" ca="1" si="68"/>
        <v>14.002037903032699</v>
      </c>
      <c r="N471" s="8">
        <f ca="1">J471/AVERAGE(L351:L470)</f>
        <v>17.374142485913509</v>
      </c>
      <c r="O471" s="13">
        <f ca="1">1/M471-(G471/100-(((E471/E351)^(1/10))-1))</f>
        <v>5.3847169033190131E-2</v>
      </c>
      <c r="P471" s="5">
        <f ca="1">((G471/G472+G471/1200+((1+G472/1200)^(-119))*(1-G471/G472)))</f>
        <v>1.002784577867381</v>
      </c>
      <c r="Q471" s="5">
        <f ca="1">Q470*P470*E470/E471</f>
        <v>6.2636358511956036</v>
      </c>
      <c r="R471" s="10">
        <f t="shared" ca="1" si="69"/>
        <v>-2.6721783232239948E-2</v>
      </c>
      <c r="S471" s="10">
        <f t="shared" ca="1" si="70"/>
        <v>-3.3174266110591377E-2</v>
      </c>
      <c r="T471" s="10">
        <f t="shared" ca="1" si="71"/>
        <v>6.4524828783514288E-3</v>
      </c>
      <c r="U471" s="10"/>
      <c r="V471" s="11"/>
      <c r="W471" s="12"/>
      <c r="X471" s="12"/>
    </row>
    <row r="472" spans="1:24" x14ac:dyDescent="0.2">
      <c r="A472" s="3">
        <v>1910.03</v>
      </c>
      <c r="B472" s="4">
        <v>9.9600000000000009</v>
      </c>
      <c r="C472" s="1">
        <v>0.44750000000000001</v>
      </c>
      <c r="D472" s="4">
        <v>0.75249999999999995</v>
      </c>
      <c r="E472" s="4">
        <v>10.08541488</v>
      </c>
      <c r="F472" s="1">
        <f t="shared" ca="1" si="76"/>
        <v>1910.2083333332978</v>
      </c>
      <c r="G472" s="5">
        <f ca="1">G470*10/12+G482*2/12</f>
        <v>3.9216666666666669</v>
      </c>
      <c r="H472" s="1">
        <f t="shared" ca="1" si="72"/>
        <v>269.60813336416754</v>
      </c>
      <c r="I472" s="1">
        <f t="shared" ca="1" si="73"/>
        <v>12.113417638600902</v>
      </c>
      <c r="J472" s="6">
        <f t="shared" ca="1" si="77"/>
        <v>1900.7155780077042</v>
      </c>
      <c r="K472" s="1">
        <f t="shared" ca="1" si="74"/>
        <v>20.369489995636151</v>
      </c>
      <c r="L472" s="6">
        <f t="shared" ca="1" si="75"/>
        <v>143.60326028622464</v>
      </c>
      <c r="M472" s="7">
        <f t="shared" ca="1" si="68"/>
        <v>14.05000696507782</v>
      </c>
      <c r="N472" s="8">
        <f ca="1">J472/AVERAGE(L352:L471)</f>
        <v>17.435730474563595</v>
      </c>
      <c r="O472" s="13">
        <f ca="1">1/M472-(G472/100-(((E472/E352)^(1/10))-1))</f>
        <v>5.5492369388224765E-2</v>
      </c>
      <c r="P472" s="5">
        <f ca="1">((G472/G473+G472/1200+((1+G473/1200)^(-119))*(1-G472/G473)))</f>
        <v>1.0027895691897077</v>
      </c>
      <c r="Q472" s="5">
        <f ca="1">Q471*P471*E471/E472</f>
        <v>6.1625922316156796</v>
      </c>
      <c r="R472" s="10">
        <f t="shared" ca="1" si="69"/>
        <v>-2.1476384341976629E-2</v>
      </c>
      <c r="S472" s="10">
        <f t="shared" ca="1" si="70"/>
        <v>-3.226284431330062E-2</v>
      </c>
      <c r="T472" s="10">
        <f t="shared" ca="1" si="71"/>
        <v>1.0786459971323992E-2</v>
      </c>
      <c r="U472" s="10"/>
      <c r="V472" s="11"/>
      <c r="W472" s="12"/>
      <c r="X472" s="12"/>
    </row>
    <row r="473" spans="1:24" x14ac:dyDescent="0.2">
      <c r="A473" s="3">
        <v>1910.04</v>
      </c>
      <c r="B473" s="4">
        <v>9.7200000000000006</v>
      </c>
      <c r="C473" s="1">
        <v>0.45</v>
      </c>
      <c r="D473" s="4">
        <v>0.75</v>
      </c>
      <c r="E473" s="4">
        <v>10.180580170000001</v>
      </c>
      <c r="F473" s="1">
        <f t="shared" ca="1" si="76"/>
        <v>1910.291666666631</v>
      </c>
      <c r="G473" s="5">
        <f ca="1">G470*9/12+G482*3/12</f>
        <v>3.9274999999999998</v>
      </c>
      <c r="H473" s="1">
        <f t="shared" ca="1" si="72"/>
        <v>260.65205672851158</v>
      </c>
      <c r="I473" s="1">
        <f t="shared" ca="1" si="73"/>
        <v>12.067224848542201</v>
      </c>
      <c r="J473" s="6">
        <f t="shared" ca="1" si="77"/>
        <v>1844.6653740706754</v>
      </c>
      <c r="K473" s="1">
        <f t="shared" ca="1" si="74"/>
        <v>20.112041414237002</v>
      </c>
      <c r="L473" s="6">
        <f t="shared" ca="1" si="75"/>
        <v>142.33529120915702</v>
      </c>
      <c r="M473" s="7">
        <f t="shared" ca="1" si="68"/>
        <v>13.559883620820079</v>
      </c>
      <c r="N473" s="8">
        <f ca="1">J473/AVERAGE(L353:L472)</f>
        <v>16.832242284802884</v>
      </c>
      <c r="O473" s="13">
        <f ca="1">1/M473-(G473/100-(((E473/E353)^(1/10))-1))</f>
        <v>5.8968363511062584E-2</v>
      </c>
      <c r="P473" s="5">
        <f ca="1">((G473/G474+G473/1200+((1+G474/1200)^(-119))*(1-G473/G474)))</f>
        <v>1.0027945604628268</v>
      </c>
      <c r="Q473" s="5">
        <f ca="1">Q472*P472*E472/E473</f>
        <v>6.122016279113776</v>
      </c>
      <c r="R473" s="10">
        <f t="shared" ca="1" si="69"/>
        <v>-2.1781476735930227E-2</v>
      </c>
      <c r="S473" s="10">
        <f t="shared" ca="1" si="70"/>
        <v>-3.4198723678286691E-2</v>
      </c>
      <c r="T473" s="10">
        <f t="shared" ca="1" si="71"/>
        <v>1.2417246942356464E-2</v>
      </c>
      <c r="U473" s="10"/>
      <c r="V473" s="11"/>
      <c r="W473" s="12"/>
      <c r="X473" s="12"/>
    </row>
    <row r="474" spans="1:24" x14ac:dyDescent="0.2">
      <c r="A474" s="3">
        <v>1910.05</v>
      </c>
      <c r="B474" s="4">
        <v>9.56</v>
      </c>
      <c r="C474" s="1">
        <v>0.45250000000000001</v>
      </c>
      <c r="D474" s="4">
        <v>0.74750000000000005</v>
      </c>
      <c r="E474" s="4">
        <v>9.9903305790000001</v>
      </c>
      <c r="F474" s="1">
        <f t="shared" ca="1" si="76"/>
        <v>1910.3749999999643</v>
      </c>
      <c r="G474" s="5">
        <f ca="1">G470*8/12+G482*4/12</f>
        <v>3.9333333333333336</v>
      </c>
      <c r="H474" s="1">
        <f t="shared" ca="1" si="72"/>
        <v>261.24347531463201</v>
      </c>
      <c r="I474" s="1">
        <f t="shared" ca="1" si="73"/>
        <v>12.365342320070187</v>
      </c>
      <c r="J474" s="6">
        <f t="shared" ca="1" si="77"/>
        <v>1856.1434954903912</v>
      </c>
      <c r="K474" s="1">
        <f t="shared" ca="1" si="74"/>
        <v>20.426725711055173</v>
      </c>
      <c r="L474" s="6">
        <f t="shared" ca="1" si="75"/>
        <v>145.13255887856357</v>
      </c>
      <c r="M474" s="7">
        <f t="shared" ca="1" si="68"/>
        <v>13.568792287251448</v>
      </c>
      <c r="N474" s="8">
        <f ca="1">J474/AVERAGE(L354:L473)</f>
        <v>16.849954664554463</v>
      </c>
      <c r="O474" s="13">
        <f ca="1">1/M474-(G474/100-(((E474/E354)^(1/10))-1))</f>
        <v>5.9397879275674519E-2</v>
      </c>
      <c r="P474" s="5">
        <f ca="1">((G474/G475+G474/1200+((1+G475/1200)^(-119))*(1-G474/G475)))</f>
        <v>1.0027995516867598</v>
      </c>
      <c r="Q474" s="5">
        <f ca="1">Q473*P473*E473/E474</f>
        <v>6.2560342634895605</v>
      </c>
      <c r="R474" s="10">
        <f t="shared" ca="1" si="69"/>
        <v>-2.9609238270533078E-2</v>
      </c>
      <c r="S474" s="10">
        <f t="shared" ca="1" si="70"/>
        <v>-3.7375270968179275E-2</v>
      </c>
      <c r="T474" s="10">
        <f t="shared" ca="1" si="71"/>
        <v>7.7660326976461969E-3</v>
      </c>
      <c r="U474" s="10"/>
      <c r="V474" s="11"/>
      <c r="W474" s="12"/>
      <c r="X474" s="12"/>
    </row>
    <row r="475" spans="1:24" x14ac:dyDescent="0.2">
      <c r="A475" s="3">
        <v>1910.06</v>
      </c>
      <c r="B475" s="4">
        <v>9.1</v>
      </c>
      <c r="C475" s="1">
        <v>0.45500000000000002</v>
      </c>
      <c r="D475" s="4">
        <v>0.745</v>
      </c>
      <c r="E475" s="4">
        <v>9.8951652889999995</v>
      </c>
      <c r="F475" s="1">
        <f t="shared" ca="1" si="76"/>
        <v>1910.4583333332976</v>
      </c>
      <c r="G475" s="5">
        <f ca="1">G470*7/12+G482*5/12</f>
        <v>3.9391666666666665</v>
      </c>
      <c r="H475" s="1">
        <f t="shared" ca="1" si="72"/>
        <v>251.0647601573379</v>
      </c>
      <c r="I475" s="1">
        <f t="shared" ca="1" si="73"/>
        <v>12.553238007866895</v>
      </c>
      <c r="J475" s="6">
        <f t="shared" ca="1" si="77"/>
        <v>1791.2559865426244</v>
      </c>
      <c r="K475" s="1">
        <f t="shared" ca="1" si="74"/>
        <v>20.554202892001836</v>
      </c>
      <c r="L475" s="6">
        <f t="shared" ca="1" si="75"/>
        <v>146.64678131585219</v>
      </c>
      <c r="M475" s="7">
        <f t="shared" ca="1" si="68"/>
        <v>13.019657302315936</v>
      </c>
      <c r="N475" s="8">
        <f ca="1">J475/AVERAGE(L355:L474)</f>
        <v>16.176908272404521</v>
      </c>
      <c r="O475" s="13">
        <f ca="1">1/M475-(G475/100-(((E475/E355)^(1/10))-1))</f>
        <v>6.2724664562796406E-2</v>
      </c>
      <c r="P475" s="5">
        <f ca="1">((G475/G476+G475/1200+((1+G476/1200)^(-119))*(1-G475/G476)))</f>
        <v>1.0028045428615282</v>
      </c>
      <c r="Q475" s="5">
        <f ca="1">Q474*P474*E474/E475</f>
        <v>6.3338832790504309</v>
      </c>
      <c r="R475" s="10">
        <f t="shared" ca="1" si="69"/>
        <v>-2.8729672024374708E-2</v>
      </c>
      <c r="S475" s="10">
        <f t="shared" ca="1" si="70"/>
        <v>-3.9628615463258243E-2</v>
      </c>
      <c r="T475" s="10">
        <f t="shared" ca="1" si="71"/>
        <v>1.0898943438883535E-2</v>
      </c>
      <c r="U475" s="10"/>
      <c r="V475" s="11"/>
      <c r="W475" s="12"/>
      <c r="X475" s="12"/>
    </row>
    <row r="476" spans="1:24" x14ac:dyDescent="0.2">
      <c r="A476" s="3">
        <v>1910.07</v>
      </c>
      <c r="B476" s="4">
        <v>8.64</v>
      </c>
      <c r="C476" s="1">
        <v>0.45750000000000002</v>
      </c>
      <c r="D476" s="4">
        <v>0.74250000000000005</v>
      </c>
      <c r="E476" s="4">
        <v>9.8951652889999995</v>
      </c>
      <c r="F476" s="1">
        <f t="shared" ca="1" si="76"/>
        <v>1910.5416666666308</v>
      </c>
      <c r="G476" s="5">
        <f ca="1">G470*6/12+G482*6/12</f>
        <v>3.9450000000000003</v>
      </c>
      <c r="H476" s="1">
        <f t="shared" ca="1" si="72"/>
        <v>238.37357447905487</v>
      </c>
      <c r="I476" s="1">
        <f t="shared" ca="1" si="73"/>
        <v>12.622211843074954</v>
      </c>
      <c r="J476" s="6">
        <f t="shared" ca="1" si="77"/>
        <v>1708.2135558478255</v>
      </c>
      <c r="K476" s="1">
        <f t="shared" ca="1" si="74"/>
        <v>20.485229056793777</v>
      </c>
      <c r="L476" s="6">
        <f t="shared" ca="1" si="75"/>
        <v>146.7996024556725</v>
      </c>
      <c r="M476" s="7">
        <f t="shared" ca="1" si="68"/>
        <v>12.34258125998522</v>
      </c>
      <c r="N476" s="8">
        <f ca="1">J476/AVERAGE(L356:L475)</f>
        <v>15.34733249964528</v>
      </c>
      <c r="O476" s="13">
        <f ca="1">1/M476-(G476/100-(((E476/E356)^(1/10))-1))</f>
        <v>6.5622385013548029E-2</v>
      </c>
      <c r="P476" s="5">
        <f ca="1">((G476/G477+G476/1200+((1+G477/1200)^(-119))*(1-G476/G477)))</f>
        <v>1.0028095339871532</v>
      </c>
      <c r="Q476" s="5">
        <f ca="1">Q475*P475*E475/E476</f>
        <v>6.3516469261864446</v>
      </c>
      <c r="R476" s="10">
        <f t="shared" ca="1" si="69"/>
        <v>-2.3231619699657369E-2</v>
      </c>
      <c r="S476" s="10">
        <f t="shared" ca="1" si="70"/>
        <v>-3.9110493662960266E-2</v>
      </c>
      <c r="T476" s="10">
        <f t="shared" ca="1" si="71"/>
        <v>1.5878873963302897E-2</v>
      </c>
      <c r="U476" s="10"/>
      <c r="V476" s="11"/>
      <c r="W476" s="12"/>
      <c r="X476" s="12"/>
    </row>
    <row r="477" spans="1:24" x14ac:dyDescent="0.2">
      <c r="A477" s="3">
        <v>1910.08</v>
      </c>
      <c r="B477" s="4">
        <v>8.85</v>
      </c>
      <c r="C477" s="1">
        <v>0.46</v>
      </c>
      <c r="D477" s="4">
        <v>0.74</v>
      </c>
      <c r="E477" s="4">
        <v>9.8000000000000007</v>
      </c>
      <c r="F477" s="1">
        <f t="shared" ca="1" si="76"/>
        <v>1910.6249999999641</v>
      </c>
      <c r="G477" s="5">
        <f ca="1">G470*5/12+G482*7/12</f>
        <v>3.9508333333333336</v>
      </c>
      <c r="H477" s="1">
        <f t="shared" ca="1" si="72"/>
        <v>246.53842346938771</v>
      </c>
      <c r="I477" s="1">
        <f t="shared" ca="1" si="73"/>
        <v>12.814426530612243</v>
      </c>
      <c r="J477" s="6">
        <f t="shared" ca="1" si="77"/>
        <v>1774.3763167734223</v>
      </c>
      <c r="K477" s="1">
        <f t="shared" ca="1" si="74"/>
        <v>20.614512244897956</v>
      </c>
      <c r="L477" s="6">
        <f t="shared" ca="1" si="75"/>
        <v>148.36592931212797</v>
      </c>
      <c r="M477" s="7">
        <f t="shared" ca="1" si="68"/>
        <v>12.745055150886254</v>
      </c>
      <c r="N477" s="8">
        <f ca="1">J477/AVERAGE(L357:L476)</f>
        <v>15.858955310848527</v>
      </c>
      <c r="O477" s="13">
        <f ca="1">1/M477-(G477/100-(((E477/E357)^(1/10))-1))</f>
        <v>6.3272493374758335E-2</v>
      </c>
      <c r="P477" s="5">
        <f ca="1">((G477/G478+G477/1200+((1+G478/1200)^(-119))*(1-G477/G478)))</f>
        <v>1.002814525063656</v>
      </c>
      <c r="Q477" s="5">
        <f ca="1">Q476*P476*E476/E477</f>
        <v>6.4313445998059047</v>
      </c>
      <c r="R477" s="10">
        <f t="shared" ca="1" si="69"/>
        <v>-2.7908749373704689E-2</v>
      </c>
      <c r="S477" s="10">
        <f t="shared" ca="1" si="70"/>
        <v>-3.7642164421283653E-2</v>
      </c>
      <c r="T477" s="10">
        <f t="shared" ca="1" si="71"/>
        <v>9.7334150475789638E-3</v>
      </c>
      <c r="U477" s="10"/>
      <c r="V477" s="11"/>
      <c r="W477" s="12"/>
      <c r="X477" s="12"/>
    </row>
    <row r="478" spans="1:24" x14ac:dyDescent="0.2">
      <c r="A478" s="3">
        <v>1910.09</v>
      </c>
      <c r="B478" s="4">
        <v>8.91</v>
      </c>
      <c r="C478" s="1">
        <v>0.46250000000000002</v>
      </c>
      <c r="D478" s="4">
        <v>0.73750000000000004</v>
      </c>
      <c r="E478" s="4">
        <v>9.7048347110000002</v>
      </c>
      <c r="F478" s="1">
        <f t="shared" ca="1" si="76"/>
        <v>1910.7083333332973</v>
      </c>
      <c r="G478" s="5">
        <f ca="1">G470*4/12+G482*8/12</f>
        <v>3.956666666666667</v>
      </c>
      <c r="H478" s="1">
        <f t="shared" ca="1" si="72"/>
        <v>250.64380820859503</v>
      </c>
      <c r="I478" s="1">
        <f t="shared" ca="1" si="73"/>
        <v>13.010410919918654</v>
      </c>
      <c r="J478" s="6">
        <f t="shared" ca="1" si="77"/>
        <v>1811.7265915915464</v>
      </c>
      <c r="K478" s="1">
        <f t="shared" ca="1" si="74"/>
        <v>20.746330926356773</v>
      </c>
      <c r="L478" s="6">
        <f t="shared" ca="1" si="75"/>
        <v>149.96053437696582</v>
      </c>
      <c r="M478" s="7">
        <f t="shared" ca="1" si="68"/>
        <v>12.937161101070849</v>
      </c>
      <c r="N478" s="8">
        <f ca="1">J478/AVERAGE(L358:L477)</f>
        <v>16.108720433280777</v>
      </c>
      <c r="O478" s="13">
        <f ca="1">1/M478-(G478/100-(((E478/E358)^(1/10))-1))</f>
        <v>5.9795105936958429E-2</v>
      </c>
      <c r="P478" s="5">
        <f ca="1">((G478/G479+G478/1200+((1+G479/1200)^(-119))*(1-G478/G479)))</f>
        <v>1.0028195160910582</v>
      </c>
      <c r="Q478" s="5">
        <f ca="1">Q477*P477*E477/E478</f>
        <v>6.5126888329211914</v>
      </c>
      <c r="R478" s="10">
        <f t="shared" ca="1" si="69"/>
        <v>-2.4558461455944092E-2</v>
      </c>
      <c r="S478" s="10">
        <f t="shared" ca="1" si="70"/>
        <v>-3.7090077978878422E-2</v>
      </c>
      <c r="T478" s="10">
        <f t="shared" ca="1" si="71"/>
        <v>1.253161652293433E-2</v>
      </c>
      <c r="U478" s="10"/>
      <c r="V478" s="11"/>
      <c r="W478" s="12"/>
      <c r="X478" s="12"/>
    </row>
    <row r="479" spans="1:24" x14ac:dyDescent="0.2">
      <c r="A479" s="3">
        <v>1910.1</v>
      </c>
      <c r="B479" s="4">
        <v>9.32</v>
      </c>
      <c r="C479" s="1">
        <v>0.46500000000000002</v>
      </c>
      <c r="D479" s="4">
        <v>0.73499999999999999</v>
      </c>
      <c r="E479" s="4">
        <v>9.4194198349999994</v>
      </c>
      <c r="F479" s="1">
        <f t="shared" ca="1" si="76"/>
        <v>1910.7916666666306</v>
      </c>
      <c r="G479" s="5">
        <f ca="1">G470*3/12+G482*9/12</f>
        <v>3.9624999999999999</v>
      </c>
      <c r="H479" s="1">
        <f t="shared" ca="1" si="72"/>
        <v>270.121515397981</v>
      </c>
      <c r="I479" s="1">
        <f t="shared" ca="1" si="73"/>
        <v>13.477092774684674</v>
      </c>
      <c r="J479" s="6">
        <f t="shared" ca="1" si="77"/>
        <v>1960.6351733412287</v>
      </c>
      <c r="K479" s="1">
        <f t="shared" ca="1" si="74"/>
        <v>21.302501482566097</v>
      </c>
      <c r="L479" s="6">
        <f t="shared" ca="1" si="75"/>
        <v>154.62090691049389</v>
      </c>
      <c r="M479" s="7">
        <f t="shared" ca="1" si="68"/>
        <v>13.91886665644582</v>
      </c>
      <c r="N479" s="8">
        <f ca="1">J479/AVERAGE(L359:L478)</f>
        <v>17.339823908583156</v>
      </c>
      <c r="O479" s="13">
        <f ca="1">1/M479-(G479/100-(((E479/E359)^(1/10))-1))</f>
        <v>5.2489764947584512E-2</v>
      </c>
      <c r="P479" s="5">
        <f ca="1">((G479/G480+G479/1200+((1+G480/1200)^(-119))*(1-G479/G480)))</f>
        <v>1.0028245070693811</v>
      </c>
      <c r="Q479" s="5">
        <f ca="1">Q478*P478*E478/E479</f>
        <v>6.7289467988774678</v>
      </c>
      <c r="R479" s="10">
        <f t="shared" ca="1" si="69"/>
        <v>-3.1100384277508497E-2</v>
      </c>
      <c r="S479" s="10">
        <f t="shared" ca="1" si="70"/>
        <v>-3.9420356493717557E-2</v>
      </c>
      <c r="T479" s="10">
        <f t="shared" ca="1" si="71"/>
        <v>8.3199722162090595E-3</v>
      </c>
      <c r="U479" s="10"/>
      <c r="V479" s="11"/>
      <c r="W479" s="12"/>
      <c r="X479" s="12"/>
    </row>
    <row r="480" spans="1:24" x14ac:dyDescent="0.2">
      <c r="A480" s="3">
        <v>1910.11</v>
      </c>
      <c r="B480" s="4">
        <v>9.31</v>
      </c>
      <c r="C480" s="1">
        <v>0.46750000000000003</v>
      </c>
      <c r="D480" s="4">
        <v>0.73250000000000004</v>
      </c>
      <c r="E480" s="4">
        <v>9.229089256</v>
      </c>
      <c r="F480" s="1">
        <f t="shared" ca="1" si="76"/>
        <v>1910.8749999999638</v>
      </c>
      <c r="G480" s="5">
        <f ca="1">G470*2/12+G482*10/12</f>
        <v>3.9683333333333333</v>
      </c>
      <c r="H480" s="1">
        <f t="shared" ca="1" si="72"/>
        <v>275.39639714152958</v>
      </c>
      <c r="I480" s="1">
        <f t="shared" ca="1" si="73"/>
        <v>13.828981274292705</v>
      </c>
      <c r="J480" s="6">
        <f t="shared" ca="1" si="77"/>
        <v>2007.2867118332233</v>
      </c>
      <c r="K480" s="1">
        <f t="shared" ca="1" si="74"/>
        <v>21.66786905544258</v>
      </c>
      <c r="L480" s="6">
        <f t="shared" ca="1" si="75"/>
        <v>157.93098994821011</v>
      </c>
      <c r="M480" s="7">
        <f t="shared" ca="1" si="68"/>
        <v>14.164523175780356</v>
      </c>
      <c r="N480" s="8">
        <f ca="1">J480/AVERAGE(L360:L479)</f>
        <v>17.653921691005692</v>
      </c>
      <c r="O480" s="13">
        <f ca="1">1/M480-(G480/100-(((E480/E360)^(1/10))-1))</f>
        <v>4.9104853476430455E-2</v>
      </c>
      <c r="P480" s="5">
        <f ca="1">((G480/G481+G480/1200+((1+G481/1200)^(-119))*(1-G480/G481)))</f>
        <v>1.0028294979986456</v>
      </c>
      <c r="Q480" s="5">
        <f ca="1">Q479*P479*E479/E480</f>
        <v>6.8871151073325532</v>
      </c>
      <c r="R480" s="10">
        <f t="shared" ca="1" si="69"/>
        <v>-3.7367043454423876E-2</v>
      </c>
      <c r="S480" s="10">
        <f t="shared" ca="1" si="70"/>
        <v>-4.0837434525953231E-2</v>
      </c>
      <c r="T480" s="10">
        <f t="shared" ca="1" si="71"/>
        <v>3.4703910715293551E-3</v>
      </c>
      <c r="U480" s="10"/>
      <c r="V480" s="11"/>
      <c r="W480" s="12"/>
      <c r="X480" s="12"/>
    </row>
    <row r="481" spans="1:24" x14ac:dyDescent="0.2">
      <c r="A481" s="3">
        <v>1910.12</v>
      </c>
      <c r="B481" s="4">
        <v>9.0500000000000007</v>
      </c>
      <c r="C481" s="1">
        <v>0.47</v>
      </c>
      <c r="D481" s="4">
        <v>0.73</v>
      </c>
      <c r="E481" s="4">
        <v>9.229089256</v>
      </c>
      <c r="F481" s="1">
        <f t="shared" ca="1" si="76"/>
        <v>1910.9583333332971</v>
      </c>
      <c r="G481" s="5">
        <f ca="1">G470*1/12+G482*11/12</f>
        <v>3.9741666666666666</v>
      </c>
      <c r="H481" s="1">
        <f t="shared" ca="1" si="72"/>
        <v>267.70541290342027</v>
      </c>
      <c r="I481" s="1">
        <f t="shared" ca="1" si="73"/>
        <v>13.902933045812986</v>
      </c>
      <c r="J481" s="6">
        <f t="shared" ca="1" si="77"/>
        <v>1959.6738422811461</v>
      </c>
      <c r="K481" s="1">
        <f t="shared" ca="1" si="74"/>
        <v>21.593917283922298</v>
      </c>
      <c r="L481" s="6">
        <f t="shared" ca="1" si="75"/>
        <v>158.07313865914219</v>
      </c>
      <c r="M481" s="7">
        <f t="shared" ca="1" si="68"/>
        <v>13.741478417781551</v>
      </c>
      <c r="N481" s="8">
        <f ca="1">J481/AVERAGE(L361:L480)</f>
        <v>17.136316385812222</v>
      </c>
      <c r="O481" s="13">
        <f ca="1">1/M481-(G481/100-(((E481/E361)^(1/10))-1))</f>
        <v>5.248554838487441E-2</v>
      </c>
      <c r="P481" s="5">
        <f ca="1">((G481/G482+G481/1200+((1+G482/1200)^(-119))*(1-G481/G482)))</f>
        <v>1.0028344888788736</v>
      </c>
      <c r="Q481" s="5">
        <f ca="1">Q480*P480*E480/E481</f>
        <v>6.9066021857451929</v>
      </c>
      <c r="R481" s="10">
        <f t="shared" ca="1" si="69"/>
        <v>-4.1517080313431598E-2</v>
      </c>
      <c r="S481" s="10">
        <f t="shared" ca="1" si="70"/>
        <v>-3.8818705303104939E-2</v>
      </c>
      <c r="T481" s="10">
        <f t="shared" ca="1" si="71"/>
        <v>-2.6983750103266591E-3</v>
      </c>
      <c r="U481" s="10"/>
      <c r="V481" s="11"/>
      <c r="W481" s="12"/>
      <c r="X481" s="12"/>
    </row>
    <row r="482" spans="1:24" x14ac:dyDescent="0.2">
      <c r="A482" s="3">
        <v>1911.01</v>
      </c>
      <c r="B482" s="4">
        <v>9.27</v>
      </c>
      <c r="C482" s="1">
        <v>0.47</v>
      </c>
      <c r="D482" s="4">
        <v>0.71830000000000005</v>
      </c>
      <c r="E482" s="4">
        <v>9.229089256</v>
      </c>
      <c r="F482" s="1">
        <f t="shared" ca="1" si="76"/>
        <v>1911.0416666666304</v>
      </c>
      <c r="G482" s="5">
        <v>3.98</v>
      </c>
      <c r="H482" s="1">
        <f t="shared" ca="1" si="72"/>
        <v>274.21316879720507</v>
      </c>
      <c r="I482" s="1">
        <f t="shared" ca="1" si="73"/>
        <v>13.902933045812986</v>
      </c>
      <c r="J482" s="6">
        <f t="shared" ca="1" si="77"/>
        <v>2015.79341548091</v>
      </c>
      <c r="K482" s="1">
        <f t="shared" ca="1" si="74"/>
        <v>21.247822993207379</v>
      </c>
      <c r="L482" s="6">
        <f t="shared" ca="1" si="75"/>
        <v>156.19680801941072</v>
      </c>
      <c r="M482" s="7">
        <f t="shared" ca="1" si="68"/>
        <v>14.049215181401211</v>
      </c>
      <c r="N482" s="8">
        <f ca="1">J482/AVERAGE(L362:L481)</f>
        <v>17.527975125717877</v>
      </c>
      <c r="O482" s="13">
        <f ca="1">1/M482-(G482/100-(((E482/E362)^(1/10))-1))</f>
        <v>4.9567622703641526E-2</v>
      </c>
      <c r="P482" s="5">
        <f ca="1">((G482/G483+G482/1200+((1+G483/1200)^(-119))*(1-G482/G483)))</f>
        <v>1.0031121262053728</v>
      </c>
      <c r="Q482" s="5">
        <f ca="1">Q481*P481*E481/E482</f>
        <v>6.9261788728314917</v>
      </c>
      <c r="R482" s="10">
        <f t="shared" ca="1" si="69"/>
        <v>-3.7519546179585084E-2</v>
      </c>
      <c r="S482" s="10">
        <f t="shared" ca="1" si="70"/>
        <v>-3.6754414872576135E-2</v>
      </c>
      <c r="T482" s="10">
        <f t="shared" ca="1" si="71"/>
        <v>-7.6513130700894827E-4</v>
      </c>
      <c r="U482" s="10"/>
      <c r="V482" s="11"/>
      <c r="W482" s="12"/>
      <c r="X482" s="12"/>
    </row>
    <row r="483" spans="1:24" x14ac:dyDescent="0.2">
      <c r="A483" s="3">
        <v>1911.02</v>
      </c>
      <c r="B483" s="4">
        <v>9.43</v>
      </c>
      <c r="C483" s="1">
        <v>0.47</v>
      </c>
      <c r="D483" s="4">
        <v>0.70669999999999999</v>
      </c>
      <c r="E483" s="4">
        <v>8.9436743799999991</v>
      </c>
      <c r="F483" s="1">
        <f t="shared" ca="1" si="76"/>
        <v>1911.1249999999636</v>
      </c>
      <c r="G483" s="5">
        <f ca="1">G482*11/12+G494*1/12</f>
        <v>3.9824999999999999</v>
      </c>
      <c r="H483" s="1">
        <f t="shared" ca="1" si="72"/>
        <v>287.84794488459448</v>
      </c>
      <c r="I483" s="1">
        <f t="shared" ca="1" si="73"/>
        <v>14.34661019043048</v>
      </c>
      <c r="J483" s="6">
        <f t="shared" ca="1" si="77"/>
        <v>2124.8139833819359</v>
      </c>
      <c r="K483" s="1">
        <f t="shared" ca="1" si="74"/>
        <v>21.571807279951532</v>
      </c>
      <c r="L483" s="6">
        <f t="shared" ca="1" si="75"/>
        <v>159.23712004835784</v>
      </c>
      <c r="M483" s="7">
        <f t="shared" ca="1" si="68"/>
        <v>14.721488469928302</v>
      </c>
      <c r="N483" s="8">
        <f ca="1">J483/AVERAGE(L363:L482)</f>
        <v>18.374592785196651</v>
      </c>
      <c r="O483" s="13">
        <f ca="1">1/M483-(G483/100-(((E483/E363)^(1/10))-1))</f>
        <v>4.436027884105169E-2</v>
      </c>
      <c r="P483" s="5">
        <f ca="1">((G483/G484+G483/1200+((1+G484/1200)^(-119))*(1-G483/G484)))</f>
        <v>1.0031142333635612</v>
      </c>
      <c r="Q483" s="5">
        <f ca="1">Q482*P482*E482/E483</f>
        <v>7.1694534743295701</v>
      </c>
      <c r="R483" s="10">
        <f t="shared" ca="1" si="69"/>
        <v>-3.9609309376002599E-2</v>
      </c>
      <c r="S483" s="10">
        <f t="shared" ca="1" si="70"/>
        <v>-3.6089686175194036E-2</v>
      </c>
      <c r="T483" s="10">
        <f t="shared" ca="1" si="71"/>
        <v>-3.5196232008085637E-3</v>
      </c>
      <c r="U483" s="10"/>
      <c r="V483" s="11"/>
      <c r="W483" s="12"/>
      <c r="X483" s="12"/>
    </row>
    <row r="484" spans="1:24" x14ac:dyDescent="0.2">
      <c r="A484" s="3">
        <v>1911.03</v>
      </c>
      <c r="B484" s="4">
        <v>9.32</v>
      </c>
      <c r="C484" s="1">
        <v>0.47</v>
      </c>
      <c r="D484" s="4">
        <v>0.69499999999999995</v>
      </c>
      <c r="E484" s="4">
        <v>9.0388396689999997</v>
      </c>
      <c r="F484" s="1">
        <f t="shared" ca="1" si="76"/>
        <v>1911.2083333332969</v>
      </c>
      <c r="G484" s="5">
        <f ca="1">G482*10/12+G494*2/12</f>
        <v>3.9849999999999999</v>
      </c>
      <c r="H484" s="1">
        <f t="shared" ca="1" si="72"/>
        <v>281.49497647649889</v>
      </c>
      <c r="I484" s="1">
        <f t="shared" ca="1" si="73"/>
        <v>14.19556211845005</v>
      </c>
      <c r="J484" s="6">
        <f t="shared" ca="1" si="77"/>
        <v>2086.6504359357127</v>
      </c>
      <c r="K484" s="1">
        <f t="shared" ca="1" si="74"/>
        <v>20.991309941112309</v>
      </c>
      <c r="L484" s="6">
        <f t="shared" ca="1" si="75"/>
        <v>155.60322456816741</v>
      </c>
      <c r="M484" s="7">
        <f t="shared" ca="1" si="68"/>
        <v>14.370623221979535</v>
      </c>
      <c r="N484" s="8">
        <f ca="1">J484/AVERAGE(L364:L483)</f>
        <v>17.944211955514461</v>
      </c>
      <c r="O484" s="13">
        <f ca="1">1/M484-(G484/100-(((E484/E364)^(1/10))-1))</f>
        <v>4.7069976401038299E-2</v>
      </c>
      <c r="P484" s="5">
        <f ca="1">((G484/G485+G484/1200+((1+G485/1200)^(-119))*(1-G484/G485)))</f>
        <v>1.0031163405178931</v>
      </c>
      <c r="Q484" s="5">
        <f ca="1">Q483*P483*E483/E484</f>
        <v>7.1160622680957433</v>
      </c>
      <c r="R484" s="10">
        <f t="shared" ca="1" si="69"/>
        <v>-3.9248597113910155E-2</v>
      </c>
      <c r="S484" s="10">
        <f t="shared" ca="1" si="70"/>
        <v>-3.3945796918963711E-2</v>
      </c>
      <c r="T484" s="10">
        <f t="shared" ca="1" si="71"/>
        <v>-5.3028001949464443E-3</v>
      </c>
      <c r="U484" s="10"/>
      <c r="V484" s="11"/>
      <c r="W484" s="12"/>
      <c r="X484" s="12"/>
    </row>
    <row r="485" spans="1:24" x14ac:dyDescent="0.2">
      <c r="A485" s="3">
        <v>1911.04</v>
      </c>
      <c r="B485" s="4">
        <v>9.2799999999999994</v>
      </c>
      <c r="C485" s="1">
        <v>0.47</v>
      </c>
      <c r="D485" s="4">
        <v>0.68330000000000002</v>
      </c>
      <c r="E485" s="4">
        <v>8.7534247930000006</v>
      </c>
      <c r="F485" s="1">
        <f t="shared" ca="1" si="76"/>
        <v>1911.2916666666301</v>
      </c>
      <c r="G485" s="5">
        <f ca="1">G482*9/12+G494*3/12</f>
        <v>3.9874999999999998</v>
      </c>
      <c r="H485" s="1">
        <f t="shared" ca="1" si="72"/>
        <v>289.42589899509744</v>
      </c>
      <c r="I485" s="1">
        <f t="shared" ca="1" si="73"/>
        <v>14.658423763760323</v>
      </c>
      <c r="J485" s="6">
        <f t="shared" ca="1" si="77"/>
        <v>2154.4952705561709</v>
      </c>
      <c r="K485" s="1">
        <f t="shared" ca="1" si="74"/>
        <v>21.310853101654104</v>
      </c>
      <c r="L485" s="6">
        <f t="shared" ca="1" si="75"/>
        <v>158.63864422101634</v>
      </c>
      <c r="M485" s="7">
        <f t="shared" ca="1" si="68"/>
        <v>14.752935420329358</v>
      </c>
      <c r="N485" s="8">
        <f ca="1">J485/AVERAGE(L365:L484)</f>
        <v>18.430686396998258</v>
      </c>
      <c r="O485" s="13">
        <f ca="1">1/M485-(G485/100-(((E485/E365)^(1/10))-1))</f>
        <v>4.3259160708309798E-2</v>
      </c>
      <c r="P485" s="5">
        <f ca="1">((G485/G486+G485/1200+((1+G486/1200)^(-119))*(1-G485/G486)))</f>
        <v>1.0031184476683683</v>
      </c>
      <c r="Q485" s="5">
        <f ca="1">Q484*P484*E484/E485</f>
        <v>7.3709883173317348</v>
      </c>
      <c r="R485" s="10">
        <f t="shared" ca="1" si="69"/>
        <v>-4.0278429128642546E-2</v>
      </c>
      <c r="S485" s="10">
        <f t="shared" ca="1" si="70"/>
        <v>-3.5389425301738942E-2</v>
      </c>
      <c r="T485" s="10">
        <f t="shared" ca="1" si="71"/>
        <v>-4.889003826903604E-3</v>
      </c>
      <c r="U485" s="10"/>
      <c r="V485" s="11"/>
      <c r="W485" s="12"/>
      <c r="X485" s="12"/>
    </row>
    <row r="486" spans="1:24" x14ac:dyDescent="0.2">
      <c r="A486" s="3">
        <v>1911.05</v>
      </c>
      <c r="B486" s="4">
        <v>9.48</v>
      </c>
      <c r="C486" s="1">
        <v>0.47</v>
      </c>
      <c r="D486" s="4">
        <v>0.67169999999999996</v>
      </c>
      <c r="E486" s="4">
        <v>8.7534247930000006</v>
      </c>
      <c r="F486" s="1">
        <f t="shared" ca="1" si="76"/>
        <v>1911.3749999999634</v>
      </c>
      <c r="G486" s="5">
        <f ca="1">G482*8/12+G494*4/12</f>
        <v>3.99</v>
      </c>
      <c r="H486" s="1">
        <f t="shared" ca="1" si="72"/>
        <v>295.66352612861249</v>
      </c>
      <c r="I486" s="1">
        <f t="shared" ca="1" si="73"/>
        <v>14.658423763760323</v>
      </c>
      <c r="J486" s="6">
        <f t="shared" ca="1" si="77"/>
        <v>2210.0215046303106</v>
      </c>
      <c r="K486" s="1">
        <f t="shared" ca="1" si="74"/>
        <v>20.949070727910232</v>
      </c>
      <c r="L486" s="6">
        <f t="shared" ca="1" si="75"/>
        <v>156.58981483757168</v>
      </c>
      <c r="M486" s="7">
        <f t="shared" ca="1" si="68"/>
        <v>15.047660591685046</v>
      </c>
      <c r="N486" s="8">
        <f ca="1">J486/AVERAGE(L366:L485)</f>
        <v>18.805342832580795</v>
      </c>
      <c r="O486" s="13">
        <f ca="1">1/M486-(G486/100-(((E486/E366)^(1/10))-1))</f>
        <v>4.190655289205486E-2</v>
      </c>
      <c r="P486" s="5">
        <f ca="1">((G486/G487+G486/1200+((1+G487/1200)^(-119))*(1-G486/G487)))</f>
        <v>1.0031205548149882</v>
      </c>
      <c r="Q486" s="5">
        <f ca="1">Q485*P485*E485/E486</f>
        <v>7.3939743586634883</v>
      </c>
      <c r="R486" s="10">
        <f t="shared" ca="1" si="69"/>
        <v>-3.7149546920214327E-2</v>
      </c>
      <c r="S486" s="10">
        <f t="shared" ca="1" si="70"/>
        <v>-3.264137087186314E-2</v>
      </c>
      <c r="T486" s="10">
        <f t="shared" ca="1" si="71"/>
        <v>-4.5081760483511868E-3</v>
      </c>
      <c r="U486" s="10"/>
      <c r="V486" s="11"/>
      <c r="W486" s="12"/>
      <c r="X486" s="12"/>
    </row>
    <row r="487" spans="1:24" x14ac:dyDescent="0.2">
      <c r="A487" s="3">
        <v>1911.06</v>
      </c>
      <c r="B487" s="4">
        <v>9.67</v>
      </c>
      <c r="C487" s="1">
        <v>0.47</v>
      </c>
      <c r="D487" s="4">
        <v>0.66</v>
      </c>
      <c r="E487" s="4">
        <v>8.7534247930000006</v>
      </c>
      <c r="F487" s="1">
        <f t="shared" ca="1" si="76"/>
        <v>1911.4583333332967</v>
      </c>
      <c r="G487" s="5">
        <f ca="1">G482*7/12+G494*5/12</f>
        <v>3.9924999999999997</v>
      </c>
      <c r="H487" s="1">
        <f t="shared" ca="1" si="72"/>
        <v>301.58927190545177</v>
      </c>
      <c r="I487" s="1">
        <f t="shared" ca="1" si="73"/>
        <v>14.658423763760323</v>
      </c>
      <c r="J487" s="6">
        <f t="shared" ca="1" si="77"/>
        <v>2263.4458993009625</v>
      </c>
      <c r="K487" s="1">
        <f t="shared" ca="1" si="74"/>
        <v>20.584169540599603</v>
      </c>
      <c r="L487" s="6">
        <f t="shared" ca="1" si="75"/>
        <v>154.48544917669446</v>
      </c>
      <c r="M487" s="7">
        <f t="shared" ca="1" si="68"/>
        <v>15.328355684719289</v>
      </c>
      <c r="N487" s="8">
        <f ca="1">J487/AVERAGE(L367:L486)</f>
        <v>19.161771874042572</v>
      </c>
      <c r="O487" s="13">
        <f ca="1">1/M487-(G487/100-(((E487/E367)^(1/10))-1))</f>
        <v>4.0664609815320128E-2</v>
      </c>
      <c r="P487" s="5">
        <f ca="1">((G487/G488+G487/1200+((1+G488/1200)^(-119))*(1-G487/G488)))</f>
        <v>1.0031226619577531</v>
      </c>
      <c r="Q487" s="5">
        <f ca="1">Q486*P486*E486/E487</f>
        <v>7.4170476609503142</v>
      </c>
      <c r="R487" s="10">
        <f t="shared" ca="1" si="69"/>
        <v>-4.6302102945966372E-2</v>
      </c>
      <c r="S487" s="10">
        <f t="shared" ca="1" si="70"/>
        <v>-3.1506404362893425E-2</v>
      </c>
      <c r="T487" s="10">
        <f t="shared" ca="1" si="71"/>
        <v>-1.4795698583072947E-2</v>
      </c>
      <c r="U487" s="10"/>
      <c r="V487" s="11"/>
      <c r="W487" s="12"/>
      <c r="X487" s="12"/>
    </row>
    <row r="488" spans="1:24" x14ac:dyDescent="0.2">
      <c r="A488" s="3">
        <v>1911.07</v>
      </c>
      <c r="B488" s="4">
        <v>9.6300000000000008</v>
      </c>
      <c r="C488" s="1">
        <v>0.47</v>
      </c>
      <c r="D488" s="4">
        <v>0.64829999999999999</v>
      </c>
      <c r="E488" s="4">
        <v>8.8485090910000004</v>
      </c>
      <c r="F488" s="1">
        <f t="shared" ca="1" si="76"/>
        <v>1911.5416666666299</v>
      </c>
      <c r="G488" s="5">
        <f ca="1">G482*6/12+G494*6/12</f>
        <v>3.9950000000000001</v>
      </c>
      <c r="H488" s="1">
        <f t="shared" ca="1" si="72"/>
        <v>297.11433451246938</v>
      </c>
      <c r="I488" s="1">
        <f t="shared" ca="1" si="73"/>
        <v>14.500907291885834</v>
      </c>
      <c r="J488" s="6">
        <f t="shared" ca="1" si="77"/>
        <v>2238.9304038295954</v>
      </c>
      <c r="K488" s="1">
        <f t="shared" ca="1" si="74"/>
        <v>20.001996164531036</v>
      </c>
      <c r="L488" s="6">
        <f t="shared" ca="1" si="75"/>
        <v>150.72674774690827</v>
      </c>
      <c r="M488" s="7">
        <f t="shared" ca="1" si="68"/>
        <v>15.083110578700271</v>
      </c>
      <c r="N488" s="8">
        <f ca="1">J488/AVERAGE(L368:L487)</f>
        <v>18.861627429791671</v>
      </c>
      <c r="O488" s="13">
        <f ca="1">1/M488-(G488/100-(((E488/E368)^(1/10))-1))</f>
        <v>4.152012374329099E-2</v>
      </c>
      <c r="P488" s="5">
        <f ca="1">((G488/G489+G488/1200+((1+G489/1200)^(-119))*(1-G488/G489)))</f>
        <v>1.003124769096664</v>
      </c>
      <c r="Q488" s="5">
        <f ca="1">Q487*P487*E487/E488</f>
        <v>7.3602576092566814</v>
      </c>
      <c r="R488" s="10">
        <f t="shared" ca="1" si="69"/>
        <v>-4.5511796698328943E-2</v>
      </c>
      <c r="S488" s="10">
        <f t="shared" ca="1" si="70"/>
        <v>-3.0425216669317967E-2</v>
      </c>
      <c r="T488" s="10">
        <f t="shared" ca="1" si="71"/>
        <v>-1.5086580029010976E-2</v>
      </c>
      <c r="U488" s="10"/>
      <c r="V488" s="11"/>
      <c r="W488" s="12"/>
      <c r="X488" s="12"/>
    </row>
    <row r="489" spans="1:24" x14ac:dyDescent="0.2">
      <c r="A489" s="3">
        <v>1911.08</v>
      </c>
      <c r="B489" s="4">
        <v>9.17</v>
      </c>
      <c r="C489" s="1">
        <v>0.47</v>
      </c>
      <c r="D489" s="4">
        <v>0.63670000000000004</v>
      </c>
      <c r="E489" s="4">
        <v>9.1340049590000003</v>
      </c>
      <c r="F489" s="1">
        <f t="shared" ca="1" si="76"/>
        <v>1911.6249999999632</v>
      </c>
      <c r="G489" s="5">
        <f ca="1">G482*5/12+G494*7/12</f>
        <v>3.9975000000000001</v>
      </c>
      <c r="H489" s="1">
        <f t="shared" ca="1" si="72"/>
        <v>274.07884287749266</v>
      </c>
      <c r="I489" s="1">
        <f t="shared" ca="1" si="73"/>
        <v>14.047661521529069</v>
      </c>
      <c r="J489" s="6">
        <f t="shared" ca="1" si="77"/>
        <v>2074.165938228271</v>
      </c>
      <c r="K489" s="1">
        <f t="shared" ca="1" si="74"/>
        <v>19.03009806544161</v>
      </c>
      <c r="L489" s="6">
        <f t="shared" ca="1" si="75"/>
        <v>144.01542561286152</v>
      </c>
      <c r="M489" s="7">
        <f t="shared" ca="1" si="68"/>
        <v>13.899790665654445</v>
      </c>
      <c r="N489" s="8">
        <f ca="1">J489/AVERAGE(L369:L488)</f>
        <v>17.392599372771897</v>
      </c>
      <c r="O489" s="13">
        <f ca="1">1/M489-(G489/100-(((E489/E369)^(1/10))-1))</f>
        <v>4.9103896459398853E-2</v>
      </c>
      <c r="P489" s="5">
        <f ca="1">((G489/G490+G489/1200+((1+G490/1200)^(-119))*(1-G489/G490)))</f>
        <v>1.0031268762317218</v>
      </c>
      <c r="Q489" s="5">
        <f ca="1">Q488*P488*E488/E489</f>
        <v>7.1524828873148145</v>
      </c>
      <c r="R489" s="10">
        <f t="shared" ca="1" si="69"/>
        <v>-3.8782683468645551E-2</v>
      </c>
      <c r="S489" s="10">
        <f t="shared" ca="1" si="70"/>
        <v>-2.6759746446060495E-2</v>
      </c>
      <c r="T489" s="10">
        <f t="shared" ca="1" si="71"/>
        <v>-1.2022937022585056E-2</v>
      </c>
      <c r="U489" s="10"/>
      <c r="V489" s="11"/>
      <c r="W489" s="12"/>
      <c r="X489" s="12"/>
    </row>
    <row r="490" spans="1:24" x14ac:dyDescent="0.2">
      <c r="A490" s="3">
        <v>1911.09</v>
      </c>
      <c r="B490" s="4">
        <v>8.67</v>
      </c>
      <c r="C490" s="1">
        <v>0.47</v>
      </c>
      <c r="D490" s="4">
        <v>0.625</v>
      </c>
      <c r="E490" s="4">
        <v>9.229089256</v>
      </c>
      <c r="F490" s="1">
        <f t="shared" ca="1" si="76"/>
        <v>1911.7083333332964</v>
      </c>
      <c r="G490" s="5">
        <f ca="1">G482*4/12+G494*8/12</f>
        <v>4</v>
      </c>
      <c r="H490" s="1">
        <f t="shared" ca="1" si="72"/>
        <v>256.46474363233744</v>
      </c>
      <c r="I490" s="1">
        <f t="shared" ca="1" si="73"/>
        <v>13.902933045812986</v>
      </c>
      <c r="J490" s="6">
        <f t="shared" ca="1" si="77"/>
        <v>1949.6343187323016</v>
      </c>
      <c r="K490" s="1">
        <f t="shared" ca="1" si="74"/>
        <v>18.487942880070459</v>
      </c>
      <c r="L490" s="6">
        <f t="shared" ca="1" si="75"/>
        <v>140.5445731496757</v>
      </c>
      <c r="M490" s="7">
        <f t="shared" ca="1" si="68"/>
        <v>12.997953983252438</v>
      </c>
      <c r="N490" s="8">
        <f ca="1">J490/AVERAGE(L370:L489)</f>
        <v>16.279970359273147</v>
      </c>
      <c r="O490" s="13">
        <f ca="1">1/M490-(G490/100-(((E490/E370)^(1/10))-1))</f>
        <v>5.3875847855920846E-2</v>
      </c>
      <c r="P490" s="5">
        <f ca="1">((G490/G491+G490/1200+((1+G491/1200)^(-119))*(1-G490/G491)))</f>
        <v>1.0031289833629269</v>
      </c>
      <c r="Q490" s="5">
        <f ca="1">Q489*P489*E489/E490</f>
        <v>7.1009276987209171</v>
      </c>
      <c r="R490" s="10">
        <f t="shared" ca="1" si="69"/>
        <v>-2.8760687778725647E-2</v>
      </c>
      <c r="S490" s="10">
        <f t="shared" ca="1" si="70"/>
        <v>-2.4064280389012316E-2</v>
      </c>
      <c r="T490" s="10">
        <f t="shared" ca="1" si="71"/>
        <v>-4.6964073897133307E-3</v>
      </c>
      <c r="U490" s="10"/>
      <c r="V490" s="11"/>
      <c r="W490" s="12"/>
      <c r="X490" s="12"/>
    </row>
    <row r="491" spans="1:24" x14ac:dyDescent="0.2">
      <c r="A491" s="3">
        <v>1911.1</v>
      </c>
      <c r="B491" s="4">
        <v>8.7200000000000006</v>
      </c>
      <c r="C491" s="1">
        <v>0.47</v>
      </c>
      <c r="D491" s="4">
        <v>0.61329999999999996</v>
      </c>
      <c r="E491" s="4">
        <v>9.229089256</v>
      </c>
      <c r="F491" s="1">
        <f t="shared" ca="1" si="76"/>
        <v>1911.7916666666297</v>
      </c>
      <c r="G491" s="5">
        <f ca="1">G482*3/12+G494*9/12</f>
        <v>4.0024999999999995</v>
      </c>
      <c r="H491" s="1">
        <f t="shared" ca="1" si="72"/>
        <v>257.94377906274309</v>
      </c>
      <c r="I491" s="1">
        <f t="shared" ca="1" si="73"/>
        <v>13.902933045812986</v>
      </c>
      <c r="J491" s="6">
        <f t="shared" ca="1" si="77"/>
        <v>1969.6853445016554</v>
      </c>
      <c r="K491" s="1">
        <f t="shared" ca="1" si="74"/>
        <v>18.14184858935554</v>
      </c>
      <c r="L491" s="6">
        <f t="shared" ca="1" si="75"/>
        <v>138.53303002097076</v>
      </c>
      <c r="M491" s="7">
        <f t="shared" ca="1" si="68"/>
        <v>13.066472850619194</v>
      </c>
      <c r="N491" s="8">
        <f ca="1">J491/AVERAGE(L371:L490)</f>
        <v>16.382298462120701</v>
      </c>
      <c r="O491" s="13">
        <f ca="1">1/M491-(G491/100-(((E491/E371)^(1/10))-1))</f>
        <v>5.3447409848813333E-2</v>
      </c>
      <c r="P491" s="5">
        <f ca="1">((G491/G492+G491/1200+((1+G492/1200)^(-119))*(1-G491/G492)))</f>
        <v>1.0031310904902799</v>
      </c>
      <c r="Q491" s="5">
        <f ca="1">Q490*P490*E490/E491</f>
        <v>7.1231463833515605</v>
      </c>
      <c r="R491" s="10">
        <f t="shared" ca="1" si="69"/>
        <v>-2.7876494527275808E-2</v>
      </c>
      <c r="S491" s="10">
        <f t="shared" ca="1" si="70"/>
        <v>-2.3488603821643195E-2</v>
      </c>
      <c r="T491" s="10">
        <f t="shared" ca="1" si="71"/>
        <v>-4.3878907056326133E-3</v>
      </c>
      <c r="U491" s="10"/>
      <c r="V491" s="11"/>
      <c r="W491" s="12"/>
      <c r="X491" s="12"/>
    </row>
    <row r="492" spans="1:24" x14ac:dyDescent="0.2">
      <c r="A492" s="3">
        <v>1911.11</v>
      </c>
      <c r="B492" s="4">
        <v>9.07</v>
      </c>
      <c r="C492" s="1">
        <v>0.47</v>
      </c>
      <c r="D492" s="4">
        <v>0.60170000000000001</v>
      </c>
      <c r="E492" s="4">
        <v>9.1340049590000003</v>
      </c>
      <c r="F492" s="1">
        <f t="shared" ca="1" si="76"/>
        <v>1911.8749999999629</v>
      </c>
      <c r="G492" s="5">
        <f ca="1">G482*2/12+G494*10/12</f>
        <v>4.0049999999999999</v>
      </c>
      <c r="H492" s="1">
        <f t="shared" ca="1" si="72"/>
        <v>271.08997872397583</v>
      </c>
      <c r="I492" s="1">
        <f t="shared" ca="1" si="73"/>
        <v>14.047661521529069</v>
      </c>
      <c r="J492" s="6">
        <f t="shared" ca="1" si="77"/>
        <v>2079.0101994359793</v>
      </c>
      <c r="K492" s="1">
        <f t="shared" ca="1" si="74"/>
        <v>17.983995611710725</v>
      </c>
      <c r="L492" s="6">
        <f t="shared" ca="1" si="75"/>
        <v>137.92066560095137</v>
      </c>
      <c r="M492" s="7">
        <f t="shared" ca="1" si="68"/>
        <v>13.727997586413096</v>
      </c>
      <c r="N492" s="8">
        <f ca="1">J492/AVERAGE(L372:L491)</f>
        <v>17.226467153366826</v>
      </c>
      <c r="O492" s="13">
        <f ca="1">1/M492-(G492/100-(((E492/E372)^(1/10))-1))</f>
        <v>4.7451194942915206E-2</v>
      </c>
      <c r="P492" s="5">
        <f ca="1">((G492/G493+G492/1200+((1+G493/1200)^(-119))*(1-G492/G493)))</f>
        <v>1.0031331976137821</v>
      </c>
      <c r="Q492" s="5">
        <f ca="1">Q491*P491*E491/E492</f>
        <v>7.219833186184121</v>
      </c>
      <c r="R492" s="10">
        <f t="shared" ca="1" si="69"/>
        <v>-2.6951141017772851E-2</v>
      </c>
      <c r="S492" s="10">
        <f t="shared" ca="1" si="70"/>
        <v>-2.3368393912026275E-2</v>
      </c>
      <c r="T492" s="10">
        <f t="shared" ca="1" si="71"/>
        <v>-3.5827471057465754E-3</v>
      </c>
      <c r="U492" s="10"/>
      <c r="V492" s="11"/>
      <c r="W492" s="12"/>
      <c r="X492" s="12"/>
    </row>
    <row r="493" spans="1:24" x14ac:dyDescent="0.2">
      <c r="A493" s="3">
        <v>1911.12</v>
      </c>
      <c r="B493" s="4">
        <v>9.11</v>
      </c>
      <c r="C493" s="1">
        <v>0.47</v>
      </c>
      <c r="D493" s="4">
        <v>0.59</v>
      </c>
      <c r="E493" s="4">
        <v>9.0388396689999997</v>
      </c>
      <c r="F493" s="1">
        <f t="shared" ca="1" si="76"/>
        <v>1911.9583333332962</v>
      </c>
      <c r="G493" s="5">
        <f ca="1">G482*1/12+G494*11/12</f>
        <v>4.0075000000000003</v>
      </c>
      <c r="H493" s="1">
        <f t="shared" ca="1" si="72"/>
        <v>275.15227850868075</v>
      </c>
      <c r="I493" s="1">
        <f t="shared" ca="1" si="73"/>
        <v>14.19556211845005</v>
      </c>
      <c r="J493" s="6">
        <f t="shared" ca="1" si="77"/>
        <v>2119.236532919349</v>
      </c>
      <c r="K493" s="1">
        <f t="shared" ca="1" si="74"/>
        <v>17.819960957203254</v>
      </c>
      <c r="L493" s="6">
        <f t="shared" ca="1" si="75"/>
        <v>137.25022551288868</v>
      </c>
      <c r="M493" s="7">
        <f t="shared" ca="1" si="68"/>
        <v>13.92925841957824</v>
      </c>
      <c r="N493" s="8">
        <f ca="1">J493/AVERAGE(L373:L492)</f>
        <v>17.494076442996036</v>
      </c>
      <c r="O493" s="13">
        <f ca="1">1/M493-(G493/100-(((E493/E373)^(1/10))-1))</f>
        <v>4.4098435429173549E-2</v>
      </c>
      <c r="P493" s="5">
        <f ca="1">((G493/G494+G493/1200+((1+G494/1200)^(-119))*(1-G493/G494)))</f>
        <v>1.0031353047334335</v>
      </c>
      <c r="Q493" s="5">
        <f ca="1">Q492*P492*E492/E493</f>
        <v>7.3187064239899442</v>
      </c>
      <c r="R493" s="10">
        <f t="shared" ca="1" si="69"/>
        <v>-2.435663420569989E-2</v>
      </c>
      <c r="S493" s="10">
        <f t="shared" ca="1" si="70"/>
        <v>-2.3260362364417753E-2</v>
      </c>
      <c r="T493" s="10">
        <f t="shared" ca="1" si="71"/>
        <v>-1.0962718412821371E-3</v>
      </c>
      <c r="U493" s="10"/>
      <c r="V493" s="11"/>
      <c r="W493" s="12"/>
      <c r="X493" s="12"/>
    </row>
    <row r="494" spans="1:24" x14ac:dyDescent="0.2">
      <c r="A494" s="3">
        <v>1912.01</v>
      </c>
      <c r="B494" s="4">
        <v>9.1199999999999992</v>
      </c>
      <c r="C494" s="1">
        <v>0.4708</v>
      </c>
      <c r="D494" s="4">
        <v>0.59919999999999995</v>
      </c>
      <c r="E494" s="4">
        <v>9.1340049590000003</v>
      </c>
      <c r="F494" s="1">
        <f t="shared" ca="1" si="76"/>
        <v>1912.0416666666295</v>
      </c>
      <c r="G494" s="5">
        <v>4.01</v>
      </c>
      <c r="H494" s="1">
        <f t="shared" ca="1" si="72"/>
        <v>272.58441080073425</v>
      </c>
      <c r="I494" s="1">
        <f t="shared" ca="1" si="73"/>
        <v>14.071572434757202</v>
      </c>
      <c r="J494" s="6">
        <f t="shared" ca="1" si="77"/>
        <v>2108.4903506860164</v>
      </c>
      <c r="K494" s="1">
        <f t="shared" ca="1" si="74"/>
        <v>17.909274007872803</v>
      </c>
      <c r="L494" s="6">
        <f t="shared" ca="1" si="75"/>
        <v>138.53151514594967</v>
      </c>
      <c r="M494" s="7">
        <f t="shared" ca="1" si="68"/>
        <v>13.794952631845828</v>
      </c>
      <c r="N494" s="8">
        <f ca="1">J494/AVERAGE(L374:L493)</f>
        <v>17.340766146480266</v>
      </c>
      <c r="O494" s="13">
        <f ca="1">1/M494-(G494/100-(((E494/E374)^(1/10))-1))</f>
        <v>4.7047640823835585E-2</v>
      </c>
      <c r="P494" s="5">
        <f ca="1">((G494/G495+G494/1200+((1+G495/1200)^(-119))*(1-G494/G495)))</f>
        <v>1.0003506907546551</v>
      </c>
      <c r="Q494" s="5">
        <f ca="1">Q493*P493*E493/E494</f>
        <v>7.2651616517011313</v>
      </c>
      <c r="R494" s="10">
        <f t="shared" ca="1" si="69"/>
        <v>-2.1191134802391431E-2</v>
      </c>
      <c r="S494" s="10">
        <f t="shared" ca="1" si="70"/>
        <v>-1.9380715036719343E-2</v>
      </c>
      <c r="T494" s="10">
        <f t="shared" ca="1" si="71"/>
        <v>-1.8104197656720888E-3</v>
      </c>
      <c r="U494" s="10"/>
      <c r="V494" s="11"/>
      <c r="W494" s="12"/>
      <c r="X494" s="12"/>
    </row>
    <row r="495" spans="1:24" x14ac:dyDescent="0.2">
      <c r="A495" s="3">
        <v>1912.02</v>
      </c>
      <c r="B495" s="4">
        <v>9.0399999999999991</v>
      </c>
      <c r="C495" s="1">
        <v>0.47170000000000001</v>
      </c>
      <c r="D495" s="4">
        <v>0.60829999999999995</v>
      </c>
      <c r="E495" s="4">
        <v>9.229089256</v>
      </c>
      <c r="F495" s="1">
        <f t="shared" ca="1" si="76"/>
        <v>1912.1249999999627</v>
      </c>
      <c r="G495" s="5">
        <f ca="1">G494*11/12+G506*1/12</f>
        <v>4.0466666666666669</v>
      </c>
      <c r="H495" s="1">
        <f t="shared" ca="1" si="72"/>
        <v>267.40960581733913</v>
      </c>
      <c r="I495" s="1">
        <f t="shared" ca="1" si="73"/>
        <v>13.95322025044678</v>
      </c>
      <c r="J495" s="6">
        <f t="shared" ca="1" si="77"/>
        <v>2077.4565124177211</v>
      </c>
      <c r="K495" s="1">
        <f t="shared" ca="1" si="74"/>
        <v>17.993945046314977</v>
      </c>
      <c r="L495" s="6">
        <f t="shared" ca="1" si="75"/>
        <v>139.79168102917032</v>
      </c>
      <c r="M495" s="7">
        <f t="shared" ca="1" si="68"/>
        <v>13.531634369686596</v>
      </c>
      <c r="N495" s="8">
        <f ca="1">J495/AVERAGE(L375:L494)</f>
        <v>17.024470442136405</v>
      </c>
      <c r="O495" s="13">
        <f ca="1">1/M495-(G495/100-(((E495/E375)^(1/10))-1))</f>
        <v>4.9142930702847858E-2</v>
      </c>
      <c r="P495" s="5">
        <f ca="1">((G495/G496+G495/1200+((1+G496/1200)^(-119))*(1-G495/G496)))</f>
        <v>1.0003863444173371</v>
      </c>
      <c r="Q495" s="5">
        <f ca="1">Q494*P494*E494/E495</f>
        <v>7.192832635983704</v>
      </c>
      <c r="R495" s="10">
        <f t="shared" ca="1" si="69"/>
        <v>-1.7098368530148567E-2</v>
      </c>
      <c r="S495" s="10">
        <f t="shared" ca="1" si="70"/>
        <v>-1.8087330716241246E-2</v>
      </c>
      <c r="T495" s="10">
        <f t="shared" ca="1" si="71"/>
        <v>9.8896218609267894E-4</v>
      </c>
      <c r="U495" s="10"/>
      <c r="V495" s="11"/>
      <c r="W495" s="12"/>
      <c r="X495" s="12"/>
    </row>
    <row r="496" spans="1:24" x14ac:dyDescent="0.2">
      <c r="A496" s="3">
        <v>1912.03</v>
      </c>
      <c r="B496" s="4">
        <v>9.3000000000000007</v>
      </c>
      <c r="C496" s="1">
        <v>0.47249999999999998</v>
      </c>
      <c r="D496" s="4">
        <v>0.61750000000000005</v>
      </c>
      <c r="E496" s="4">
        <v>9.4194198349999994</v>
      </c>
      <c r="F496" s="1">
        <f t="shared" ca="1" si="76"/>
        <v>1912.208333333296</v>
      </c>
      <c r="G496" s="5">
        <f ca="1">G494*10/12+G506*2/12</f>
        <v>4.083333333333333</v>
      </c>
      <c r="H496" s="1">
        <f t="shared" ca="1" si="72"/>
        <v>269.5418554936935</v>
      </c>
      <c r="I496" s="1">
        <f t="shared" ca="1" si="73"/>
        <v>13.694465238792489</v>
      </c>
      <c r="J496" s="6">
        <f t="shared" ca="1" si="77"/>
        <v>2102.8873888503686</v>
      </c>
      <c r="K496" s="1">
        <f t="shared" ca="1" si="74"/>
        <v>17.896999544876959</v>
      </c>
      <c r="L496" s="6">
        <f t="shared" ca="1" si="75"/>
        <v>139.62720028119381</v>
      </c>
      <c r="M496" s="7">
        <f t="shared" ca="1" si="68"/>
        <v>13.639769173944172</v>
      </c>
      <c r="N496" s="8">
        <f ca="1">J496/AVERAGE(L376:L495)</f>
        <v>17.172513777043736</v>
      </c>
      <c r="O496" s="13">
        <f ca="1">1/M496-(G496/100-(((E496/E376)^(1/10))-1))</f>
        <v>5.0265881303448695E-2</v>
      </c>
      <c r="P496" s="5">
        <f ca="1">((G496/G497+G496/1200+((1+G497/1200)^(-119))*(1-G496/G497)))</f>
        <v>1.0004219860003025</v>
      </c>
      <c r="Q496" s="5">
        <f ca="1">Q495*P495*E495/E496</f>
        <v>7.0502156586546949</v>
      </c>
      <c r="R496" s="10">
        <f t="shared" ca="1" si="69"/>
        <v>-1.2995211417227037E-2</v>
      </c>
      <c r="S496" s="10">
        <f t="shared" ca="1" si="70"/>
        <v>-1.4633648542101474E-2</v>
      </c>
      <c r="T496" s="10">
        <f t="shared" ca="1" si="71"/>
        <v>1.6384371248744367E-3</v>
      </c>
      <c r="U496" s="10"/>
      <c r="V496" s="11"/>
      <c r="W496" s="12"/>
      <c r="X496" s="12"/>
    </row>
    <row r="497" spans="1:24" x14ac:dyDescent="0.2">
      <c r="A497" s="3">
        <v>1912.04</v>
      </c>
      <c r="B497" s="4">
        <v>9.59</v>
      </c>
      <c r="C497" s="1">
        <v>0.4733</v>
      </c>
      <c r="D497" s="4">
        <v>0.62670000000000003</v>
      </c>
      <c r="E497" s="4">
        <v>9.7048347110000002</v>
      </c>
      <c r="F497" s="1">
        <f t="shared" ca="1" si="76"/>
        <v>1912.2916666666292</v>
      </c>
      <c r="G497" s="5">
        <f ca="1">G494*9/12+G506*3/12</f>
        <v>4.12</v>
      </c>
      <c r="H497" s="1">
        <f t="shared" ca="1" si="72"/>
        <v>269.77262858815106</v>
      </c>
      <c r="I497" s="1">
        <f t="shared" ca="1" si="73"/>
        <v>13.314221596535132</v>
      </c>
      <c r="J497" s="6">
        <f t="shared" ca="1" si="77"/>
        <v>2113.3439549206037</v>
      </c>
      <c r="K497" s="1">
        <f t="shared" ca="1" si="74"/>
        <v>17.62945842921734</v>
      </c>
      <c r="L497" s="6">
        <f t="shared" ca="1" si="75"/>
        <v>138.10559505200652</v>
      </c>
      <c r="M497" s="7">
        <f t="shared" ca="1" si="68"/>
        <v>13.654392690553237</v>
      </c>
      <c r="N497" s="8">
        <f ca="1">J497/AVERAGE(L377:L496)</f>
        <v>17.200337051440414</v>
      </c>
      <c r="O497" s="13">
        <f ca="1">1/M497-(G497/100-(((E497/E377)^(1/10))-1))</f>
        <v>5.1641620629539017E-2</v>
      </c>
      <c r="P497" s="5">
        <f ca="1">((G497/G498+G497/1200+((1+G498/1200)^(-119))*(1-G497/G498)))</f>
        <v>1.0004576155364637</v>
      </c>
      <c r="Q497" s="5">
        <f ca="1">Q496*P496*E496/E497</f>
        <v>6.8457595454299085</v>
      </c>
      <c r="R497" s="10">
        <f t="shared" ca="1" si="69"/>
        <v>-7.1727380939491381E-3</v>
      </c>
      <c r="S497" s="10">
        <f t="shared" ca="1" si="70"/>
        <v>-1.1414869605843148E-2</v>
      </c>
      <c r="T497" s="10">
        <f t="shared" ca="1" si="71"/>
        <v>4.2421315118940095E-3</v>
      </c>
      <c r="U497" s="10"/>
      <c r="V497" s="11"/>
      <c r="W497" s="12"/>
      <c r="X497" s="12"/>
    </row>
    <row r="498" spans="1:24" x14ac:dyDescent="0.2">
      <c r="A498" s="3">
        <v>1912.05</v>
      </c>
      <c r="B498" s="4">
        <v>9.58</v>
      </c>
      <c r="C498" s="1">
        <v>0.47420000000000001</v>
      </c>
      <c r="D498" s="4">
        <v>0.63580000000000003</v>
      </c>
      <c r="E498" s="4">
        <v>9.7048347110000002</v>
      </c>
      <c r="F498" s="1">
        <f t="shared" ca="1" si="76"/>
        <v>1912.3749999999625</v>
      </c>
      <c r="G498" s="5">
        <f ca="1">G494*8/12+G506*4/12</f>
        <v>4.1566666666666663</v>
      </c>
      <c r="H498" s="1">
        <f t="shared" ca="1" si="72"/>
        <v>269.49132240609885</v>
      </c>
      <c r="I498" s="1">
        <f t="shared" ca="1" si="73"/>
        <v>13.339539152919839</v>
      </c>
      <c r="J498" s="6">
        <f t="shared" ca="1" si="77"/>
        <v>2119.848529380396</v>
      </c>
      <c r="K498" s="1">
        <f t="shared" ca="1" si="74"/>
        <v>17.885447054884928</v>
      </c>
      <c r="L498" s="6">
        <f t="shared" ca="1" si="75"/>
        <v>140.68890344259452</v>
      </c>
      <c r="M498" s="7">
        <f t="shared" ca="1" si="68"/>
        <v>13.645500685612372</v>
      </c>
      <c r="N498" s="8">
        <f ca="1">J498/AVERAGE(L378:L497)</f>
        <v>17.198878723155357</v>
      </c>
      <c r="O498" s="13">
        <f ca="1">1/M498-(G498/100-(((E498/E378)^(1/10))-1))</f>
        <v>5.0116700725255377E-2</v>
      </c>
      <c r="P498" s="5">
        <f ca="1">((G498/G499+G498/1200+((1+G499/1200)^(-119))*(1-G498/G499)))</f>
        <v>1.0004932330586358</v>
      </c>
      <c r="Q498" s="5">
        <f ca="1">Q497*P497*E497/E498</f>
        <v>6.8488922713567915</v>
      </c>
      <c r="R498" s="10">
        <f t="shared" ca="1" si="69"/>
        <v>-3.2084820167707084E-3</v>
      </c>
      <c r="S498" s="10">
        <f t="shared" ca="1" si="70"/>
        <v>-1.1144897810831833E-2</v>
      </c>
      <c r="T498" s="10">
        <f t="shared" ca="1" si="71"/>
        <v>7.9364157940611246E-3</v>
      </c>
      <c r="U498" s="10"/>
      <c r="V498" s="11"/>
      <c r="W498" s="12"/>
      <c r="X498" s="12"/>
    </row>
    <row r="499" spans="1:24" x14ac:dyDescent="0.2">
      <c r="A499" s="3">
        <v>1912.06</v>
      </c>
      <c r="B499" s="4">
        <v>9.58</v>
      </c>
      <c r="C499" s="1">
        <v>0.47499999999999998</v>
      </c>
      <c r="D499" s="4">
        <v>0.64500000000000002</v>
      </c>
      <c r="E499" s="4">
        <v>9.6096694209999995</v>
      </c>
      <c r="F499" s="1">
        <f t="shared" ca="1" si="76"/>
        <v>1912.4583333332957</v>
      </c>
      <c r="G499" s="5">
        <f ca="1">G494*7/12+G506*5/12</f>
        <v>4.1933333333333334</v>
      </c>
      <c r="H499" s="1">
        <f t="shared" ca="1" si="72"/>
        <v>272.16011554826616</v>
      </c>
      <c r="I499" s="1">
        <f t="shared" ca="1" si="73"/>
        <v>13.494368985952654</v>
      </c>
      <c r="J499" s="6">
        <f t="shared" ca="1" si="77"/>
        <v>2149.6872343895147</v>
      </c>
      <c r="K499" s="1">
        <f t="shared" ca="1" si="74"/>
        <v>18.323932623030444</v>
      </c>
      <c r="L499" s="6">
        <f t="shared" ca="1" si="75"/>
        <v>144.73363947612074</v>
      </c>
      <c r="M499" s="7">
        <f t="shared" ca="1" si="68"/>
        <v>13.78541740450253</v>
      </c>
      <c r="N499" s="8">
        <f ca="1">J499/AVERAGE(L379:L498)</f>
        <v>17.384332578345727</v>
      </c>
      <c r="O499" s="13">
        <f ca="1">1/M499-(G499/100-(((E499/E379)^(1/10))-1))</f>
        <v>4.6814057743688242E-2</v>
      </c>
      <c r="P499" s="5">
        <f ca="1">((G499/G500+G499/1200+((1+G500/1200)^(-119))*(1-G499/G500)))</f>
        <v>1.0005288385995368</v>
      </c>
      <c r="Q499" s="5">
        <f ca="1">Q498*P498*E498/E499</f>
        <v>6.9201289281175127</v>
      </c>
      <c r="R499" s="10">
        <f t="shared" ca="1" si="69"/>
        <v>-5.0636770243508433E-3</v>
      </c>
      <c r="S499" s="10">
        <f t="shared" ca="1" si="70"/>
        <v>-1.1852190205361546E-2</v>
      </c>
      <c r="T499" s="10">
        <f t="shared" ca="1" si="71"/>
        <v>6.7885131810107024E-3</v>
      </c>
      <c r="U499" s="10"/>
      <c r="V499" s="11"/>
      <c r="W499" s="12"/>
      <c r="X499" s="12"/>
    </row>
    <row r="500" spans="1:24" x14ac:dyDescent="0.2">
      <c r="A500" s="3">
        <v>1912.07</v>
      </c>
      <c r="B500" s="4">
        <v>9.59</v>
      </c>
      <c r="C500" s="1">
        <v>0.4758</v>
      </c>
      <c r="D500" s="4">
        <v>0.6542</v>
      </c>
      <c r="E500" s="4">
        <v>9.6096694209999995</v>
      </c>
      <c r="F500" s="1">
        <f t="shared" ca="1" si="76"/>
        <v>1912.541666666629</v>
      </c>
      <c r="G500" s="5">
        <f ca="1">G494*6/12+G506*6/12</f>
        <v>4.2300000000000004</v>
      </c>
      <c r="H500" s="1">
        <f t="shared" ca="1" si="72"/>
        <v>272.44420752691775</v>
      </c>
      <c r="I500" s="1">
        <f t="shared" ca="1" si="73"/>
        <v>13.517096344244786</v>
      </c>
      <c r="J500" s="6">
        <f t="shared" ca="1" si="77"/>
        <v>2160.8283587305832</v>
      </c>
      <c r="K500" s="1">
        <f t="shared" ca="1" si="74"/>
        <v>18.585297243389949</v>
      </c>
      <c r="L500" s="6">
        <f t="shared" ca="1" si="75"/>
        <v>147.40499606689755</v>
      </c>
      <c r="M500" s="7">
        <f t="shared" ca="1" si="68"/>
        <v>13.802876645015786</v>
      </c>
      <c r="N500" s="8">
        <f ca="1">J500/AVERAGE(L380:L499)</f>
        <v>17.41431546495248</v>
      </c>
      <c r="O500" s="13">
        <f ca="1">1/M500-(G500/100-(((E500/E380)^(1/10))-1))</f>
        <v>4.6355634792276834E-2</v>
      </c>
      <c r="P500" s="5">
        <f ca="1">((G500/G501+G500/1200+((1+G501/1200)^(-119))*(1-G500/G501)))</f>
        <v>1.0005644321917888</v>
      </c>
      <c r="Q500" s="5">
        <f ca="1">Q499*P499*E499/E500</f>
        <v>6.9237885594084734</v>
      </c>
      <c r="R500" s="10">
        <f t="shared" ca="1" si="69"/>
        <v>-4.9925314815401078E-3</v>
      </c>
      <c r="S500" s="10">
        <f t="shared" ca="1" si="70"/>
        <v>-1.2178456771505752E-2</v>
      </c>
      <c r="T500" s="10">
        <f t="shared" ca="1" si="71"/>
        <v>7.1859252899656445E-3</v>
      </c>
      <c r="U500" s="10"/>
      <c r="V500" s="11"/>
      <c r="W500" s="12"/>
      <c r="X500" s="12"/>
    </row>
    <row r="501" spans="1:24" x14ac:dyDescent="0.2">
      <c r="A501" s="3">
        <v>1912.08</v>
      </c>
      <c r="B501" s="4">
        <v>9.81</v>
      </c>
      <c r="C501" s="1">
        <v>0.47670000000000001</v>
      </c>
      <c r="D501" s="4">
        <v>0.6633</v>
      </c>
      <c r="E501" s="4">
        <v>9.7048347110000002</v>
      </c>
      <c r="F501" s="1">
        <f t="shared" ca="1" si="76"/>
        <v>1912.6249999999623</v>
      </c>
      <c r="G501" s="5">
        <f ca="1">G494*5/12+G506*7/12</f>
        <v>4.2666666666666666</v>
      </c>
      <c r="H501" s="1">
        <f t="shared" ca="1" si="72"/>
        <v>275.96136459330165</v>
      </c>
      <c r="I501" s="1">
        <f t="shared" ca="1" si="73"/>
        <v>13.409865698432915</v>
      </c>
      <c r="J501" s="6">
        <f t="shared" ca="1" si="77"/>
        <v>2197.5869829251938</v>
      </c>
      <c r="K501" s="1">
        <f t="shared" ca="1" si="74"/>
        <v>18.659039055528741</v>
      </c>
      <c r="L501" s="6">
        <f t="shared" ca="1" si="75"/>
        <v>148.58913820329059</v>
      </c>
      <c r="M501" s="7">
        <f t="shared" ca="1" si="68"/>
        <v>13.984761763426281</v>
      </c>
      <c r="N501" s="8">
        <f ca="1">J501/AVERAGE(L381:L500)</f>
        <v>17.649150043747611</v>
      </c>
      <c r="O501" s="13">
        <f ca="1">1/M501-(G501/100-(((E501/E381)^(1/10))-1))</f>
        <v>4.7238873758240645E-2</v>
      </c>
      <c r="P501" s="5">
        <f ca="1">((G501/G502+G501/1200+((1+G502/1200)^(-119))*(1-G501/G502)))</f>
        <v>1.000600013867917</v>
      </c>
      <c r="Q501" s="5">
        <f ca="1">Q500*P500*E500/E501</f>
        <v>6.859763803849793</v>
      </c>
      <c r="R501" s="10">
        <f t="shared" ca="1" si="69"/>
        <v>-1.3375699452522483E-3</v>
      </c>
      <c r="S501" s="10">
        <f t="shared" ca="1" si="70"/>
        <v>-9.7585899235531626E-3</v>
      </c>
      <c r="T501" s="10">
        <f t="shared" ca="1" si="71"/>
        <v>8.4210199783009143E-3</v>
      </c>
      <c r="U501" s="10"/>
      <c r="V501" s="11"/>
      <c r="W501" s="12"/>
      <c r="X501" s="12"/>
    </row>
    <row r="502" spans="1:24" x14ac:dyDescent="0.2">
      <c r="A502" s="3">
        <v>1912.09</v>
      </c>
      <c r="B502" s="4">
        <v>9.86</v>
      </c>
      <c r="C502" s="1">
        <v>0.47749999999999998</v>
      </c>
      <c r="D502" s="4">
        <v>0.67249999999999999</v>
      </c>
      <c r="E502" s="4">
        <v>9.8000000000000007</v>
      </c>
      <c r="F502" s="1">
        <f t="shared" ca="1" si="76"/>
        <v>1912.7083333332955</v>
      </c>
      <c r="G502" s="5">
        <f ca="1">G494*4/12+G506*8/12</f>
        <v>4.3033333333333337</v>
      </c>
      <c r="H502" s="1">
        <f t="shared" ca="1" si="72"/>
        <v>274.67444693877547</v>
      </c>
      <c r="I502" s="1">
        <f t="shared" ca="1" si="73"/>
        <v>13.301931887755099</v>
      </c>
      <c r="J502" s="6">
        <f t="shared" ca="1" si="77"/>
        <v>2196.1661289979161</v>
      </c>
      <c r="K502" s="1">
        <f t="shared" ca="1" si="74"/>
        <v>18.734134438775509</v>
      </c>
      <c r="L502" s="6">
        <f t="shared" ca="1" si="75"/>
        <v>149.78922127293092</v>
      </c>
      <c r="M502" s="7">
        <f t="shared" ca="1" si="68"/>
        <v>13.926285001315879</v>
      </c>
      <c r="N502" s="8">
        <f ca="1">J502/AVERAGE(L382:L501)</f>
        <v>17.579229265969378</v>
      </c>
      <c r="O502" s="13">
        <f ca="1">1/M502-(G502/100-(((E502/E382)^(1/10))-1))</f>
        <v>4.6975292586145023E-2</v>
      </c>
      <c r="P502" s="5">
        <f ca="1">((G502/G503+G502/1200+((1+G503/1200)^(-119))*(1-G502/G503)))</f>
        <v>1.0006355836603513</v>
      </c>
      <c r="Q502" s="5">
        <f ca="1">Q501*P501*E501/E502</f>
        <v>6.7972263796340471</v>
      </c>
      <c r="R502" s="10">
        <f t="shared" ca="1" si="69"/>
        <v>1.7557145178130895E-3</v>
      </c>
      <c r="S502" s="10">
        <f t="shared" ca="1" si="70"/>
        <v>-8.5335596805291569E-3</v>
      </c>
      <c r="T502" s="10">
        <f t="shared" ca="1" si="71"/>
        <v>1.0289274198342246E-2</v>
      </c>
      <c r="U502" s="10"/>
      <c r="V502" s="11"/>
      <c r="W502" s="12"/>
      <c r="X502" s="12"/>
    </row>
    <row r="503" spans="1:24" x14ac:dyDescent="0.2">
      <c r="A503" s="3">
        <v>1912.1</v>
      </c>
      <c r="B503" s="4">
        <v>9.84</v>
      </c>
      <c r="C503" s="1">
        <v>0.4783</v>
      </c>
      <c r="D503" s="4">
        <v>0.68169999999999997</v>
      </c>
      <c r="E503" s="4">
        <v>9.8000000000000007</v>
      </c>
      <c r="F503" s="1">
        <f t="shared" ca="1" si="76"/>
        <v>1912.7916666666288</v>
      </c>
      <c r="G503" s="5">
        <f ca="1">G494*3/12+G506*9/12</f>
        <v>4.34</v>
      </c>
      <c r="H503" s="1">
        <f t="shared" ca="1" si="72"/>
        <v>274.11729795918365</v>
      </c>
      <c r="I503" s="1">
        <f t="shared" ca="1" si="73"/>
        <v>13.324217846938772</v>
      </c>
      <c r="J503" s="6">
        <f t="shared" ca="1" si="77"/>
        <v>2200.5892729172892</v>
      </c>
      <c r="K503" s="1">
        <f t="shared" ca="1" si="74"/>
        <v>18.990422969387755</v>
      </c>
      <c r="L503" s="6">
        <f t="shared" ca="1" si="75"/>
        <v>152.45342554346706</v>
      </c>
      <c r="M503" s="7">
        <f t="shared" ca="1" si="68"/>
        <v>13.905092701178472</v>
      </c>
      <c r="N503" s="8">
        <f ca="1">J503/AVERAGE(L383:L502)</f>
        <v>17.556109765014831</v>
      </c>
      <c r="O503" s="13">
        <f ca="1">1/M503-(G503/100-(((E503/E383)^(1/10))-1))</f>
        <v>3.9873848016867962E-2</v>
      </c>
      <c r="P503" s="5">
        <f ca="1">((G503/G504+G503/1200+((1+G504/1200)^(-119))*(1-G503/G504)))</f>
        <v>1.000671141601426</v>
      </c>
      <c r="Q503" s="5">
        <f ca="1">Q502*P502*E502/E503</f>
        <v>6.8015465856566504</v>
      </c>
      <c r="R503" s="10">
        <f t="shared" ca="1" si="69"/>
        <v>3.5927814022957971E-3</v>
      </c>
      <c r="S503" s="10">
        <f t="shared" ca="1" si="70"/>
        <v>-8.8737870377096906E-3</v>
      </c>
      <c r="T503" s="10">
        <f t="shared" ca="1" si="71"/>
        <v>1.2466568440005488E-2</v>
      </c>
      <c r="U503" s="10"/>
      <c r="V503" s="11"/>
      <c r="W503" s="12"/>
      <c r="X503" s="12"/>
    </row>
    <row r="504" spans="1:24" x14ac:dyDescent="0.2">
      <c r="A504" s="3">
        <v>1912.11</v>
      </c>
      <c r="B504" s="4">
        <v>9.73</v>
      </c>
      <c r="C504" s="1">
        <v>0.47920000000000001</v>
      </c>
      <c r="D504" s="4">
        <v>0.69079999999999997</v>
      </c>
      <c r="E504" s="4">
        <v>9.8000000000000007</v>
      </c>
      <c r="F504" s="1">
        <f t="shared" ca="1" si="76"/>
        <v>1912.874999999962</v>
      </c>
      <c r="G504" s="5">
        <f ca="1">G494*2/12+G506*10/12</f>
        <v>4.3766666666666669</v>
      </c>
      <c r="H504" s="1">
        <f t="shared" ca="1" si="72"/>
        <v>271.05297857142858</v>
      </c>
      <c r="I504" s="1">
        <f t="shared" ca="1" si="73"/>
        <v>13.349289551020407</v>
      </c>
      <c r="J504" s="6">
        <f t="shared" ca="1" si="77"/>
        <v>2184.9197652896737</v>
      </c>
      <c r="K504" s="1">
        <f t="shared" ca="1" si="74"/>
        <v>19.243925755102037</v>
      </c>
      <c r="L504" s="6">
        <f t="shared" ca="1" si="75"/>
        <v>155.12256668675295</v>
      </c>
      <c r="M504" s="7">
        <f t="shared" ca="1" si="68"/>
        <v>13.749541018606536</v>
      </c>
      <c r="N504" s="8">
        <f ca="1">J504/AVERAGE(L384:L503)</f>
        <v>17.365109945477684</v>
      </c>
      <c r="O504" s="13">
        <f ca="1">1/M504-(G504/100-(((E504/E384)^(1/10))-1))</f>
        <v>4.3679918829743182E-2</v>
      </c>
      <c r="P504" s="5">
        <f ca="1">((G504/G505+G504/1200+((1+G505/1200)^(-119))*(1-G504/G505)))</f>
        <v>1.0007066877233795</v>
      </c>
      <c r="Q504" s="5">
        <f ca="1">Q503*P503*E503/E504</f>
        <v>6.8061113865243215</v>
      </c>
      <c r="R504" s="10">
        <f t="shared" ca="1" si="69"/>
        <v>-9.1304886212972836E-4</v>
      </c>
      <c r="S504" s="10">
        <f t="shared" ca="1" si="70"/>
        <v>-9.2134450088283693E-3</v>
      </c>
      <c r="T504" s="10">
        <f t="shared" ca="1" si="71"/>
        <v>8.3003961466986409E-3</v>
      </c>
      <c r="U504" s="10"/>
      <c r="V504" s="11"/>
      <c r="W504" s="12"/>
      <c r="X504" s="12"/>
    </row>
    <row r="505" spans="1:24" x14ac:dyDescent="0.2">
      <c r="A505" s="3">
        <v>1912.12</v>
      </c>
      <c r="B505" s="4">
        <v>9.3800000000000008</v>
      </c>
      <c r="C505" s="1">
        <v>0.48</v>
      </c>
      <c r="D505" s="4">
        <v>0.7</v>
      </c>
      <c r="E505" s="4">
        <v>9.7048347110000002</v>
      </c>
      <c r="F505" s="1">
        <f t="shared" ca="1" si="76"/>
        <v>1912.9583333332953</v>
      </c>
      <c r="G505" s="5">
        <f ca="1">G494*1/12+G506*11/12</f>
        <v>4.4133333333333331</v>
      </c>
      <c r="H505" s="1">
        <f t="shared" ca="1" si="72"/>
        <v>263.86519876505292</v>
      </c>
      <c r="I505" s="1">
        <f t="shared" ca="1" si="73"/>
        <v>13.502696738510171</v>
      </c>
      <c r="J505" s="6">
        <f t="shared" ca="1" si="77"/>
        <v>2136.0503653359942</v>
      </c>
      <c r="K505" s="1">
        <f t="shared" ca="1" si="74"/>
        <v>19.691432743660663</v>
      </c>
      <c r="L505" s="6">
        <f t="shared" ca="1" si="75"/>
        <v>159.4067436817906</v>
      </c>
      <c r="M505" s="7">
        <f t="shared" ca="1" si="68"/>
        <v>13.388999452579633</v>
      </c>
      <c r="N505" s="8">
        <f ca="1">J505/AVERAGE(L385:L504)</f>
        <v>16.915632310225774</v>
      </c>
      <c r="O505" s="13">
        <f ca="1">1/M505-(G505/100-(((E505/E385)^(1/10))-1))</f>
        <v>4.3149761425109096E-2</v>
      </c>
      <c r="P505" s="5">
        <f ca="1">((G505/G506+G505/1200+((1+G506/1200)^(-119))*(1-G505/G506)))</f>
        <v>1.0007422220583555</v>
      </c>
      <c r="Q505" s="5">
        <f ca="1">Q504*P504*E504/E505</f>
        <v>6.8777088502928843</v>
      </c>
      <c r="R505" s="10">
        <f t="shared" ca="1" si="69"/>
        <v>1.0109874232953064E-3</v>
      </c>
      <c r="S505" s="10">
        <f t="shared" ca="1" si="70"/>
        <v>-1.0518602010658795E-2</v>
      </c>
      <c r="T505" s="10">
        <f t="shared" ca="1" si="71"/>
        <v>1.1529589433954102E-2</v>
      </c>
      <c r="U505" s="10"/>
      <c r="V505" s="11"/>
      <c r="W505" s="12"/>
      <c r="X505" s="12"/>
    </row>
    <row r="506" spans="1:24" x14ac:dyDescent="0.2">
      <c r="A506" s="3">
        <v>1913.01</v>
      </c>
      <c r="B506" s="4">
        <v>9.3000000000000007</v>
      </c>
      <c r="C506" s="1">
        <v>0.48</v>
      </c>
      <c r="D506" s="4">
        <v>0.69420000000000004</v>
      </c>
      <c r="E506" s="4">
        <v>9.8000000000000007</v>
      </c>
      <c r="F506" s="1">
        <f t="shared" ca="1" si="76"/>
        <v>1913.0416666666285</v>
      </c>
      <c r="G506" s="5">
        <v>4.45</v>
      </c>
      <c r="H506" s="1">
        <f t="shared" ca="1" si="72"/>
        <v>259.07427551020407</v>
      </c>
      <c r="I506" s="1">
        <f t="shared" ca="1" si="73"/>
        <v>13.37157551020408</v>
      </c>
      <c r="J506" s="6">
        <f t="shared" ca="1" si="77"/>
        <v>2106.2872255101852</v>
      </c>
      <c r="K506" s="1">
        <f t="shared" ca="1" si="74"/>
        <v>19.338641081632652</v>
      </c>
      <c r="L506" s="6">
        <f t="shared" ca="1" si="75"/>
        <v>157.22414967195382</v>
      </c>
      <c r="M506" s="7">
        <f t="shared" ref="M506:M569" ca="1" si="78">H506/AVERAGE(K386:K505)</f>
        <v>13.148088791761564</v>
      </c>
      <c r="N506" s="8">
        <f ca="1">J506/AVERAGE(L386:L505)</f>
        <v>16.616510711718917</v>
      </c>
      <c r="O506" s="13">
        <f ca="1">1/M506-(G506/100-(((E506/E386)^(1/10))-1))</f>
        <v>4.4020582792522724E-2</v>
      </c>
      <c r="P506" s="5">
        <f ca="1">((G506/G507+G506/1200+((1+G507/1200)^(-119))*(1-G506/G507)))</f>
        <v>1.0056452933353177</v>
      </c>
      <c r="Q506" s="5">
        <f ca="1">Q505*P505*E505/E506</f>
        <v>6.8159763978240475</v>
      </c>
      <c r="R506" s="10">
        <f t="shared" ca="1" si="69"/>
        <v>4.8543282949877753E-3</v>
      </c>
      <c r="S506" s="10">
        <f t="shared" ca="1" si="70"/>
        <v>-8.7187838070484913E-3</v>
      </c>
      <c r="T506" s="10">
        <f t="shared" ca="1" si="71"/>
        <v>1.3573112102036267E-2</v>
      </c>
      <c r="U506" s="10"/>
      <c r="V506" s="11"/>
      <c r="W506" s="12"/>
      <c r="X506" s="12"/>
    </row>
    <row r="507" spans="1:24" x14ac:dyDescent="0.2">
      <c r="A507" s="3">
        <v>1913.02</v>
      </c>
      <c r="B507" s="4">
        <v>8.9700000000000006</v>
      </c>
      <c r="C507" s="1">
        <v>0.48</v>
      </c>
      <c r="D507" s="4">
        <v>0.68830000000000002</v>
      </c>
      <c r="E507" s="4">
        <v>9.8000000000000007</v>
      </c>
      <c r="F507" s="1">
        <f t="shared" ca="1" si="76"/>
        <v>1913.1249999999618</v>
      </c>
      <c r="G507" s="5">
        <f ca="1">G506*11/12+G518*1/12</f>
        <v>4.4258333333333333</v>
      </c>
      <c r="H507" s="1">
        <f t="shared" ca="1" si="72"/>
        <v>249.88131734693874</v>
      </c>
      <c r="I507" s="1">
        <f t="shared" ca="1" si="73"/>
        <v>13.37157551020408</v>
      </c>
      <c r="J507" s="6">
        <f t="shared" ca="1" si="77"/>
        <v>2040.6073012738457</v>
      </c>
      <c r="K507" s="1">
        <f t="shared" ca="1" si="74"/>
        <v>19.174282132653058</v>
      </c>
      <c r="L507" s="6">
        <f t="shared" ca="1" si="75"/>
        <v>156.58305523598526</v>
      </c>
      <c r="M507" s="7">
        <f t="shared" ca="1" si="78"/>
        <v>12.68296051623676</v>
      </c>
      <c r="N507" s="8">
        <f ca="1">J507/AVERAGE(L387:L506)</f>
        <v>16.03745094184853</v>
      </c>
      <c r="O507" s="13">
        <f ca="1">1/M507-(G507/100-(((E507/E387)^(1/10))-1))</f>
        <v>4.7051512502896756E-2</v>
      </c>
      <c r="P507" s="5">
        <f ca="1">((G507/G508+G507/1200+((1+G508/1200)^(-119))*(1-G507/G508)))</f>
        <v>1.0056273197322045</v>
      </c>
      <c r="Q507" s="5">
        <f ca="1">Q506*P506*E506/E507</f>
        <v>6.8544545839563664</v>
      </c>
      <c r="R507" s="10">
        <f t="shared" ref="R507:R570" ca="1" si="79">(($J627/$J507)^(1/10)-1)</f>
        <v>1.2731790139462129E-2</v>
      </c>
      <c r="S507" s="10">
        <f t="shared" ref="S507:S570" ca="1" si="80">(($Q627/$Q507)^(1/10)-1)</f>
        <v>-8.7187612357875199E-3</v>
      </c>
      <c r="T507" s="10">
        <f t="shared" ref="T507:T570" ca="1" si="81">R507-S507</f>
        <v>2.1450551375249649E-2</v>
      </c>
      <c r="U507" s="10"/>
      <c r="V507" s="11"/>
      <c r="W507" s="12"/>
      <c r="X507" s="12"/>
    </row>
    <row r="508" spans="1:24" x14ac:dyDescent="0.2">
      <c r="A508" s="3">
        <v>1913.03</v>
      </c>
      <c r="B508" s="4">
        <v>8.8000000000000007</v>
      </c>
      <c r="C508" s="1">
        <v>0.48</v>
      </c>
      <c r="D508" s="4">
        <v>0.6825</v>
      </c>
      <c r="E508" s="4">
        <v>9.8000000000000007</v>
      </c>
      <c r="F508" s="1">
        <f t="shared" ca="1" si="76"/>
        <v>1913.2083333332951</v>
      </c>
      <c r="G508" s="5">
        <f ca="1">G506*10/12+G518*2/12</f>
        <v>4.4016666666666673</v>
      </c>
      <c r="H508" s="1">
        <f t="shared" ca="1" si="72"/>
        <v>245.14555102040816</v>
      </c>
      <c r="I508" s="1">
        <f t="shared" ca="1" si="73"/>
        <v>13.37157551020408</v>
      </c>
      <c r="J508" s="6">
        <f t="shared" ca="1" si="77"/>
        <v>2011.0332824148045</v>
      </c>
      <c r="K508" s="1">
        <f t="shared" ca="1" si="74"/>
        <v>19.012708928571428</v>
      </c>
      <c r="L508" s="6">
        <f t="shared" ca="1" si="75"/>
        <v>155.96934264183</v>
      </c>
      <c r="M508" s="7">
        <f t="shared" ca="1" si="78"/>
        <v>12.443453515183666</v>
      </c>
      <c r="N508" s="8">
        <f ca="1">J508/AVERAGE(L388:L507)</f>
        <v>15.745059939032112</v>
      </c>
      <c r="O508" s="13">
        <f ca="1">1/M508-(G508/100-(((E508/E388)^(1/10))-1))</f>
        <v>5.2210253654173922E-2</v>
      </c>
      <c r="P508" s="5">
        <f ca="1">((G508/G509+G508/1200+((1+G509/1200)^(-119))*(1-G508/G509)))</f>
        <v>1.0056093495067409</v>
      </c>
      <c r="Q508" s="5">
        <f ca="1">Q507*P507*E507/E508</f>
        <v>6.8930267914901648</v>
      </c>
      <c r="R508" s="10">
        <f t="shared" ca="1" si="79"/>
        <v>1.6300255522496698E-2</v>
      </c>
      <c r="S508" s="10">
        <f t="shared" ca="1" si="80"/>
        <v>-8.7187907954053845E-3</v>
      </c>
      <c r="T508" s="10">
        <f t="shared" ca="1" si="81"/>
        <v>2.5019046317902083E-2</v>
      </c>
      <c r="U508" s="10"/>
      <c r="V508" s="11"/>
      <c r="W508" s="12"/>
      <c r="X508" s="12"/>
    </row>
    <row r="509" spans="1:24" x14ac:dyDescent="0.2">
      <c r="A509" s="3">
        <v>1913.04</v>
      </c>
      <c r="B509" s="4">
        <v>8.7899999999999991</v>
      </c>
      <c r="C509" s="1">
        <v>0.48</v>
      </c>
      <c r="D509" s="4">
        <v>0.67669999999999997</v>
      </c>
      <c r="E509" s="4">
        <v>9.8000000000000007</v>
      </c>
      <c r="F509" s="1">
        <f t="shared" ca="1" si="76"/>
        <v>1913.2916666666283</v>
      </c>
      <c r="G509" s="5">
        <f ca="1">G506*9/12+G518*3/12</f>
        <v>4.3775000000000004</v>
      </c>
      <c r="H509" s="1">
        <f t="shared" ca="1" si="72"/>
        <v>244.86697653061219</v>
      </c>
      <c r="I509" s="1">
        <f t="shared" ca="1" si="73"/>
        <v>13.37157551020408</v>
      </c>
      <c r="J509" s="6">
        <f t="shared" ca="1" si="77"/>
        <v>2017.8890776957637</v>
      </c>
      <c r="K509" s="1">
        <f t="shared" ca="1" si="74"/>
        <v>18.851135724489794</v>
      </c>
      <c r="L509" s="6">
        <f t="shared" ca="1" si="75"/>
        <v>155.34761534433716</v>
      </c>
      <c r="M509" s="7">
        <f t="shared" ca="1" si="78"/>
        <v>12.433067081795167</v>
      </c>
      <c r="N509" s="8">
        <f ca="1">J509/AVERAGE(L389:L508)</f>
        <v>15.742029169880416</v>
      </c>
      <c r="O509" s="13">
        <f ca="1">1/M509-(G509/100-(((E509/E389)^(1/10))-1))</f>
        <v>5.2519055048822809E-2</v>
      </c>
      <c r="P509" s="5">
        <f ca="1">((G509/G510+G509/1200+((1+G510/1200)^(-119))*(1-G509/G510)))</f>
        <v>1.0055913826649947</v>
      </c>
      <c r="Q509" s="5">
        <f ca="1">Q508*P508*E508/E509</f>
        <v>6.9316921879229616</v>
      </c>
      <c r="R509" s="10">
        <f t="shared" ca="1" si="79"/>
        <v>1.2218962920049981E-2</v>
      </c>
      <c r="S509" s="10">
        <f t="shared" ca="1" si="80"/>
        <v>-9.3069970459457307E-3</v>
      </c>
      <c r="T509" s="10">
        <f t="shared" ca="1" si="81"/>
        <v>2.1525959965995711E-2</v>
      </c>
      <c r="U509" s="10"/>
      <c r="V509" s="11"/>
      <c r="W509" s="12"/>
      <c r="X509" s="12"/>
    </row>
    <row r="510" spans="1:24" x14ac:dyDescent="0.2">
      <c r="A510" s="3">
        <v>1913.05</v>
      </c>
      <c r="B510" s="4">
        <v>8.5500000000000007</v>
      </c>
      <c r="C510" s="1">
        <v>0.48</v>
      </c>
      <c r="D510" s="4">
        <v>0.67079999999999995</v>
      </c>
      <c r="E510" s="4">
        <v>9.6999999999999993</v>
      </c>
      <c r="F510" s="1">
        <f t="shared" ca="1" si="76"/>
        <v>1913.3749999999616</v>
      </c>
      <c r="G510" s="5">
        <f ca="1">G506*8/12+G518*4/12</f>
        <v>4.3533333333333335</v>
      </c>
      <c r="H510" s="1">
        <f t="shared" ca="1" si="72"/>
        <v>240.63666494845364</v>
      </c>
      <c r="I510" s="1">
        <f t="shared" ca="1" si="73"/>
        <v>13.509426804123711</v>
      </c>
      <c r="J510" s="6">
        <f t="shared" ca="1" si="77"/>
        <v>1992.3054354008752</v>
      </c>
      <c r="K510" s="1">
        <f t="shared" ca="1" si="74"/>
        <v>18.879423958762885</v>
      </c>
      <c r="L510" s="6">
        <f t="shared" ca="1" si="75"/>
        <v>156.30859486162652</v>
      </c>
      <c r="M510" s="7">
        <f t="shared" ca="1" si="78"/>
        <v>12.221401061154127</v>
      </c>
      <c r="N510" s="8">
        <f ca="1">J510/AVERAGE(L390:L509)</f>
        <v>15.486455408529707</v>
      </c>
      <c r="O510" s="13">
        <f ca="1">1/M510-(G510/100-(((E510/E390)^(1/10))-1))</f>
        <v>5.5448529180466215E-2</v>
      </c>
      <c r="P510" s="5">
        <f ca="1">((G510/G511+G510/1200+((1+G511/1200)^(-119))*(1-G510/G511)))</f>
        <v>1.0055734192130459</v>
      </c>
      <c r="Q510" s="5">
        <f ca="1">Q509*P509*E509/E510</f>
        <v>7.0423102400333626</v>
      </c>
      <c r="R510" s="10">
        <f t="shared" ca="1" si="79"/>
        <v>9.1185593105977958E-3</v>
      </c>
      <c r="S510" s="10">
        <f t="shared" ca="1" si="80"/>
        <v>-1.032271393151829E-2</v>
      </c>
      <c r="T510" s="10">
        <f t="shared" ca="1" si="81"/>
        <v>1.9441273242116086E-2</v>
      </c>
      <c r="U510" s="10"/>
      <c r="V510" s="11"/>
      <c r="W510" s="12"/>
      <c r="X510" s="12"/>
    </row>
    <row r="511" spans="1:24" x14ac:dyDescent="0.2">
      <c r="A511" s="3">
        <v>1913.06</v>
      </c>
      <c r="B511" s="4">
        <v>8.1199999999999992</v>
      </c>
      <c r="C511" s="1">
        <v>0.48</v>
      </c>
      <c r="D511" s="4">
        <v>0.66500000000000004</v>
      </c>
      <c r="E511" s="4">
        <v>9.8000000000000007</v>
      </c>
      <c r="F511" s="1">
        <f t="shared" ca="1" si="76"/>
        <v>1913.4583333332948</v>
      </c>
      <c r="G511" s="5">
        <f ca="1">G506*7/12+G518*5/12</f>
        <v>4.3291666666666675</v>
      </c>
      <c r="H511" s="1">
        <f t="shared" ca="1" si="72"/>
        <v>226.20248571428567</v>
      </c>
      <c r="I511" s="1">
        <f t="shared" ca="1" si="73"/>
        <v>13.37157551020408</v>
      </c>
      <c r="J511" s="6">
        <f t="shared" ca="1" si="77"/>
        <v>1882.0260153102997</v>
      </c>
      <c r="K511" s="1">
        <f t="shared" ca="1" si="74"/>
        <v>18.52520357142857</v>
      </c>
      <c r="L511" s="6">
        <f t="shared" ca="1" si="75"/>
        <v>154.13144090903319</v>
      </c>
      <c r="M511" s="7">
        <f t="shared" ca="1" si="78"/>
        <v>11.491962852761231</v>
      </c>
      <c r="N511" s="8">
        <f ca="1">J511/AVERAGE(L391:L510)</f>
        <v>14.577005951226621</v>
      </c>
      <c r="O511" s="13">
        <f ca="1">1/M511-(G511/100-(((E511/E391)^(1/10))-1))</f>
        <v>6.1927636746905199E-2</v>
      </c>
      <c r="P511" s="5">
        <f ca="1">((G511/G512+G511/1200+((1+G512/1200)^(-119))*(1-G511/G512)))</f>
        <v>1.0055554591569871</v>
      </c>
      <c r="Q511" s="5">
        <f ca="1">Q510*P510*E510/E511</f>
        <v>7.0092991710331756</v>
      </c>
      <c r="R511" s="10">
        <f t="shared" ca="1" si="79"/>
        <v>1.0878047528940726E-2</v>
      </c>
      <c r="S511" s="10">
        <f t="shared" ca="1" si="80"/>
        <v>-9.8916250778446901E-3</v>
      </c>
      <c r="T511" s="10">
        <f t="shared" ca="1" si="81"/>
        <v>2.0769672606785416E-2</v>
      </c>
      <c r="U511" s="10"/>
      <c r="V511" s="11"/>
      <c r="W511" s="12"/>
      <c r="X511" s="12"/>
    </row>
    <row r="512" spans="1:24" x14ac:dyDescent="0.2">
      <c r="A512" s="3">
        <v>1913.07</v>
      </c>
      <c r="B512" s="4">
        <v>8.23</v>
      </c>
      <c r="C512" s="1">
        <v>0.48</v>
      </c>
      <c r="D512" s="4">
        <v>0.65920000000000001</v>
      </c>
      <c r="E512" s="4">
        <v>9.9</v>
      </c>
      <c r="F512" s="1">
        <f t="shared" ca="1" si="76"/>
        <v>1913.5416666666281</v>
      </c>
      <c r="G512" s="5">
        <f ca="1">G506*6/12+G518*6/12</f>
        <v>4.3049999999999997</v>
      </c>
      <c r="H512" s="1">
        <f t="shared" ca="1" si="72"/>
        <v>226.9509787878788</v>
      </c>
      <c r="I512" s="1">
        <f t="shared" ca="1" si="73"/>
        <v>13.23650909090909</v>
      </c>
      <c r="J512" s="6">
        <f t="shared" ca="1" si="77"/>
        <v>1897.4309652788797</v>
      </c>
      <c r="K512" s="1">
        <f t="shared" ca="1" si="74"/>
        <v>18.17813915151515</v>
      </c>
      <c r="L512" s="6">
        <f t="shared" ca="1" si="75"/>
        <v>151.97891765635936</v>
      </c>
      <c r="M512" s="7">
        <f t="shared" ca="1" si="78"/>
        <v>11.534022795459864</v>
      </c>
      <c r="N512" s="8">
        <f ca="1">J512/AVERAGE(L392:L511)</f>
        <v>14.645116150014788</v>
      </c>
      <c r="O512" s="13">
        <f ca="1">1/M512-(G512/100-(((E512/E392)^(1/10))-1))</f>
        <v>6.2886227551677637E-2</v>
      </c>
      <c r="P512" s="5">
        <f ca="1">((G512/G513+G512/1200+((1+G513/1200)^(-119))*(1-G512/G513)))</f>
        <v>1.0055375025029214</v>
      </c>
      <c r="Q512" s="5">
        <f ca="1">Q511*P511*E511/E512</f>
        <v>6.9770447124959745</v>
      </c>
      <c r="R512" s="10">
        <f t="shared" ca="1" si="79"/>
        <v>5.9752625072555521E-3</v>
      </c>
      <c r="S512" s="10">
        <f t="shared" ca="1" si="80"/>
        <v>-1.0044690574377735E-2</v>
      </c>
      <c r="T512" s="10">
        <f t="shared" ca="1" si="81"/>
        <v>1.6019953081633287E-2</v>
      </c>
      <c r="U512" s="10"/>
      <c r="V512" s="11"/>
      <c r="W512" s="12"/>
      <c r="X512" s="12"/>
    </row>
    <row r="513" spans="1:24" x14ac:dyDescent="0.2">
      <c r="A513" s="3">
        <v>1913.08</v>
      </c>
      <c r="B513" s="4">
        <v>8.4499999999999993</v>
      </c>
      <c r="C513" s="1">
        <v>0.48</v>
      </c>
      <c r="D513" s="4">
        <v>0.65329999999999999</v>
      </c>
      <c r="E513" s="4">
        <v>9.9</v>
      </c>
      <c r="F513" s="1">
        <f t="shared" ca="1" si="76"/>
        <v>1913.6249999999613</v>
      </c>
      <c r="G513" s="5">
        <f ca="1">G506*5/12+G518*7/12</f>
        <v>4.2808333333333337</v>
      </c>
      <c r="H513" s="1">
        <f t="shared" ca="1" si="72"/>
        <v>233.0177121212121</v>
      </c>
      <c r="I513" s="1">
        <f t="shared" ca="1" si="73"/>
        <v>13.23650909090909</v>
      </c>
      <c r="J513" s="6">
        <f t="shared" ca="1" si="77"/>
        <v>1957.3741063447981</v>
      </c>
      <c r="K513" s="1">
        <f t="shared" ca="1" si="74"/>
        <v>18.015440393939393</v>
      </c>
      <c r="L513" s="6">
        <f t="shared" ca="1" si="75"/>
        <v>151.33165723965166</v>
      </c>
      <c r="M513" s="7">
        <f t="shared" ca="1" si="78"/>
        <v>11.846840543564635</v>
      </c>
      <c r="N513" s="8">
        <f ca="1">J513/AVERAGE(L393:L512)</f>
        <v>15.05641506521172</v>
      </c>
      <c r="O513" s="13">
        <f ca="1">1/M513-(G513/100-(((E513/E393)^(1/10))-1))</f>
        <v>6.0838566129037638E-2</v>
      </c>
      <c r="P513" s="5">
        <f ca="1">((G513/G514+G513/1200+((1+G514/1200)^(-119))*(1-G513/G514)))</f>
        <v>1.0055195492569646</v>
      </c>
      <c r="Q513" s="5">
        <f ca="1">Q512*P512*E512/E513</f>
        <v>7.0156801150544146</v>
      </c>
      <c r="R513" s="10">
        <f t="shared" ca="1" si="79"/>
        <v>4.4722265252603588E-3</v>
      </c>
      <c r="S513" s="10">
        <f t="shared" ca="1" si="80"/>
        <v>-9.4675766482905654E-3</v>
      </c>
      <c r="T513" s="10">
        <f t="shared" ca="1" si="81"/>
        <v>1.3939803173550924E-2</v>
      </c>
      <c r="U513" s="10"/>
      <c r="V513" s="11"/>
      <c r="W513" s="12"/>
      <c r="X513" s="12"/>
    </row>
    <row r="514" spans="1:24" x14ac:dyDescent="0.2">
      <c r="A514" s="3">
        <v>1913.09</v>
      </c>
      <c r="B514" s="4">
        <v>8.5299999999999994</v>
      </c>
      <c r="C514" s="1">
        <v>0.48</v>
      </c>
      <c r="D514" s="4">
        <v>0.64749999999999996</v>
      </c>
      <c r="E514" s="4">
        <v>10</v>
      </c>
      <c r="F514" s="1">
        <f t="shared" ca="1" si="76"/>
        <v>1913.7083333332946</v>
      </c>
      <c r="G514" s="5">
        <f ca="1">G506*4/12+G518*8/12</f>
        <v>4.2566666666666668</v>
      </c>
      <c r="H514" s="1">
        <f t="shared" ca="1" si="72"/>
        <v>232.87155899999999</v>
      </c>
      <c r="I514" s="1">
        <f t="shared" ca="1" si="73"/>
        <v>13.104144</v>
      </c>
      <c r="J514" s="6">
        <f t="shared" ca="1" si="77"/>
        <v>1965.3194237232156</v>
      </c>
      <c r="K514" s="1">
        <f t="shared" ca="1" si="74"/>
        <v>17.676944249999998</v>
      </c>
      <c r="L514" s="6">
        <f t="shared" ca="1" si="75"/>
        <v>149.18456352412448</v>
      </c>
      <c r="M514" s="7">
        <f t="shared" ca="1" si="78"/>
        <v>11.843316826625976</v>
      </c>
      <c r="N514" s="8">
        <f ca="1">J514/AVERAGE(L394:L513)</f>
        <v>15.065935573976546</v>
      </c>
      <c r="O514" s="13">
        <f ca="1">1/M514-(G514/100-(((E514/E394)^(1/10))-1))</f>
        <v>6.0951161221823258E-2</v>
      </c>
      <c r="P514" s="5">
        <f ca="1">((G514/G515+G514/1200+((1+G515/1200)^(-119))*(1-G514/G515)))</f>
        <v>1.005501599425245</v>
      </c>
      <c r="Q514" s="5">
        <f ca="1">Q513*P513*E513/E514</f>
        <v>6.9838594719503586</v>
      </c>
      <c r="R514" s="10">
        <f t="shared" ca="1" si="79"/>
        <v>4.6355399792461505E-3</v>
      </c>
      <c r="S514" s="10">
        <f t="shared" ca="1" si="80"/>
        <v>-9.0498831368744925E-3</v>
      </c>
      <c r="T514" s="10">
        <f t="shared" ca="1" si="81"/>
        <v>1.3685423116120643E-2</v>
      </c>
      <c r="U514" s="10"/>
      <c r="V514" s="11"/>
      <c r="W514" s="12"/>
      <c r="X514" s="12"/>
    </row>
    <row r="515" spans="1:24" x14ac:dyDescent="0.2">
      <c r="A515" s="3">
        <v>1913.1</v>
      </c>
      <c r="B515" s="4">
        <v>8.26</v>
      </c>
      <c r="C515" s="1">
        <v>0.48</v>
      </c>
      <c r="D515" s="4">
        <v>0.64170000000000005</v>
      </c>
      <c r="E515" s="4">
        <v>10</v>
      </c>
      <c r="F515" s="1">
        <f t="shared" ca="1" si="76"/>
        <v>1913.7916666666279</v>
      </c>
      <c r="G515" s="5">
        <f ca="1">G506*3/12+G518*9/12</f>
        <v>4.2324999999999999</v>
      </c>
      <c r="H515" s="1">
        <f t="shared" ref="H515:H578" ca="1" si="82">B515*$E$1815/E515</f>
        <v>225.50047799999999</v>
      </c>
      <c r="I515" s="1">
        <f t="shared" ref="I515:I578" ca="1" si="83">C515*$E$1815/E515</f>
        <v>13.104144</v>
      </c>
      <c r="J515" s="6">
        <f t="shared" ca="1" si="77"/>
        <v>1912.3272235524842</v>
      </c>
      <c r="K515" s="1">
        <f t="shared" ref="K515:K578" ca="1" si="84">D515*$E$1815/E515</f>
        <v>17.518602510000001</v>
      </c>
      <c r="L515" s="6">
        <f t="shared" ref="L515:L578" ca="1" si="85">K515*(J515/H515)</f>
        <v>148.56421057549991</v>
      </c>
      <c r="M515" s="7">
        <f t="shared" ca="1" si="78"/>
        <v>11.471490240312296</v>
      </c>
      <c r="N515" s="8">
        <f ca="1">J515/AVERAGE(L395:L514)</f>
        <v>14.609857401411707</v>
      </c>
      <c r="O515" s="13">
        <f ca="1">1/M515-(G515/100-(((E515/E395)^(1/10))-1))</f>
        <v>6.5108721960351307E-2</v>
      </c>
      <c r="P515" s="5">
        <f ca="1">((G515/G516+G515/1200+((1+G516/1200)^(-119))*(1-G515/G516)))</f>
        <v>1.0054836530139013</v>
      </c>
      <c r="Q515" s="5">
        <f ca="1">Q514*P514*E514/E515</f>
        <v>7.022281869207232</v>
      </c>
      <c r="R515" s="10">
        <f t="shared" ca="1" si="79"/>
        <v>5.8573572307980548E-3</v>
      </c>
      <c r="S515" s="10">
        <f t="shared" ca="1" si="80"/>
        <v>-9.6245751969068483E-3</v>
      </c>
      <c r="T515" s="10">
        <f t="shared" ca="1" si="81"/>
        <v>1.5481932427704903E-2</v>
      </c>
      <c r="U515" s="10"/>
      <c r="V515" s="11"/>
      <c r="W515" s="12"/>
      <c r="X515" s="12"/>
    </row>
    <row r="516" spans="1:24" x14ac:dyDescent="0.2">
      <c r="A516" s="3">
        <v>1913.11</v>
      </c>
      <c r="B516" s="4">
        <v>8.0500000000000007</v>
      </c>
      <c r="C516" s="1">
        <v>0.48</v>
      </c>
      <c r="D516" s="4">
        <v>0.63580000000000003</v>
      </c>
      <c r="E516" s="4">
        <v>10.1</v>
      </c>
      <c r="F516" s="1">
        <f t="shared" ref="F516:F579" ca="1" si="86">F515+1/12</f>
        <v>1913.8749999999611</v>
      </c>
      <c r="G516" s="5">
        <f ca="1">G506*2/12+G518*10/12</f>
        <v>4.2083333333333339</v>
      </c>
      <c r="H516" s="1">
        <f t="shared" ca="1" si="82"/>
        <v>217.59150000000002</v>
      </c>
      <c r="I516" s="1">
        <f t="shared" ca="1" si="83"/>
        <v>12.974399999999999</v>
      </c>
      <c r="J516" s="6">
        <f t="shared" ref="J516:J579" ca="1" si="87">J515*((H516+(I516/12))/H515)</f>
        <v>1854.4251478603312</v>
      </c>
      <c r="K516" s="1">
        <f t="shared" ca="1" si="84"/>
        <v>17.185673999999999</v>
      </c>
      <c r="L516" s="6">
        <f t="shared" ca="1" si="85"/>
        <v>146.46503217510539</v>
      </c>
      <c r="M516" s="7">
        <f t="shared" ca="1" si="78"/>
        <v>11.072537845038017</v>
      </c>
      <c r="N516" s="8">
        <f ca="1">J516/AVERAGE(L396:L515)</f>
        <v>14.120136915548958</v>
      </c>
      <c r="O516" s="13">
        <f ca="1">1/M516-(G516/100-(((E516/E396)^(1/10))-1))</f>
        <v>7.0702015740189167E-2</v>
      </c>
      <c r="P516" s="5">
        <f ca="1">((G516/G517+G516/1200+((1+G517/1200)^(-119))*(1-G516/G517)))</f>
        <v>1.0054657100290856</v>
      </c>
      <c r="Q516" s="5">
        <f ca="1">Q515*P515*E515/E516</f>
        <v>6.9908808181621538</v>
      </c>
      <c r="R516" s="10">
        <f t="shared" ca="1" si="79"/>
        <v>1.2467904587126322E-2</v>
      </c>
      <c r="S516" s="10">
        <f t="shared" ca="1" si="80"/>
        <v>-8.639073767631511E-3</v>
      </c>
      <c r="T516" s="10">
        <f t="shared" ca="1" si="81"/>
        <v>2.1106978354757833E-2</v>
      </c>
      <c r="U516" s="10"/>
      <c r="V516" s="11"/>
      <c r="W516" s="12"/>
      <c r="X516" s="12"/>
    </row>
    <row r="517" spans="1:24" x14ac:dyDescent="0.2">
      <c r="A517" s="3">
        <v>1913.12</v>
      </c>
      <c r="B517" s="4">
        <v>8.0399999999999991</v>
      </c>
      <c r="C517" s="1">
        <v>0.48</v>
      </c>
      <c r="D517" s="4">
        <v>0.63</v>
      </c>
      <c r="E517" s="4">
        <v>10</v>
      </c>
      <c r="F517" s="1">
        <f t="shared" ca="1" si="86"/>
        <v>1913.9583333332944</v>
      </c>
      <c r="G517" s="5">
        <f ca="1">G506*1/12+G518*11/12</f>
        <v>4.184166666666667</v>
      </c>
      <c r="H517" s="1">
        <f t="shared" ca="1" si="82"/>
        <v>219.49441199999995</v>
      </c>
      <c r="I517" s="1">
        <f t="shared" ca="1" si="83"/>
        <v>13.104144</v>
      </c>
      <c r="J517" s="6">
        <f t="shared" ca="1" si="87"/>
        <v>1879.9494095228056</v>
      </c>
      <c r="K517" s="1">
        <f t="shared" ca="1" si="84"/>
        <v>17.199188999999997</v>
      </c>
      <c r="L517" s="6">
        <f t="shared" ca="1" si="85"/>
        <v>147.30946865663776</v>
      </c>
      <c r="M517" s="7">
        <f t="shared" ca="1" si="78"/>
        <v>11.1740408700368</v>
      </c>
      <c r="N517" s="8">
        <f ca="1">J517/AVERAGE(L397:L516)</f>
        <v>14.26876114026939</v>
      </c>
      <c r="O517" s="13">
        <f ca="1">1/M517-(G517/100-(((E517/E397)^(1/10))-1))</f>
        <v>6.9106402858134602E-2</v>
      </c>
      <c r="P517" s="5">
        <f ca="1">((G517/G518+G517/1200+((1+G518/1200)^(-119))*(1-G517/G518)))</f>
        <v>1.0054477704769611</v>
      </c>
      <c r="Q517" s="5">
        <f ca="1">Q516*P516*E516/E517</f>
        <v>7.0993818550177448</v>
      </c>
      <c r="R517" s="10">
        <f t="shared" ca="1" si="79"/>
        <v>1.497981548849614E-2</v>
      </c>
      <c r="S517" s="10">
        <f t="shared" ca="1" si="80"/>
        <v>-9.6255167220593574E-3</v>
      </c>
      <c r="T517" s="10">
        <f t="shared" ca="1" si="81"/>
        <v>2.4605332210555497E-2</v>
      </c>
      <c r="U517" s="10"/>
      <c r="V517" s="11"/>
      <c r="W517" s="12"/>
      <c r="X517" s="12"/>
    </row>
    <row r="518" spans="1:24" x14ac:dyDescent="0.2">
      <c r="A518" s="3">
        <v>1914.01</v>
      </c>
      <c r="B518" s="4">
        <v>8.3699999999999992</v>
      </c>
      <c r="C518" s="1">
        <v>0.47499999999999998</v>
      </c>
      <c r="D518" s="4">
        <v>0.62080000000000002</v>
      </c>
      <c r="E518" s="4">
        <v>10</v>
      </c>
      <c r="F518" s="1">
        <f t="shared" ca="1" si="86"/>
        <v>1914.0416666666276</v>
      </c>
      <c r="G518" s="5">
        <v>4.16</v>
      </c>
      <c r="H518" s="1">
        <f t="shared" ca="1" si="82"/>
        <v>228.50351099999997</v>
      </c>
      <c r="I518" s="1">
        <f t="shared" ca="1" si="83"/>
        <v>12.9676425</v>
      </c>
      <c r="J518" s="6">
        <f t="shared" ca="1" si="87"/>
        <v>1966.3670673921429</v>
      </c>
      <c r="K518" s="1">
        <f t="shared" ca="1" si="84"/>
        <v>16.948026239999997</v>
      </c>
      <c r="L518" s="6">
        <f t="shared" ca="1" si="85"/>
        <v>145.84476409044711</v>
      </c>
      <c r="M518" s="7">
        <f t="shared" ca="1" si="78"/>
        <v>11.636092105046142</v>
      </c>
      <c r="N518" s="8">
        <f ca="1">J518/AVERAGE(L398:L517)</f>
        <v>14.875360055450967</v>
      </c>
      <c r="O518" s="13">
        <f ca="1">1/M518-(G518/100-(((E518/E398)^(1/10))-1))</f>
        <v>6.342152742930654E-2</v>
      </c>
      <c r="P518" s="5">
        <f ca="1">((G518/G519+G518/1200+((1+G519/1200)^(-119))*(1-G518/G519)))</f>
        <v>1.0029258782902253</v>
      </c>
      <c r="Q518" s="5">
        <f ca="1">Q517*P517*E517/E518</f>
        <v>7.138057657892185</v>
      </c>
      <c r="R518" s="10">
        <f t="shared" ca="1" si="79"/>
        <v>1.4197189323069681E-2</v>
      </c>
      <c r="S518" s="10">
        <f t="shared" ca="1" si="80"/>
        <v>-9.626065077590007E-3</v>
      </c>
      <c r="T518" s="10">
        <f t="shared" ca="1" si="81"/>
        <v>2.3823254400659688E-2</v>
      </c>
      <c r="U518" s="10"/>
      <c r="V518" s="11"/>
      <c r="W518" s="12"/>
      <c r="X518" s="12"/>
    </row>
    <row r="519" spans="1:24" x14ac:dyDescent="0.2">
      <c r="A519" s="3">
        <v>1914.02</v>
      </c>
      <c r="B519" s="4">
        <v>8.48</v>
      </c>
      <c r="C519" s="1">
        <v>0.47</v>
      </c>
      <c r="D519" s="4">
        <v>0.61170000000000002</v>
      </c>
      <c r="E519" s="4">
        <v>9.9</v>
      </c>
      <c r="F519" s="1">
        <f t="shared" ca="1" si="86"/>
        <v>1914.1249999999609</v>
      </c>
      <c r="G519" s="5">
        <f ca="1">G518*11/12+G530*1/12</f>
        <v>4.166666666666667</v>
      </c>
      <c r="H519" s="1">
        <f t="shared" ca="1" si="82"/>
        <v>233.84499393939393</v>
      </c>
      <c r="I519" s="1">
        <f t="shared" ca="1" si="83"/>
        <v>12.960748484848484</v>
      </c>
      <c r="J519" s="6">
        <f t="shared" ca="1" si="87"/>
        <v>2021.6271164401765</v>
      </c>
      <c r="K519" s="1">
        <f t="shared" ca="1" si="84"/>
        <v>16.868276272727272</v>
      </c>
      <c r="L519" s="6">
        <f t="shared" ca="1" si="85"/>
        <v>145.82892772717639</v>
      </c>
      <c r="M519" s="7">
        <f t="shared" ca="1" si="78"/>
        <v>11.910233879798247</v>
      </c>
      <c r="N519" s="8">
        <f ca="1">J519/AVERAGE(L399:L518)</f>
        <v>15.242178170369357</v>
      </c>
      <c r="O519" s="13">
        <f ca="1">1/M519-(G519/100-(((E519/E399)^(1/10))-1))</f>
        <v>5.8042327223677206E-2</v>
      </c>
      <c r="P519" s="5">
        <f ca="1">((G519/G520+G519/1200+((1+G520/1200)^(-119))*(1-G519/G520)))</f>
        <v>1.0029316012375706</v>
      </c>
      <c r="Q519" s="5">
        <f ca="1">Q518*P518*E518/E519</f>
        <v>7.2312552988159471</v>
      </c>
      <c r="R519" s="10">
        <f t="shared" ca="1" si="79"/>
        <v>1.2940338427730014E-2</v>
      </c>
      <c r="S519" s="10">
        <f t="shared" ca="1" si="80"/>
        <v>-9.8679797779215317E-3</v>
      </c>
      <c r="T519" s="10">
        <f t="shared" ca="1" si="81"/>
        <v>2.2808318205651545E-2</v>
      </c>
      <c r="U519" s="10"/>
      <c r="V519" s="11"/>
      <c r="W519" s="12"/>
      <c r="X519" s="12"/>
    </row>
    <row r="520" spans="1:24" x14ac:dyDescent="0.2">
      <c r="A520" s="3">
        <v>1914.03</v>
      </c>
      <c r="B520" s="4">
        <v>8.32</v>
      </c>
      <c r="C520" s="1">
        <v>0.46500000000000002</v>
      </c>
      <c r="D520" s="4">
        <v>0.60250000000000004</v>
      </c>
      <c r="E520" s="4">
        <v>9.9</v>
      </c>
      <c r="F520" s="1">
        <f t="shared" ca="1" si="86"/>
        <v>1914.2083333332941</v>
      </c>
      <c r="G520" s="5">
        <f ca="1">G518*10/12+G530*2/12</f>
        <v>4.1733333333333338</v>
      </c>
      <c r="H520" s="1">
        <f t="shared" ca="1" si="82"/>
        <v>229.43282424242423</v>
      </c>
      <c r="I520" s="1">
        <f t="shared" ca="1" si="83"/>
        <v>12.822868181818182</v>
      </c>
      <c r="J520" s="6">
        <f t="shared" ca="1" si="87"/>
        <v>1992.7211862670194</v>
      </c>
      <c r="K520" s="1">
        <f t="shared" ca="1" si="84"/>
        <v>16.614576515151516</v>
      </c>
      <c r="L520" s="6">
        <f t="shared" ca="1" si="85"/>
        <v>144.30462917378358</v>
      </c>
      <c r="M520" s="7">
        <f t="shared" ca="1" si="78"/>
        <v>11.685526018836836</v>
      </c>
      <c r="N520" s="8">
        <f ca="1">J520/AVERAGE(L400:L519)</f>
        <v>14.971980169053341</v>
      </c>
      <c r="O520" s="13">
        <f ca="1">1/M520-(G520/100-(((E520/E400)^(1/10))-1))</f>
        <v>6.0737861694664823E-2</v>
      </c>
      <c r="P520" s="5">
        <f ca="1">((G520/G521+G520/1200+((1+G521/1200)^(-119))*(1-G520/G521)))</f>
        <v>1.002937324112795</v>
      </c>
      <c r="Q520" s="5">
        <f ca="1">Q519*P519*E519/E520</f>
        <v>7.2524544557991462</v>
      </c>
      <c r="R520" s="10">
        <f t="shared" ca="1" si="79"/>
        <v>1.3547488395359464E-2</v>
      </c>
      <c r="S520" s="10">
        <f t="shared" ca="1" si="80"/>
        <v>-9.1129440450385957E-3</v>
      </c>
      <c r="T520" s="10">
        <f t="shared" ca="1" si="81"/>
        <v>2.2660432440398059E-2</v>
      </c>
      <c r="U520" s="10"/>
      <c r="V520" s="11"/>
      <c r="W520" s="12"/>
      <c r="X520" s="12"/>
    </row>
    <row r="521" spans="1:24" x14ac:dyDescent="0.2">
      <c r="A521" s="3">
        <v>1914.04</v>
      </c>
      <c r="B521" s="4">
        <v>8.1199999999999992</v>
      </c>
      <c r="C521" s="1">
        <v>0.46</v>
      </c>
      <c r="D521" s="4">
        <v>0.59330000000000005</v>
      </c>
      <c r="E521" s="4">
        <v>9.8000000000000007</v>
      </c>
      <c r="F521" s="1">
        <f t="shared" ca="1" si="86"/>
        <v>1914.2916666666274</v>
      </c>
      <c r="G521" s="5">
        <f ca="1">G518*9/12+G530*3/12</f>
        <v>4.18</v>
      </c>
      <c r="H521" s="1">
        <f t="shared" ca="1" si="82"/>
        <v>226.20248571428567</v>
      </c>
      <c r="I521" s="1">
        <f t="shared" ca="1" si="83"/>
        <v>12.814426530612243</v>
      </c>
      <c r="J521" s="6">
        <f t="shared" ca="1" si="87"/>
        <v>1973.9392220837601</v>
      </c>
      <c r="K521" s="1">
        <f t="shared" ca="1" si="84"/>
        <v>16.527824479591835</v>
      </c>
      <c r="L521" s="6">
        <f t="shared" ca="1" si="85"/>
        <v>144.22883503230233</v>
      </c>
      <c r="M521" s="7">
        <f t="shared" ca="1" si="78"/>
        <v>11.522662536200242</v>
      </c>
      <c r="N521" s="8">
        <f ca="1">J521/AVERAGE(L401:L520)</f>
        <v>14.78164262596759</v>
      </c>
      <c r="O521" s="13">
        <f ca="1">1/M521-(G521/100-(((E521/E401)^(1/10))-1))</f>
        <v>6.2010776197820063E-2</v>
      </c>
      <c r="P521" s="5">
        <f ca="1">((G521/G522+G521/1200+((1+G522/1200)^(-119))*(1-G521/G522)))</f>
        <v>1.0029430469159344</v>
      </c>
      <c r="Q521" s="5">
        <f ca="1">Q520*P520*E520/E521</f>
        <v>7.3479792780587969</v>
      </c>
      <c r="R521" s="10">
        <f t="shared" ca="1" si="79"/>
        <v>1.3276523399383011E-2</v>
      </c>
      <c r="S521" s="10">
        <f t="shared" ca="1" si="80"/>
        <v>-9.3620167725330106E-3</v>
      </c>
      <c r="T521" s="10">
        <f t="shared" ca="1" si="81"/>
        <v>2.2638540171916022E-2</v>
      </c>
      <c r="U521" s="10"/>
      <c r="V521" s="11"/>
      <c r="W521" s="12"/>
      <c r="X521" s="12"/>
    </row>
    <row r="522" spans="1:24" x14ac:dyDescent="0.2">
      <c r="A522" s="3">
        <v>1914.05</v>
      </c>
      <c r="B522" s="4">
        <v>8.17</v>
      </c>
      <c r="C522" s="1">
        <v>0.45500000000000002</v>
      </c>
      <c r="D522" s="4">
        <v>0.58420000000000005</v>
      </c>
      <c r="E522" s="4">
        <v>9.9</v>
      </c>
      <c r="F522" s="1">
        <f t="shared" ca="1" si="86"/>
        <v>1914.3749999999607</v>
      </c>
      <c r="G522" s="5">
        <f ca="1">G518*8/12+G530*4/12</f>
        <v>4.1866666666666665</v>
      </c>
      <c r="H522" s="1">
        <f t="shared" ca="1" si="82"/>
        <v>225.29641515151513</v>
      </c>
      <c r="I522" s="1">
        <f t="shared" ca="1" si="83"/>
        <v>12.547107575757575</v>
      </c>
      <c r="J522" s="6">
        <f t="shared" ca="1" si="87"/>
        <v>1975.1567481626319</v>
      </c>
      <c r="K522" s="1">
        <f t="shared" ca="1" si="84"/>
        <v>16.109934606060605</v>
      </c>
      <c r="L522" s="6">
        <f t="shared" ca="1" si="85"/>
        <v>141.23458656996445</v>
      </c>
      <c r="M522" s="7">
        <f t="shared" ca="1" si="78"/>
        <v>11.479008694164486</v>
      </c>
      <c r="N522" s="8">
        <f ca="1">J522/AVERAGE(L402:L521)</f>
        <v>14.742681655780233</v>
      </c>
      <c r="O522" s="13">
        <f ca="1">1/M522-(G522/100-(((E522/E402)^(1/10))-1))</f>
        <v>6.5677718833512588E-2</v>
      </c>
      <c r="P522" s="5">
        <f ca="1">((G522/G523+G522/1200+((1+G523/1200)^(-119))*(1-G522/G523)))</f>
        <v>1.0029487696470247</v>
      </c>
      <c r="Q522" s="5">
        <f ca="1">Q521*P521*E521/E522</f>
        <v>7.2951642740355656</v>
      </c>
      <c r="R522" s="10">
        <f t="shared" ca="1" si="79"/>
        <v>1.339102029937167E-2</v>
      </c>
      <c r="S522" s="10">
        <f t="shared" ca="1" si="80"/>
        <v>-8.1817421083246744E-3</v>
      </c>
      <c r="T522" s="10">
        <f t="shared" ca="1" si="81"/>
        <v>2.1572762407696344E-2</v>
      </c>
      <c r="U522" s="10"/>
      <c r="V522" s="11"/>
      <c r="W522" s="12"/>
      <c r="X522" s="12"/>
    </row>
    <row r="523" spans="1:24" x14ac:dyDescent="0.2">
      <c r="A523" s="3">
        <v>1914.06</v>
      </c>
      <c r="B523" s="4">
        <v>8.1300000000000008</v>
      </c>
      <c r="C523" s="1">
        <v>0.45</v>
      </c>
      <c r="D523" s="4">
        <v>0.57499999999999996</v>
      </c>
      <c r="E523" s="4">
        <v>9.9</v>
      </c>
      <c r="F523" s="1">
        <f t="shared" ca="1" si="86"/>
        <v>1914.4583333332939</v>
      </c>
      <c r="G523" s="5">
        <f ca="1">G518*7/12+G530*5/12</f>
        <v>4.1933333333333334</v>
      </c>
      <c r="H523" s="1">
        <f t="shared" ca="1" si="82"/>
        <v>224.19337272727276</v>
      </c>
      <c r="I523" s="1">
        <f t="shared" ca="1" si="83"/>
        <v>12.409227272727271</v>
      </c>
      <c r="J523" s="6">
        <f t="shared" ca="1" si="87"/>
        <v>1974.5523550328394</v>
      </c>
      <c r="K523" s="1">
        <f t="shared" ca="1" si="84"/>
        <v>15.856234848484847</v>
      </c>
      <c r="L523" s="6">
        <f t="shared" ca="1" si="85"/>
        <v>139.65161182581579</v>
      </c>
      <c r="M523" s="7">
        <f t="shared" ca="1" si="78"/>
        <v>11.428715168831896</v>
      </c>
      <c r="N523" s="8">
        <f ca="1">J523/AVERAGE(L403:L522)</f>
        <v>14.694917610765895</v>
      </c>
      <c r="O523" s="13">
        <f ca="1">1/M523-(G523/100-(((E523/E403)^(1/10))-1))</f>
        <v>6.5994415246006091E-2</v>
      </c>
      <c r="P523" s="5">
        <f ca="1">((G523/G524+G523/1200+((1+G524/1200)^(-119))*(1-G523/G524)))</f>
        <v>1.0029544923061013</v>
      </c>
      <c r="Q523" s="5">
        <f ca="1">Q522*P522*E522/E523</f>
        <v>7.3166760330169014</v>
      </c>
      <c r="R523" s="10">
        <f t="shared" ca="1" si="79"/>
        <v>1.5848515590267009E-2</v>
      </c>
      <c r="S523" s="10">
        <f t="shared" ca="1" si="80"/>
        <v>-8.0095128875690147E-3</v>
      </c>
      <c r="T523" s="10">
        <f t="shared" ca="1" si="81"/>
        <v>2.3858028477836024E-2</v>
      </c>
      <c r="U523" s="10"/>
      <c r="V523" s="11"/>
      <c r="W523" s="12"/>
      <c r="X523" s="12"/>
    </row>
    <row r="524" spans="1:24" x14ac:dyDescent="0.2">
      <c r="A524" s="3">
        <v>1914.07</v>
      </c>
      <c r="B524" s="4">
        <v>7.68</v>
      </c>
      <c r="C524" s="1">
        <v>0.44500000000000001</v>
      </c>
      <c r="D524" s="4">
        <v>0.56579999999999997</v>
      </c>
      <c r="E524" s="4">
        <v>10</v>
      </c>
      <c r="F524" s="1">
        <f t="shared" ca="1" si="86"/>
        <v>1914.5416666666272</v>
      </c>
      <c r="G524" s="5">
        <f ca="1">G518*6/12+G530*6/12</f>
        <v>4.2</v>
      </c>
      <c r="H524" s="1">
        <f t="shared" ca="1" si="82"/>
        <v>209.666304</v>
      </c>
      <c r="I524" s="1">
        <f t="shared" ca="1" si="83"/>
        <v>12.148633499999999</v>
      </c>
      <c r="J524" s="6">
        <f t="shared" ca="1" si="87"/>
        <v>1855.5236431881704</v>
      </c>
      <c r="K524" s="1">
        <f t="shared" ca="1" si="84"/>
        <v>15.44650974</v>
      </c>
      <c r="L524" s="6">
        <f t="shared" ca="1" si="85"/>
        <v>136.6999059005035</v>
      </c>
      <c r="M524" s="7">
        <f t="shared" ca="1" si="78"/>
        <v>10.694345183040147</v>
      </c>
      <c r="N524" s="8">
        <f ca="1">J524/AVERAGE(L404:L523)</f>
        <v>13.769849699257296</v>
      </c>
      <c r="O524" s="13">
        <f ca="1">1/M524-(G524/100-(((E524/E404)^(1/10))-1))</f>
        <v>7.2962291281210068E-2</v>
      </c>
      <c r="P524" s="5">
        <f ca="1">((G524/G525+G524/1200+((1+G525/1200)^(-119))*(1-G524/G525)))</f>
        <v>1.0029602148931998</v>
      </c>
      <c r="Q524" s="5">
        <f ca="1">Q523*P523*E523/E524</f>
        <v>7.2649101651020604</v>
      </c>
      <c r="R524" s="10">
        <f t="shared" ca="1" si="79"/>
        <v>2.6735809697336466E-2</v>
      </c>
      <c r="S524" s="10">
        <f t="shared" ca="1" si="80"/>
        <v>-7.4237590536836429E-3</v>
      </c>
      <c r="T524" s="10">
        <f t="shared" ca="1" si="81"/>
        <v>3.4159568751020108E-2</v>
      </c>
      <c r="U524" s="10"/>
      <c r="V524" s="11"/>
      <c r="W524" s="12"/>
      <c r="X524" s="12"/>
    </row>
    <row r="525" spans="1:24" x14ac:dyDescent="0.2">
      <c r="A525" s="3">
        <v>1914.08</v>
      </c>
      <c r="B525" s="4">
        <v>7.68</v>
      </c>
      <c r="C525" s="1">
        <v>0.44</v>
      </c>
      <c r="D525" s="4">
        <v>0.55669999999999997</v>
      </c>
      <c r="E525" s="4">
        <v>10.199999999999999</v>
      </c>
      <c r="F525" s="1">
        <f t="shared" ca="1" si="86"/>
        <v>1914.6249999999604</v>
      </c>
      <c r="G525" s="5">
        <f ca="1">G518*5/12+G530*7/12</f>
        <v>4.206666666666667</v>
      </c>
      <c r="H525" s="1">
        <f t="shared" ca="1" si="82"/>
        <v>205.55520000000001</v>
      </c>
      <c r="I525" s="1">
        <f t="shared" ca="1" si="83"/>
        <v>11.7766</v>
      </c>
      <c r="J525" s="6">
        <f t="shared" ca="1" si="87"/>
        <v>1827.8259608101062</v>
      </c>
      <c r="K525" s="1">
        <f t="shared" ca="1" si="84"/>
        <v>14.900075499999998</v>
      </c>
      <c r="L525" s="6">
        <f t="shared" ca="1" si="85"/>
        <v>132.49358234153462</v>
      </c>
      <c r="M525" s="7">
        <f t="shared" ca="1" si="78"/>
        <v>10.492046265076443</v>
      </c>
      <c r="N525" s="8">
        <f ca="1">J525/AVERAGE(L405:L524)</f>
        <v>13.528140067051339</v>
      </c>
      <c r="O525" s="13">
        <f ca="1">1/M525-(G525/100-(((E525/E405)^(1/10))-1))</f>
        <v>7.5527102476564745E-2</v>
      </c>
      <c r="P525" s="5">
        <f ca="1">((G525/G526+G525/1200+((1+G526/1200)^(-119))*(1-G525/G526)))</f>
        <v>1.0029659374083564</v>
      </c>
      <c r="Q525" s="5">
        <f ca="1">Q524*P524*E524/E525</f>
        <v>7.1435449611476036</v>
      </c>
      <c r="R525" s="10">
        <f t="shared" ca="1" si="79"/>
        <v>3.2862520619821645E-2</v>
      </c>
      <c r="S525" s="10">
        <f t="shared" ca="1" si="80"/>
        <v>-4.7036406680173171E-3</v>
      </c>
      <c r="T525" s="10">
        <f t="shared" ca="1" si="81"/>
        <v>3.7566161287838962E-2</v>
      </c>
      <c r="U525" s="10"/>
      <c r="V525" s="11"/>
      <c r="W525" s="12"/>
      <c r="X525" s="12"/>
    </row>
    <row r="526" spans="1:24" x14ac:dyDescent="0.2">
      <c r="A526" s="3">
        <v>1914.09</v>
      </c>
      <c r="B526" s="4">
        <v>7.68</v>
      </c>
      <c r="C526" s="1">
        <v>0.435</v>
      </c>
      <c r="D526" s="4">
        <v>0.54749999999999999</v>
      </c>
      <c r="E526" s="4">
        <v>10.199999999999999</v>
      </c>
      <c r="F526" s="1">
        <f t="shared" ca="1" si="86"/>
        <v>1914.7083333332937</v>
      </c>
      <c r="G526" s="5">
        <f ca="1">G518*4/12+G530*8/12</f>
        <v>4.2133333333333329</v>
      </c>
      <c r="H526" s="1">
        <f t="shared" ca="1" si="82"/>
        <v>205.55520000000001</v>
      </c>
      <c r="I526" s="1">
        <f t="shared" ca="1" si="83"/>
        <v>11.642775</v>
      </c>
      <c r="J526" s="6">
        <f t="shared" ca="1" si="87"/>
        <v>1836.4533945443989</v>
      </c>
      <c r="K526" s="1">
        <f t="shared" ca="1" si="84"/>
        <v>14.653837499999998</v>
      </c>
      <c r="L526" s="6">
        <f t="shared" ca="1" si="85"/>
        <v>130.91904082201276</v>
      </c>
      <c r="M526" s="7">
        <f t="shared" ca="1" si="78"/>
        <v>10.500497301802136</v>
      </c>
      <c r="N526" s="8">
        <f ca="1">J526/AVERAGE(L406:L525)</f>
        <v>13.558230015308224</v>
      </c>
      <c r="O526" s="13">
        <f ca="1">1/M526-(G526/100-(((E526/E406)^(1/10))-1))</f>
        <v>7.4202323100274956E-2</v>
      </c>
      <c r="P526" s="5">
        <f ca="1">((G526/G527+G526/1200+((1+G527/1200)^(-119))*(1-G526/G527)))</f>
        <v>1.0029716598516059</v>
      </c>
      <c r="Q526" s="5">
        <f ca="1">Q525*P525*E525/E526</f>
        <v>7.1647322683761461</v>
      </c>
      <c r="R526" s="10">
        <f t="shared" ca="1" si="79"/>
        <v>3.1277377894172398E-2</v>
      </c>
      <c r="S526" s="10">
        <f t="shared" ca="1" si="80"/>
        <v>-5.1200046587526193E-3</v>
      </c>
      <c r="T526" s="10">
        <f t="shared" ca="1" si="81"/>
        <v>3.6397382552925017E-2</v>
      </c>
      <c r="U526" s="10"/>
      <c r="V526" s="11"/>
      <c r="W526" s="12"/>
      <c r="X526" s="12"/>
    </row>
    <row r="527" spans="1:24" x14ac:dyDescent="0.2">
      <c r="A527" s="3">
        <v>1914.1</v>
      </c>
      <c r="B527" s="4">
        <v>7.68</v>
      </c>
      <c r="C527" s="1">
        <v>0.43</v>
      </c>
      <c r="D527" s="4">
        <v>0.5383</v>
      </c>
      <c r="E527" s="4">
        <v>10.1</v>
      </c>
      <c r="F527" s="1">
        <f t="shared" ca="1" si="86"/>
        <v>1914.791666666627</v>
      </c>
      <c r="G527" s="5">
        <f ca="1">G518*3/12+G530*9/12</f>
        <v>4.2200000000000006</v>
      </c>
      <c r="H527" s="1">
        <f t="shared" ca="1" si="82"/>
        <v>207.59039999999999</v>
      </c>
      <c r="I527" s="1">
        <f t="shared" ca="1" si="83"/>
        <v>11.6229</v>
      </c>
      <c r="J527" s="6">
        <f t="shared" ca="1" si="87"/>
        <v>1863.2894599672029</v>
      </c>
      <c r="K527" s="1">
        <f t="shared" ca="1" si="84"/>
        <v>14.550249000000001</v>
      </c>
      <c r="L527" s="6">
        <f t="shared" ca="1" si="85"/>
        <v>130.60009326827415</v>
      </c>
      <c r="M527" s="7">
        <f t="shared" ca="1" si="78"/>
        <v>10.612759466126228</v>
      </c>
      <c r="N527" s="8">
        <f ca="1">J527/AVERAGE(L407:L526)</f>
        <v>13.722477893212872</v>
      </c>
      <c r="O527" s="13">
        <f ca="1">1/M527-(G527/100-(((E527/E407)^(1/10))-1))</f>
        <v>7.2122747418878558E-2</v>
      </c>
      <c r="P527" s="5">
        <f ca="1">((G527/G528+G527/1200+((1+G528/1200)^(-119))*(1-G527/G528)))</f>
        <v>1.002977382222985</v>
      </c>
      <c r="Q527" s="5">
        <f ca="1">Q526*P526*E526/E527</f>
        <v>7.2571721622947472</v>
      </c>
      <c r="R527" s="10">
        <f t="shared" ca="1" si="79"/>
        <v>2.835080578332172E-2</v>
      </c>
      <c r="S527" s="10">
        <f t="shared" ca="1" si="80"/>
        <v>-6.5139247002863332E-3</v>
      </c>
      <c r="T527" s="10">
        <f t="shared" ca="1" si="81"/>
        <v>3.4864730483608053E-2</v>
      </c>
      <c r="U527" s="10"/>
      <c r="V527" s="11"/>
      <c r="W527" s="12"/>
      <c r="X527" s="12"/>
    </row>
    <row r="528" spans="1:24" x14ac:dyDescent="0.2">
      <c r="A528" s="3">
        <v>1914.11</v>
      </c>
      <c r="B528" s="4">
        <v>7.68</v>
      </c>
      <c r="C528" s="1">
        <v>0.42499999999999999</v>
      </c>
      <c r="D528" s="4">
        <v>0.5292</v>
      </c>
      <c r="E528" s="4">
        <v>10.199999999999999</v>
      </c>
      <c r="F528" s="1">
        <f t="shared" ca="1" si="86"/>
        <v>1914.8749999999602</v>
      </c>
      <c r="G528" s="5">
        <f ca="1">G518*2/12+G530*10/12</f>
        <v>4.2266666666666666</v>
      </c>
      <c r="H528" s="1">
        <f t="shared" ca="1" si="82"/>
        <v>205.55520000000001</v>
      </c>
      <c r="I528" s="1">
        <f t="shared" ca="1" si="83"/>
        <v>11.375124999999999</v>
      </c>
      <c r="J528" s="6">
        <f t="shared" ca="1" si="87"/>
        <v>1853.5303180910239</v>
      </c>
      <c r="K528" s="1">
        <f t="shared" ca="1" si="84"/>
        <v>14.164038</v>
      </c>
      <c r="L528" s="6">
        <f t="shared" ca="1" si="85"/>
        <v>127.7198234809596</v>
      </c>
      <c r="M528" s="7">
        <f t="shared" ca="1" si="78"/>
        <v>10.516917642992128</v>
      </c>
      <c r="N528" s="8">
        <f ca="1">J528/AVERAGE(L408:L527)</f>
        <v>13.617092303207153</v>
      </c>
      <c r="O528" s="13">
        <f ca="1">1/M528-(G528/100-(((E528/E408)^(1/10))-1))</f>
        <v>7.1602652010320983E-2</v>
      </c>
      <c r="P528" s="5">
        <f ca="1">((G528/G529+G528/1200+((1+G529/1200)^(-119))*(1-G528/G529)))</f>
        <v>1.0029831045225286</v>
      </c>
      <c r="Q528" s="5">
        <f ca="1">Q527*P527*E527/E528</f>
        <v>7.2074189539771609</v>
      </c>
      <c r="R528" s="10">
        <f t="shared" ca="1" si="79"/>
        <v>3.4988066159721276E-2</v>
      </c>
      <c r="S528" s="10">
        <f t="shared" ca="1" si="80"/>
        <v>-5.371128359994537E-3</v>
      </c>
      <c r="T528" s="10">
        <f t="shared" ca="1" si="81"/>
        <v>4.0359194519715813E-2</v>
      </c>
      <c r="U528" s="10"/>
      <c r="V528" s="11"/>
      <c r="W528" s="12"/>
      <c r="X528" s="12"/>
    </row>
    <row r="529" spans="1:24" x14ac:dyDescent="0.2">
      <c r="A529" s="3">
        <v>1914.12</v>
      </c>
      <c r="B529" s="4">
        <v>7.35</v>
      </c>
      <c r="C529" s="1">
        <v>0.42</v>
      </c>
      <c r="D529" s="4">
        <v>0.52</v>
      </c>
      <c r="E529" s="4">
        <v>10.1</v>
      </c>
      <c r="F529" s="1">
        <f t="shared" ca="1" si="86"/>
        <v>1914.9583333332935</v>
      </c>
      <c r="G529" s="5">
        <f ca="1">G518*1/12+G530*11/12</f>
        <v>4.2333333333333334</v>
      </c>
      <c r="H529" s="1">
        <f t="shared" ca="1" si="82"/>
        <v>198.67049999999998</v>
      </c>
      <c r="I529" s="1">
        <f t="shared" ca="1" si="83"/>
        <v>11.352599999999999</v>
      </c>
      <c r="J529" s="6">
        <f t="shared" ca="1" si="87"/>
        <v>1799.9803819982794</v>
      </c>
      <c r="K529" s="1">
        <f t="shared" ca="1" si="84"/>
        <v>14.0556</v>
      </c>
      <c r="L529" s="6">
        <f t="shared" ca="1" si="85"/>
        <v>127.34555083525244</v>
      </c>
      <c r="M529" s="7">
        <f t="shared" ca="1" si="78"/>
        <v>10.172217991997869</v>
      </c>
      <c r="N529" s="8">
        <f ca="1">J529/AVERAGE(L409:L528)</f>
        <v>13.191719327709954</v>
      </c>
      <c r="O529" s="13">
        <f ca="1">1/M529-(G529/100-(((E529/E409)^(1/10))-1))</f>
        <v>7.3754825935587368E-2</v>
      </c>
      <c r="P529" s="5">
        <f ca="1">((G529/G530+G529/1200+((1+G530/1200)^(-119))*(1-G529/G530)))</f>
        <v>1.0029888267502722</v>
      </c>
      <c r="Q529" s="5">
        <f ca="1">Q528*P528*E528/E529</f>
        <v>7.3004928978372465</v>
      </c>
      <c r="R529" s="10">
        <f t="shared" ca="1" si="79"/>
        <v>4.3359350795322271E-2</v>
      </c>
      <c r="S529" s="10">
        <f t="shared" ca="1" si="80"/>
        <v>-6.7650081812419272E-3</v>
      </c>
      <c r="T529" s="10">
        <f t="shared" ca="1" si="81"/>
        <v>5.0124358976564198E-2</v>
      </c>
      <c r="U529" s="10"/>
      <c r="V529" s="11"/>
      <c r="W529" s="12"/>
      <c r="X529" s="12"/>
    </row>
    <row r="530" spans="1:24" x14ac:dyDescent="0.2">
      <c r="A530" s="3">
        <v>1915.01</v>
      </c>
      <c r="B530" s="4">
        <v>7.48</v>
      </c>
      <c r="C530" s="1">
        <v>0.42080000000000001</v>
      </c>
      <c r="D530" s="4">
        <v>0.55000000000000004</v>
      </c>
      <c r="E530" s="4">
        <v>10.1</v>
      </c>
      <c r="F530" s="1">
        <f t="shared" ca="1" si="86"/>
        <v>1915.0416666666267</v>
      </c>
      <c r="G530" s="5">
        <v>4.24</v>
      </c>
      <c r="H530" s="1">
        <f t="shared" ca="1" si="82"/>
        <v>202.18440000000001</v>
      </c>
      <c r="I530" s="1">
        <f t="shared" ca="1" si="83"/>
        <v>11.374224</v>
      </c>
      <c r="J530" s="6">
        <f t="shared" ca="1" si="87"/>
        <v>1840.4044312121371</v>
      </c>
      <c r="K530" s="1">
        <f t="shared" ca="1" si="84"/>
        <v>14.866500000000002</v>
      </c>
      <c r="L530" s="6">
        <f t="shared" ca="1" si="85"/>
        <v>135.32385523618655</v>
      </c>
      <c r="M530" s="7">
        <f t="shared" ca="1" si="78"/>
        <v>10.359834197757275</v>
      </c>
      <c r="N530" s="8">
        <f ca="1">J530/AVERAGE(L410:L529)</f>
        <v>13.455503012706066</v>
      </c>
      <c r="O530" s="13">
        <f ca="1">1/M530-(G530/100-(((E530/E410)^(1/10))-1))</f>
        <v>7.1907823631394668E-2</v>
      </c>
      <c r="P530" s="5">
        <f ca="1">((G530/G531+G530/1200+((1+G531/1200)^(-119))*(1-G530/G531)))</f>
        <v>1.0048142824374222</v>
      </c>
      <c r="Q530" s="5">
        <f ca="1">Q529*P529*E529/E530</f>
        <v>7.3223128063004754</v>
      </c>
      <c r="R530" s="10">
        <f t="shared" ca="1" si="79"/>
        <v>4.5725557855251564E-2</v>
      </c>
      <c r="S530" s="10">
        <f t="shared" ca="1" si="80"/>
        <v>-6.6053778011641029E-3</v>
      </c>
      <c r="T530" s="10">
        <f t="shared" ca="1" si="81"/>
        <v>5.2330935656415667E-2</v>
      </c>
      <c r="U530" s="10"/>
      <c r="V530" s="11"/>
      <c r="W530" s="12"/>
      <c r="X530" s="12"/>
    </row>
    <row r="531" spans="1:24" x14ac:dyDescent="0.2">
      <c r="A531" s="3">
        <v>1915.02</v>
      </c>
      <c r="B531" s="4">
        <v>7.38</v>
      </c>
      <c r="C531" s="1">
        <v>0.42170000000000002</v>
      </c>
      <c r="D531" s="4">
        <v>0.57999999999999996</v>
      </c>
      <c r="E531" s="4">
        <v>10</v>
      </c>
      <c r="F531" s="1">
        <f t="shared" ca="1" si="86"/>
        <v>1915.12499999996</v>
      </c>
      <c r="G531" s="5">
        <f ca="1">G530*11/12+G542*1/12</f>
        <v>4.2241666666666671</v>
      </c>
      <c r="H531" s="1">
        <f t="shared" ca="1" si="82"/>
        <v>201.47621399999997</v>
      </c>
      <c r="I531" s="1">
        <f t="shared" ca="1" si="83"/>
        <v>11.51253651</v>
      </c>
      <c r="J531" s="6">
        <f t="shared" ca="1" si="87"/>
        <v>1842.6909327824962</v>
      </c>
      <c r="K531" s="1">
        <f t="shared" ca="1" si="84"/>
        <v>15.834173999999999</v>
      </c>
      <c r="L531" s="6">
        <f t="shared" ca="1" si="85"/>
        <v>144.81852859266232</v>
      </c>
      <c r="M531" s="7">
        <f t="shared" ca="1" si="78"/>
        <v>10.329786209660694</v>
      </c>
      <c r="N531" s="8">
        <f ca="1">J531/AVERAGE(L411:L530)</f>
        <v>13.435767253018041</v>
      </c>
      <c r="O531" s="13">
        <f ca="1">1/M531-(G531/100-(((E531/E411)^(1/10))-1))</f>
        <v>7.1334717986856949E-2</v>
      </c>
      <c r="P531" s="5">
        <f ca="1">((G531/G532+G531/1200+((1+G532/1200)^(-119))*(1-G531/G532)))</f>
        <v>1.004802029369261</v>
      </c>
      <c r="Q531" s="5">
        <f ca="1">Q530*P530*E530/E531</f>
        <v>7.4311401331276112</v>
      </c>
      <c r="R531" s="10">
        <f t="shared" ca="1" si="79"/>
        <v>4.7544296397374453E-2</v>
      </c>
      <c r="S531" s="10">
        <f t="shared" ca="1" si="80"/>
        <v>-7.0536965882035396E-3</v>
      </c>
      <c r="T531" s="10">
        <f t="shared" ca="1" si="81"/>
        <v>5.4597992985577992E-2</v>
      </c>
      <c r="U531" s="10"/>
      <c r="V531" s="11"/>
      <c r="W531" s="12"/>
      <c r="X531" s="12"/>
    </row>
    <row r="532" spans="1:24" x14ac:dyDescent="0.2">
      <c r="A532" s="3">
        <v>1915.03</v>
      </c>
      <c r="B532" s="4">
        <v>7.57</v>
      </c>
      <c r="C532" s="1">
        <v>0.42249999999999999</v>
      </c>
      <c r="D532" s="4">
        <v>0.61</v>
      </c>
      <c r="E532" s="4">
        <v>9.9</v>
      </c>
      <c r="F532" s="1">
        <f t="shared" ca="1" si="86"/>
        <v>1915.2083333332932</v>
      </c>
      <c r="G532" s="5">
        <f ca="1">G530*10/12+G542*2/12</f>
        <v>4.2083333333333339</v>
      </c>
      <c r="H532" s="1">
        <f t="shared" ca="1" si="82"/>
        <v>208.75077878787877</v>
      </c>
      <c r="I532" s="1">
        <f t="shared" ca="1" si="83"/>
        <v>11.650885606060603</v>
      </c>
      <c r="J532" s="6">
        <f t="shared" ca="1" si="87"/>
        <v>1918.1035884256132</v>
      </c>
      <c r="K532" s="1">
        <f t="shared" ca="1" si="84"/>
        <v>16.821396969696966</v>
      </c>
      <c r="L532" s="6">
        <f t="shared" ca="1" si="85"/>
        <v>154.56316894843118</v>
      </c>
      <c r="M532" s="7">
        <f t="shared" ca="1" si="78"/>
        <v>10.707013188682817</v>
      </c>
      <c r="N532" s="8">
        <f ca="1">J532/AVERAGE(L412:L531)</f>
        <v>13.942381087442419</v>
      </c>
      <c r="O532" s="13">
        <f ca="1">1/M532-(G532/100-(((E532/E412)^(1/10))-1))</f>
        <v>6.8208639007930894E-2</v>
      </c>
      <c r="P532" s="5">
        <f ca="1">((G532/G533+G532/1200+((1+G533/1200)^(-119))*(1-G532/G533)))</f>
        <v>1.0047897772647538</v>
      </c>
      <c r="Q532" s="5">
        <f ca="1">Q531*P531*E531/E532</f>
        <v>7.542247157872711</v>
      </c>
      <c r="R532" s="10">
        <f t="shared" ca="1" si="79"/>
        <v>4.0445368556087713E-2</v>
      </c>
      <c r="S532" s="10">
        <f t="shared" ca="1" si="80"/>
        <v>-8.6617252536855815E-3</v>
      </c>
      <c r="T532" s="10">
        <f t="shared" ca="1" si="81"/>
        <v>4.9107093809773295E-2</v>
      </c>
      <c r="U532" s="10"/>
      <c r="V532" s="11"/>
      <c r="W532" s="12"/>
      <c r="X532" s="12"/>
    </row>
    <row r="533" spans="1:24" x14ac:dyDescent="0.2">
      <c r="A533" s="3">
        <v>1915.04</v>
      </c>
      <c r="B533" s="4">
        <v>8.14</v>
      </c>
      <c r="C533" s="1">
        <v>0.42330000000000001</v>
      </c>
      <c r="D533" s="4">
        <v>0.64</v>
      </c>
      <c r="E533" s="4">
        <v>10</v>
      </c>
      <c r="F533" s="1">
        <f t="shared" ca="1" si="86"/>
        <v>1915.2916666666265</v>
      </c>
      <c r="G533" s="5">
        <f ca="1">G530*9/12+G542*3/12</f>
        <v>4.1924999999999999</v>
      </c>
      <c r="H533" s="1">
        <f t="shared" ca="1" si="82"/>
        <v>222.22444200000001</v>
      </c>
      <c r="I533" s="1">
        <f t="shared" ca="1" si="83"/>
        <v>11.556216989999999</v>
      </c>
      <c r="J533" s="6">
        <f t="shared" ca="1" si="87"/>
        <v>2050.7548310076022</v>
      </c>
      <c r="K533" s="1">
        <f t="shared" ca="1" si="84"/>
        <v>17.472192</v>
      </c>
      <c r="L533" s="6">
        <f t="shared" ca="1" si="85"/>
        <v>161.23870907185079</v>
      </c>
      <c r="M533" s="7">
        <f t="shared" ca="1" si="78"/>
        <v>11.40112378900019</v>
      </c>
      <c r="N533" s="8">
        <f ca="1">J533/AVERAGE(L413:L532)</f>
        <v>14.855567969356294</v>
      </c>
      <c r="O533" s="13">
        <f ca="1">1/M533-(G533/100-(((E533/E413)^(1/10))-1))</f>
        <v>6.3703423729853131E-2</v>
      </c>
      <c r="P533" s="5">
        <f ca="1">((G533/G534+G533/1200+((1+G534/1200)^(-119))*(1-G533/G534)))</f>
        <v>1.0047775261250353</v>
      </c>
      <c r="Q533" s="5">
        <f ca="1">Q532*P532*E532/E533</f>
        <v>7.5025891134162972</v>
      </c>
      <c r="R533" s="10">
        <f t="shared" ca="1" si="79"/>
        <v>3.3483833698883636E-2</v>
      </c>
      <c r="S533" s="10">
        <f t="shared" ca="1" si="80"/>
        <v>-7.1251634677615971E-3</v>
      </c>
      <c r="T533" s="10">
        <f t="shared" ca="1" si="81"/>
        <v>4.0608997166645233E-2</v>
      </c>
      <c r="U533" s="10"/>
      <c r="V533" s="11"/>
      <c r="W533" s="12"/>
      <c r="X533" s="12"/>
    </row>
    <row r="534" spans="1:24" x14ac:dyDescent="0.2">
      <c r="A534" s="3">
        <v>1915.05</v>
      </c>
      <c r="B534" s="4">
        <v>7.95</v>
      </c>
      <c r="C534" s="1">
        <v>0.42420000000000002</v>
      </c>
      <c r="D534" s="4">
        <v>0.67</v>
      </c>
      <c r="E534" s="4">
        <v>10.1</v>
      </c>
      <c r="F534" s="1">
        <f t="shared" ca="1" si="86"/>
        <v>1915.3749999999598</v>
      </c>
      <c r="G534" s="5">
        <f ca="1">G530*8/12+G542*4/12</f>
        <v>4.1766666666666667</v>
      </c>
      <c r="H534" s="1">
        <f t="shared" ca="1" si="82"/>
        <v>214.88849999999999</v>
      </c>
      <c r="I534" s="1">
        <f t="shared" ca="1" si="83"/>
        <v>11.466125999999999</v>
      </c>
      <c r="J534" s="6">
        <f t="shared" ca="1" si="87"/>
        <v>1991.8742659141456</v>
      </c>
      <c r="K534" s="1">
        <f t="shared" ca="1" si="84"/>
        <v>18.110100000000003</v>
      </c>
      <c r="L534" s="6">
        <f t="shared" ca="1" si="85"/>
        <v>167.86864882546891</v>
      </c>
      <c r="M534" s="7">
        <f t="shared" ca="1" si="78"/>
        <v>11.026929876471318</v>
      </c>
      <c r="N534" s="8">
        <f ca="1">J534/AVERAGE(L414:L533)</f>
        <v>14.376666202260207</v>
      </c>
      <c r="O534" s="13">
        <f ca="1">1/M534-(G534/100-(((E534/E414)^(1/10))-1))</f>
        <v>6.9016953859026953E-2</v>
      </c>
      <c r="P534" s="5">
        <f ca="1">((G534/G535+G534/1200+((1+G535/1200)^(-119))*(1-G534/G535)))</f>
        <v>1.0047652759512427</v>
      </c>
      <c r="Q534" s="5">
        <f ca="1">Q533*P533*E533/E534</f>
        <v>7.463794979119851</v>
      </c>
      <c r="R534" s="10">
        <f t="shared" ca="1" si="79"/>
        <v>3.964147928245465E-2</v>
      </c>
      <c r="S534" s="10">
        <f t="shared" ca="1" si="80"/>
        <v>-6.7483709702291783E-3</v>
      </c>
      <c r="T534" s="10">
        <f t="shared" ca="1" si="81"/>
        <v>4.6389850252683829E-2</v>
      </c>
      <c r="U534" s="10"/>
      <c r="V534" s="11"/>
      <c r="W534" s="12"/>
      <c r="X534" s="12"/>
    </row>
    <row r="535" spans="1:24" x14ac:dyDescent="0.2">
      <c r="A535" s="3">
        <v>1915.06</v>
      </c>
      <c r="B535" s="4">
        <v>8.0399999999999991</v>
      </c>
      <c r="C535" s="1">
        <v>0.42499999999999999</v>
      </c>
      <c r="D535" s="4">
        <v>0.7</v>
      </c>
      <c r="E535" s="4">
        <v>10.1</v>
      </c>
      <c r="F535" s="1">
        <f t="shared" ca="1" si="86"/>
        <v>1915.458333333293</v>
      </c>
      <c r="G535" s="5">
        <f ca="1">G530*7/12+G542*5/12</f>
        <v>4.1608333333333327</v>
      </c>
      <c r="H535" s="1">
        <f t="shared" ca="1" si="82"/>
        <v>217.32119999999998</v>
      </c>
      <c r="I535" s="1">
        <f t="shared" ca="1" si="83"/>
        <v>11.487749999999998</v>
      </c>
      <c r="J535" s="6">
        <f t="shared" ca="1" si="87"/>
        <v>2023.2974396059774</v>
      </c>
      <c r="K535" s="1">
        <f t="shared" ca="1" si="84"/>
        <v>18.920999999999999</v>
      </c>
      <c r="L535" s="6">
        <f t="shared" ca="1" si="85"/>
        <v>176.15773727912739</v>
      </c>
      <c r="M535" s="7">
        <f t="shared" ca="1" si="78"/>
        <v>11.154262189096347</v>
      </c>
      <c r="N535" s="8">
        <f ca="1">J535/AVERAGE(L415:L534)</f>
        <v>14.548595263420422</v>
      </c>
      <c r="O535" s="13">
        <f ca="1">1/M535-(G535/100-(((E535/E415)^(1/10))-1))</f>
        <v>6.8140042135714535E-2</v>
      </c>
      <c r="P535" s="5">
        <f ca="1">((G535/G536+G535/1200+((1+G536/1200)^(-119))*(1-G535/G536)))</f>
        <v>1.0047530267445139</v>
      </c>
      <c r="Q535" s="5">
        <f ca="1">Q534*P534*E534/E535</f>
        <v>7.4993620218388566</v>
      </c>
      <c r="R535" s="10">
        <f t="shared" ca="1" si="79"/>
        <v>3.9124820483404932E-2</v>
      </c>
      <c r="S535" s="10">
        <f t="shared" ca="1" si="80"/>
        <v>-7.9249485135145514E-3</v>
      </c>
      <c r="T535" s="10">
        <f t="shared" ca="1" si="81"/>
        <v>4.7049768996919483E-2</v>
      </c>
      <c r="U535" s="10"/>
      <c r="V535" s="11"/>
      <c r="W535" s="12"/>
      <c r="X535" s="12"/>
    </row>
    <row r="536" spans="1:24" x14ac:dyDescent="0.2">
      <c r="A536" s="3">
        <v>1915.07</v>
      </c>
      <c r="B536" s="4">
        <v>8.01</v>
      </c>
      <c r="C536" s="1">
        <v>0.42580000000000001</v>
      </c>
      <c r="D536" s="4">
        <v>0.73</v>
      </c>
      <c r="E536" s="4">
        <v>10.1</v>
      </c>
      <c r="F536" s="1">
        <f t="shared" ca="1" si="86"/>
        <v>1915.5416666666263</v>
      </c>
      <c r="G536" s="5">
        <f ca="1">G530*6/12+G542*6/12</f>
        <v>4.1449999999999996</v>
      </c>
      <c r="H536" s="1">
        <f t="shared" ca="1" si="82"/>
        <v>216.51029999999997</v>
      </c>
      <c r="I536" s="1">
        <f t="shared" ca="1" si="83"/>
        <v>11.509374000000001</v>
      </c>
      <c r="J536" s="6">
        <f t="shared" ca="1" si="87"/>
        <v>2024.6773418813304</v>
      </c>
      <c r="K536" s="1">
        <f t="shared" ca="1" si="84"/>
        <v>19.7319</v>
      </c>
      <c r="L536" s="6">
        <f t="shared" ca="1" si="85"/>
        <v>184.52115600166934</v>
      </c>
      <c r="M536" s="7">
        <f t="shared" ca="1" si="78"/>
        <v>11.113629393949603</v>
      </c>
      <c r="N536" s="8">
        <f ca="1">J536/AVERAGE(L416:L535)</f>
        <v>14.499550030038979</v>
      </c>
      <c r="O536" s="13">
        <f ca="1">1/M536-(G536/100-(((E536/E416)^(1/10))-1))</f>
        <v>6.8626153573738358E-2</v>
      </c>
      <c r="P536" s="5">
        <f ca="1">((G536/G537+G536/1200+((1+G537/1200)^(-119))*(1-G536/G537)))</f>
        <v>1.0047407785059888</v>
      </c>
      <c r="Q536" s="5">
        <f ca="1">Q535*P535*E535/E536</f>
        <v>7.5350066900954484</v>
      </c>
      <c r="R536" s="10">
        <f t="shared" ca="1" si="79"/>
        <v>4.1173118926300045E-2</v>
      </c>
      <c r="S536" s="10">
        <f t="shared" ca="1" si="80"/>
        <v>-9.0871284395922514E-3</v>
      </c>
      <c r="T536" s="10">
        <f t="shared" ca="1" si="81"/>
        <v>5.0260247365892297E-2</v>
      </c>
      <c r="U536" s="10"/>
      <c r="V536" s="11"/>
      <c r="W536" s="12"/>
      <c r="X536" s="12"/>
    </row>
    <row r="537" spans="1:24" x14ac:dyDescent="0.2">
      <c r="A537" s="3">
        <v>1915.08</v>
      </c>
      <c r="B537" s="4">
        <v>8.35</v>
      </c>
      <c r="C537" s="1">
        <v>0.42670000000000002</v>
      </c>
      <c r="D537" s="4">
        <v>0.76</v>
      </c>
      <c r="E537" s="4">
        <v>10.1</v>
      </c>
      <c r="F537" s="1">
        <f t="shared" ca="1" si="86"/>
        <v>1915.6249999999595</v>
      </c>
      <c r="G537" s="5">
        <f ca="1">G530*5/12+G542*7/12</f>
        <v>4.1291666666666664</v>
      </c>
      <c r="H537" s="1">
        <f t="shared" ca="1" si="82"/>
        <v>225.70050000000001</v>
      </c>
      <c r="I537" s="1">
        <f t="shared" ca="1" si="83"/>
        <v>11.533701000000001</v>
      </c>
      <c r="J537" s="6">
        <f t="shared" ca="1" si="87"/>
        <v>2119.6067361453402</v>
      </c>
      <c r="K537" s="1">
        <f t="shared" ca="1" si="84"/>
        <v>20.5428</v>
      </c>
      <c r="L537" s="6">
        <f t="shared" ca="1" si="85"/>
        <v>192.92228975694113</v>
      </c>
      <c r="M537" s="7">
        <f t="shared" ca="1" si="78"/>
        <v>11.584831641604607</v>
      </c>
      <c r="N537" s="8">
        <f ca="1">J537/AVERAGE(L417:L536)</f>
        <v>15.113448857043233</v>
      </c>
      <c r="O537" s="13">
        <f ca="1">1/M537-(G537/100-(((E537/E417)^(1/10))-1))</f>
        <v>6.3959240859477712E-2</v>
      </c>
      <c r="P537" s="5">
        <f ca="1">((G537/G538+G537/1200+((1+G538/1200)^(-119))*(1-G537/G538)))</f>
        <v>1.0047285312368082</v>
      </c>
      <c r="Q537" s="5">
        <f ca="1">Q536*P536*E536/E537</f>
        <v>7.5707284878543346</v>
      </c>
      <c r="R537" s="10">
        <f t="shared" ca="1" si="79"/>
        <v>3.8253007101227032E-2</v>
      </c>
      <c r="S537" s="10">
        <f t="shared" ca="1" si="80"/>
        <v>-9.1225166993306184E-3</v>
      </c>
      <c r="T537" s="10">
        <f t="shared" ca="1" si="81"/>
        <v>4.7375523800557651E-2</v>
      </c>
      <c r="U537" s="10"/>
      <c r="V537" s="11"/>
      <c r="W537" s="12"/>
      <c r="X537" s="12"/>
    </row>
    <row r="538" spans="1:24" x14ac:dyDescent="0.2">
      <c r="A538" s="3">
        <v>1915.09</v>
      </c>
      <c r="B538" s="4">
        <v>8.66</v>
      </c>
      <c r="C538" s="1">
        <v>0.42749999999999999</v>
      </c>
      <c r="D538" s="4">
        <v>0.79</v>
      </c>
      <c r="E538" s="4">
        <v>10.1</v>
      </c>
      <c r="F538" s="1">
        <f t="shared" ca="1" si="86"/>
        <v>1915.7083333332928</v>
      </c>
      <c r="G538" s="5">
        <f ca="1">G530*4/12+G542*8/12</f>
        <v>4.1133333333333333</v>
      </c>
      <c r="H538" s="1">
        <f t="shared" ca="1" si="82"/>
        <v>234.07979999999998</v>
      </c>
      <c r="I538" s="1">
        <f t="shared" ca="1" si="83"/>
        <v>11.555325</v>
      </c>
      <c r="J538" s="6">
        <f t="shared" ca="1" si="87"/>
        <v>2207.3419550890803</v>
      </c>
      <c r="K538" s="1">
        <f t="shared" ca="1" si="84"/>
        <v>21.3537</v>
      </c>
      <c r="L538" s="6">
        <f t="shared" ca="1" si="85"/>
        <v>201.3626032933457</v>
      </c>
      <c r="M538" s="7">
        <f t="shared" ca="1" si="78"/>
        <v>12.011570757825893</v>
      </c>
      <c r="N538" s="8">
        <f ca="1">J538/AVERAGE(L418:L537)</f>
        <v>15.664883714157829</v>
      </c>
      <c r="O538" s="13">
        <f ca="1">1/M538-(G538/100-(((E538/E418)^(1/10))-1))</f>
        <v>6.2216271961368107E-2</v>
      </c>
      <c r="P538" s="5">
        <f ca="1">((G538/G539+G538/1200+((1+G539/1200)^(-119))*(1-G538/G539)))</f>
        <v>1.0047162849381146</v>
      </c>
      <c r="Q538" s="5">
        <f ca="1">Q537*P537*E537/E538</f>
        <v>7.6065269139945473</v>
      </c>
      <c r="R538" s="10">
        <f t="shared" ca="1" si="79"/>
        <v>3.6855850443499705E-2</v>
      </c>
      <c r="S538" s="10">
        <f t="shared" ca="1" si="80"/>
        <v>-9.1578431390776371E-3</v>
      </c>
      <c r="T538" s="10">
        <f t="shared" ca="1" si="81"/>
        <v>4.6013693582577342E-2</v>
      </c>
      <c r="U538" s="10"/>
      <c r="V538" s="11"/>
      <c r="W538" s="12"/>
      <c r="X538" s="12"/>
    </row>
    <row r="539" spans="1:24" x14ac:dyDescent="0.2">
      <c r="A539" s="3">
        <v>1915.1</v>
      </c>
      <c r="B539" s="4">
        <v>9.14</v>
      </c>
      <c r="C539" s="1">
        <v>0.42830000000000001</v>
      </c>
      <c r="D539" s="4">
        <v>0.82</v>
      </c>
      <c r="E539" s="4">
        <v>10.199999999999999</v>
      </c>
      <c r="F539" s="1">
        <f t="shared" ca="1" si="86"/>
        <v>1915.791666666626</v>
      </c>
      <c r="G539" s="5">
        <f ca="1">G530*3/12+G542*9/12</f>
        <v>4.0975000000000001</v>
      </c>
      <c r="H539" s="1">
        <f t="shared" ca="1" si="82"/>
        <v>244.63210000000004</v>
      </c>
      <c r="I539" s="1">
        <f t="shared" ca="1" si="83"/>
        <v>11.463449500000001</v>
      </c>
      <c r="J539" s="6">
        <f t="shared" ca="1" si="87"/>
        <v>2315.8570025157965</v>
      </c>
      <c r="K539" s="1">
        <f t="shared" ca="1" si="84"/>
        <v>21.947299999999998</v>
      </c>
      <c r="L539" s="6">
        <f t="shared" ca="1" si="85"/>
        <v>207.76835252329897</v>
      </c>
      <c r="M539" s="7">
        <f t="shared" ca="1" si="78"/>
        <v>12.549076133220158</v>
      </c>
      <c r="N539" s="8">
        <f ca="1">J539/AVERAGE(L419:L538)</f>
        <v>16.35409672119486</v>
      </c>
      <c r="O539" s="13">
        <f ca="1">1/M539-(G539/100-(((E539/E419)^(1/10))-1))</f>
        <v>5.9814212715783209E-2</v>
      </c>
      <c r="P539" s="5">
        <f ca="1">((G539/G540+G539/1200+((1+G540/1200)^(-119))*(1-G539/G540)))</f>
        <v>1.0047040396110525</v>
      </c>
      <c r="Q539" s="5">
        <f ca="1">Q538*P538*E538/E539</f>
        <v>7.5674759577779298</v>
      </c>
      <c r="R539" s="10">
        <f t="shared" ca="1" si="79"/>
        <v>3.5677532122646793E-2</v>
      </c>
      <c r="S539" s="10">
        <f t="shared" ca="1" si="80"/>
        <v>-8.2164544190062028E-3</v>
      </c>
      <c r="T539" s="10">
        <f t="shared" ca="1" si="81"/>
        <v>4.3893986541652996E-2</v>
      </c>
      <c r="U539" s="10"/>
      <c r="V539" s="11"/>
      <c r="W539" s="12"/>
      <c r="X539" s="12"/>
    </row>
    <row r="540" spans="1:24" x14ac:dyDescent="0.2">
      <c r="A540" s="3">
        <v>1915.11</v>
      </c>
      <c r="B540" s="4">
        <v>9.4600000000000009</v>
      </c>
      <c r="C540" s="1">
        <v>0.42920000000000003</v>
      </c>
      <c r="D540" s="4">
        <v>0.85</v>
      </c>
      <c r="E540" s="4">
        <v>10.3</v>
      </c>
      <c r="F540" s="1">
        <f t="shared" ca="1" si="86"/>
        <v>1915.8749999999593</v>
      </c>
      <c r="G540" s="5">
        <f ca="1">G530*2/12+G542*10/12</f>
        <v>4.081666666666667</v>
      </c>
      <c r="H540" s="1">
        <f t="shared" ca="1" si="82"/>
        <v>250.7386776699029</v>
      </c>
      <c r="I540" s="1">
        <f t="shared" ca="1" si="83"/>
        <v>11.376008504854367</v>
      </c>
      <c r="J540" s="6">
        <f t="shared" ca="1" si="87"/>
        <v>2382.6405306708161</v>
      </c>
      <c r="K540" s="1">
        <f t="shared" ca="1" si="84"/>
        <v>22.529373786407763</v>
      </c>
      <c r="L540" s="6">
        <f t="shared" ca="1" si="85"/>
        <v>214.08503711101409</v>
      </c>
      <c r="M540" s="7">
        <f t="shared" ca="1" si="78"/>
        <v>12.857714453559314</v>
      </c>
      <c r="N540" s="8">
        <f ca="1">J540/AVERAGE(L420:L539)</f>
        <v>16.74013687228852</v>
      </c>
      <c r="O540" s="13">
        <f ca="1">1/M540-(G540/100-(((E540/E420)^(1/10))-1))</f>
        <v>5.7888719568749372E-2</v>
      </c>
      <c r="P540" s="5">
        <f ca="1">((G540/G541+G540/1200+((1+G541/1200)^(-119))*(1-G540/G541)))</f>
        <v>1.0046917952567669</v>
      </c>
      <c r="Q540" s="5">
        <f ca="1">Q539*P539*E539/E540</f>
        <v>7.5292574152696927</v>
      </c>
      <c r="R540" s="10">
        <f t="shared" ca="1" si="79"/>
        <v>3.4585380940313382E-2</v>
      </c>
      <c r="S540" s="10">
        <f t="shared" ca="1" si="80"/>
        <v>-8.9507216159639968E-3</v>
      </c>
      <c r="T540" s="10">
        <f t="shared" ca="1" si="81"/>
        <v>4.3536102556277378E-2</v>
      </c>
      <c r="U540" s="10"/>
      <c r="V540" s="11"/>
      <c r="W540" s="12"/>
      <c r="X540" s="12"/>
    </row>
    <row r="541" spans="1:24" x14ac:dyDescent="0.2">
      <c r="A541" s="3">
        <v>1915.12</v>
      </c>
      <c r="B541" s="4">
        <v>9.48</v>
      </c>
      <c r="C541" s="1">
        <v>0.43</v>
      </c>
      <c r="D541" s="4">
        <v>0.88</v>
      </c>
      <c r="E541" s="4">
        <v>10.3</v>
      </c>
      <c r="F541" s="1">
        <f t="shared" ca="1" si="86"/>
        <v>1915.9583333332926</v>
      </c>
      <c r="G541" s="5">
        <f ca="1">G530*1/12+G542*11/12</f>
        <v>4.065833333333333</v>
      </c>
      <c r="H541" s="1">
        <f t="shared" ca="1" si="82"/>
        <v>251.26878058252424</v>
      </c>
      <c r="I541" s="1">
        <f t="shared" ca="1" si="83"/>
        <v>11.397212621359222</v>
      </c>
      <c r="J541" s="6">
        <f t="shared" ca="1" si="87"/>
        <v>2396.7029791869318</v>
      </c>
      <c r="K541" s="1">
        <f t="shared" ca="1" si="84"/>
        <v>23.324528155339802</v>
      </c>
      <c r="L541" s="6">
        <f t="shared" ca="1" si="85"/>
        <v>222.4787575616561</v>
      </c>
      <c r="M541" s="7">
        <f t="shared" ca="1" si="78"/>
        <v>12.878444602185992</v>
      </c>
      <c r="N541" s="8">
        <f ca="1">J541/AVERAGE(L421:L540)</f>
        <v>16.74931303094311</v>
      </c>
      <c r="O541" s="13">
        <f ca="1">1/M541-(G541/100-(((E541/E421)^(1/10))-1))</f>
        <v>5.676964871216051E-2</v>
      </c>
      <c r="P541" s="5">
        <f ca="1">((G541/G542+G541/1200+((1+G542/1200)^(-119))*(1-G541/G542)))</f>
        <v>1.0046795518764049</v>
      </c>
      <c r="Q541" s="5">
        <f ca="1">Q540*P540*E540/E541</f>
        <v>7.5645831494976319</v>
      </c>
      <c r="R541" s="10">
        <f t="shared" ca="1" si="79"/>
        <v>3.6643430275943745E-2</v>
      </c>
      <c r="S541" s="10">
        <f t="shared" ca="1" si="80"/>
        <v>-8.4336202922336012E-3</v>
      </c>
      <c r="T541" s="10">
        <f t="shared" ca="1" si="81"/>
        <v>4.5077050568177346E-2</v>
      </c>
      <c r="U541" s="10"/>
      <c r="V541" s="11"/>
      <c r="W541" s="12"/>
      <c r="X541" s="12"/>
    </row>
    <row r="542" spans="1:24" x14ac:dyDescent="0.2">
      <c r="A542" s="3">
        <v>1916.01</v>
      </c>
      <c r="B542" s="4">
        <v>9.33</v>
      </c>
      <c r="C542" s="1">
        <v>0.44080000000000003</v>
      </c>
      <c r="D542" s="4">
        <v>0.93420000000000003</v>
      </c>
      <c r="E542" s="4">
        <v>10.4</v>
      </c>
      <c r="F542" s="1">
        <f t="shared" ca="1" si="86"/>
        <v>1916.0416666666258</v>
      </c>
      <c r="G542" s="5">
        <v>4.05</v>
      </c>
      <c r="H542" s="1">
        <f t="shared" ca="1" si="82"/>
        <v>244.91519134615382</v>
      </c>
      <c r="I542" s="1">
        <f t="shared" ca="1" si="83"/>
        <v>11.571127153846154</v>
      </c>
      <c r="J542" s="6">
        <f t="shared" ca="1" si="87"/>
        <v>2345.297388815221</v>
      </c>
      <c r="K542" s="1">
        <f t="shared" ca="1" si="84"/>
        <v>24.523019480769229</v>
      </c>
      <c r="L542" s="6">
        <f t="shared" ca="1" si="85"/>
        <v>234.8313848479292</v>
      </c>
      <c r="M542" s="7">
        <f t="shared" ca="1" si="78"/>
        <v>12.543563692516173</v>
      </c>
      <c r="N542" s="8">
        <f ca="1">J542/AVERAGE(L422:L541)</f>
        <v>16.297027766820715</v>
      </c>
      <c r="O542" s="13">
        <f ca="1">1/M542-(G542/100-(((E542/E422)^(1/10))-1))</f>
        <v>5.9986791585310804E-2</v>
      </c>
      <c r="P542" s="5">
        <f ca="1">((G542/G543+G542/1200+((1+G543/1200)^(-119))*(1-G542/G543)))</f>
        <v>1.0021524623582816</v>
      </c>
      <c r="Q542" s="5">
        <f ca="1">Q541*P541*E541/E542</f>
        <v>7.5269052586847662</v>
      </c>
      <c r="R542" s="10">
        <f t="shared" ca="1" si="79"/>
        <v>4.0882565660646408E-2</v>
      </c>
      <c r="S542" s="10">
        <f t="shared" ca="1" si="80"/>
        <v>-7.5102573656017357E-3</v>
      </c>
      <c r="T542" s="10">
        <f t="shared" ca="1" si="81"/>
        <v>4.8392823026248144E-2</v>
      </c>
      <c r="U542" s="10"/>
      <c r="V542" s="11"/>
      <c r="W542" s="12"/>
      <c r="X542" s="12"/>
    </row>
    <row r="543" spans="1:24" x14ac:dyDescent="0.2">
      <c r="A543" s="3">
        <v>1916.02</v>
      </c>
      <c r="B543" s="4">
        <v>9.1999999999999993</v>
      </c>
      <c r="C543" s="1">
        <v>0.45169999999999999</v>
      </c>
      <c r="D543" s="4">
        <v>0.98829999999999996</v>
      </c>
      <c r="E543" s="4">
        <v>10.4</v>
      </c>
      <c r="F543" s="1">
        <f t="shared" ca="1" si="86"/>
        <v>1916.1249999999591</v>
      </c>
      <c r="G543" s="5">
        <f ca="1">G542*11/12+G554*1/12</f>
        <v>4.0649999999999995</v>
      </c>
      <c r="H543" s="1">
        <f t="shared" ca="1" si="82"/>
        <v>241.50265384615381</v>
      </c>
      <c r="I543" s="1">
        <f t="shared" ca="1" si="83"/>
        <v>11.857255298076922</v>
      </c>
      <c r="J543" s="6">
        <f t="shared" ca="1" si="87"/>
        <v>2322.0811232201522</v>
      </c>
      <c r="K543" s="1">
        <f t="shared" ca="1" si="84"/>
        <v>25.943160086538455</v>
      </c>
      <c r="L543" s="6">
        <f t="shared" ca="1" si="85"/>
        <v>249.44704066070395</v>
      </c>
      <c r="M543" s="7">
        <f t="shared" ca="1" si="78"/>
        <v>12.354652326458801</v>
      </c>
      <c r="N543" s="8">
        <f ca="1">J543/AVERAGE(L423:L542)</f>
        <v>16.034835612136881</v>
      </c>
      <c r="O543" s="13">
        <f ca="1">1/M543-(G543/100-(((E543/E423)^(1/10))-1))</f>
        <v>6.1055799767671393E-2</v>
      </c>
      <c r="P543" s="5">
        <f ca="1">((G543/G544+G543/1200+((1+G544/1200)^(-119))*(1-G543/G544)))</f>
        <v>1.002165815139745</v>
      </c>
      <c r="Q543" s="5">
        <f ca="1">Q542*P542*E542/E543</f>
        <v>7.5431066389284371</v>
      </c>
      <c r="R543" s="10">
        <f t="shared" ca="1" si="79"/>
        <v>4.2503961003233171E-2</v>
      </c>
      <c r="S543" s="10">
        <f t="shared" ca="1" si="80"/>
        <v>-7.1870378425568093E-3</v>
      </c>
      <c r="T543" s="10">
        <f t="shared" ca="1" si="81"/>
        <v>4.969099884578998E-2</v>
      </c>
      <c r="U543" s="10"/>
      <c r="V543" s="11"/>
      <c r="W543" s="12"/>
      <c r="X543" s="12"/>
    </row>
    <row r="544" spans="1:24" x14ac:dyDescent="0.2">
      <c r="A544" s="3">
        <v>1916.03</v>
      </c>
      <c r="B544" s="4">
        <v>9.17</v>
      </c>
      <c r="C544" s="1">
        <v>0.46250000000000002</v>
      </c>
      <c r="D544" s="4">
        <v>1.042</v>
      </c>
      <c r="E544" s="4">
        <v>10.5</v>
      </c>
      <c r="F544" s="1">
        <f t="shared" ca="1" si="86"/>
        <v>1916.2083333332923</v>
      </c>
      <c r="G544" s="5">
        <f ca="1">G542*10/12+G554*2/12</f>
        <v>4.08</v>
      </c>
      <c r="H544" s="1">
        <f t="shared" ca="1" si="82"/>
        <v>238.42261999999997</v>
      </c>
      <c r="I544" s="1">
        <f t="shared" ca="1" si="83"/>
        <v>12.025132142857142</v>
      </c>
      <c r="J544" s="6">
        <f t="shared" ca="1" si="87"/>
        <v>2302.101450063667</v>
      </c>
      <c r="K544" s="1">
        <f t="shared" ca="1" si="84"/>
        <v>27.092297714285717</v>
      </c>
      <c r="L544" s="6">
        <f t="shared" ca="1" si="85"/>
        <v>261.59102627768175</v>
      </c>
      <c r="M544" s="7">
        <f t="shared" ca="1" si="78"/>
        <v>12.17705279574848</v>
      </c>
      <c r="N544" s="8">
        <f ca="1">J544/AVERAGE(L424:L543)</f>
        <v>15.78651324325188</v>
      </c>
      <c r="O544" s="13">
        <f ca="1">1/M544-(G544/100-(((E544/E424)^(1/10))-1))</f>
        <v>6.3063591449976947E-2</v>
      </c>
      <c r="P544" s="5">
        <f ca="1">((G544/G545+G544/1200+((1+G545/1200)^(-119))*(1-G544/G545)))</f>
        <v>1.0021791670939835</v>
      </c>
      <c r="Q544" s="5">
        <f ca="1">Q543*P543*E543/E544</f>
        <v>7.4874489124069044</v>
      </c>
      <c r="R544" s="10">
        <f t="shared" ca="1" si="79"/>
        <v>3.7131876005485953E-2</v>
      </c>
      <c r="S544" s="10">
        <f t="shared" ca="1" si="80"/>
        <v>-5.3591637132331948E-3</v>
      </c>
      <c r="T544" s="10">
        <f t="shared" ca="1" si="81"/>
        <v>4.2491039718719148E-2</v>
      </c>
      <c r="U544" s="10"/>
      <c r="V544" s="11"/>
      <c r="W544" s="12"/>
      <c r="X544" s="12"/>
    </row>
    <row r="545" spans="1:24" x14ac:dyDescent="0.2">
      <c r="A545" s="3">
        <v>1916.04</v>
      </c>
      <c r="B545" s="4">
        <v>9.07</v>
      </c>
      <c r="C545" s="1">
        <v>0.4733</v>
      </c>
      <c r="D545" s="4">
        <v>1.097</v>
      </c>
      <c r="E545" s="4">
        <v>10.6</v>
      </c>
      <c r="F545" s="1">
        <f t="shared" ca="1" si="86"/>
        <v>1916.2916666666256</v>
      </c>
      <c r="G545" s="5">
        <f ca="1">G542*9/12+G554*3/12</f>
        <v>4.0949999999999998</v>
      </c>
      <c r="H545" s="1">
        <f t="shared" ca="1" si="82"/>
        <v>233.59784999999999</v>
      </c>
      <c r="I545" s="1">
        <f t="shared" ca="1" si="83"/>
        <v>12.189841499999998</v>
      </c>
      <c r="J545" s="6">
        <f t="shared" ca="1" si="87"/>
        <v>2265.3239453518354</v>
      </c>
      <c r="K545" s="1">
        <f t="shared" ca="1" si="84"/>
        <v>28.253235</v>
      </c>
      <c r="L545" s="6">
        <f t="shared" ca="1" si="85"/>
        <v>273.98681014894856</v>
      </c>
      <c r="M545" s="7">
        <f t="shared" ca="1" si="78"/>
        <v>11.906481776593186</v>
      </c>
      <c r="N545" s="8">
        <f ca="1">J545/AVERAGE(L425:L544)</f>
        <v>15.418161727089243</v>
      </c>
      <c r="O545" s="13">
        <f ca="1">1/M545-(G545/100-(((E545/E425)^(1/10))-1))</f>
        <v>6.5748722644587407E-2</v>
      </c>
      <c r="P545" s="5">
        <f ca="1">((G545/G546+G545/1200+((1+G546/1200)^(-119))*(1-G545/G546)))</f>
        <v>1.0021925182219196</v>
      </c>
      <c r="Q545" s="5">
        <f ca="1">Q544*P544*E544/E545</f>
        <v>7.4329750758768292</v>
      </c>
      <c r="R545" s="10">
        <f t="shared" ca="1" si="79"/>
        <v>3.5755982327786873E-2</v>
      </c>
      <c r="S545" s="10">
        <f t="shared" ca="1" si="80"/>
        <v>-4.6561790108334833E-3</v>
      </c>
      <c r="T545" s="10">
        <f t="shared" ca="1" si="81"/>
        <v>4.0412161338620356E-2</v>
      </c>
      <c r="U545" s="10"/>
      <c r="V545" s="11"/>
      <c r="W545" s="12"/>
      <c r="X545" s="12"/>
    </row>
    <row r="546" spans="1:24" x14ac:dyDescent="0.2">
      <c r="A546" s="3">
        <v>1916.05</v>
      </c>
      <c r="B546" s="4">
        <v>9.27</v>
      </c>
      <c r="C546" s="1">
        <v>0.48420000000000002</v>
      </c>
      <c r="D546" s="4">
        <v>1.151</v>
      </c>
      <c r="E546" s="4">
        <v>10.7</v>
      </c>
      <c r="F546" s="1">
        <f t="shared" ca="1" si="86"/>
        <v>1916.3749999999588</v>
      </c>
      <c r="G546" s="5">
        <f ca="1">G542*8/12+G554*4/12</f>
        <v>4.1099999999999994</v>
      </c>
      <c r="H546" s="1">
        <f t="shared" ca="1" si="82"/>
        <v>236.51755233644857</v>
      </c>
      <c r="I546" s="1">
        <f t="shared" ca="1" si="83"/>
        <v>12.354023607476636</v>
      </c>
      <c r="J546" s="6">
        <f t="shared" ca="1" si="87"/>
        <v>2303.6215027751805</v>
      </c>
      <c r="K546" s="1">
        <f t="shared" ca="1" si="84"/>
        <v>29.366958224299065</v>
      </c>
      <c r="L546" s="6">
        <f t="shared" ca="1" si="85"/>
        <v>286.02679068977699</v>
      </c>
      <c r="M546" s="7">
        <f t="shared" ca="1" si="78"/>
        <v>12.026256671905163</v>
      </c>
      <c r="N546" s="8">
        <f ca="1">J546/AVERAGE(L426:L545)</f>
        <v>15.553193893472123</v>
      </c>
      <c r="O546" s="13">
        <f ca="1">1/M546-(G546/100-(((E546/E426)^(1/10))-1))</f>
        <v>6.4579620295515019E-2</v>
      </c>
      <c r="P546" s="5">
        <f ca="1">((G546/G547+G546/1200+((1+G547/1200)^(-119))*(1-G546/G547)))</f>
        <v>1.002205868524475</v>
      </c>
      <c r="Q546" s="5">
        <f ca="1">Q545*P545*E545/E546</f>
        <v>7.3796526446020456</v>
      </c>
      <c r="R546" s="10">
        <f t="shared" ca="1" si="79"/>
        <v>3.5794006515664556E-2</v>
      </c>
      <c r="S546" s="10">
        <f t="shared" ca="1" si="80"/>
        <v>-2.8482834417464797E-3</v>
      </c>
      <c r="T546" s="10">
        <f t="shared" ca="1" si="81"/>
        <v>3.8642289957411036E-2</v>
      </c>
      <c r="U546" s="10"/>
      <c r="V546" s="11"/>
      <c r="W546" s="12"/>
      <c r="X546" s="12"/>
    </row>
    <row r="547" spans="1:24" x14ac:dyDescent="0.2">
      <c r="A547" s="3">
        <v>1916.06</v>
      </c>
      <c r="B547" s="4">
        <v>9.36</v>
      </c>
      <c r="C547" s="1">
        <v>0.495</v>
      </c>
      <c r="D547" s="4">
        <v>1.2050000000000001</v>
      </c>
      <c r="E547" s="4">
        <v>10.8</v>
      </c>
      <c r="F547" s="1">
        <f t="shared" ca="1" si="86"/>
        <v>1916.4583333332921</v>
      </c>
      <c r="G547" s="5">
        <f ca="1">G542*7/12+G554*5/12</f>
        <v>4.125</v>
      </c>
      <c r="H547" s="1">
        <f t="shared" ca="1" si="82"/>
        <v>236.60259999999997</v>
      </c>
      <c r="I547" s="1">
        <f t="shared" ca="1" si="83"/>
        <v>12.512637499999999</v>
      </c>
      <c r="J547" s="6">
        <f t="shared" ca="1" si="87"/>
        <v>2314.6056742851015</v>
      </c>
      <c r="K547" s="1">
        <f t="shared" ca="1" si="84"/>
        <v>30.460056944444442</v>
      </c>
      <c r="L547" s="6">
        <f t="shared" ca="1" si="85"/>
        <v>297.9807518711055</v>
      </c>
      <c r="M547" s="7">
        <f t="shared" ca="1" si="78"/>
        <v>11.995961222946582</v>
      </c>
      <c r="N547" s="8">
        <f ca="1">J547/AVERAGE(L427:L546)</f>
        <v>15.493035511158219</v>
      </c>
      <c r="O547" s="13">
        <f ca="1">1/M547-(G547/100-(((E547/E427)^(1/10))-1))</f>
        <v>6.5591255170430046E-2</v>
      </c>
      <c r="P547" s="5">
        <f ca="1">((G547/G548+G547/1200+((1+G548/1200)^(-119))*(1-G547/G548)))</f>
        <v>1.0022192180025706</v>
      </c>
      <c r="Q547" s="5">
        <f ca="1">Q546*P546*E546/E547</f>
        <v>7.3274503437581417</v>
      </c>
      <c r="R547" s="10">
        <f t="shared" ca="1" si="79"/>
        <v>4.1171911916072501E-2</v>
      </c>
      <c r="S547" s="10">
        <f t="shared" ca="1" si="80"/>
        <v>-1.0460409510723023E-3</v>
      </c>
      <c r="T547" s="10">
        <f t="shared" ca="1" si="81"/>
        <v>4.2217952867144803E-2</v>
      </c>
      <c r="U547" s="10"/>
      <c r="V547" s="11"/>
      <c r="W547" s="12"/>
      <c r="X547" s="12"/>
    </row>
    <row r="548" spans="1:24" x14ac:dyDescent="0.2">
      <c r="A548" s="3">
        <v>1916.07</v>
      </c>
      <c r="B548" s="4">
        <v>9.23</v>
      </c>
      <c r="C548" s="1">
        <v>0.50580000000000003</v>
      </c>
      <c r="D548" s="4">
        <v>1.2589999999999999</v>
      </c>
      <c r="E548" s="4">
        <v>10.8</v>
      </c>
      <c r="F548" s="1">
        <f t="shared" ca="1" si="86"/>
        <v>1916.5416666666254</v>
      </c>
      <c r="G548" s="5">
        <f ca="1">G542*6/12+G554*6/12</f>
        <v>4.1400000000000006</v>
      </c>
      <c r="H548" s="1">
        <f t="shared" ca="1" si="82"/>
        <v>233.31645277777776</v>
      </c>
      <c r="I548" s="1">
        <f t="shared" ca="1" si="83"/>
        <v>12.7856405</v>
      </c>
      <c r="J548" s="6">
        <f t="shared" ca="1" si="87"/>
        <v>2292.8815173955772</v>
      </c>
      <c r="K548" s="1">
        <f t="shared" ca="1" si="84"/>
        <v>31.825071944444439</v>
      </c>
      <c r="L548" s="6">
        <f t="shared" ca="1" si="85"/>
        <v>312.75599462633062</v>
      </c>
      <c r="M548" s="7">
        <f t="shared" ca="1" si="78"/>
        <v>11.791165275254551</v>
      </c>
      <c r="N548" s="8">
        <f ca="1">J548/AVERAGE(L428:L547)</f>
        <v>15.208320664732776</v>
      </c>
      <c r="O548" s="13">
        <f ca="1">1/M548-(G548/100-(((E548/E428)^(1/10))-1))</f>
        <v>7.0364500962744256E-2</v>
      </c>
      <c r="P548" s="5">
        <f ca="1">((G548/G549+G548/1200+((1+G549/1200)^(-119))*(1-G548/G549)))</f>
        <v>1.0022325666571259</v>
      </c>
      <c r="Q548" s="5">
        <f ca="1">Q547*P547*E547/E548</f>
        <v>7.3437115534739528</v>
      </c>
      <c r="R548" s="10">
        <f t="shared" ca="1" si="79"/>
        <v>4.8102474134000595E-2</v>
      </c>
      <c r="S548" s="10">
        <f t="shared" ca="1" si="80"/>
        <v>3.9863792948291454E-4</v>
      </c>
      <c r="T548" s="10">
        <f t="shared" ca="1" si="81"/>
        <v>4.770383620451768E-2</v>
      </c>
      <c r="U548" s="10"/>
      <c r="V548" s="11"/>
      <c r="W548" s="12"/>
      <c r="X548" s="12"/>
    </row>
    <row r="549" spans="1:24" x14ac:dyDescent="0.2">
      <c r="A549" s="3">
        <v>1916.08</v>
      </c>
      <c r="B549" s="4">
        <v>9.3000000000000007</v>
      </c>
      <c r="C549" s="1">
        <v>0.51670000000000005</v>
      </c>
      <c r="D549" s="4">
        <v>1.3129999999999999</v>
      </c>
      <c r="E549" s="4">
        <v>10.9</v>
      </c>
      <c r="F549" s="1">
        <f t="shared" ca="1" si="86"/>
        <v>1916.6249999999586</v>
      </c>
      <c r="G549" s="5">
        <f ca="1">G542*5/12+G554*7/12</f>
        <v>4.1550000000000002</v>
      </c>
      <c r="H549" s="1">
        <f t="shared" ca="1" si="82"/>
        <v>232.92916513761469</v>
      </c>
      <c r="I549" s="1">
        <f t="shared" ca="1" si="83"/>
        <v>12.94134404587156</v>
      </c>
      <c r="J549" s="6">
        <f t="shared" ca="1" si="87"/>
        <v>2299.6737632495383</v>
      </c>
      <c r="K549" s="1">
        <f t="shared" ca="1" si="84"/>
        <v>32.885590733944952</v>
      </c>
      <c r="L549" s="6">
        <f t="shared" ca="1" si="85"/>
        <v>324.6743710910369</v>
      </c>
      <c r="M549" s="7">
        <f t="shared" ca="1" si="78"/>
        <v>11.732082638874159</v>
      </c>
      <c r="N549" s="8">
        <f ca="1">J549/AVERAGE(L429:L548)</f>
        <v>15.109356185858456</v>
      </c>
      <c r="O549" s="13">
        <f ca="1">1/M549-(G549/100-(((E549/E429)^(1/10))-1))</f>
        <v>6.9255463374403026E-2</v>
      </c>
      <c r="P549" s="5">
        <f ca="1">((G549/G550+G549/1200+((1+G550/1200)^(-119))*(1-G549/G550)))</f>
        <v>1.0022459144890594</v>
      </c>
      <c r="Q549" s="5">
        <f ca="1">Q548*P548*E548/E549</f>
        <v>7.292582962706434</v>
      </c>
      <c r="R549" s="10">
        <f t="shared" ca="1" si="79"/>
        <v>5.2914948266491235E-2</v>
      </c>
      <c r="S549" s="10">
        <f t="shared" ca="1" si="80"/>
        <v>2.2011150961964709E-3</v>
      </c>
      <c r="T549" s="10">
        <f t="shared" ca="1" si="81"/>
        <v>5.0713833170294764E-2</v>
      </c>
      <c r="U549" s="10"/>
      <c r="V549" s="11"/>
      <c r="W549" s="12"/>
      <c r="X549" s="12"/>
    </row>
    <row r="550" spans="1:24" x14ac:dyDescent="0.2">
      <c r="A550" s="3">
        <v>1916.09</v>
      </c>
      <c r="B550" s="4">
        <v>9.68</v>
      </c>
      <c r="C550" s="1">
        <v>0.52749999999999997</v>
      </c>
      <c r="D550" s="4">
        <v>1.3680000000000001</v>
      </c>
      <c r="E550" s="4">
        <v>11.1</v>
      </c>
      <c r="F550" s="1">
        <f t="shared" ca="1" si="86"/>
        <v>1916.7083333332919</v>
      </c>
      <c r="G550" s="5">
        <f ca="1">G542*4/12+G554*8/12</f>
        <v>4.17</v>
      </c>
      <c r="H550" s="1">
        <f t="shared" ca="1" si="82"/>
        <v>238.07829189189187</v>
      </c>
      <c r="I550" s="1">
        <f t="shared" ca="1" si="83"/>
        <v>12.973791216216215</v>
      </c>
      <c r="J550" s="6">
        <f t="shared" ca="1" si="87"/>
        <v>2361.1843186057563</v>
      </c>
      <c r="K550" s="1">
        <f t="shared" ca="1" si="84"/>
        <v>33.645775135135132</v>
      </c>
      <c r="L550" s="6">
        <f t="shared" ca="1" si="85"/>
        <v>333.68803180296226</v>
      </c>
      <c r="M550" s="7">
        <f t="shared" ca="1" si="78"/>
        <v>11.94455241750447</v>
      </c>
      <c r="N550" s="8">
        <f ca="1">J550/AVERAGE(L430:L549)</f>
        <v>15.357396326406256</v>
      </c>
      <c r="O550" s="13">
        <f ca="1">1/M550-(G550/100-(((E550/E430)^(1/10))-1))</f>
        <v>6.8308113769912387E-2</v>
      </c>
      <c r="P550" s="5">
        <f ca="1">((G550/G551+G550/1200+((1+G551/1200)^(-119))*(1-G550/G551)))</f>
        <v>1.0022592614992878</v>
      </c>
      <c r="Q550" s="5">
        <f ca="1">Q549*P549*E549/E550</f>
        <v>7.1772684807973866</v>
      </c>
      <c r="R550" s="10">
        <f t="shared" ca="1" si="79"/>
        <v>5.1564873103981945E-2</v>
      </c>
      <c r="S550" s="10">
        <f t="shared" ca="1" si="80"/>
        <v>3.7529242849765332E-3</v>
      </c>
      <c r="T550" s="10">
        <f t="shared" ca="1" si="81"/>
        <v>4.7811948819005412E-2</v>
      </c>
      <c r="U550" s="10"/>
      <c r="V550" s="11"/>
      <c r="W550" s="12"/>
      <c r="X550" s="12"/>
    </row>
    <row r="551" spans="1:24" x14ac:dyDescent="0.2">
      <c r="A551" s="3">
        <v>1916.1</v>
      </c>
      <c r="B551" s="4">
        <v>9.98</v>
      </c>
      <c r="C551" s="1">
        <v>0.5383</v>
      </c>
      <c r="D551" s="4">
        <v>1.4219999999999999</v>
      </c>
      <c r="E551" s="4">
        <v>11.3</v>
      </c>
      <c r="F551" s="1">
        <f t="shared" ca="1" si="86"/>
        <v>1916.7916666666251</v>
      </c>
      <c r="G551" s="5">
        <f ca="1">G542*3/12+G554*9/12</f>
        <v>4.1850000000000005</v>
      </c>
      <c r="H551" s="1">
        <f t="shared" ca="1" si="82"/>
        <v>241.11238407079642</v>
      </c>
      <c r="I551" s="1">
        <f t="shared" ca="1" si="83"/>
        <v>13.005089814159291</v>
      </c>
      <c r="J551" s="6">
        <f t="shared" ca="1" si="87"/>
        <v>2402.0238339365083</v>
      </c>
      <c r="K551" s="1">
        <f t="shared" ca="1" si="84"/>
        <v>34.354890796460168</v>
      </c>
      <c r="L551" s="6">
        <f t="shared" ca="1" si="85"/>
        <v>342.25229377331806</v>
      </c>
      <c r="M551" s="7">
        <f t="shared" ca="1" si="78"/>
        <v>12.045741763370799</v>
      </c>
      <c r="N551" s="8">
        <f ca="1">J551/AVERAGE(L431:L550)</f>
        <v>15.460165685093662</v>
      </c>
      <c r="O551" s="13">
        <f ca="1">1/M551-(G551/100-(((E551/E431)^(1/10))-1))</f>
        <v>6.7031488912358439E-2</v>
      </c>
      <c r="P551" s="5">
        <f ca="1">((G551/G552+G551/1200+((1+G552/1200)^(-119))*(1-G551/G552)))</f>
        <v>1.0022726076887278</v>
      </c>
      <c r="Q551" s="5">
        <f ca="1">Q550*P550*E550/E551</f>
        <v>7.0661655096744918</v>
      </c>
      <c r="R551" s="10">
        <f t="shared" ca="1" si="79"/>
        <v>4.7229253159363216E-2</v>
      </c>
      <c r="S551" s="10">
        <f t="shared" ca="1" si="80"/>
        <v>5.2743940980803927E-3</v>
      </c>
      <c r="T551" s="10">
        <f t="shared" ca="1" si="81"/>
        <v>4.1954859061282823E-2</v>
      </c>
      <c r="U551" s="10"/>
      <c r="V551" s="11"/>
      <c r="W551" s="12"/>
      <c r="X551" s="12"/>
    </row>
    <row r="552" spans="1:24" x14ac:dyDescent="0.2">
      <c r="A552" s="3">
        <v>1916.11</v>
      </c>
      <c r="B552" s="4">
        <v>10.210000000000001</v>
      </c>
      <c r="C552" s="1">
        <v>0.54920000000000002</v>
      </c>
      <c r="D552" s="4">
        <v>1.476</v>
      </c>
      <c r="E552" s="4">
        <v>11.5</v>
      </c>
      <c r="F552" s="1">
        <f t="shared" ca="1" si="86"/>
        <v>1916.8749999999584</v>
      </c>
      <c r="G552" s="5">
        <f ca="1">G542*2/12+G554*10/12</f>
        <v>4.2</v>
      </c>
      <c r="H552" s="1">
        <f t="shared" ca="1" si="82"/>
        <v>242.37918521739132</v>
      </c>
      <c r="I552" s="1">
        <f t="shared" ca="1" si="83"/>
        <v>13.037673704347824</v>
      </c>
      <c r="J552" s="6">
        <f t="shared" ca="1" si="87"/>
        <v>2425.4677567784397</v>
      </c>
      <c r="K552" s="1">
        <f t="shared" ca="1" si="84"/>
        <v>35.039341565217391</v>
      </c>
      <c r="L552" s="6">
        <f t="shared" ca="1" si="85"/>
        <v>350.63569138148648</v>
      </c>
      <c r="M552" s="7">
        <f t="shared" ca="1" si="78"/>
        <v>12.053230403230504</v>
      </c>
      <c r="N552" s="8">
        <f ca="1">J552/AVERAGE(L432:L551)</f>
        <v>15.442014290555145</v>
      </c>
      <c r="O552" s="13">
        <f ca="1">1/M552-(G552/100-(((E552/E432)^(1/10))-1))</f>
        <v>6.7521613279590997E-2</v>
      </c>
      <c r="P552" s="5">
        <f ca="1">((G552/G553+G552/1200+((1+G553/1200)^(-119))*(1-G552/G553)))</f>
        <v>1.0022859530582944</v>
      </c>
      <c r="Q552" s="5">
        <f ca="1">Q551*P551*E551/E552</f>
        <v>6.9590550164069658</v>
      </c>
      <c r="R552" s="10">
        <f t="shared" ca="1" si="79"/>
        <v>4.7427884489694039E-2</v>
      </c>
      <c r="S552" s="10">
        <f t="shared" ca="1" si="80"/>
        <v>6.7664898615287239E-3</v>
      </c>
      <c r="T552" s="10">
        <f t="shared" ca="1" si="81"/>
        <v>4.0661394628165315E-2</v>
      </c>
      <c r="U552" s="10"/>
      <c r="V552" s="11"/>
      <c r="W552" s="12"/>
      <c r="X552" s="12"/>
    </row>
    <row r="553" spans="1:24" x14ac:dyDescent="0.2">
      <c r="A553" s="3">
        <v>1916.12</v>
      </c>
      <c r="B553" s="4">
        <v>9.8000000000000007</v>
      </c>
      <c r="C553" s="1">
        <v>0.56000000000000005</v>
      </c>
      <c r="D553" s="4">
        <v>1.53</v>
      </c>
      <c r="E553" s="4">
        <v>11.6</v>
      </c>
      <c r="F553" s="1">
        <f t="shared" ca="1" si="86"/>
        <v>1916.9583333332916</v>
      </c>
      <c r="G553" s="5">
        <f ca="1">G542*1/12+G554*11/12</f>
        <v>4.2149999999999999</v>
      </c>
      <c r="H553" s="1">
        <f t="shared" ca="1" si="82"/>
        <v>230.64046551724138</v>
      </c>
      <c r="I553" s="1">
        <f t="shared" ca="1" si="83"/>
        <v>13.179455172413794</v>
      </c>
      <c r="J553" s="6">
        <f t="shared" ca="1" si="87"/>
        <v>2318.9898669751419</v>
      </c>
      <c r="K553" s="1">
        <f t="shared" ca="1" si="84"/>
        <v>36.008154310344828</v>
      </c>
      <c r="L553" s="6">
        <f t="shared" ca="1" si="85"/>
        <v>362.04637719101703</v>
      </c>
      <c r="M553" s="7">
        <f t="shared" ca="1" si="78"/>
        <v>11.413559188849495</v>
      </c>
      <c r="N553" s="8">
        <f ca="1">J553/AVERAGE(L433:L552)</f>
        <v>14.599793322642688</v>
      </c>
      <c r="O553" s="13">
        <f ca="1">1/M553-(G553/100-(((E553/E433)^(1/10))-1))</f>
        <v>7.1812050346403089E-2</v>
      </c>
      <c r="P553" s="5">
        <f ca="1">((G553/G554+G553/1200+((1+G554/1200)^(-119))*(1-G553/G554)))</f>
        <v>1.0022992976089014</v>
      </c>
      <c r="Q553" s="5">
        <f ca="1">Q552*P552*E552/E553</f>
        <v>6.9148340973536584</v>
      </c>
      <c r="R553" s="10">
        <f t="shared" ca="1" si="79"/>
        <v>5.4958154235523526E-2</v>
      </c>
      <c r="S553" s="10">
        <f t="shared" ca="1" si="80"/>
        <v>7.9327507617692472E-3</v>
      </c>
      <c r="T553" s="10">
        <f t="shared" ca="1" si="81"/>
        <v>4.7025403473754279E-2</v>
      </c>
      <c r="U553" s="10"/>
      <c r="V553" s="11"/>
      <c r="W553" s="12"/>
      <c r="X553" s="12"/>
    </row>
    <row r="554" spans="1:24" x14ac:dyDescent="0.2">
      <c r="A554" s="3">
        <v>1917.01</v>
      </c>
      <c r="B554" s="4">
        <v>9.57</v>
      </c>
      <c r="C554" s="1">
        <v>0.57079999999999997</v>
      </c>
      <c r="D554" s="4">
        <v>1.5089999999999999</v>
      </c>
      <c r="E554" s="4">
        <v>11.7</v>
      </c>
      <c r="F554" s="1">
        <f t="shared" ca="1" si="86"/>
        <v>1917.0416666666249</v>
      </c>
      <c r="G554" s="5">
        <v>4.2300000000000004</v>
      </c>
      <c r="H554" s="1">
        <f t="shared" ca="1" si="82"/>
        <v>223.30245384615384</v>
      </c>
      <c r="I554" s="1">
        <f t="shared" ca="1" si="83"/>
        <v>13.318813025641026</v>
      </c>
      <c r="J554" s="6">
        <f t="shared" ca="1" si="87"/>
        <v>2256.3689157640988</v>
      </c>
      <c r="K554" s="1">
        <f t="shared" ca="1" si="84"/>
        <v>35.210386923076918</v>
      </c>
      <c r="L554" s="6">
        <f t="shared" ca="1" si="85"/>
        <v>355.78481649822618</v>
      </c>
      <c r="M554" s="7">
        <f t="shared" ca="1" si="78"/>
        <v>10.992361427383427</v>
      </c>
      <c r="N554" s="8">
        <f ca="1">J554/AVERAGE(L434:L553)</f>
        <v>14.041135988701294</v>
      </c>
      <c r="O554" s="13">
        <f ca="1">1/M554-(G554/100-(((E554/E434)^(1/10))-1))</f>
        <v>7.7000061756415827E-2</v>
      </c>
      <c r="P554" s="5">
        <f ca="1">((G554/G555+G554/1200+((1+G555/1200)^(-119))*(1-G554/G555)))</f>
        <v>1.0012364045421127</v>
      </c>
      <c r="Q554" s="5">
        <f ca="1">Q553*P553*E553/E554</f>
        <v>6.8714963216044431</v>
      </c>
      <c r="R554" s="10">
        <f t="shared" ca="1" si="79"/>
        <v>5.8801810018853873E-2</v>
      </c>
      <c r="S554" s="10">
        <f t="shared" ca="1" si="80"/>
        <v>1.0236826164424118E-2</v>
      </c>
      <c r="T554" s="10">
        <f t="shared" ca="1" si="81"/>
        <v>4.8564983854429755E-2</v>
      </c>
      <c r="U554" s="10"/>
      <c r="V554" s="11"/>
      <c r="W554" s="12"/>
      <c r="X554" s="12"/>
    </row>
    <row r="555" spans="1:24" x14ac:dyDescent="0.2">
      <c r="A555" s="3">
        <v>1917.02</v>
      </c>
      <c r="B555" s="4">
        <v>9.0299999999999994</v>
      </c>
      <c r="C555" s="1">
        <v>0.58169999999999999</v>
      </c>
      <c r="D555" s="4">
        <v>1.488</v>
      </c>
      <c r="E555" s="4">
        <v>12</v>
      </c>
      <c r="F555" s="1">
        <f t="shared" ca="1" si="86"/>
        <v>1917.1249999999582</v>
      </c>
      <c r="G555" s="5">
        <f ca="1">G554*11/12+G566*1/12</f>
        <v>4.2583333333333329</v>
      </c>
      <c r="H555" s="1">
        <f t="shared" ca="1" si="82"/>
        <v>205.43475749999996</v>
      </c>
      <c r="I555" s="1">
        <f t="shared" ca="1" si="83"/>
        <v>13.233820424999999</v>
      </c>
      <c r="J555" s="6">
        <f t="shared" ca="1" si="87"/>
        <v>2086.9675102119058</v>
      </c>
      <c r="K555" s="1">
        <f t="shared" ca="1" si="84"/>
        <v>33.852371999999995</v>
      </c>
      <c r="L555" s="6">
        <f t="shared" ca="1" si="85"/>
        <v>343.89896513790876</v>
      </c>
      <c r="M555" s="7">
        <f t="shared" ca="1" si="78"/>
        <v>10.06318773873573</v>
      </c>
      <c r="N555" s="8">
        <f ca="1">J555/AVERAGE(L435:L554)</f>
        <v>12.842799550212742</v>
      </c>
      <c r="O555" s="13">
        <f ca="1">1/M555-(G555/100-(((E555/E435)^(1/10))-1))</f>
        <v>8.5531669734137672E-2</v>
      </c>
      <c r="P555" s="5">
        <f ca="1">((G555/G556+G555/1200+((1+G556/1200)^(-119))*(1-G555/G556)))</f>
        <v>1.0012630192103369</v>
      </c>
      <c r="Q555" s="5">
        <f ca="1">Q554*P554*E554/E555</f>
        <v>6.7079924640958959</v>
      </c>
      <c r="R555" s="10">
        <f t="shared" ca="1" si="79"/>
        <v>7.0221134272459462E-2</v>
      </c>
      <c r="S555" s="10">
        <f t="shared" ca="1" si="80"/>
        <v>1.3541894569252699E-2</v>
      </c>
      <c r="T555" s="10">
        <f t="shared" ca="1" si="81"/>
        <v>5.6679239703206763E-2</v>
      </c>
      <c r="U555" s="10"/>
      <c r="V555" s="11"/>
      <c r="W555" s="12"/>
      <c r="X555" s="12"/>
    </row>
    <row r="556" spans="1:24" x14ac:dyDescent="0.2">
      <c r="A556" s="3">
        <v>1917.03</v>
      </c>
      <c r="B556" s="4">
        <v>9.31</v>
      </c>
      <c r="C556" s="1">
        <v>0.59250000000000003</v>
      </c>
      <c r="D556" s="4">
        <v>1.468</v>
      </c>
      <c r="E556" s="4">
        <v>12</v>
      </c>
      <c r="F556" s="1">
        <f t="shared" ca="1" si="86"/>
        <v>1917.2083333332914</v>
      </c>
      <c r="G556" s="5">
        <f ca="1">G554*10/12+G566*2/12</f>
        <v>4.2866666666666671</v>
      </c>
      <c r="H556" s="1">
        <f t="shared" ca="1" si="82"/>
        <v>211.80482749999999</v>
      </c>
      <c r="I556" s="1">
        <f t="shared" ca="1" si="83"/>
        <v>13.479523125</v>
      </c>
      <c r="J556" s="6">
        <f t="shared" ca="1" si="87"/>
        <v>2163.090979057537</v>
      </c>
      <c r="K556" s="1">
        <f t="shared" ca="1" si="84"/>
        <v>33.397366999999996</v>
      </c>
      <c r="L556" s="6">
        <f t="shared" ca="1" si="85"/>
        <v>341.075999705313</v>
      </c>
      <c r="M556" s="7">
        <f t="shared" ca="1" si="78"/>
        <v>10.327157080107879</v>
      </c>
      <c r="N556" s="8">
        <f ca="1">J556/AVERAGE(L436:L555)</f>
        <v>13.170393039784491</v>
      </c>
      <c r="O556" s="13">
        <f ca="1">1/M556-(G556/100-(((E556/E436)^(1/10))-1))</f>
        <v>8.3797745412941299E-2</v>
      </c>
      <c r="P556" s="5">
        <f ca="1">((G556/G557+G556/1200+((1+G557/1200)^(-119))*(1-G556/G557)))</f>
        <v>1.0012896283886159</v>
      </c>
      <c r="Q556" s="5">
        <f ca="1">Q555*P555*E555/E556</f>
        <v>6.7164647874408443</v>
      </c>
      <c r="R556" s="10">
        <f t="shared" ca="1" si="79"/>
        <v>6.9092717594199993E-2</v>
      </c>
      <c r="S556" s="10">
        <f t="shared" ca="1" si="80"/>
        <v>1.4287155119889317E-2</v>
      </c>
      <c r="T556" s="10">
        <f t="shared" ca="1" si="81"/>
        <v>5.4805562474310676E-2</v>
      </c>
      <c r="U556" s="10"/>
      <c r="V556" s="11"/>
      <c r="W556" s="12"/>
      <c r="X556" s="12"/>
    </row>
    <row r="557" spans="1:24" x14ac:dyDescent="0.2">
      <c r="A557" s="3">
        <v>1917.04</v>
      </c>
      <c r="B557" s="4">
        <v>9.17</v>
      </c>
      <c r="C557" s="1">
        <v>0.60329999999999995</v>
      </c>
      <c r="D557" s="4">
        <v>1.4470000000000001</v>
      </c>
      <c r="E557" s="4">
        <v>12.6</v>
      </c>
      <c r="F557" s="1">
        <f t="shared" ca="1" si="86"/>
        <v>1917.2916666666247</v>
      </c>
      <c r="G557" s="5">
        <f ca="1">G554*9/12+G566*3/12</f>
        <v>4.3150000000000013</v>
      </c>
      <c r="H557" s="1">
        <f t="shared" ca="1" si="82"/>
        <v>198.68551666666664</v>
      </c>
      <c r="I557" s="1">
        <f t="shared" ca="1" si="83"/>
        <v>13.071643642857142</v>
      </c>
      <c r="J557" s="6">
        <f t="shared" ca="1" si="87"/>
        <v>2040.2325893232805</v>
      </c>
      <c r="K557" s="1">
        <f t="shared" ca="1" si="84"/>
        <v>31.352011190476194</v>
      </c>
      <c r="L557" s="6">
        <f t="shared" ca="1" si="85"/>
        <v>321.94291785722879</v>
      </c>
      <c r="M557" s="7">
        <f t="shared" ca="1" si="78"/>
        <v>9.6445311972812373</v>
      </c>
      <c r="N557" s="8">
        <f ca="1">J557/AVERAGE(L437:L556)</f>
        <v>12.294303251461317</v>
      </c>
      <c r="O557" s="13">
        <f ca="1">1/M557-(G557/100-(((E557/E437)^(1/10))-1))</f>
        <v>9.54048914354855E-2</v>
      </c>
      <c r="P557" s="5">
        <f ca="1">((G557/G558+G557/1200+((1+G558/1200)^(-119))*(1-G557/G558)))</f>
        <v>1.0013162320884976</v>
      </c>
      <c r="Q557" s="5">
        <f ca="1">Q556*P556*E556/E557</f>
        <v>6.4048824105732063</v>
      </c>
      <c r="R557" s="10">
        <f t="shared" ca="1" si="79"/>
        <v>7.8422141814086022E-2</v>
      </c>
      <c r="S557" s="10">
        <f t="shared" ca="1" si="80"/>
        <v>1.94069207356935E-2</v>
      </c>
      <c r="T557" s="10">
        <f t="shared" ca="1" si="81"/>
        <v>5.9015221078392521E-2</v>
      </c>
      <c r="U557" s="10"/>
      <c r="V557" s="11"/>
      <c r="W557" s="12"/>
      <c r="X557" s="12"/>
    </row>
    <row r="558" spans="1:24" x14ac:dyDescent="0.2">
      <c r="A558" s="3">
        <v>1917.05</v>
      </c>
      <c r="B558" s="4">
        <v>8.86</v>
      </c>
      <c r="C558" s="1">
        <v>0.61419999999999997</v>
      </c>
      <c r="D558" s="4">
        <v>1.4259999999999999</v>
      </c>
      <c r="E558" s="4">
        <v>12.8</v>
      </c>
      <c r="F558" s="1">
        <f t="shared" ca="1" si="86"/>
        <v>1917.3749999999579</v>
      </c>
      <c r="G558" s="5">
        <f ca="1">G554*8/12+G566*4/12</f>
        <v>4.3433333333333337</v>
      </c>
      <c r="H558" s="1">
        <f t="shared" ca="1" si="82"/>
        <v>188.96926406249997</v>
      </c>
      <c r="I558" s="1">
        <f t="shared" ca="1" si="83"/>
        <v>13.099878328124998</v>
      </c>
      <c r="J558" s="6">
        <f t="shared" ca="1" si="87"/>
        <v>1951.6696065709705</v>
      </c>
      <c r="K558" s="1">
        <f t="shared" ca="1" si="84"/>
        <v>30.414240468749995</v>
      </c>
      <c r="L558" s="6">
        <f t="shared" ca="1" si="85"/>
        <v>314.11747843907489</v>
      </c>
      <c r="M558" s="7">
        <f t="shared" ca="1" si="78"/>
        <v>9.1389888133735813</v>
      </c>
      <c r="N558" s="8">
        <f ca="1">J558/AVERAGE(L438:L557)</f>
        <v>11.65115426422398</v>
      </c>
      <c r="O558" s="13">
        <f ca="1">1/M558-(G558/100-(((E558/E438)^(1/10))-1))</f>
        <v>0.10030784408299677</v>
      </c>
      <c r="P558" s="5">
        <f ca="1">((G558/G559+G558/1200+((1+G559/1200)^(-119))*(1-G558/G559)))</f>
        <v>1.0013428303215028</v>
      </c>
      <c r="Q558" s="5">
        <f ca="1">Q557*P557*E557/E558</f>
        <v>6.3131047110387266</v>
      </c>
      <c r="R558" s="10">
        <f t="shared" ca="1" si="79"/>
        <v>8.6715488233132687E-2</v>
      </c>
      <c r="S558" s="10">
        <f t="shared" ca="1" si="80"/>
        <v>2.0581622841253644E-2</v>
      </c>
      <c r="T558" s="10">
        <f t="shared" ca="1" si="81"/>
        <v>6.6133865391879043E-2</v>
      </c>
      <c r="U558" s="10"/>
      <c r="V558" s="11"/>
      <c r="W558" s="12"/>
      <c r="X558" s="12"/>
    </row>
    <row r="559" spans="1:24" x14ac:dyDescent="0.2">
      <c r="A559" s="3">
        <v>1917.06</v>
      </c>
      <c r="B559" s="4">
        <v>9.0399999999999991</v>
      </c>
      <c r="C559" s="1">
        <v>0.625</v>
      </c>
      <c r="D559" s="4">
        <v>1.405</v>
      </c>
      <c r="E559" s="4">
        <v>13</v>
      </c>
      <c r="F559" s="1">
        <f t="shared" ca="1" si="86"/>
        <v>1917.4583333332912</v>
      </c>
      <c r="G559" s="5">
        <f ca="1">G554*7/12+G566*5/12</f>
        <v>4.371666666666667</v>
      </c>
      <c r="H559" s="1">
        <f t="shared" ca="1" si="82"/>
        <v>189.84208615384614</v>
      </c>
      <c r="I559" s="1">
        <f t="shared" ca="1" si="83"/>
        <v>13.12514423076923</v>
      </c>
      <c r="J559" s="6">
        <f t="shared" ca="1" si="87"/>
        <v>1971.9804357231071</v>
      </c>
      <c r="K559" s="1">
        <f t="shared" ca="1" si="84"/>
        <v>29.505324230769229</v>
      </c>
      <c r="L559" s="6">
        <f t="shared" ca="1" si="85"/>
        <v>306.48589736625723</v>
      </c>
      <c r="M559" s="7">
        <f t="shared" ca="1" si="78"/>
        <v>9.1482202595395847</v>
      </c>
      <c r="N559" s="8">
        <f ca="1">J559/AVERAGE(L439:L558)</f>
        <v>11.666161646433137</v>
      </c>
      <c r="O559" s="13">
        <f ca="1">1/M559-(G559/100-(((E559/E439)^(1/10))-1))</f>
        <v>0.10044670647542246</v>
      </c>
      <c r="P559" s="5">
        <f ca="1">((G559/G560+G559/1200+((1+G560/1200)^(-119))*(1-G559/G560)))</f>
        <v>1.0013694230991275</v>
      </c>
      <c r="Q559" s="5">
        <f ca="1">Q558*P558*E558/E559</f>
        <v>6.2243270296295696</v>
      </c>
      <c r="R559" s="10">
        <f t="shared" ca="1" si="79"/>
        <v>8.618722622392494E-2</v>
      </c>
      <c r="S559" s="10">
        <f t="shared" ca="1" si="80"/>
        <v>2.1151300928393457E-2</v>
      </c>
      <c r="T559" s="10">
        <f t="shared" ca="1" si="81"/>
        <v>6.5035925295531483E-2</v>
      </c>
      <c r="U559" s="10"/>
      <c r="V559" s="11"/>
      <c r="W559" s="12"/>
      <c r="X559" s="12"/>
    </row>
    <row r="560" spans="1:24" x14ac:dyDescent="0.2">
      <c r="A560" s="3">
        <v>1917.07</v>
      </c>
      <c r="B560" s="4">
        <v>8.7899999999999991</v>
      </c>
      <c r="C560" s="1">
        <v>0.63580000000000003</v>
      </c>
      <c r="D560" s="4">
        <v>1.3839999999999999</v>
      </c>
      <c r="E560" s="4">
        <v>12.8</v>
      </c>
      <c r="F560" s="1">
        <f t="shared" ca="1" si="86"/>
        <v>1917.5416666666245</v>
      </c>
      <c r="G560" s="5">
        <f ca="1">G554*6/12+G566*6/12</f>
        <v>4.4000000000000004</v>
      </c>
      <c r="H560" s="1">
        <f t="shared" ca="1" si="82"/>
        <v>187.47627890624997</v>
      </c>
      <c r="I560" s="1">
        <f t="shared" ca="1" si="83"/>
        <v>13.560570890624998</v>
      </c>
      <c r="J560" s="6">
        <f t="shared" ca="1" si="87"/>
        <v>1959.1440096780359</v>
      </c>
      <c r="K560" s="1">
        <f t="shared" ca="1" si="84"/>
        <v>29.518449374999996</v>
      </c>
      <c r="L560" s="6">
        <f t="shared" ca="1" si="85"/>
        <v>308.47045613133122</v>
      </c>
      <c r="M560" s="7">
        <f t="shared" ca="1" si="78"/>
        <v>9.0034723772288086</v>
      </c>
      <c r="N560" s="8">
        <f ca="1">J560/AVERAGE(L440:L559)</f>
        <v>11.489562693980318</v>
      </c>
      <c r="O560" s="13">
        <f ca="1">1/M560-(G560/100-(((E560/E440)^(1/10))-1))</f>
        <v>0.10031754123277203</v>
      </c>
      <c r="P560" s="5">
        <f ca="1">((G560/G561+G560/1200+((1+G561/1200)^(-119))*(1-G560/G561)))</f>
        <v>1.0013960104328399</v>
      </c>
      <c r="Q560" s="5">
        <f ca="1">Q559*P559*E559/E560</f>
        <v>6.3302390600723495</v>
      </c>
      <c r="R560" s="10">
        <f t="shared" ca="1" si="79"/>
        <v>9.1595640648146182E-2</v>
      </c>
      <c r="S560" s="10">
        <f t="shared" ca="1" si="80"/>
        <v>2.1474629807934686E-2</v>
      </c>
      <c r="T560" s="10">
        <f t="shared" ca="1" si="81"/>
        <v>7.0121010840211495E-2</v>
      </c>
      <c r="U560" s="10"/>
      <c r="V560" s="11"/>
      <c r="W560" s="12"/>
      <c r="X560" s="12"/>
    </row>
    <row r="561" spans="1:24" x14ac:dyDescent="0.2">
      <c r="A561" s="3">
        <v>1917.08</v>
      </c>
      <c r="B561" s="4">
        <v>8.5299999999999994</v>
      </c>
      <c r="C561" s="1">
        <v>0.64670000000000005</v>
      </c>
      <c r="D561" s="4">
        <v>1.363</v>
      </c>
      <c r="E561" s="4">
        <v>13</v>
      </c>
      <c r="F561" s="1">
        <f t="shared" ca="1" si="86"/>
        <v>1917.6249999999577</v>
      </c>
      <c r="G561" s="5">
        <f ca="1">G554*5/12+G566*7/12</f>
        <v>4.4283333333333337</v>
      </c>
      <c r="H561" s="1">
        <f t="shared" ca="1" si="82"/>
        <v>179.13196846153843</v>
      </c>
      <c r="I561" s="1">
        <f t="shared" ca="1" si="83"/>
        <v>13.580849238461537</v>
      </c>
      <c r="J561" s="6">
        <f t="shared" ca="1" si="87"/>
        <v>1883.77197175534</v>
      </c>
      <c r="K561" s="1">
        <f t="shared" ca="1" si="84"/>
        <v>28.623314538461536</v>
      </c>
      <c r="L561" s="6">
        <f t="shared" ca="1" si="85"/>
        <v>301.00600205187908</v>
      </c>
      <c r="M561" s="7">
        <f t="shared" ca="1" si="78"/>
        <v>8.5726804667537841</v>
      </c>
      <c r="N561" s="8">
        <f ca="1">J561/AVERAGE(L441:L560)</f>
        <v>10.95085812828812</v>
      </c>
      <c r="O561" s="13">
        <f ca="1">1/M561-(G561/100-(((E561/E441)^(1/10))-1))</f>
        <v>0.10721879004303456</v>
      </c>
      <c r="P561" s="5">
        <f ca="1">((G561/G562+G561/1200+((1+G562/1200)^(-119))*(1-G561/G562)))</f>
        <v>1.0014225923340829</v>
      </c>
      <c r="Q561" s="5">
        <f ca="1">Q560*P560*E560/E561</f>
        <v>6.2415518915373109</v>
      </c>
      <c r="R561" s="10">
        <f t="shared" ca="1" si="79"/>
        <v>0.10264761118331589</v>
      </c>
      <c r="S561" s="10">
        <f t="shared" ca="1" si="80"/>
        <v>2.3801300523448754E-2</v>
      </c>
      <c r="T561" s="10">
        <f t="shared" ca="1" si="81"/>
        <v>7.8846310659867136E-2</v>
      </c>
      <c r="U561" s="10"/>
      <c r="V561" s="11"/>
      <c r="W561" s="12"/>
      <c r="X561" s="12"/>
    </row>
    <row r="562" spans="1:24" x14ac:dyDescent="0.2">
      <c r="A562" s="3">
        <v>1917.09</v>
      </c>
      <c r="B562" s="4">
        <v>8.1199999999999992</v>
      </c>
      <c r="C562" s="1">
        <v>0.65749999999999997</v>
      </c>
      <c r="D562" s="4">
        <v>1.343</v>
      </c>
      <c r="E562" s="4">
        <v>13.3</v>
      </c>
      <c r="F562" s="1">
        <f t="shared" ca="1" si="86"/>
        <v>1917.708333333291</v>
      </c>
      <c r="G562" s="5">
        <f ca="1">G554*4/12+G566*8/12</f>
        <v>4.456666666666667</v>
      </c>
      <c r="H562" s="1">
        <f t="shared" ca="1" si="82"/>
        <v>166.67551578947365</v>
      </c>
      <c r="I562" s="1">
        <f t="shared" ca="1" si="83"/>
        <v>13.496200939849624</v>
      </c>
      <c r="J562" s="6">
        <f t="shared" ca="1" si="87"/>
        <v>1764.6058089174453</v>
      </c>
      <c r="K562" s="1">
        <f t="shared" ca="1" si="84"/>
        <v>27.567145037593981</v>
      </c>
      <c r="L562" s="6">
        <f t="shared" ca="1" si="85"/>
        <v>291.8553696276021</v>
      </c>
      <c r="M562" s="7">
        <f t="shared" ca="1" si="78"/>
        <v>7.9508232642170666</v>
      </c>
      <c r="N562" s="8">
        <f ca="1">J562/AVERAGE(L442:L561)</f>
        <v>10.172312597694532</v>
      </c>
      <c r="O562" s="13">
        <f ca="1">1/M562-(G562/100-(((E562/E442)^(1/10))-1))</f>
        <v>0.11842264421516821</v>
      </c>
      <c r="P562" s="5">
        <f ca="1">((G562/G563+G562/1200+((1+G563/1200)^(-119))*(1-G562/G563)))</f>
        <v>1.0014491688142735</v>
      </c>
      <c r="Q562" s="5">
        <f ca="1">Q561*P561*E561/E562</f>
        <v>6.1094439082964591</v>
      </c>
      <c r="R562" s="10">
        <f t="shared" ca="1" si="79"/>
        <v>0.11578614421476363</v>
      </c>
      <c r="S562" s="10">
        <f t="shared" ca="1" si="80"/>
        <v>2.5691002334874646E-2</v>
      </c>
      <c r="T562" s="10">
        <f t="shared" ca="1" si="81"/>
        <v>9.0095141879888985E-2</v>
      </c>
      <c r="U562" s="10"/>
      <c r="V562" s="11"/>
      <c r="W562" s="12"/>
      <c r="X562" s="12"/>
    </row>
    <row r="563" spans="1:24" x14ac:dyDescent="0.2">
      <c r="A563" s="3">
        <v>1917.1</v>
      </c>
      <c r="B563" s="4">
        <v>7.68</v>
      </c>
      <c r="C563" s="1">
        <v>0.66830000000000001</v>
      </c>
      <c r="D563" s="4">
        <v>1.3220000000000001</v>
      </c>
      <c r="E563" s="4">
        <v>13.5</v>
      </c>
      <c r="F563" s="1">
        <f t="shared" ca="1" si="86"/>
        <v>1917.7916666666242</v>
      </c>
      <c r="G563" s="5">
        <f ca="1">G554*3/12+G566*9/12</f>
        <v>4.4850000000000003</v>
      </c>
      <c r="H563" s="1">
        <f t="shared" ca="1" si="82"/>
        <v>155.30837333333332</v>
      </c>
      <c r="I563" s="1">
        <f t="shared" ca="1" si="83"/>
        <v>13.514659622222222</v>
      </c>
      <c r="J563" s="6">
        <f t="shared" ca="1" si="87"/>
        <v>1656.1844353058189</v>
      </c>
      <c r="K563" s="1">
        <f t="shared" ca="1" si="84"/>
        <v>26.734071555555555</v>
      </c>
      <c r="L563" s="6">
        <f t="shared" ca="1" si="85"/>
        <v>285.0879978482152</v>
      </c>
      <c r="M563" s="7">
        <f t="shared" ca="1" si="78"/>
        <v>7.3871337111081505</v>
      </c>
      <c r="N563" s="8">
        <f ca="1">J563/AVERAGE(L443:L562)</f>
        <v>9.4718247309048635</v>
      </c>
      <c r="O563" s="13">
        <f ca="1">1/M563-(G563/100-(((E563/E443)^(1/10))-1))</f>
        <v>0.12822085584760259</v>
      </c>
      <c r="P563" s="5">
        <f ca="1">((G563/G564+G563/1200+((1+G564/1200)^(-119))*(1-G563/G564)))</f>
        <v>1.001475739884802</v>
      </c>
      <c r="Q563" s="5">
        <f ca="1">Q562*P562*E562/E563</f>
        <v>6.0276560790826803</v>
      </c>
      <c r="R563" s="10">
        <f t="shared" ca="1" si="79"/>
        <v>0.12092534378923592</v>
      </c>
      <c r="S563" s="10">
        <f t="shared" ca="1" si="80"/>
        <v>2.6774482831725788E-2</v>
      </c>
      <c r="T563" s="10">
        <f t="shared" ca="1" si="81"/>
        <v>9.415086095751013E-2</v>
      </c>
      <c r="U563" s="10"/>
      <c r="V563" s="11"/>
      <c r="W563" s="12"/>
      <c r="X563" s="12"/>
    </row>
    <row r="564" spans="1:24" x14ac:dyDescent="0.2">
      <c r="A564" s="3">
        <v>1917.11</v>
      </c>
      <c r="B564" s="4">
        <v>7.04</v>
      </c>
      <c r="C564" s="1">
        <v>0.67920000000000003</v>
      </c>
      <c r="D564" s="4">
        <v>1.3009999999999999</v>
      </c>
      <c r="E564" s="4">
        <v>13.5</v>
      </c>
      <c r="F564" s="1">
        <f t="shared" ca="1" si="86"/>
        <v>1917.8749999999575</v>
      </c>
      <c r="G564" s="5">
        <f ca="1">G554*2/12+G566*10/12</f>
        <v>4.5133333333333336</v>
      </c>
      <c r="H564" s="1">
        <f t="shared" ca="1" si="82"/>
        <v>142.3660088888889</v>
      </c>
      <c r="I564" s="1">
        <f t="shared" ca="1" si="83"/>
        <v>13.735084266666668</v>
      </c>
      <c r="J564" s="6">
        <f t="shared" ca="1" si="87"/>
        <v>1530.3747999467807</v>
      </c>
      <c r="K564" s="1">
        <f t="shared" ca="1" si="84"/>
        <v>26.309400222222219</v>
      </c>
      <c r="L564" s="6">
        <f t="shared" ca="1" si="85"/>
        <v>282.81500209243768</v>
      </c>
      <c r="M564" s="7">
        <f t="shared" ca="1" si="78"/>
        <v>6.7530136047743117</v>
      </c>
      <c r="N564" s="8">
        <f ca="1">J564/AVERAGE(L444:L563)</f>
        <v>8.685566999658068</v>
      </c>
      <c r="O564" s="13">
        <f ca="1">1/M564-(G564/100-(((E564/E444)^(1/10))-1))</f>
        <v>0.14498243667172822</v>
      </c>
      <c r="P564" s="5">
        <f ca="1">((G564/G565+G564/1200+((1+G565/1200)^(-119))*(1-G564/G565)))</f>
        <v>1.0015023055570336</v>
      </c>
      <c r="Q564" s="5">
        <f ca="1">Q563*P563*E563/E564</f>
        <v>6.0365513315704522</v>
      </c>
      <c r="R564" s="10">
        <f t="shared" ca="1" si="79"/>
        <v>0.13343864585591136</v>
      </c>
      <c r="S564" s="10">
        <f t="shared" ca="1" si="80"/>
        <v>2.7507078840413479E-2</v>
      </c>
      <c r="T564" s="10">
        <f t="shared" ca="1" si="81"/>
        <v>0.10593156701549789</v>
      </c>
      <c r="U564" s="10"/>
      <c r="V564" s="11"/>
      <c r="W564" s="12"/>
      <c r="X564" s="12"/>
    </row>
    <row r="565" spans="1:24" x14ac:dyDescent="0.2">
      <c r="A565" s="3">
        <v>1917.12</v>
      </c>
      <c r="B565" s="4">
        <v>6.8</v>
      </c>
      <c r="C565" s="1">
        <v>0.69</v>
      </c>
      <c r="D565" s="4">
        <v>1.28</v>
      </c>
      <c r="E565" s="4">
        <v>13.7</v>
      </c>
      <c r="F565" s="1">
        <f t="shared" ca="1" si="86"/>
        <v>1917.9583333332907</v>
      </c>
      <c r="G565" s="5">
        <f ca="1">G554*1/12+G566*11/12</f>
        <v>4.541666666666667</v>
      </c>
      <c r="H565" s="1">
        <f t="shared" ca="1" si="82"/>
        <v>135.50513868613137</v>
      </c>
      <c r="I565" s="1">
        <f t="shared" ca="1" si="83"/>
        <v>13.749786131386861</v>
      </c>
      <c r="J565" s="6">
        <f t="shared" ca="1" si="87"/>
        <v>1468.9403624084805</v>
      </c>
      <c r="K565" s="1">
        <f t="shared" ca="1" si="84"/>
        <v>25.506849635036495</v>
      </c>
      <c r="L565" s="6">
        <f t="shared" ca="1" si="85"/>
        <v>276.50642115924342</v>
      </c>
      <c r="M565" s="7">
        <f t="shared" ca="1" si="78"/>
        <v>6.4125938981198223</v>
      </c>
      <c r="N565" s="8">
        <f ca="1">J565/AVERAGE(L445:L564)</f>
        <v>8.2763996429386655</v>
      </c>
      <c r="O565" s="13">
        <f ca="1">1/M565-(G565/100-(((E565/E445)^(1/10))-1))</f>
        <v>0.15633999923668368</v>
      </c>
      <c r="P565" s="5">
        <f ca="1">((G565/G566+G565/1200+((1+G566/1200)^(-119))*(1-G565/G566)))</f>
        <v>1.0015288658423072</v>
      </c>
      <c r="Q565" s="5">
        <f ca="1">Q564*P564*E564/E565</f>
        <v>5.957362848791683</v>
      </c>
      <c r="R565" s="10">
        <f t="shared" ca="1" si="79"/>
        <v>0.14115126304508907</v>
      </c>
      <c r="S565" s="10">
        <f t="shared" ca="1" si="80"/>
        <v>2.9157305756109198E-2</v>
      </c>
      <c r="T565" s="10">
        <f t="shared" ca="1" si="81"/>
        <v>0.11199395728897987</v>
      </c>
      <c r="U565" s="10"/>
      <c r="V565" s="11"/>
      <c r="W565" s="12"/>
      <c r="X565" s="12"/>
    </row>
    <row r="566" spans="1:24" x14ac:dyDescent="0.2">
      <c r="A566" s="3">
        <v>1918.01</v>
      </c>
      <c r="B566" s="4">
        <v>7.21</v>
      </c>
      <c r="C566" s="1">
        <v>0.68</v>
      </c>
      <c r="D566" s="4">
        <v>1.256</v>
      </c>
      <c r="E566" s="4">
        <v>14</v>
      </c>
      <c r="F566" s="1">
        <f t="shared" ca="1" si="86"/>
        <v>1918.041666666624</v>
      </c>
      <c r="G566" s="5">
        <v>4.57</v>
      </c>
      <c r="H566" s="1">
        <f t="shared" ca="1" si="82"/>
        <v>140.59654499999999</v>
      </c>
      <c r="I566" s="1">
        <f t="shared" ca="1" si="83"/>
        <v>13.260145714285715</v>
      </c>
      <c r="J566" s="6">
        <f t="shared" ca="1" si="87"/>
        <v>1536.1124952272999</v>
      </c>
      <c r="K566" s="1">
        <f t="shared" ca="1" si="84"/>
        <v>24.49226914285714</v>
      </c>
      <c r="L566" s="6">
        <f t="shared" ca="1" si="85"/>
        <v>267.59463162350744</v>
      </c>
      <c r="M566" s="7">
        <f t="shared" ca="1" si="78"/>
        <v>6.6406460286553539</v>
      </c>
      <c r="N566" s="8">
        <f ca="1">J566/AVERAGE(L446:L565)</f>
        <v>8.5957930734445327</v>
      </c>
      <c r="O566" s="13">
        <f ca="1">1/M566-(G566/100-(((E566/E446)^(1/10))-1))</f>
        <v>0.15411544909528263</v>
      </c>
      <c r="P566" s="5">
        <f ca="1">((G566/G567+G566/1200+((1+G567/1200)^(-119))*(1-G566/G567)))</f>
        <v>1.0042728992704246</v>
      </c>
      <c r="Q566" s="5">
        <f ca="1">Q565*P565*E565/E566</f>
        <v>5.8386179104179705</v>
      </c>
      <c r="R566" s="10">
        <f t="shared" ca="1" si="79"/>
        <v>0.13693373732090253</v>
      </c>
      <c r="S566" s="10">
        <f t="shared" ca="1" si="80"/>
        <v>3.1524590147336218E-2</v>
      </c>
      <c r="T566" s="10">
        <f t="shared" ca="1" si="81"/>
        <v>0.10540914717356631</v>
      </c>
      <c r="U566" s="10"/>
      <c r="V566" s="11"/>
      <c r="W566" s="12"/>
      <c r="X566" s="12"/>
    </row>
    <row r="567" spans="1:24" x14ac:dyDescent="0.2">
      <c r="A567" s="3">
        <v>1918.02</v>
      </c>
      <c r="B567" s="4">
        <v>7.43</v>
      </c>
      <c r="C567" s="1">
        <v>0.67</v>
      </c>
      <c r="D567" s="4">
        <v>1.232</v>
      </c>
      <c r="E567" s="4">
        <v>14.1</v>
      </c>
      <c r="F567" s="1">
        <f t="shared" ca="1" si="86"/>
        <v>1918.1249999999573</v>
      </c>
      <c r="G567" s="5">
        <f ca="1">G566*11/12+G578*1/12</f>
        <v>4.5641666666666669</v>
      </c>
      <c r="H567" s="1">
        <f t="shared" ca="1" si="82"/>
        <v>143.85902765957445</v>
      </c>
      <c r="I567" s="1">
        <f t="shared" ca="1" si="83"/>
        <v>12.972482978723406</v>
      </c>
      <c r="J567" s="6">
        <f t="shared" ca="1" si="87"/>
        <v>1583.5684253284253</v>
      </c>
      <c r="K567" s="1">
        <f t="shared" ca="1" si="84"/>
        <v>23.853879148936173</v>
      </c>
      <c r="L567" s="6">
        <f t="shared" ca="1" si="85"/>
        <v>262.57823687814539</v>
      </c>
      <c r="M567" s="7">
        <f t="shared" ca="1" si="78"/>
        <v>6.7843435516302852</v>
      </c>
      <c r="N567" s="8">
        <f ca="1">J567/AVERAGE(L447:L566)</f>
        <v>8.8052311600834106</v>
      </c>
      <c r="O567" s="13">
        <f ca="1">1/M567-(G567/100-(((E567/E447)^(1/10))-1))</f>
        <v>0.15289235664348763</v>
      </c>
      <c r="P567" s="5">
        <f ca="1">((G567/G568+G567/1200+((1+G568/1200)^(-119))*(1-G567/G568)))</f>
        <v>1.0042681631239432</v>
      </c>
      <c r="Q567" s="5">
        <f ca="1">Q566*P566*E566/E567</f>
        <v>5.8219801640274875</v>
      </c>
      <c r="R567" s="10">
        <f t="shared" ca="1" si="79"/>
        <v>0.13385817820459467</v>
      </c>
      <c r="S567" s="10">
        <f t="shared" ca="1" si="80"/>
        <v>3.311026038935827E-2</v>
      </c>
      <c r="T567" s="10">
        <f t="shared" ca="1" si="81"/>
        <v>0.1007479178152364</v>
      </c>
      <c r="U567" s="10"/>
      <c r="V567" s="11"/>
      <c r="W567" s="12"/>
      <c r="X567" s="12"/>
    </row>
    <row r="568" spans="1:24" x14ac:dyDescent="0.2">
      <c r="A568" s="3">
        <v>1918.03</v>
      </c>
      <c r="B568" s="4">
        <v>7.28</v>
      </c>
      <c r="C568" s="1">
        <v>0.66</v>
      </c>
      <c r="D568" s="4">
        <v>1.208</v>
      </c>
      <c r="E568" s="4">
        <v>14</v>
      </c>
      <c r="F568" s="1">
        <f t="shared" ca="1" si="86"/>
        <v>1918.2083333332905</v>
      </c>
      <c r="G568" s="5">
        <f ca="1">G566*10/12+G578*2/12</f>
        <v>4.5583333333333336</v>
      </c>
      <c r="H568" s="1">
        <f t="shared" ca="1" si="82"/>
        <v>141.96155999999999</v>
      </c>
      <c r="I568" s="1">
        <f t="shared" ca="1" si="83"/>
        <v>12.870141428571429</v>
      </c>
      <c r="J568" s="6">
        <f t="shared" ca="1" si="87"/>
        <v>1574.4874931451106</v>
      </c>
      <c r="K568" s="1">
        <f t="shared" ca="1" si="84"/>
        <v>23.556258857142858</v>
      </c>
      <c r="L568" s="6">
        <f t="shared" ca="1" si="85"/>
        <v>261.261111499903</v>
      </c>
      <c r="M568" s="7">
        <f t="shared" ca="1" si="78"/>
        <v>6.6863557604558963</v>
      </c>
      <c r="N568" s="8">
        <f ca="1">J568/AVERAGE(L448:L567)</f>
        <v>8.7019899189196064</v>
      </c>
      <c r="O568" s="13">
        <f ca="1">1/M568-(G568/100-(((E568/E448)^(1/10))-1))</f>
        <v>0.15436291759318094</v>
      </c>
      <c r="P568" s="5">
        <f ca="1">((G568/G569+G568/1200+((1+G569/1200)^(-119))*(1-G568/G569)))</f>
        <v>1.0042634270244146</v>
      </c>
      <c r="Q568" s="5">
        <f ca="1">Q567*P567*E567/E568</f>
        <v>5.8885923916795742</v>
      </c>
      <c r="R568" s="10">
        <f t="shared" ca="1" si="79"/>
        <v>0.14087057280347071</v>
      </c>
      <c r="S568" s="10">
        <f t="shared" ca="1" si="80"/>
        <v>3.2028415220414663E-2</v>
      </c>
      <c r="T568" s="10">
        <f t="shared" ca="1" si="81"/>
        <v>0.10884215758305604</v>
      </c>
      <c r="U568" s="10"/>
      <c r="V568" s="11"/>
      <c r="W568" s="12"/>
      <c r="X568" s="12"/>
    </row>
    <row r="569" spans="1:24" x14ac:dyDescent="0.2">
      <c r="A569" s="3">
        <v>1918.04</v>
      </c>
      <c r="B569" s="4">
        <v>7.21</v>
      </c>
      <c r="C569" s="1">
        <v>0.65</v>
      </c>
      <c r="D569" s="4">
        <v>1.1830000000000001</v>
      </c>
      <c r="E569" s="4">
        <v>14.2</v>
      </c>
      <c r="F569" s="1">
        <f t="shared" ca="1" si="86"/>
        <v>1918.2916666666238</v>
      </c>
      <c r="G569" s="5">
        <f ca="1">G566*9/12+G578*3/12</f>
        <v>4.5525000000000002</v>
      </c>
      <c r="H569" s="1">
        <f t="shared" ca="1" si="82"/>
        <v>138.61631197183098</v>
      </c>
      <c r="I569" s="1">
        <f t="shared" ca="1" si="83"/>
        <v>12.4966161971831</v>
      </c>
      <c r="J569" s="6">
        <f t="shared" ca="1" si="87"/>
        <v>1548.9354773548584</v>
      </c>
      <c r="K569" s="1">
        <f t="shared" ca="1" si="84"/>
        <v>22.743841478873243</v>
      </c>
      <c r="L569" s="6">
        <f t="shared" ca="1" si="85"/>
        <v>254.14572395434092</v>
      </c>
      <c r="M569" s="7">
        <f t="shared" ca="1" si="78"/>
        <v>6.5207277305471614</v>
      </c>
      <c r="N569" s="8">
        <f ca="1">J569/AVERAGE(L449:L568)</f>
        <v>8.5097432226761835</v>
      </c>
      <c r="O569" s="13">
        <f ca="1">1/M569-(G569/100-(((E569/E449)^(1/10))-1))</f>
        <v>0.15854915404352546</v>
      </c>
      <c r="P569" s="5">
        <f ca="1">((G569/G570+G569/1200+((1+G570/1200)^(-119))*(1-G569/G570)))</f>
        <v>1.0042586909718596</v>
      </c>
      <c r="Q569" s="5">
        <f ca="1">Q568*P568*E568/E569</f>
        <v>5.8304064548346712</v>
      </c>
      <c r="R569" s="10">
        <f t="shared" ca="1" si="79"/>
        <v>0.15013607556016129</v>
      </c>
      <c r="S569" s="10">
        <f t="shared" ca="1" si="80"/>
        <v>3.3148808797931251E-2</v>
      </c>
      <c r="T569" s="10">
        <f t="shared" ca="1" si="81"/>
        <v>0.11698726676223004</v>
      </c>
      <c r="U569" s="10"/>
      <c r="V569" s="11"/>
      <c r="W569" s="12"/>
      <c r="X569" s="12"/>
    </row>
    <row r="570" spans="1:24" x14ac:dyDescent="0.2">
      <c r="A570" s="3">
        <v>1918.05</v>
      </c>
      <c r="B570" s="4">
        <v>7.44</v>
      </c>
      <c r="C570" s="1">
        <v>0.64</v>
      </c>
      <c r="D570" s="4">
        <v>1.159</v>
      </c>
      <c r="E570" s="4">
        <v>14.5</v>
      </c>
      <c r="F570" s="1">
        <f t="shared" ca="1" si="86"/>
        <v>1918.374999999957</v>
      </c>
      <c r="G570" s="5">
        <f ca="1">G566*8/12+G578*4/12</f>
        <v>4.5466666666666669</v>
      </c>
      <c r="H570" s="1">
        <f t="shared" ca="1" si="82"/>
        <v>140.07878068965516</v>
      </c>
      <c r="I570" s="1">
        <f t="shared" ca="1" si="83"/>
        <v>12.049787586206895</v>
      </c>
      <c r="J570" s="6">
        <f t="shared" ca="1" si="87"/>
        <v>1576.4981183200487</v>
      </c>
      <c r="K570" s="1">
        <f t="shared" ca="1" si="84"/>
        <v>21.821412206896554</v>
      </c>
      <c r="L570" s="6">
        <f t="shared" ca="1" si="85"/>
        <v>245.58619880819043</v>
      </c>
      <c r="M570" s="7">
        <f t="shared" ref="M570:M633" ca="1" si="88">H570/AVERAGE(K450:K569)</f>
        <v>6.5823632316210823</v>
      </c>
      <c r="N570" s="8">
        <f ca="1">J570/AVERAGE(L450:L569)</f>
        <v>8.6117930242140606</v>
      </c>
      <c r="O570" s="13">
        <f ca="1">1/M570-(G570/100-(((E570/E450)^(1/10))-1))</f>
        <v>0.15937049095408246</v>
      </c>
      <c r="P570" s="5">
        <f ca="1">((G570/G571+G570/1200+((1+G571/1200)^(-119))*(1-G570/G571)))</f>
        <v>1.0042539549662983</v>
      </c>
      <c r="Q570" s="5">
        <f ca="1">Q569*P569*E569/E570</f>
        <v>5.7340935330454679</v>
      </c>
      <c r="R570" s="10">
        <f t="shared" ca="1" si="79"/>
        <v>0.15132497355288921</v>
      </c>
      <c r="S570" s="10">
        <f t="shared" ca="1" si="80"/>
        <v>3.4365222142025864E-2</v>
      </c>
      <c r="T570" s="10">
        <f t="shared" ca="1" si="81"/>
        <v>0.11695975141086334</v>
      </c>
      <c r="U570" s="10"/>
      <c r="V570" s="11"/>
      <c r="W570" s="12"/>
      <c r="X570" s="12"/>
    </row>
    <row r="571" spans="1:24" x14ac:dyDescent="0.2">
      <c r="A571" s="3">
        <v>1918.06</v>
      </c>
      <c r="B571" s="4">
        <v>7.45</v>
      </c>
      <c r="C571" s="1">
        <v>0.63</v>
      </c>
      <c r="D571" s="4">
        <v>1.135</v>
      </c>
      <c r="E571" s="4">
        <v>14.7</v>
      </c>
      <c r="F571" s="1">
        <f t="shared" ca="1" si="86"/>
        <v>1918.4583333332903</v>
      </c>
      <c r="G571" s="5">
        <f ca="1">G566*7/12+G578*5/12</f>
        <v>4.5408333333333335</v>
      </c>
      <c r="H571" s="1">
        <f t="shared" ca="1" si="82"/>
        <v>138.35866326530612</v>
      </c>
      <c r="I571" s="1">
        <f t="shared" ca="1" si="83"/>
        <v>11.700128571428571</v>
      </c>
      <c r="J571" s="6">
        <f t="shared" ca="1" si="87"/>
        <v>1568.1124133576036</v>
      </c>
      <c r="K571" s="1">
        <f t="shared" ca="1" si="84"/>
        <v>21.078803061224491</v>
      </c>
      <c r="L571" s="6">
        <f t="shared" ca="1" si="85"/>
        <v>238.90034753837321</v>
      </c>
      <c r="M571" s="7">
        <f t="shared" ca="1" si="88"/>
        <v>6.4962913186410569</v>
      </c>
      <c r="N571" s="8">
        <f ca="1">J571/AVERAGE(L451:L570)</f>
        <v>8.5204377107995324</v>
      </c>
      <c r="O571" s="13">
        <f ca="1">1/M571-(G571/100-(((E571/E451)^(1/10))-1))</f>
        <v>0.1628850485196715</v>
      </c>
      <c r="P571" s="5">
        <f ca="1">((G571/G572+G571/1200+((1+G572/1200)^(-119))*(1-G571/G572)))</f>
        <v>1.004249219007751</v>
      </c>
      <c r="Q571" s="5">
        <f ca="1">Q570*P570*E570/E571</f>
        <v>5.6801393589292513</v>
      </c>
      <c r="R571" s="10">
        <f t="shared" ref="R571:R634" ca="1" si="89">(($J691/$J571)^(1/10)-1)</f>
        <v>0.14724108245885215</v>
      </c>
      <c r="S571" s="10">
        <f t="shared" ref="S571:S634" ca="1" si="90">(($Q691/$Q571)^(1/10)-1)</f>
        <v>3.6047055497378633E-2</v>
      </c>
      <c r="T571" s="10">
        <f t="shared" ref="T571:T634" ca="1" si="91">R571-S571</f>
        <v>0.11119402696147351</v>
      </c>
      <c r="U571" s="10"/>
      <c r="V571" s="11"/>
      <c r="W571" s="12"/>
      <c r="X571" s="12"/>
    </row>
    <row r="572" spans="1:24" x14ac:dyDescent="0.2">
      <c r="A572" s="3">
        <v>1918.07</v>
      </c>
      <c r="B572" s="4">
        <v>7.51</v>
      </c>
      <c r="C572" s="1">
        <v>0.62</v>
      </c>
      <c r="D572" s="4">
        <v>1.111</v>
      </c>
      <c r="E572" s="4">
        <v>15.1</v>
      </c>
      <c r="F572" s="1">
        <f t="shared" ca="1" si="86"/>
        <v>1918.5416666666235</v>
      </c>
      <c r="G572" s="5">
        <f ca="1">G566*6/12+G578*6/12</f>
        <v>4.5350000000000001</v>
      </c>
      <c r="H572" s="1">
        <f t="shared" ca="1" si="82"/>
        <v>135.7783132450331</v>
      </c>
      <c r="I572" s="1">
        <f t="shared" ca="1" si="83"/>
        <v>11.209394701986755</v>
      </c>
      <c r="J572" s="6">
        <f t="shared" ca="1" si="87"/>
        <v>1549.454531093688</v>
      </c>
      <c r="K572" s="1">
        <f t="shared" ca="1" si="84"/>
        <v>20.086512119205299</v>
      </c>
      <c r="L572" s="6">
        <f t="shared" ca="1" si="85"/>
        <v>229.2202375559371</v>
      </c>
      <c r="M572" s="7">
        <f t="shared" ca="1" si="88"/>
        <v>6.3713240938489903</v>
      </c>
      <c r="N572" s="8">
        <f ca="1">J572/AVERAGE(L452:L571)</f>
        <v>8.3767541875861777</v>
      </c>
      <c r="O572" s="13">
        <f ca="1">1/M572-(G572/100-(((E572/E452)^(1/10))-1))</f>
        <v>0.16764209330860849</v>
      </c>
      <c r="P572" s="5">
        <f ca="1">((G572/G573+G572/1200+((1+G573/1200)^(-119))*(1-G572/G573)))</f>
        <v>1.004244483096238</v>
      </c>
      <c r="Q572" s="5">
        <f ca="1">Q571*P571*E571/E572</f>
        <v>5.5531688788993607</v>
      </c>
      <c r="R572" s="10">
        <f t="shared" ca="1" si="89"/>
        <v>0.14986543186353485</v>
      </c>
      <c r="S572" s="10">
        <f t="shared" ca="1" si="90"/>
        <v>3.849390218616433E-2</v>
      </c>
      <c r="T572" s="10">
        <f t="shared" ca="1" si="91"/>
        <v>0.11137152967737052</v>
      </c>
      <c r="U572" s="10"/>
      <c r="V572" s="11"/>
      <c r="W572" s="12"/>
      <c r="X572" s="12"/>
    </row>
    <row r="573" spans="1:24" x14ac:dyDescent="0.2">
      <c r="A573" s="3">
        <v>1918.08</v>
      </c>
      <c r="B573" s="4">
        <v>7.58</v>
      </c>
      <c r="C573" s="1">
        <v>0.61</v>
      </c>
      <c r="D573" s="4">
        <v>1.087</v>
      </c>
      <c r="E573" s="4">
        <v>15.4</v>
      </c>
      <c r="F573" s="1">
        <f t="shared" ca="1" si="86"/>
        <v>1918.6249999999568</v>
      </c>
      <c r="G573" s="5">
        <f ca="1">G566*5/12+G578*7/12</f>
        <v>4.5291666666666668</v>
      </c>
      <c r="H573" s="1">
        <f t="shared" ca="1" si="82"/>
        <v>134.37420389610389</v>
      </c>
      <c r="I573" s="1">
        <f t="shared" ca="1" si="83"/>
        <v>10.813755194805193</v>
      </c>
      <c r="J573" s="6">
        <f t="shared" ca="1" si="87"/>
        <v>1543.7148926431137</v>
      </c>
      <c r="K573" s="1">
        <f t="shared" ca="1" si="84"/>
        <v>19.269757207792207</v>
      </c>
      <c r="L573" s="6">
        <f t="shared" ca="1" si="85"/>
        <v>221.37441798193461</v>
      </c>
      <c r="M573" s="7">
        <f t="shared" ca="1" si="88"/>
        <v>6.3030737609145939</v>
      </c>
      <c r="N573" s="8">
        <f ca="1">J573/AVERAGE(L453:L572)</f>
        <v>8.3067830935781046</v>
      </c>
      <c r="O573" s="13">
        <f ca="1">1/M573-(G573/100-(((E573/E453)^(1/10))-1))</f>
        <v>0.17147949792457626</v>
      </c>
      <c r="P573" s="5">
        <f ca="1">((G573/G574+G573/1200+((1+G574/1200)^(-119))*(1-G573/G574)))</f>
        <v>1.0042397472317799</v>
      </c>
      <c r="Q573" s="5">
        <f ca="1">Q572*P572*E572/E573</f>
        <v>5.4681014335116691</v>
      </c>
      <c r="R573" s="10">
        <f t="shared" ca="1" si="89"/>
        <v>0.15436100616055959</v>
      </c>
      <c r="S573" s="10">
        <f t="shared" ca="1" si="90"/>
        <v>4.0202616247487777E-2</v>
      </c>
      <c r="T573" s="10">
        <f t="shared" ca="1" si="91"/>
        <v>0.11415838991307181</v>
      </c>
      <c r="U573" s="10"/>
      <c r="V573" s="11"/>
      <c r="W573" s="12"/>
      <c r="X573" s="12"/>
    </row>
    <row r="574" spans="1:24" x14ac:dyDescent="0.2">
      <c r="A574" s="3">
        <v>1918.09</v>
      </c>
      <c r="B574" s="4">
        <v>7.54</v>
      </c>
      <c r="C574" s="1">
        <v>0.6</v>
      </c>
      <c r="D574" s="4">
        <v>1.0629999999999999</v>
      </c>
      <c r="E574" s="4">
        <v>15.7</v>
      </c>
      <c r="F574" s="1">
        <f t="shared" ca="1" si="86"/>
        <v>1918.7083333332901</v>
      </c>
      <c r="G574" s="5">
        <f ca="1">G566*4/12+G578*8/12</f>
        <v>4.5233333333333334</v>
      </c>
      <c r="H574" s="1">
        <f t="shared" ca="1" si="82"/>
        <v>131.11099490445858</v>
      </c>
      <c r="I574" s="1">
        <f t="shared" ca="1" si="83"/>
        <v>10.433235668789809</v>
      </c>
      <c r="J574" s="6">
        <f t="shared" ca="1" si="87"/>
        <v>1516.2148038038667</v>
      </c>
      <c r="K574" s="1">
        <f t="shared" ca="1" si="84"/>
        <v>18.484215859872609</v>
      </c>
      <c r="L574" s="6">
        <f t="shared" ca="1" si="85"/>
        <v>213.75813480683161</v>
      </c>
      <c r="M574" s="7">
        <f t="shared" ca="1" si="88"/>
        <v>6.1491705624316797</v>
      </c>
      <c r="N574" s="8">
        <f ca="1">J574/AVERAGE(L454:L573)</f>
        <v>8.1234555716579813</v>
      </c>
      <c r="O574" s="13">
        <f ca="1">1/M574-(G574/100-(((E574/E454)^(1/10))-1))</f>
        <v>0.17755205758811704</v>
      </c>
      <c r="P574" s="5">
        <f ca="1">((G574/G575+G574/1200+((1+G575/1200)^(-119))*(1-G574/G575)))</f>
        <v>1.004235011414397</v>
      </c>
      <c r="Q574" s="5">
        <f ca="1">Q573*P573*E573/E574</f>
        <v>5.3863557924830179</v>
      </c>
      <c r="R574" s="10">
        <f t="shared" ca="1" si="89"/>
        <v>0.16334466746396381</v>
      </c>
      <c r="S574" s="10">
        <f t="shared" ca="1" si="90"/>
        <v>4.0666450798550802E-2</v>
      </c>
      <c r="T574" s="10">
        <f t="shared" ca="1" si="91"/>
        <v>0.12267821666541301</v>
      </c>
      <c r="U574" s="10"/>
      <c r="V574" s="11"/>
      <c r="W574" s="12"/>
      <c r="X574" s="12"/>
    </row>
    <row r="575" spans="1:24" x14ac:dyDescent="0.2">
      <c r="A575" s="3">
        <v>1918.1</v>
      </c>
      <c r="B575" s="4">
        <v>7.86</v>
      </c>
      <c r="C575" s="1">
        <v>0.59</v>
      </c>
      <c r="D575" s="4">
        <v>1.038</v>
      </c>
      <c r="E575" s="4">
        <v>16</v>
      </c>
      <c r="F575" s="1">
        <f t="shared" ca="1" si="86"/>
        <v>1918.7916666666233</v>
      </c>
      <c r="G575" s="5">
        <f ca="1">G566*3/12+G578*9/12</f>
        <v>4.5175000000000001</v>
      </c>
      <c r="H575" s="1">
        <f t="shared" ca="1" si="82"/>
        <v>134.11272374999999</v>
      </c>
      <c r="I575" s="1">
        <f t="shared" ca="1" si="83"/>
        <v>10.066985624999999</v>
      </c>
      <c r="J575" s="6">
        <f t="shared" ca="1" si="87"/>
        <v>1560.6293990078559</v>
      </c>
      <c r="K575" s="1">
        <f t="shared" ca="1" si="84"/>
        <v>17.711069625</v>
      </c>
      <c r="L575" s="6">
        <f t="shared" ca="1" si="85"/>
        <v>206.09838628119016</v>
      </c>
      <c r="M575" s="7">
        <f t="shared" ca="1" si="88"/>
        <v>6.2905153211913225</v>
      </c>
      <c r="N575" s="8">
        <f ca="1">J575/AVERAGE(L455:L574)</f>
        <v>8.3278481223266958</v>
      </c>
      <c r="O575" s="13">
        <f ca="1">1/M575-(G575/100-(((E575/E455)^(1/10))-1))</f>
        <v>0.17481795180631346</v>
      </c>
      <c r="P575" s="5">
        <f ca="1">((G575/G576+G575/1200+((1+G576/1200)^(-119))*(1-G575/G576)))</f>
        <v>1.0042302756441095</v>
      </c>
      <c r="Q575" s="5">
        <f ca="1">Q574*P574*E574/E575</f>
        <v>5.3077451881696955</v>
      </c>
      <c r="R575" s="10">
        <f t="shared" ca="1" si="89"/>
        <v>0.16337444076672858</v>
      </c>
      <c r="S575" s="10">
        <f t="shared" ca="1" si="90"/>
        <v>4.2910825267364228E-2</v>
      </c>
      <c r="T575" s="10">
        <f t="shared" ca="1" si="91"/>
        <v>0.12046361549936435</v>
      </c>
      <c r="U575" s="10"/>
      <c r="V575" s="11"/>
      <c r="W575" s="12"/>
      <c r="X575" s="12"/>
    </row>
    <row r="576" spans="1:24" x14ac:dyDescent="0.2">
      <c r="A576" s="3">
        <v>1918.11</v>
      </c>
      <c r="B576" s="4">
        <v>8.06</v>
      </c>
      <c r="C576" s="1">
        <v>0.57999999999999996</v>
      </c>
      <c r="D576" s="4">
        <v>1.014</v>
      </c>
      <c r="E576" s="4">
        <v>16.3</v>
      </c>
      <c r="F576" s="1">
        <f t="shared" ca="1" si="86"/>
        <v>1918.8749999999566</v>
      </c>
      <c r="G576" s="5">
        <f ca="1">G566*2/12+G578*10/12</f>
        <v>4.5116666666666667</v>
      </c>
      <c r="H576" s="1">
        <f t="shared" ca="1" si="82"/>
        <v>134.99412147239264</v>
      </c>
      <c r="I576" s="1">
        <f t="shared" ca="1" si="83"/>
        <v>9.7142171779141098</v>
      </c>
      <c r="J576" s="6">
        <f t="shared" ca="1" si="87"/>
        <v>1580.3060774542676</v>
      </c>
      <c r="K576" s="1">
        <f t="shared" ca="1" si="84"/>
        <v>16.983131411042944</v>
      </c>
      <c r="L576" s="6">
        <f t="shared" ca="1" si="85"/>
        <v>198.81270006682718</v>
      </c>
      <c r="M576" s="7">
        <f t="shared" ca="1" si="88"/>
        <v>6.3333274953541556</v>
      </c>
      <c r="N576" s="8">
        <f ca="1">J576/AVERAGE(L456:L575)</f>
        <v>8.4011602614822571</v>
      </c>
      <c r="O576" s="13">
        <f ca="1">1/M576-(G576/100-(((E576/E456)^(1/10))-1))</f>
        <v>0.1746379741172473</v>
      </c>
      <c r="P576" s="5">
        <f ca="1">((G576/G577+G576/1200+((1+G577/1200)^(-119))*(1-G576/G577)))</f>
        <v>1.0042255399209381</v>
      </c>
      <c r="Q576" s="5">
        <f ca="1">Q575*P575*E575/E576</f>
        <v>5.2320966020754343</v>
      </c>
      <c r="R576" s="10">
        <f t="shared" ca="1" si="89"/>
        <v>0.16989821952414319</v>
      </c>
      <c r="S576" s="10">
        <f t="shared" ca="1" si="90"/>
        <v>4.452025187686659E-2</v>
      </c>
      <c r="T576" s="10">
        <f t="shared" ca="1" si="91"/>
        <v>0.1253779676472766</v>
      </c>
      <c r="U576" s="10"/>
      <c r="V576" s="11"/>
      <c r="W576" s="12"/>
      <c r="X576" s="12"/>
    </row>
    <row r="577" spans="1:24" x14ac:dyDescent="0.2">
      <c r="A577" s="3">
        <v>1918.12</v>
      </c>
      <c r="B577" s="4">
        <v>7.9</v>
      </c>
      <c r="C577" s="1">
        <v>0.56999999999999995</v>
      </c>
      <c r="D577" s="4">
        <v>0.99</v>
      </c>
      <c r="E577" s="4">
        <v>16.5</v>
      </c>
      <c r="F577" s="1">
        <f t="shared" ca="1" si="86"/>
        <v>1918.9583333332898</v>
      </c>
      <c r="G577" s="5">
        <f ca="1">G566*1/12+G578*11/12</f>
        <v>4.5058333333333334</v>
      </c>
      <c r="H577" s="1">
        <f t="shared" ca="1" si="82"/>
        <v>130.71052727272726</v>
      </c>
      <c r="I577" s="1">
        <f t="shared" ca="1" si="83"/>
        <v>9.4310127272727264</v>
      </c>
      <c r="J577" s="6">
        <f t="shared" ca="1" si="87"/>
        <v>1539.3605953399128</v>
      </c>
      <c r="K577" s="1">
        <f t="shared" ca="1" si="84"/>
        <v>16.380179999999999</v>
      </c>
      <c r="L577" s="6">
        <f t="shared" ca="1" si="85"/>
        <v>192.90721384639414</v>
      </c>
      <c r="M577" s="7">
        <f t="shared" ca="1" si="88"/>
        <v>6.1345804112834301</v>
      </c>
      <c r="N577" s="8">
        <f ca="1">J577/AVERAGE(L457:L576)</f>
        <v>8.1546927110037437</v>
      </c>
      <c r="O577" s="13">
        <f ca="1">1/M577-(G577/100-(((E577/E457)^(1/10))-1))</f>
        <v>0.17998283511502527</v>
      </c>
      <c r="P577" s="5">
        <f ca="1">((G577/G578+G577/1200+((1+G578/1200)^(-119))*(1-G577/G578)))</f>
        <v>1.0042208042449028</v>
      </c>
      <c r="Q577" s="5">
        <f ca="1">Q576*P576*E576/E577</f>
        <v>5.1905177013784636</v>
      </c>
      <c r="R577" s="10">
        <f t="shared" ca="1" si="89"/>
        <v>0.17447357005386244</v>
      </c>
      <c r="S577" s="10">
        <f t="shared" ca="1" si="90"/>
        <v>4.6077266159973762E-2</v>
      </c>
      <c r="T577" s="10">
        <f t="shared" ca="1" si="91"/>
        <v>0.12839630389388867</v>
      </c>
      <c r="U577" s="10"/>
      <c r="V577" s="11"/>
      <c r="W577" s="12"/>
      <c r="X577" s="12"/>
    </row>
    <row r="578" spans="1:24" x14ac:dyDescent="0.2">
      <c r="A578" s="3">
        <v>1919.01</v>
      </c>
      <c r="B578" s="4">
        <v>7.85</v>
      </c>
      <c r="C578" s="1">
        <v>0.56669999999999998</v>
      </c>
      <c r="D578" s="4">
        <v>0.98499999999999999</v>
      </c>
      <c r="E578" s="4">
        <v>16.5</v>
      </c>
      <c r="F578" s="1">
        <f t="shared" ca="1" si="86"/>
        <v>1919.0416666666231</v>
      </c>
      <c r="G578" s="5">
        <v>4.5</v>
      </c>
      <c r="H578" s="1">
        <f t="shared" ca="1" si="82"/>
        <v>129.88324545454543</v>
      </c>
      <c r="I578" s="1">
        <f t="shared" ca="1" si="83"/>
        <v>9.3764121272727277</v>
      </c>
      <c r="J578" s="6">
        <f t="shared" ca="1" si="87"/>
        <v>1538.8198705738282</v>
      </c>
      <c r="K578" s="1">
        <f t="shared" ca="1" si="84"/>
        <v>16.297451818181816</v>
      </c>
      <c r="L578" s="6">
        <f t="shared" ca="1" si="85"/>
        <v>193.08758885544216</v>
      </c>
      <c r="M578" s="7">
        <f t="shared" ca="1" si="88"/>
        <v>6.098467639950103</v>
      </c>
      <c r="N578" s="8">
        <f ca="1">J578/AVERAGE(L458:L577)</f>
        <v>8.1245805645506302</v>
      </c>
      <c r="O578" s="13">
        <f ca="1">1/M578-(G578/100-(((E578/E458)^(1/10))-1))</f>
        <v>0.18213113329680386</v>
      </c>
      <c r="P578" s="5">
        <f ca="1">((G578/G579+G578/1200+((1+G579/1200)^(-119))*(1-G578/G579)))</f>
        <v>1.0006271734238761</v>
      </c>
      <c r="Q578" s="5">
        <f ca="1">Q577*P577*E577/E578</f>
        <v>5.212425860525685</v>
      </c>
      <c r="R578" s="10">
        <f t="shared" ca="1" si="89"/>
        <v>0.18325551576602428</v>
      </c>
      <c r="S578" s="10">
        <f t="shared" ca="1" si="90"/>
        <v>4.57524711083237E-2</v>
      </c>
      <c r="T578" s="10">
        <f t="shared" ca="1" si="91"/>
        <v>0.13750304465770058</v>
      </c>
      <c r="U578" s="10"/>
      <c r="V578" s="11"/>
      <c r="W578" s="12"/>
      <c r="X578" s="12"/>
    </row>
    <row r="579" spans="1:24" x14ac:dyDescent="0.2">
      <c r="A579" s="3">
        <v>1919.02</v>
      </c>
      <c r="B579" s="4">
        <v>7.88</v>
      </c>
      <c r="C579" s="1">
        <v>0.56330000000000002</v>
      </c>
      <c r="D579" s="4">
        <v>0.98</v>
      </c>
      <c r="E579" s="4">
        <v>16.2</v>
      </c>
      <c r="F579" s="1">
        <f t="shared" ca="1" si="86"/>
        <v>1919.1249999999563</v>
      </c>
      <c r="G579" s="5">
        <f ca="1">G578*11/12+G590*1/12</f>
        <v>4.5391666666666666</v>
      </c>
      <c r="H579" s="1">
        <f t="shared" ref="H579:H642" ca="1" si="92">B579*$E$1815/E579</f>
        <v>132.79405185185183</v>
      </c>
      <c r="I579" s="1">
        <f t="shared" ref="I579:I642" ca="1" si="93">C579*$E$1815/E579</f>
        <v>9.4927524629629634</v>
      </c>
      <c r="J579" s="6">
        <f t="shared" ca="1" si="87"/>
        <v>1582.6785662303507</v>
      </c>
      <c r="K579" s="1">
        <f t="shared" ref="K579:K642" ca="1" si="94">D579*$E$1815/E579</f>
        <v>16.514996296296296</v>
      </c>
      <c r="L579" s="6">
        <f t="shared" ref="L579:L642" ca="1" si="95">K579*(J579/H579)</f>
        <v>196.83058310986598</v>
      </c>
      <c r="M579" s="7">
        <f t="shared" ca="1" si="88"/>
        <v>6.239692771364977</v>
      </c>
      <c r="N579" s="8">
        <f ca="1">J579/AVERAGE(L459:L578)</f>
        <v>8.3299751954304586</v>
      </c>
      <c r="O579" s="13">
        <f ca="1">1/M579-(G579/100-(((E579/E459)^(1/10))-1))</f>
        <v>0.17495652068251061</v>
      </c>
      <c r="P579" s="5">
        <f ca="1">((G579/G580+G579/1200+((1+G580/1200)^(-119))*(1-G579/G580)))</f>
        <v>1.0006654468310299</v>
      </c>
      <c r="Q579" s="5">
        <f ca="1">Q578*P578*E578/E579</f>
        <v>5.3122818991196903</v>
      </c>
      <c r="R579" s="10">
        <f t="shared" ca="1" si="89"/>
        <v>0.18089251715294341</v>
      </c>
      <c r="S579" s="10">
        <f t="shared" ca="1" si="90"/>
        <v>4.4306671110342144E-2</v>
      </c>
      <c r="T579" s="10">
        <f t="shared" ca="1" si="91"/>
        <v>0.13658584604260127</v>
      </c>
      <c r="U579" s="10"/>
      <c r="V579" s="11"/>
      <c r="W579" s="12"/>
      <c r="X579" s="12"/>
    </row>
    <row r="580" spans="1:24" x14ac:dyDescent="0.2">
      <c r="A580" s="3">
        <v>1919.03</v>
      </c>
      <c r="B580" s="4">
        <v>8.1199999999999992</v>
      </c>
      <c r="C580" s="1">
        <v>0.56000000000000005</v>
      </c>
      <c r="D580" s="4">
        <v>0.97499999999999998</v>
      </c>
      <c r="E580" s="4">
        <v>16.399999999999999</v>
      </c>
      <c r="F580" s="1">
        <f t="shared" ref="F580:F643" ca="1" si="96">F579+1/12</f>
        <v>1919.2083333332896</v>
      </c>
      <c r="G580" s="5">
        <f ca="1">G578*10/12+G590*2/12</f>
        <v>4.5783333333333331</v>
      </c>
      <c r="H580" s="1">
        <f t="shared" ca="1" si="92"/>
        <v>135.16977804878047</v>
      </c>
      <c r="I580" s="1">
        <f t="shared" ca="1" si="93"/>
        <v>9.3220536585365874</v>
      </c>
      <c r="J580" s="6">
        <f t="shared" ref="J580:J643" ca="1" si="97">J579*((H580+(I580/12))/H579)</f>
        <v>1620.2517512092625</v>
      </c>
      <c r="K580" s="1">
        <f t="shared" ca="1" si="94"/>
        <v>16.230361280487802</v>
      </c>
      <c r="L580" s="6">
        <f t="shared" ca="1" si="95"/>
        <v>194.54993318091513</v>
      </c>
      <c r="M580" s="7">
        <f t="shared" ca="1" si="88"/>
        <v>6.3560740048691429</v>
      </c>
      <c r="N580" s="8">
        <f ca="1">J580/AVERAGE(L460:L579)</f>
        <v>8.5005462473324016</v>
      </c>
      <c r="O580" s="13">
        <f ca="1">1/M580-(G580/100-(((E580/E460)^(1/10))-1))</f>
        <v>0.17293190745470649</v>
      </c>
      <c r="P580" s="5">
        <f ca="1">((G580/G581+G580/1200+((1+G581/1200)^(-119))*(1-G580/G581)))</f>
        <v>1.0007037060469857</v>
      </c>
      <c r="Q580" s="5">
        <f ca="1">Q579*P579*E579/E580</f>
        <v>5.2509899044179837</v>
      </c>
      <c r="R580" s="10">
        <f t="shared" ca="1" si="89"/>
        <v>0.18121561867449487</v>
      </c>
      <c r="S580" s="10">
        <f t="shared" ca="1" si="90"/>
        <v>4.6668663899576357E-2</v>
      </c>
      <c r="T580" s="10">
        <f t="shared" ca="1" si="91"/>
        <v>0.13454695477491851</v>
      </c>
      <c r="U580" s="10"/>
      <c r="V580" s="11"/>
      <c r="W580" s="12"/>
      <c r="X580" s="12"/>
    </row>
    <row r="581" spans="1:24" x14ac:dyDescent="0.2">
      <c r="A581" s="3">
        <v>1919.04</v>
      </c>
      <c r="B581" s="4">
        <v>8.39</v>
      </c>
      <c r="C581" s="1">
        <v>0.55669999999999997</v>
      </c>
      <c r="D581" s="4">
        <v>0.97</v>
      </c>
      <c r="E581" s="4">
        <v>16.7</v>
      </c>
      <c r="F581" s="1">
        <f t="shared" ca="1" si="96"/>
        <v>1919.2916666666229</v>
      </c>
      <c r="G581" s="5">
        <f ca="1">G578*9/12+G590*3/12</f>
        <v>4.6174999999999997</v>
      </c>
      <c r="H581" s="1">
        <f t="shared" ca="1" si="92"/>
        <v>137.15539940119763</v>
      </c>
      <c r="I581" s="1">
        <f t="shared" ca="1" si="93"/>
        <v>9.1006449161676635</v>
      </c>
      <c r="J581" s="6">
        <f t="shared" ca="1" si="97"/>
        <v>1653.1436041531513</v>
      </c>
      <c r="K581" s="1">
        <f t="shared" ca="1" si="94"/>
        <v>15.857060479041916</v>
      </c>
      <c r="L581" s="6">
        <f t="shared" ca="1" si="95"/>
        <v>191.12625697599006</v>
      </c>
      <c r="M581" s="7">
        <f t="shared" ca="1" si="88"/>
        <v>6.4561395558192736</v>
      </c>
      <c r="N581" s="8">
        <f ca="1">J581/AVERAGE(L461:L580)</f>
        <v>8.6477422275317632</v>
      </c>
      <c r="O581" s="13">
        <f ca="1">1/M581-(G581/100-(((E581/E461)^(1/10))-1))</f>
        <v>0.16981497465453704</v>
      </c>
      <c r="P581" s="5">
        <f ca="1">((G581/G582+G581/1200+((1+G582/1200)^(-119))*(1-G581/G582)))</f>
        <v>1.0007419511129143</v>
      </c>
      <c r="Q581" s="5">
        <f ca="1">Q580*P580*E580/E581</f>
        <v>5.1602895178065076</v>
      </c>
      <c r="R581" s="10">
        <f t="shared" ca="1" si="89"/>
        <v>0.17918756948696402</v>
      </c>
      <c r="S581" s="10">
        <f t="shared" ca="1" si="90"/>
        <v>4.9648274311074214E-2</v>
      </c>
      <c r="T581" s="10">
        <f t="shared" ca="1" si="91"/>
        <v>0.1295392951758898</v>
      </c>
      <c r="U581" s="10"/>
      <c r="V581" s="11"/>
      <c r="W581" s="12"/>
      <c r="X581" s="12"/>
    </row>
    <row r="582" spans="1:24" x14ac:dyDescent="0.2">
      <c r="A582" s="3">
        <v>1919.05</v>
      </c>
      <c r="B582" s="4">
        <v>8.9700000000000006</v>
      </c>
      <c r="C582" s="1">
        <v>0.55330000000000001</v>
      </c>
      <c r="D582" s="4">
        <v>0.96499999999999997</v>
      </c>
      <c r="E582" s="4">
        <v>16.899999999999999</v>
      </c>
      <c r="F582" s="1">
        <f t="shared" ca="1" si="96"/>
        <v>1919.3749999999561</v>
      </c>
      <c r="G582" s="5">
        <f ca="1">G578*8/12+G590*4/12</f>
        <v>4.6566666666666663</v>
      </c>
      <c r="H582" s="1">
        <f t="shared" ca="1" si="92"/>
        <v>144.90159230769231</v>
      </c>
      <c r="I582" s="1">
        <f t="shared" ca="1" si="93"/>
        <v>8.9380212958579897</v>
      </c>
      <c r="J582" s="6">
        <f t="shared" ca="1" si="97"/>
        <v>1755.4865575921756</v>
      </c>
      <c r="K582" s="1">
        <f t="shared" ca="1" si="94"/>
        <v>15.588632840236686</v>
      </c>
      <c r="L582" s="6">
        <f t="shared" ca="1" si="95"/>
        <v>188.85669209324965</v>
      </c>
      <c r="M582" s="7">
        <f t="shared" ca="1" si="88"/>
        <v>6.829002261482028</v>
      </c>
      <c r="N582" s="8">
        <f ca="1">J582/AVERAGE(L462:L581)</f>
        <v>9.1580224805396604</v>
      </c>
      <c r="O582" s="13">
        <f ca="1">1/M582-(G582/100-(((E582/E462)^(1/10))-1))</f>
        <v>0.16114095836448961</v>
      </c>
      <c r="P582" s="5">
        <f ca="1">((G582/G583+G582/1200+((1+G583/1200)^(-119))*(1-G582/G583)))</f>
        <v>1.0007801820698572</v>
      </c>
      <c r="Q582" s="5">
        <f ca="1">Q581*P581*E581/E582</f>
        <v>5.1030043755009062</v>
      </c>
      <c r="R582" s="10">
        <f t="shared" ca="1" si="89"/>
        <v>0.17352592506401199</v>
      </c>
      <c r="S582" s="10">
        <f t="shared" ca="1" si="90"/>
        <v>5.0735029935927489E-2</v>
      </c>
      <c r="T582" s="10">
        <f t="shared" ca="1" si="91"/>
        <v>0.1227908951280845</v>
      </c>
      <c r="U582" s="10"/>
      <c r="V582" s="11"/>
      <c r="W582" s="12"/>
      <c r="X582" s="12"/>
    </row>
    <row r="583" spans="1:24" x14ac:dyDescent="0.2">
      <c r="A583" s="3">
        <v>1919.06</v>
      </c>
      <c r="B583" s="4">
        <v>9.2100000000000009</v>
      </c>
      <c r="C583" s="1">
        <v>0.55000000000000004</v>
      </c>
      <c r="D583" s="4">
        <v>0.96</v>
      </c>
      <c r="E583" s="4">
        <v>16.899999999999999</v>
      </c>
      <c r="F583" s="1">
        <f t="shared" ca="1" si="96"/>
        <v>1919.4583333332894</v>
      </c>
      <c r="G583" s="5">
        <f ca="1">G578*7/12+G590*5/12</f>
        <v>4.6958333333333329</v>
      </c>
      <c r="H583" s="1">
        <f t="shared" ca="1" si="92"/>
        <v>148.77855798816569</v>
      </c>
      <c r="I583" s="1">
        <f t="shared" ca="1" si="93"/>
        <v>8.8847130177514817</v>
      </c>
      <c r="J583" s="6">
        <f t="shared" ca="1" si="97"/>
        <v>1811.4259750256683</v>
      </c>
      <c r="K583" s="1">
        <f t="shared" ca="1" si="94"/>
        <v>15.507862721893492</v>
      </c>
      <c r="L583" s="6">
        <f t="shared" ca="1" si="95"/>
        <v>188.81313094730092</v>
      </c>
      <c r="M583" s="7">
        <f t="shared" ca="1" si="88"/>
        <v>7.0216152147841289</v>
      </c>
      <c r="N583" s="8">
        <f ca="1">J583/AVERAGE(L463:L582)</f>
        <v>9.425904150649675</v>
      </c>
      <c r="O583" s="13">
        <f ca="1">1/M583-(G583/100-(((E583/E463)^(1/10))-1))</f>
        <v>0.155655269328977</v>
      </c>
      <c r="P583" s="5">
        <f ca="1">((G583/G584+G583/1200+((1+G584/1200)^(-119))*(1-G583/G584)))</f>
        <v>1.0008183989587263</v>
      </c>
      <c r="Q583" s="5">
        <f ca="1">Q582*P582*E582/E583</f>
        <v>5.1069856480170746</v>
      </c>
      <c r="R583" s="10">
        <f t="shared" ca="1" si="89"/>
        <v>0.17171752509691496</v>
      </c>
      <c r="S583" s="10">
        <f t="shared" ca="1" si="90"/>
        <v>5.0569117240239825E-2</v>
      </c>
      <c r="T583" s="10">
        <f t="shared" ca="1" si="91"/>
        <v>0.12114840785667513</v>
      </c>
      <c r="U583" s="10"/>
      <c r="V583" s="11"/>
      <c r="W583" s="12"/>
      <c r="X583" s="12"/>
    </row>
    <row r="584" spans="1:24" x14ac:dyDescent="0.2">
      <c r="A584" s="3">
        <v>1919.07</v>
      </c>
      <c r="B584" s="4">
        <v>9.51</v>
      </c>
      <c r="C584" s="1">
        <v>0.54669999999999996</v>
      </c>
      <c r="D584" s="4">
        <v>0.95499999999999996</v>
      </c>
      <c r="E584" s="4">
        <v>17.399999999999999</v>
      </c>
      <c r="F584" s="1">
        <f t="shared" ca="1" si="96"/>
        <v>1919.5416666666226</v>
      </c>
      <c r="G584" s="5">
        <f ca="1">G578*6/12+G590*6/12</f>
        <v>4.7349999999999994</v>
      </c>
      <c r="H584" s="1">
        <f t="shared" ca="1" si="92"/>
        <v>149.21026034482759</v>
      </c>
      <c r="I584" s="1">
        <f t="shared" ca="1" si="93"/>
        <v>8.5776287413793089</v>
      </c>
      <c r="J584" s="6">
        <f t="shared" ca="1" si="97"/>
        <v>1825.3850328088745</v>
      </c>
      <c r="K584" s="1">
        <f t="shared" ca="1" si="94"/>
        <v>14.983785344827584</v>
      </c>
      <c r="L584" s="6">
        <f t="shared" ca="1" si="95"/>
        <v>183.30627826839907</v>
      </c>
      <c r="M584" s="7">
        <f t="shared" ca="1" si="88"/>
        <v>7.0528371654463093</v>
      </c>
      <c r="N584" s="8">
        <f ca="1">J584/AVERAGE(L464:L583)</f>
        <v>9.4754185080965794</v>
      </c>
      <c r="O584" s="13">
        <f ca="1">1/M584-(G584/100-(((E584/E464)^(1/10))-1))</f>
        <v>0.15772882117381562</v>
      </c>
      <c r="P584" s="5">
        <f ca="1">((G584/G585+G584/1200+((1+G585/1200)^(-119))*(1-G584/G585)))</f>
        <v>1.0008566018203051</v>
      </c>
      <c r="Q584" s="5">
        <f ca="1">Q583*P583*E583/E584</f>
        <v>4.9642926365423303</v>
      </c>
      <c r="R584" s="10">
        <f t="shared" ca="1" si="89"/>
        <v>0.17979925831988131</v>
      </c>
      <c r="S584" s="10">
        <f t="shared" ca="1" si="90"/>
        <v>5.2857385544895275E-2</v>
      </c>
      <c r="T584" s="10">
        <f t="shared" ca="1" si="91"/>
        <v>0.12694187277498603</v>
      </c>
      <c r="U584" s="10"/>
      <c r="V584" s="11"/>
      <c r="W584" s="12"/>
      <c r="X584" s="12"/>
    </row>
    <row r="585" spans="1:24" x14ac:dyDescent="0.2">
      <c r="A585" s="3">
        <v>1919.08</v>
      </c>
      <c r="B585" s="4">
        <v>8.8699999999999992</v>
      </c>
      <c r="C585" s="1">
        <v>0.54330000000000001</v>
      </c>
      <c r="D585" s="4">
        <v>0.95</v>
      </c>
      <c r="E585" s="4">
        <v>17.7</v>
      </c>
      <c r="F585" s="1">
        <f t="shared" ca="1" si="96"/>
        <v>1919.6249999999559</v>
      </c>
      <c r="G585" s="5">
        <f ca="1">G578*5/12+G590*7/12</f>
        <v>4.774166666666666</v>
      </c>
      <c r="H585" s="1">
        <f t="shared" ca="1" si="92"/>
        <v>136.80997796610168</v>
      </c>
      <c r="I585" s="1">
        <f t="shared" ca="1" si="93"/>
        <v>8.3798039491525422</v>
      </c>
      <c r="J585" s="6">
        <f t="shared" ca="1" si="97"/>
        <v>1682.227367812219</v>
      </c>
      <c r="K585" s="1">
        <f t="shared" ca="1" si="94"/>
        <v>14.652703389830508</v>
      </c>
      <c r="L585" s="6">
        <f t="shared" ca="1" si="95"/>
        <v>180.17091312532222</v>
      </c>
      <c r="M585" s="7">
        <f t="shared" ca="1" si="88"/>
        <v>6.4791311017052751</v>
      </c>
      <c r="N585" s="8">
        <f ca="1">J585/AVERAGE(L465:L584)</f>
        <v>8.7144609504817261</v>
      </c>
      <c r="O585" s="13">
        <f ca="1">1/M585-(G585/100-(((E585/E465)^(1/10))-1))</f>
        <v>0.17064096355555294</v>
      </c>
      <c r="P585" s="5">
        <f ca="1">((G585/G586+G585/1200+((1+G586/1200)^(-119))*(1-G585/G586)))</f>
        <v>1.0008947906952499</v>
      </c>
      <c r="Q585" s="5">
        <f ca="1">Q584*P584*E584/E585</f>
        <v>4.8843324305385849</v>
      </c>
      <c r="R585" s="10">
        <f t="shared" ca="1" si="89"/>
        <v>0.19638077411163768</v>
      </c>
      <c r="S585" s="10">
        <f t="shared" ca="1" si="90"/>
        <v>5.5098822920063073E-2</v>
      </c>
      <c r="T585" s="10">
        <f t="shared" ca="1" si="91"/>
        <v>0.14128195119157461</v>
      </c>
      <c r="U585" s="10"/>
      <c r="V585" s="11"/>
      <c r="W585" s="12"/>
      <c r="X585" s="12"/>
    </row>
    <row r="586" spans="1:24" x14ac:dyDescent="0.2">
      <c r="A586" s="3">
        <v>1919.09</v>
      </c>
      <c r="B586" s="4">
        <v>9.01</v>
      </c>
      <c r="C586" s="1">
        <v>0.54</v>
      </c>
      <c r="D586" s="4">
        <v>0.94499999999999995</v>
      </c>
      <c r="E586" s="4">
        <v>17.8</v>
      </c>
      <c r="F586" s="1">
        <f t="shared" ca="1" si="96"/>
        <v>1919.7083333332891</v>
      </c>
      <c r="G586" s="5">
        <f ca="1">G578*4/12+G590*8/12</f>
        <v>4.8133333333333326</v>
      </c>
      <c r="H586" s="1">
        <f t="shared" ca="1" si="92"/>
        <v>138.18859719101121</v>
      </c>
      <c r="I586" s="1">
        <f t="shared" ca="1" si="93"/>
        <v>8.2821134831460661</v>
      </c>
      <c r="J586" s="6">
        <f t="shared" ca="1" si="97"/>
        <v>1707.6654550438395</v>
      </c>
      <c r="K586" s="1">
        <f t="shared" ca="1" si="94"/>
        <v>14.493698595505615</v>
      </c>
      <c r="L586" s="6">
        <f t="shared" ca="1" si="95"/>
        <v>179.10586626153477</v>
      </c>
      <c r="M586" s="7">
        <f t="shared" ca="1" si="88"/>
        <v>6.5584816720612586</v>
      </c>
      <c r="N586" s="8">
        <f ca="1">J586/AVERAGE(L466:L585)</f>
        <v>8.8301835458236368</v>
      </c>
      <c r="O586" s="13">
        <f ca="1">1/M586-(G586/100-(((E586/E466)^(1/10))-1))</f>
        <v>0.16792341432674912</v>
      </c>
      <c r="P586" s="5">
        <f ca="1">((G586/G587+G586/1200+((1+G587/1200)^(-119))*(1-G586/G587)))</f>
        <v>1.0009329656240877</v>
      </c>
      <c r="Q586" s="5">
        <f ca="1">Q585*P585*E585/E586</f>
        <v>4.8612382627962853</v>
      </c>
      <c r="R586" s="10">
        <f t="shared" ca="1" si="89"/>
        <v>0.19956546211141046</v>
      </c>
      <c r="S586" s="10">
        <f t="shared" ca="1" si="90"/>
        <v>5.6127929331281523E-2</v>
      </c>
      <c r="T586" s="10">
        <f t="shared" ca="1" si="91"/>
        <v>0.14343753278012894</v>
      </c>
      <c r="U586" s="10"/>
      <c r="V586" s="11"/>
      <c r="W586" s="12"/>
      <c r="X586" s="12"/>
    </row>
    <row r="587" spans="1:24" x14ac:dyDescent="0.2">
      <c r="A587" s="3">
        <v>1919.1</v>
      </c>
      <c r="B587" s="4">
        <v>9.4700000000000006</v>
      </c>
      <c r="C587" s="1">
        <v>0.53669999999999995</v>
      </c>
      <c r="D587" s="4">
        <v>0.94</v>
      </c>
      <c r="E587" s="4">
        <v>18.100000000000001</v>
      </c>
      <c r="F587" s="1">
        <f t="shared" ca="1" si="96"/>
        <v>1919.7916666666224</v>
      </c>
      <c r="G587" s="5">
        <f ca="1">G578*3/12+G590*9/12</f>
        <v>4.8524999999999991</v>
      </c>
      <c r="H587" s="1">
        <f t="shared" ca="1" si="92"/>
        <v>142.83637624309389</v>
      </c>
      <c r="I587" s="1">
        <f t="shared" ca="1" si="93"/>
        <v>8.0950668563535899</v>
      </c>
      <c r="J587" s="6">
        <f t="shared" ca="1" si="97"/>
        <v>1773.4366118800322</v>
      </c>
      <c r="K587" s="1">
        <f t="shared" ca="1" si="94"/>
        <v>14.178056353591158</v>
      </c>
      <c r="L587" s="6">
        <f t="shared" ca="1" si="95"/>
        <v>176.03277879273813</v>
      </c>
      <c r="M587" s="7">
        <f t="shared" ca="1" si="88"/>
        <v>6.794704199949301</v>
      </c>
      <c r="N587" s="8">
        <f ca="1">J587/AVERAGE(L467:L586)</f>
        <v>9.1548959122599527</v>
      </c>
      <c r="O587" s="13">
        <f ca="1">1/M587-(G587/100-(((E587/E467)^(1/10))-1))</f>
        <v>0.16192257750459027</v>
      </c>
      <c r="P587" s="5">
        <f ca="1">((G587/G588+G587/1200+((1+G588/1200)^(-119))*(1-G587/G588)))</f>
        <v>1.0009711266472197</v>
      </c>
      <c r="Q587" s="5">
        <f ca="1">Q586*P586*E586/E587</f>
        <v>4.7851254492569248</v>
      </c>
      <c r="R587" s="10">
        <f t="shared" ca="1" si="89"/>
        <v>0.18209174235471881</v>
      </c>
      <c r="S587" s="10">
        <f t="shared" ca="1" si="90"/>
        <v>5.8323959274907189E-2</v>
      </c>
      <c r="T587" s="10">
        <f t="shared" ca="1" si="91"/>
        <v>0.12376778307981162</v>
      </c>
      <c r="U587" s="10"/>
      <c r="V587" s="11"/>
      <c r="W587" s="12"/>
      <c r="X587" s="12"/>
    </row>
    <row r="588" spans="1:24" x14ac:dyDescent="0.2">
      <c r="A588" s="3">
        <v>1919.11</v>
      </c>
      <c r="B588" s="4">
        <v>9.19</v>
      </c>
      <c r="C588" s="1">
        <v>0.5333</v>
      </c>
      <c r="D588" s="4">
        <v>0.93500000000000005</v>
      </c>
      <c r="E588" s="4">
        <v>18.5</v>
      </c>
      <c r="F588" s="1">
        <f t="shared" ca="1" si="96"/>
        <v>1919.8749999999557</v>
      </c>
      <c r="G588" s="5">
        <f ca="1">G578*2/12+G590*10/12</f>
        <v>4.8916666666666666</v>
      </c>
      <c r="H588" s="1">
        <f t="shared" ca="1" si="92"/>
        <v>135.61608486486483</v>
      </c>
      <c r="I588" s="1">
        <f t="shared" ca="1" si="93"/>
        <v>7.869864859459458</v>
      </c>
      <c r="J588" s="6">
        <f t="shared" ca="1" si="97"/>
        <v>1691.9330725709185</v>
      </c>
      <c r="K588" s="1">
        <f t="shared" ca="1" si="94"/>
        <v>13.797719189189189</v>
      </c>
      <c r="L588" s="6">
        <f t="shared" ca="1" si="95"/>
        <v>172.13900139867349</v>
      </c>
      <c r="M588" s="7">
        <f t="shared" ca="1" si="88"/>
        <v>6.4670225741331313</v>
      </c>
      <c r="N588" s="8">
        <f ca="1">J588/AVERAGE(L468:L587)</f>
        <v>8.7209241391435057</v>
      </c>
      <c r="O588" s="13">
        <f ca="1">1/M588-(G588/100-(((E588/E468)^(1/10))-1))</f>
        <v>0.17028557703903743</v>
      </c>
      <c r="P588" s="5">
        <f ca="1">((G588/G589+G588/1200+((1+G589/1200)^(-119))*(1-G588/G589)))</f>
        <v>1.0010092738049188</v>
      </c>
      <c r="Q588" s="5">
        <f ca="1">Q587*P587*E587/E588</f>
        <v>4.6862097653430741</v>
      </c>
      <c r="R588" s="10">
        <f t="shared" ca="1" si="89"/>
        <v>0.15214509279830746</v>
      </c>
      <c r="S588" s="10">
        <f t="shared" ca="1" si="90"/>
        <v>6.106433055266991E-2</v>
      </c>
      <c r="T588" s="10">
        <f t="shared" ca="1" si="91"/>
        <v>9.1080762245637548E-2</v>
      </c>
      <c r="U588" s="10"/>
      <c r="V588" s="11"/>
      <c r="W588" s="12"/>
      <c r="X588" s="12"/>
    </row>
    <row r="589" spans="1:24" x14ac:dyDescent="0.2">
      <c r="A589" s="3">
        <v>1919.12</v>
      </c>
      <c r="B589" s="4">
        <v>8.92</v>
      </c>
      <c r="C589" s="1">
        <v>0.53</v>
      </c>
      <c r="D589" s="4">
        <v>0.93</v>
      </c>
      <c r="E589" s="4">
        <v>18.899999999999999</v>
      </c>
      <c r="F589" s="1">
        <f t="shared" ca="1" si="96"/>
        <v>1919.9583333332889</v>
      </c>
      <c r="G589" s="5">
        <f ca="1">G578*1/12+G590*11/12</f>
        <v>4.9308333333333332</v>
      </c>
      <c r="H589" s="1">
        <f t="shared" ca="1" si="92"/>
        <v>128.84586031746034</v>
      </c>
      <c r="I589" s="1">
        <f t="shared" ca="1" si="93"/>
        <v>7.6556396825396824</v>
      </c>
      <c r="J589" s="6">
        <f t="shared" ca="1" si="97"/>
        <v>1615.4276614814023</v>
      </c>
      <c r="K589" s="1">
        <f t="shared" ca="1" si="94"/>
        <v>13.433480952380952</v>
      </c>
      <c r="L589" s="6">
        <f t="shared" ca="1" si="95"/>
        <v>168.42463286745559</v>
      </c>
      <c r="M589" s="7">
        <f t="shared" ca="1" si="88"/>
        <v>6.1607170337991786</v>
      </c>
      <c r="N589" s="8">
        <f ca="1">J589/AVERAGE(L469:L588)</f>
        <v>8.3160977133829803</v>
      </c>
      <c r="O589" s="13">
        <f ca="1">1/M589-(G589/100-(((E589/E469)^(1/10))-1))</f>
        <v>0.17884105892950647</v>
      </c>
      <c r="P589" s="5">
        <f ca="1">((G589/G590+G589/1200+((1+G590/1200)^(-119))*(1-G589/G590)))</f>
        <v>1.0010474071373323</v>
      </c>
      <c r="Q589" s="5">
        <f ca="1">Q588*P588*E588/E589</f>
        <v>4.5916602926410803</v>
      </c>
      <c r="R589" s="10">
        <f t="shared" ca="1" si="89"/>
        <v>0.16313220849180432</v>
      </c>
      <c r="S589" s="10">
        <f t="shared" ca="1" si="90"/>
        <v>6.4372853539080399E-2</v>
      </c>
      <c r="T589" s="10">
        <f t="shared" ca="1" si="91"/>
        <v>9.8759354952723921E-2</v>
      </c>
      <c r="U589" s="10"/>
      <c r="V589" s="11"/>
      <c r="W589" s="12"/>
      <c r="X589" s="12"/>
    </row>
    <row r="590" spans="1:24" x14ac:dyDescent="0.2">
      <c r="A590" s="3">
        <v>1920.01</v>
      </c>
      <c r="B590" s="4">
        <v>8.83</v>
      </c>
      <c r="C590" s="1">
        <v>0.52829999999999999</v>
      </c>
      <c r="D590" s="4">
        <v>0.91920000000000002</v>
      </c>
      <c r="E590" s="4">
        <v>19.3</v>
      </c>
      <c r="F590" s="1">
        <f t="shared" ca="1" si="96"/>
        <v>1920.0416666666222</v>
      </c>
      <c r="G590" s="5">
        <v>4.97</v>
      </c>
      <c r="H590" s="1">
        <f t="shared" ca="1" si="92"/>
        <v>124.90240880829015</v>
      </c>
      <c r="I590" s="1">
        <f t="shared" ca="1" si="93"/>
        <v>7.4729266787564752</v>
      </c>
      <c r="J590" s="6">
        <f t="shared" ca="1" si="97"/>
        <v>1573.7937049798131</v>
      </c>
      <c r="K590" s="1">
        <f t="shared" ca="1" si="94"/>
        <v>13.002298321243522</v>
      </c>
      <c r="L590" s="6">
        <f t="shared" ca="1" si="95"/>
        <v>163.83138999065054</v>
      </c>
      <c r="M590" s="7">
        <f t="shared" ca="1" si="88"/>
        <v>5.9896677711394366</v>
      </c>
      <c r="N590" s="8">
        <f ca="1">J590/AVERAGE(L470:L589)</f>
        <v>8.093561310184846</v>
      </c>
      <c r="O590" s="13">
        <f ca="1">1/M590-(G590/100-(((E590/E470)^(1/10))-1))</f>
        <v>0.18634209615215633</v>
      </c>
      <c r="P590" s="5">
        <f ca="1">((G590/G591+G590/1200+((1+G591/1200)^(-119))*(1-G590/G591)))</f>
        <v>1.0033603338970001</v>
      </c>
      <c r="Q590" s="5">
        <f ca="1">Q589*P589*E589/E590</f>
        <v>4.5012060111208179</v>
      </c>
      <c r="R590" s="10">
        <f t="shared" ca="1" si="89"/>
        <v>0.16896747118832156</v>
      </c>
      <c r="S590" s="10">
        <f t="shared" ca="1" si="90"/>
        <v>6.764139689307469E-2</v>
      </c>
      <c r="T590" s="10">
        <f t="shared" ca="1" si="91"/>
        <v>0.10132607429524687</v>
      </c>
      <c r="U590" s="10"/>
      <c r="V590" s="11"/>
      <c r="W590" s="12"/>
      <c r="X590" s="12"/>
    </row>
    <row r="591" spans="1:24" x14ac:dyDescent="0.2">
      <c r="A591" s="3">
        <v>1920.02</v>
      </c>
      <c r="B591" s="4">
        <v>8.1</v>
      </c>
      <c r="C591" s="1">
        <v>0.52669999999999995</v>
      </c>
      <c r="D591" s="4">
        <v>0.9083</v>
      </c>
      <c r="E591" s="4">
        <v>19.5</v>
      </c>
      <c r="F591" s="1">
        <f t="shared" ca="1" si="96"/>
        <v>1920.1249999999554</v>
      </c>
      <c r="G591" s="5">
        <f ca="1">G590*11/12+G602*1/12</f>
        <v>4.9799999999999995</v>
      </c>
      <c r="H591" s="1">
        <f t="shared" ca="1" si="92"/>
        <v>113.40124615384615</v>
      </c>
      <c r="I591" s="1">
        <f t="shared" ca="1" si="93"/>
        <v>7.3738810307692297</v>
      </c>
      <c r="J591" s="6">
        <f t="shared" ca="1" si="97"/>
        <v>1436.6195950484937</v>
      </c>
      <c r="K591" s="1">
        <f t="shared" ca="1" si="94"/>
        <v>12.716339738461537</v>
      </c>
      <c r="L591" s="6">
        <f t="shared" ca="1" si="95"/>
        <v>161.09649113364773</v>
      </c>
      <c r="M591" s="7">
        <f t="shared" ca="1" si="88"/>
        <v>5.45534764990777</v>
      </c>
      <c r="N591" s="8">
        <f ca="1">J591/AVERAGE(L471:L590)</f>
        <v>7.3825458808385145</v>
      </c>
      <c r="O591" s="13">
        <f ca="1">1/M591-(G591/100-(((E591/E471)^(1/10))-1))</f>
        <v>0.20369703325046379</v>
      </c>
      <c r="P591" s="5">
        <f ca="1">((G591/G592+G591/1200+((1+G592/1200)^(-119))*(1-G591/G592)))</f>
        <v>1.003369024607683</v>
      </c>
      <c r="Q591" s="5">
        <f ca="1">Q590*P590*E590/E591</f>
        <v>4.4700102168598557</v>
      </c>
      <c r="R591" s="10">
        <f t="shared" ca="1" si="89"/>
        <v>0.18797880726469263</v>
      </c>
      <c r="S591" s="10">
        <f t="shared" ca="1" si="90"/>
        <v>6.926614317005142E-2</v>
      </c>
      <c r="T591" s="10">
        <f t="shared" ca="1" si="91"/>
        <v>0.11871266409464121</v>
      </c>
      <c r="U591" s="10"/>
      <c r="V591" s="11"/>
      <c r="W591" s="12"/>
      <c r="X591" s="12"/>
    </row>
    <row r="592" spans="1:24" x14ac:dyDescent="0.2">
      <c r="A592" s="3">
        <v>1920.03</v>
      </c>
      <c r="B592" s="4">
        <v>8.67</v>
      </c>
      <c r="C592" s="1">
        <v>0.52500000000000002</v>
      </c>
      <c r="D592" s="4">
        <v>0.89749999999999996</v>
      </c>
      <c r="E592" s="4">
        <v>19.7</v>
      </c>
      <c r="F592" s="1">
        <f t="shared" ca="1" si="96"/>
        <v>1920.2083333332887</v>
      </c>
      <c r="G592" s="5">
        <f ca="1">G590*10/12+G602*2/12</f>
        <v>4.99</v>
      </c>
      <c r="H592" s="1">
        <f t="shared" ca="1" si="92"/>
        <v>120.14903604060913</v>
      </c>
      <c r="I592" s="1">
        <f t="shared" ca="1" si="93"/>
        <v>7.275460659898477</v>
      </c>
      <c r="J592" s="6">
        <f t="shared" ca="1" si="97"/>
        <v>1529.7844703196049</v>
      </c>
      <c r="K592" s="1">
        <f t="shared" ca="1" si="94"/>
        <v>12.437573223350253</v>
      </c>
      <c r="L592" s="6">
        <f t="shared" ca="1" si="95"/>
        <v>158.36004176607213</v>
      </c>
      <c r="M592" s="7">
        <f t="shared" ca="1" si="88"/>
        <v>5.7988227275571571</v>
      </c>
      <c r="N592" s="8">
        <f ca="1">J592/AVERAGE(L472:L591)</f>
        <v>7.8563273114693537</v>
      </c>
      <c r="O592" s="13">
        <f ca="1">1/M592-(G592/100-(((E592/E472)^(1/10))-1))</f>
        <v>0.19179383998495134</v>
      </c>
      <c r="P592" s="5">
        <f ca="1">((G592/G593+G592/1200+((1+G593/1200)^(-119))*(1-G592/G593)))</f>
        <v>1.0033777150892671</v>
      </c>
      <c r="Q592" s="5">
        <f ca="1">Q591*P591*E591/E592</f>
        <v>4.4395360878123098</v>
      </c>
      <c r="R592" s="10">
        <f t="shared" ca="1" si="89"/>
        <v>0.18601584961496509</v>
      </c>
      <c r="S592" s="10">
        <f t="shared" ca="1" si="90"/>
        <v>7.0885252648408059E-2</v>
      </c>
      <c r="T592" s="10">
        <f t="shared" ca="1" si="91"/>
        <v>0.11513059696655703</v>
      </c>
      <c r="U592" s="10"/>
      <c r="V592" s="11"/>
      <c r="W592" s="12"/>
      <c r="X592" s="12"/>
    </row>
    <row r="593" spans="1:24" x14ac:dyDescent="0.2">
      <c r="A593" s="3">
        <v>1920.04</v>
      </c>
      <c r="B593" s="4">
        <v>8.6</v>
      </c>
      <c r="C593" s="1">
        <v>0.52329999999999999</v>
      </c>
      <c r="D593" s="4">
        <v>0.88670000000000004</v>
      </c>
      <c r="E593" s="4">
        <v>20.3</v>
      </c>
      <c r="F593" s="1">
        <f t="shared" ca="1" si="96"/>
        <v>1920.2916666666219</v>
      </c>
      <c r="G593" s="5">
        <f ca="1">G590*9/12+G602*3/12</f>
        <v>5</v>
      </c>
      <c r="H593" s="1">
        <f t="shared" ca="1" si="92"/>
        <v>115.65644334975367</v>
      </c>
      <c r="I593" s="1">
        <f t="shared" ca="1" si="93"/>
        <v>7.0375600935960581</v>
      </c>
      <c r="J593" s="6">
        <f t="shared" ca="1" si="97"/>
        <v>1480.0501052744676</v>
      </c>
      <c r="K593" s="1">
        <f t="shared" ca="1" si="94"/>
        <v>11.924717246305418</v>
      </c>
      <c r="L593" s="6">
        <f t="shared" ca="1" si="95"/>
        <v>152.60004980777563</v>
      </c>
      <c r="M593" s="7">
        <f t="shared" ca="1" si="88"/>
        <v>5.5998587255061834</v>
      </c>
      <c r="N593" s="8">
        <f ca="1">J593/AVERAGE(L473:L592)</f>
        <v>7.5961153675815529</v>
      </c>
      <c r="O593" s="13">
        <f ca="1">1/M593-(G593/100-(((E593/E473)^(1/10))-1))</f>
        <v>0.20002702354681734</v>
      </c>
      <c r="P593" s="5">
        <f ca="1">((G593/G594+G593/1200+((1+G594/1200)^(-119))*(1-G593/G594)))</f>
        <v>1.0033864053419226</v>
      </c>
      <c r="Q593" s="5">
        <f ca="1">Q592*P592*E592/E593</f>
        <v>4.3228705440470714</v>
      </c>
      <c r="R593" s="10">
        <f t="shared" ca="1" si="89"/>
        <v>0.19696434381990313</v>
      </c>
      <c r="S593" s="10">
        <f t="shared" ca="1" si="90"/>
        <v>7.3364465691549974E-2</v>
      </c>
      <c r="T593" s="10">
        <f t="shared" ca="1" si="91"/>
        <v>0.12359987812835316</v>
      </c>
      <c r="U593" s="10"/>
      <c r="V593" s="11"/>
      <c r="W593" s="12"/>
      <c r="X593" s="12"/>
    </row>
    <row r="594" spans="1:24" x14ac:dyDescent="0.2">
      <c r="A594" s="3">
        <v>1920.05</v>
      </c>
      <c r="B594" s="4">
        <v>8.06</v>
      </c>
      <c r="C594" s="1">
        <v>0.52170000000000005</v>
      </c>
      <c r="D594" s="4">
        <v>0.87580000000000002</v>
      </c>
      <c r="E594" s="4">
        <v>20.6</v>
      </c>
      <c r="F594" s="1">
        <f t="shared" ca="1" si="96"/>
        <v>1920.3749999999552</v>
      </c>
      <c r="G594" s="5">
        <f ca="1">G590*8/12+G602*4/12</f>
        <v>5.01</v>
      </c>
      <c r="H594" s="1">
        <f t="shared" ca="1" si="92"/>
        <v>106.81573689320388</v>
      </c>
      <c r="I594" s="1">
        <f t="shared" ca="1" si="93"/>
        <v>6.9138672378640775</v>
      </c>
      <c r="J594" s="6">
        <f t="shared" ca="1" si="97"/>
        <v>1374.2890338949655</v>
      </c>
      <c r="K594" s="1">
        <f t="shared" ca="1" si="94"/>
        <v>11.606603271844659</v>
      </c>
      <c r="L594" s="6">
        <f t="shared" ca="1" si="95"/>
        <v>149.33031462595667</v>
      </c>
      <c r="M594" s="7">
        <f t="shared" ca="1" si="88"/>
        <v>5.1889504620474938</v>
      </c>
      <c r="N594" s="8">
        <f ca="1">J594/AVERAGE(L474:L593)</f>
        <v>7.0502187719604805</v>
      </c>
      <c r="O594" s="13">
        <f ca="1">1/M594-(G594/100-(((E594/E474)^(1/10))-1))</f>
        <v>0.21766737891949173</v>
      </c>
      <c r="P594" s="5">
        <f ca="1">((G594/G595+G594/1200+((1+G595/1200)^(-119))*(1-G594/G595)))</f>
        <v>1.0033950953658182</v>
      </c>
      <c r="Q594" s="5">
        <f ca="1">Q593*P593*E593/E594</f>
        <v>4.2743419213486602</v>
      </c>
      <c r="R594" s="10">
        <f t="shared" ca="1" si="89"/>
        <v>0.19958456398027824</v>
      </c>
      <c r="S594" s="10">
        <f t="shared" ca="1" si="90"/>
        <v>7.5468877672946189E-2</v>
      </c>
      <c r="T594" s="10">
        <f t="shared" ca="1" si="91"/>
        <v>0.12411568630733205</v>
      </c>
      <c r="U594" s="10"/>
      <c r="V594" s="11"/>
      <c r="W594" s="12"/>
      <c r="X594" s="12"/>
    </row>
    <row r="595" spans="1:24" x14ac:dyDescent="0.2">
      <c r="A595" s="3">
        <v>1920.06</v>
      </c>
      <c r="B595" s="4">
        <v>7.92</v>
      </c>
      <c r="C595" s="1">
        <v>0.52</v>
      </c>
      <c r="D595" s="4">
        <v>0.86499999999999999</v>
      </c>
      <c r="E595" s="4">
        <v>20.9</v>
      </c>
      <c r="F595" s="1">
        <f t="shared" ca="1" si="96"/>
        <v>1920.4583333332885</v>
      </c>
      <c r="G595" s="5">
        <f ca="1">G590*7/12+G602*5/12</f>
        <v>5.0199999999999996</v>
      </c>
      <c r="H595" s="1">
        <f t="shared" ca="1" si="92"/>
        <v>103.45376842105263</v>
      </c>
      <c r="I595" s="1">
        <f t="shared" ca="1" si="93"/>
        <v>6.7924191387559807</v>
      </c>
      <c r="J595" s="6">
        <f t="shared" ca="1" si="97"/>
        <v>1338.3166114723012</v>
      </c>
      <c r="K595" s="1">
        <f t="shared" ca="1" si="94"/>
        <v>11.298927990430622</v>
      </c>
      <c r="L595" s="6">
        <f t="shared" ca="1" si="95"/>
        <v>146.16715516711372</v>
      </c>
      <c r="M595" s="7">
        <f t="shared" ca="1" si="88"/>
        <v>5.0436396804516184</v>
      </c>
      <c r="N595" s="8">
        <f ca="1">J595/AVERAGE(L475:L594)</f>
        <v>6.8644453350168186</v>
      </c>
      <c r="O595" s="13">
        <f ca="1">1/M595-(G595/100-(((E595/E475)^(1/10))-1))</f>
        <v>0.22570609227300806</v>
      </c>
      <c r="P595" s="5">
        <f ca="1">((G595/G596+G595/1200+((1+G596/1200)^(-119))*(1-G595/G596)))</f>
        <v>1.0034037851611233</v>
      </c>
      <c r="Q595" s="5">
        <f ca="1">Q594*P594*E594/E595</f>
        <v>4.2272912262121407</v>
      </c>
      <c r="R595" s="10">
        <f t="shared" ca="1" si="89"/>
        <v>0.19117619572981881</v>
      </c>
      <c r="S595" s="10">
        <f t="shared" ca="1" si="90"/>
        <v>7.7557779973142393E-2</v>
      </c>
      <c r="T595" s="10">
        <f t="shared" ca="1" si="91"/>
        <v>0.11361841575667642</v>
      </c>
      <c r="U595" s="10"/>
      <c r="V595" s="11"/>
      <c r="W595" s="12"/>
      <c r="X595" s="12"/>
    </row>
    <row r="596" spans="1:24" x14ac:dyDescent="0.2">
      <c r="A596" s="3">
        <v>1920.07</v>
      </c>
      <c r="B596" s="4">
        <v>7.91</v>
      </c>
      <c r="C596" s="1">
        <v>0.51829999999999998</v>
      </c>
      <c r="D596" s="4">
        <v>0.85419999999999996</v>
      </c>
      <c r="E596" s="4">
        <v>20.8</v>
      </c>
      <c r="F596" s="1">
        <f t="shared" ca="1" si="96"/>
        <v>1920.5416666666217</v>
      </c>
      <c r="G596" s="5">
        <f ca="1">G590*6/12+G602*6/12</f>
        <v>5.0299999999999994</v>
      </c>
      <c r="H596" s="1">
        <f t="shared" ca="1" si="92"/>
        <v>103.81989086538459</v>
      </c>
      <c r="I596" s="1">
        <f t="shared" ca="1" si="93"/>
        <v>6.8027622548076909</v>
      </c>
      <c r="J596" s="6">
        <f t="shared" ca="1" si="97"/>
        <v>1350.3864978147599</v>
      </c>
      <c r="K596" s="1">
        <f t="shared" ca="1" si="94"/>
        <v>11.211498201923074</v>
      </c>
      <c r="L596" s="6">
        <f t="shared" ca="1" si="95"/>
        <v>145.82808425200605</v>
      </c>
      <c r="M596" s="7">
        <f t="shared" ca="1" si="88"/>
        <v>5.0805929195407948</v>
      </c>
      <c r="N596" s="8">
        <f ca="1">J596/AVERAGE(L476:L595)</f>
        <v>6.9264957589329503</v>
      </c>
      <c r="O596" s="13">
        <f ca="1">1/M596-(G596/100-(((E596/E476)^(1/10))-1))</f>
        <v>0.22364726750461542</v>
      </c>
      <c r="P596" s="5">
        <f ca="1">((G596/G597+G596/1200+((1+G597/1200)^(-119))*(1-G596/G597)))</f>
        <v>1.0034124747280067</v>
      </c>
      <c r="Q596" s="5">
        <f ca="1">Q595*P595*E595/E596</f>
        <v>4.2620727097508198</v>
      </c>
      <c r="R596" s="10">
        <f t="shared" ca="1" si="89"/>
        <v>0.18941984411646207</v>
      </c>
      <c r="S596" s="10">
        <f t="shared" ca="1" si="90"/>
        <v>7.8224607807439561E-2</v>
      </c>
      <c r="T596" s="10">
        <f t="shared" ca="1" si="91"/>
        <v>0.1111952363090225</v>
      </c>
      <c r="U596" s="10"/>
      <c r="V596" s="11"/>
      <c r="W596" s="12"/>
      <c r="X596" s="12"/>
    </row>
    <row r="597" spans="1:24" x14ac:dyDescent="0.2">
      <c r="A597" s="3">
        <v>1920.08</v>
      </c>
      <c r="B597" s="4">
        <v>7.6</v>
      </c>
      <c r="C597" s="1">
        <v>0.51670000000000005</v>
      </c>
      <c r="D597" s="4">
        <v>0.84330000000000005</v>
      </c>
      <c r="E597" s="4">
        <v>20.3</v>
      </c>
      <c r="F597" s="1">
        <f t="shared" ca="1" si="96"/>
        <v>1920.624999999955</v>
      </c>
      <c r="G597" s="5">
        <f ca="1">G590*5/12+G602*7/12</f>
        <v>5.0399999999999991</v>
      </c>
      <c r="H597" s="1">
        <f t="shared" ca="1" si="92"/>
        <v>102.2080197044335</v>
      </c>
      <c r="I597" s="1">
        <f t="shared" ca="1" si="93"/>
        <v>6.9488004975369462</v>
      </c>
      <c r="J597" s="6">
        <f t="shared" ca="1" si="97"/>
        <v>1336.9527985847776</v>
      </c>
      <c r="K597" s="1">
        <f t="shared" ca="1" si="94"/>
        <v>11.341055660098522</v>
      </c>
      <c r="L597" s="6">
        <f t="shared" ca="1" si="95"/>
        <v>148.34898619033461</v>
      </c>
      <c r="M597" s="7">
        <f t="shared" ca="1" si="88"/>
        <v>5.0207010779228565</v>
      </c>
      <c r="N597" s="8">
        <f ca="1">J597/AVERAGE(L477:L596)</f>
        <v>6.8578754838189191</v>
      </c>
      <c r="O597" s="13">
        <f ca="1">1/M597-(G597/100-(((E597/E477)^(1/10))-1))</f>
        <v>0.22431643473371807</v>
      </c>
      <c r="P597" s="5">
        <f ca="1">((G597/G598+G597/1200+((1+G598/1200)^(-119))*(1-G597/G598)))</f>
        <v>1.0034211640666379</v>
      </c>
      <c r="Q597" s="5">
        <f ca="1">Q596*P596*E596/E597</f>
        <v>4.3819523174071344</v>
      </c>
      <c r="R597" s="10">
        <f t="shared" ca="1" si="89"/>
        <v>0.19025797397288469</v>
      </c>
      <c r="S597" s="10">
        <f t="shared" ca="1" si="90"/>
        <v>7.6146876508933925E-2</v>
      </c>
      <c r="T597" s="10">
        <f t="shared" ca="1" si="91"/>
        <v>0.11411109746395076</v>
      </c>
      <c r="U597" s="10"/>
      <c r="V597" s="11"/>
      <c r="W597" s="12"/>
      <c r="X597" s="12"/>
    </row>
    <row r="598" spans="1:24" x14ac:dyDescent="0.2">
      <c r="A598" s="3">
        <v>1920.09</v>
      </c>
      <c r="B598" s="4">
        <v>7.87</v>
      </c>
      <c r="C598" s="1">
        <v>0.51500000000000001</v>
      </c>
      <c r="D598" s="4">
        <v>0.83250000000000002</v>
      </c>
      <c r="E598" s="4">
        <v>20</v>
      </c>
      <c r="F598" s="1">
        <f t="shared" ca="1" si="96"/>
        <v>1920.7083333332882</v>
      </c>
      <c r="G598" s="5">
        <f ca="1">G590*4/12+G602*8/12</f>
        <v>5.05</v>
      </c>
      <c r="H598" s="1">
        <f t="shared" ca="1" si="92"/>
        <v>107.4266805</v>
      </c>
      <c r="I598" s="1">
        <f t="shared" ca="1" si="93"/>
        <v>7.0298272499999994</v>
      </c>
      <c r="J598" s="6">
        <f t="shared" ca="1" si="97"/>
        <v>1412.8794768033094</v>
      </c>
      <c r="K598" s="1">
        <f t="shared" ca="1" si="94"/>
        <v>11.363749875</v>
      </c>
      <c r="L598" s="6">
        <f t="shared" ca="1" si="95"/>
        <v>149.45643766693203</v>
      </c>
      <c r="M598" s="7">
        <f t="shared" ca="1" si="88"/>
        <v>5.2971627701080584</v>
      </c>
      <c r="N598" s="8">
        <f ca="1">J598/AVERAGE(L478:L597)</f>
        <v>7.2473452714932511</v>
      </c>
      <c r="O598" s="13">
        <f ca="1">1/M598-(G598/100-(((E598/E478)^(1/10))-1))</f>
        <v>0.21326971272005238</v>
      </c>
      <c r="P598" s="5">
        <f ca="1">((G598/G599+G598/1200+((1+G599/1200)^(-119))*(1-G598/G599)))</f>
        <v>1.0034298531771852</v>
      </c>
      <c r="Q598" s="5">
        <f ca="1">Q597*P597*E597/E598</f>
        <v>4.462897850645426</v>
      </c>
      <c r="R598" s="10">
        <f t="shared" ca="1" si="89"/>
        <v>0.18339246211333848</v>
      </c>
      <c r="S598" s="10">
        <f t="shared" ca="1" si="90"/>
        <v>7.3788958079249234E-2</v>
      </c>
      <c r="T598" s="10">
        <f t="shared" ca="1" si="91"/>
        <v>0.10960350403408925</v>
      </c>
      <c r="U598" s="10"/>
      <c r="V598" s="11"/>
      <c r="W598" s="12"/>
      <c r="X598" s="12"/>
    </row>
    <row r="599" spans="1:24" x14ac:dyDescent="0.2">
      <c r="A599" s="3">
        <v>1920.1</v>
      </c>
      <c r="B599" s="4">
        <v>7.88</v>
      </c>
      <c r="C599" s="1">
        <v>0.51329999999999998</v>
      </c>
      <c r="D599" s="4">
        <v>0.82169999999999999</v>
      </c>
      <c r="E599" s="4">
        <v>19.899999999999999</v>
      </c>
      <c r="F599" s="1">
        <f t="shared" ca="1" si="96"/>
        <v>1920.7916666666215</v>
      </c>
      <c r="G599" s="5">
        <f ca="1">G590*3/12+G602*9/12</f>
        <v>5.0600000000000005</v>
      </c>
      <c r="H599" s="1">
        <f t="shared" ca="1" si="92"/>
        <v>108.10370050251255</v>
      </c>
      <c r="I599" s="1">
        <f t="shared" ca="1" si="93"/>
        <v>7.0418311507537688</v>
      </c>
      <c r="J599" s="6">
        <f t="shared" ca="1" si="97"/>
        <v>1429.5015352276425</v>
      </c>
      <c r="K599" s="1">
        <f t="shared" ca="1" si="94"/>
        <v>11.272691713567839</v>
      </c>
      <c r="L599" s="6">
        <f t="shared" ca="1" si="95"/>
        <v>149.06363090057792</v>
      </c>
      <c r="M599" s="7">
        <f t="shared" ca="1" si="88"/>
        <v>5.3511773934241562</v>
      </c>
      <c r="N599" s="8">
        <f ca="1">J599/AVERAGE(L479:L598)</f>
        <v>7.332765891083624</v>
      </c>
      <c r="O599" s="13">
        <f ca="1">1/M599-(G599/100-(((E599/E479)^(1/10))-1))</f>
        <v>0.21393756305947345</v>
      </c>
      <c r="P599" s="5">
        <f ca="1">((G599/G600+G599/1200+((1+G600/1200)^(-119))*(1-G599/G600)))</f>
        <v>1.0034385420598178</v>
      </c>
      <c r="Q599" s="5">
        <f ca="1">Q598*P598*E598/E599</f>
        <v>4.50070847740494</v>
      </c>
      <c r="R599" s="10">
        <f t="shared" ca="1" si="89"/>
        <v>0.16586868535422195</v>
      </c>
      <c r="S599" s="10">
        <f t="shared" ca="1" si="90"/>
        <v>7.3791189902679077E-2</v>
      </c>
      <c r="T599" s="10">
        <f t="shared" ca="1" si="91"/>
        <v>9.2077495451542868E-2</v>
      </c>
      <c r="U599" s="10"/>
      <c r="V599" s="11"/>
      <c r="W599" s="12"/>
      <c r="X599" s="12"/>
    </row>
    <row r="600" spans="1:24" x14ac:dyDescent="0.2">
      <c r="A600" s="3">
        <v>1920.11</v>
      </c>
      <c r="B600" s="4">
        <v>7.48</v>
      </c>
      <c r="C600" s="1">
        <v>0.51170000000000004</v>
      </c>
      <c r="D600" s="4">
        <v>0.81079999999999997</v>
      </c>
      <c r="E600" s="4">
        <v>19.8</v>
      </c>
      <c r="F600" s="1">
        <f t="shared" ca="1" si="96"/>
        <v>1920.8749999999548</v>
      </c>
      <c r="G600" s="5">
        <f ca="1">G590*2/12+G602*10/12</f>
        <v>5.0699999999999994</v>
      </c>
      <c r="H600" s="1">
        <f t="shared" ca="1" si="92"/>
        <v>103.13446666666665</v>
      </c>
      <c r="I600" s="1">
        <f t="shared" ca="1" si="93"/>
        <v>7.055335106060606</v>
      </c>
      <c r="J600" s="6">
        <f t="shared" ca="1" si="97"/>
        <v>1371.5658709442259</v>
      </c>
      <c r="K600" s="1">
        <f t="shared" ca="1" si="94"/>
        <v>11.179334969696969</v>
      </c>
      <c r="L600" s="6">
        <f t="shared" ca="1" si="95"/>
        <v>148.67187274887414</v>
      </c>
      <c r="M600" s="7">
        <f t="shared" ca="1" si="88"/>
        <v>5.1264079309479254</v>
      </c>
      <c r="N600" s="8">
        <f ca="1">J600/AVERAGE(L480:L599)</f>
        <v>7.0372510508450263</v>
      </c>
      <c r="O600" s="13">
        <f ca="1">1/M600-(G600/100-(((E600/E480)^(1/10))-1))</f>
        <v>0.22368938063015109</v>
      </c>
      <c r="P600" s="5">
        <f ca="1">((G600/G601+G600/1200+((1+G601/1200)^(-119))*(1-G600/G601)))</f>
        <v>1.0034472307147033</v>
      </c>
      <c r="Q600" s="5">
        <f ca="1">Q599*P599*E599/E600</f>
        <v>4.5389933646863208</v>
      </c>
      <c r="R600" s="10">
        <f t="shared" ca="1" si="89"/>
        <v>0.16319479470239706</v>
      </c>
      <c r="S600" s="10">
        <f t="shared" ca="1" si="90"/>
        <v>7.3794103911501319E-2</v>
      </c>
      <c r="T600" s="10">
        <f t="shared" ca="1" si="91"/>
        <v>8.9400690790895743E-2</v>
      </c>
      <c r="U600" s="10"/>
      <c r="V600" s="11"/>
      <c r="W600" s="12"/>
      <c r="X600" s="12"/>
    </row>
    <row r="601" spans="1:24" x14ac:dyDescent="0.2">
      <c r="A601" s="3">
        <v>1920.12</v>
      </c>
      <c r="B601" s="4">
        <v>6.81</v>
      </c>
      <c r="C601" s="1">
        <v>0.51</v>
      </c>
      <c r="D601" s="4">
        <v>0.8</v>
      </c>
      <c r="E601" s="4">
        <v>19.399999999999999</v>
      </c>
      <c r="F601" s="1">
        <f t="shared" ca="1" si="96"/>
        <v>1920.958333333288</v>
      </c>
      <c r="G601" s="5">
        <f ca="1">G590*1/12+G602*11/12</f>
        <v>5.0799999999999992</v>
      </c>
      <c r="H601" s="1">
        <f t="shared" ca="1" si="92"/>
        <v>95.832496391752571</v>
      </c>
      <c r="I601" s="1">
        <f t="shared" ca="1" si="93"/>
        <v>7.1768829896907214</v>
      </c>
      <c r="J601" s="6">
        <f t="shared" ca="1" si="97"/>
        <v>1282.4120099425072</v>
      </c>
      <c r="K601" s="1">
        <f t="shared" ca="1" si="94"/>
        <v>11.257855670103094</v>
      </c>
      <c r="L601" s="6">
        <f t="shared" ca="1" si="95"/>
        <v>150.65045638091129</v>
      </c>
      <c r="M601" s="7">
        <f t="shared" ca="1" si="88"/>
        <v>4.7842410450832489</v>
      </c>
      <c r="N601" s="8">
        <f ca="1">J601/AVERAGE(L481:L600)</f>
        <v>6.5824249808668922</v>
      </c>
      <c r="O601" s="13">
        <f ca="1">1/M601-(G601/100-(((E601/E481)^(1/10))-1))</f>
        <v>0.2353400608539373</v>
      </c>
      <c r="P601" s="5">
        <f ca="1">((G601/G602+G601/1200+((1+G602/1200)^(-119))*(1-G601/G602)))</f>
        <v>1.0034559191420109</v>
      </c>
      <c r="Q601" s="5">
        <f ca="1">Q600*P600*E600/E601</f>
        <v>4.648550431759416</v>
      </c>
      <c r="R601" s="10">
        <f t="shared" ca="1" si="89"/>
        <v>0.16573358508088298</v>
      </c>
      <c r="S601" s="10">
        <f t="shared" ca="1" si="90"/>
        <v>7.3475658499204677E-2</v>
      </c>
      <c r="T601" s="10">
        <f t="shared" ca="1" si="91"/>
        <v>9.2257926581678307E-2</v>
      </c>
      <c r="U601" s="10"/>
      <c r="V601" s="11"/>
      <c r="W601" s="12"/>
      <c r="X601" s="12"/>
    </row>
    <row r="602" spans="1:24" x14ac:dyDescent="0.2">
      <c r="A602" s="3">
        <v>1921.01</v>
      </c>
      <c r="B602" s="4">
        <v>7.11</v>
      </c>
      <c r="C602" s="1">
        <v>0.50580000000000003</v>
      </c>
      <c r="D602" s="4">
        <v>0.75749999999999995</v>
      </c>
      <c r="E602" s="4">
        <v>19</v>
      </c>
      <c r="F602" s="1">
        <f t="shared" ca="1" si="96"/>
        <v>1921.0416666666213</v>
      </c>
      <c r="G602" s="5">
        <v>5.09</v>
      </c>
      <c r="H602" s="1">
        <f t="shared" ca="1" si="92"/>
        <v>102.16059631578948</v>
      </c>
      <c r="I602" s="1">
        <f t="shared" ca="1" si="93"/>
        <v>7.2676272315789472</v>
      </c>
      <c r="J602" s="6">
        <f t="shared" ca="1" si="97"/>
        <v>1375.1979233639377</v>
      </c>
      <c r="K602" s="1">
        <f t="shared" ca="1" si="94"/>
        <v>10.884198552631579</v>
      </c>
      <c r="L602" s="6">
        <f t="shared" ca="1" si="95"/>
        <v>146.51370280565158</v>
      </c>
      <c r="M602" s="7">
        <f t="shared" ca="1" si="88"/>
        <v>5.1221841468873741</v>
      </c>
      <c r="N602" s="8">
        <f ca="1">J602/AVERAGE(L482:L601)</f>
        <v>7.0609227162370889</v>
      </c>
      <c r="O602" s="13">
        <f ca="1">1/M602-(G602/100-(((E602/E482)^(1/10))-1))</f>
        <v>0.21920796290222028</v>
      </c>
      <c r="P602" s="5">
        <f ca="1">((G602/G603+G602/1200+((1+G603/1200)^(-119))*(1-G602/G603)))</f>
        <v>1.0093750608638843</v>
      </c>
      <c r="Q602" s="5">
        <f ca="1">Q601*P601*E601/E602</f>
        <v>4.7628178766250127</v>
      </c>
      <c r="R602" s="10">
        <f t="shared" ca="1" si="89"/>
        <v>0.16311673642059299</v>
      </c>
      <c r="S602" s="10">
        <f t="shared" ca="1" si="90"/>
        <v>7.2471538690655368E-2</v>
      </c>
      <c r="T602" s="10">
        <f t="shared" ca="1" si="91"/>
        <v>9.0645197729937621E-2</v>
      </c>
      <c r="U602" s="10"/>
      <c r="V602" s="11"/>
      <c r="W602" s="12"/>
      <c r="X602" s="12"/>
    </row>
    <row r="603" spans="1:24" x14ac:dyDescent="0.2">
      <c r="A603" s="3">
        <v>1921.02</v>
      </c>
      <c r="B603" s="4">
        <v>7.06</v>
      </c>
      <c r="C603" s="1">
        <v>0.50170000000000003</v>
      </c>
      <c r="D603" s="4">
        <v>0.71499999999999997</v>
      </c>
      <c r="E603" s="4">
        <v>18.399999999999999</v>
      </c>
      <c r="F603" s="1">
        <f t="shared" ca="1" si="96"/>
        <v>1921.1249999999545</v>
      </c>
      <c r="G603" s="5">
        <f ca="1">G602*11/12+G614*1/12</f>
        <v>5.024166666666666</v>
      </c>
      <c r="H603" s="1">
        <f t="shared" ca="1" si="92"/>
        <v>104.75006413043478</v>
      </c>
      <c r="I603" s="1">
        <f t="shared" ca="1" si="93"/>
        <v>7.4437828858695658</v>
      </c>
      <c r="J603" s="6">
        <f t="shared" ca="1" si="97"/>
        <v>1418.4052572192061</v>
      </c>
      <c r="K603" s="1">
        <f t="shared" ca="1" si="94"/>
        <v>10.608540489130434</v>
      </c>
      <c r="L603" s="6">
        <f t="shared" ca="1" si="95"/>
        <v>143.64869106398473</v>
      </c>
      <c r="M603" s="7">
        <f t="shared" ca="1" si="88"/>
        <v>5.2748571912050464</v>
      </c>
      <c r="N603" s="8">
        <f ca="1">J603/AVERAGE(L483:L602)</f>
        <v>7.2857884017168928</v>
      </c>
      <c r="O603" s="13">
        <f ca="1">1/M603-(G603/100-(((E603/E483)^(1/10))-1))</f>
        <v>0.21414317843259151</v>
      </c>
      <c r="P603" s="5">
        <f ca="1">((G603/G604+G603/1200+((1+G604/1200)^(-119))*(1-G603/G604)))</f>
        <v>1.0093356823927233</v>
      </c>
      <c r="Q603" s="5">
        <f ca="1">Q602*P602*E602/E603</f>
        <v>4.9642348966270324</v>
      </c>
      <c r="R603" s="10">
        <f t="shared" ca="1" si="89"/>
        <v>0.17010499357006514</v>
      </c>
      <c r="S603" s="10">
        <f t="shared" ca="1" si="90"/>
        <v>6.9433905952720476E-2</v>
      </c>
      <c r="T603" s="10">
        <f t="shared" ca="1" si="91"/>
        <v>0.10067108761734467</v>
      </c>
      <c r="U603" s="10"/>
      <c r="V603" s="11"/>
      <c r="W603" s="12"/>
      <c r="X603" s="12"/>
    </row>
    <row r="604" spans="1:24" x14ac:dyDescent="0.2">
      <c r="A604" s="3">
        <v>1921.03</v>
      </c>
      <c r="B604" s="4">
        <v>6.88</v>
      </c>
      <c r="C604" s="1">
        <v>0.4975</v>
      </c>
      <c r="D604" s="4">
        <v>0.67249999999999999</v>
      </c>
      <c r="E604" s="4">
        <v>18.3</v>
      </c>
      <c r="F604" s="1">
        <f t="shared" ca="1" si="96"/>
        <v>1921.2083333332878</v>
      </c>
      <c r="G604" s="5">
        <f ca="1">G602*10/12+G614*2/12</f>
        <v>4.958333333333333</v>
      </c>
      <c r="H604" s="1">
        <f t="shared" ca="1" si="92"/>
        <v>102.63719344262294</v>
      </c>
      <c r="I604" s="1">
        <f t="shared" ca="1" si="93"/>
        <v>7.421802868852458</v>
      </c>
      <c r="J604" s="6">
        <f t="shared" ca="1" si="97"/>
        <v>1398.1699804352681</v>
      </c>
      <c r="K604" s="1">
        <f t="shared" ca="1" si="94"/>
        <v>10.032487295081966</v>
      </c>
      <c r="L604" s="6">
        <f t="shared" ca="1" si="95"/>
        <v>136.6670511399299</v>
      </c>
      <c r="M604" s="7">
        <f t="shared" ca="1" si="88"/>
        <v>5.1923481586841778</v>
      </c>
      <c r="N604" s="8">
        <f ca="1">J604/AVERAGE(L484:L603)</f>
        <v>7.1866431496339933</v>
      </c>
      <c r="O604" s="13">
        <f ca="1">1/M604-(G604/100-(((E604/E484)^(1/10))-1))</f>
        <v>0.21609205781717525</v>
      </c>
      <c r="P604" s="5">
        <f ca="1">((G604/G605+G604/1200+((1+G605/1200)^(-119))*(1-G604/G605)))</f>
        <v>1.0092963694422421</v>
      </c>
      <c r="Q604" s="5">
        <f ca="1">Q603*P603*E603/E604</f>
        <v>5.037959632337957</v>
      </c>
      <c r="R604" s="10">
        <f t="shared" ca="1" si="89"/>
        <v>0.17529084842368081</v>
      </c>
      <c r="S604" s="10">
        <f t="shared" ca="1" si="90"/>
        <v>6.8586400266291481E-2</v>
      </c>
      <c r="T604" s="10">
        <f t="shared" ca="1" si="91"/>
        <v>0.10670444815738933</v>
      </c>
      <c r="U604" s="10"/>
      <c r="V604" s="11"/>
      <c r="W604" s="12"/>
      <c r="X604" s="12"/>
    </row>
    <row r="605" spans="1:24" x14ac:dyDescent="0.2">
      <c r="A605" s="3">
        <v>1921.04</v>
      </c>
      <c r="B605" s="4">
        <v>6.91</v>
      </c>
      <c r="C605" s="1">
        <v>0.49330000000000002</v>
      </c>
      <c r="D605" s="4">
        <v>0.63</v>
      </c>
      <c r="E605" s="4">
        <v>18.100000000000001</v>
      </c>
      <c r="F605" s="1">
        <f t="shared" ca="1" si="96"/>
        <v>1921.291666666621</v>
      </c>
      <c r="G605" s="5">
        <f ca="1">G602*9/12+G614*3/12</f>
        <v>4.8925000000000001</v>
      </c>
      <c r="H605" s="1">
        <f t="shared" ca="1" si="92"/>
        <v>104.22379723756906</v>
      </c>
      <c r="I605" s="1">
        <f t="shared" ca="1" si="93"/>
        <v>7.4404629779005527</v>
      </c>
      <c r="J605" s="6">
        <f t="shared" ca="1" si="97"/>
        <v>1428.229854685595</v>
      </c>
      <c r="K605" s="1">
        <f t="shared" ca="1" si="94"/>
        <v>9.502314364640883</v>
      </c>
      <c r="L605" s="6">
        <f t="shared" ca="1" si="95"/>
        <v>130.21487821301372</v>
      </c>
      <c r="M605" s="7">
        <f t="shared" ca="1" si="88"/>
        <v>5.2970859227396767</v>
      </c>
      <c r="N605" s="8">
        <f ca="1">J605/AVERAGE(L485:L604)</f>
        <v>7.3471112451693443</v>
      </c>
      <c r="O605" s="13">
        <f ca="1">1/M605-(G605/100-(((E605/E485)^(1/10))-1))</f>
        <v>0.21520858180944374</v>
      </c>
      <c r="P605" s="5">
        <f ca="1">((G605/G606+G605/1200+((1+G606/1200)^(-119))*(1-G605/G606)))</f>
        <v>1.0092571223325355</v>
      </c>
      <c r="Q605" s="5">
        <f ca="1">Q604*P604*E604/E605</f>
        <v>5.1409799394237288</v>
      </c>
      <c r="R605" s="10">
        <f t="shared" ca="1" si="89"/>
        <v>0.16242223843574788</v>
      </c>
      <c r="S605" s="10">
        <f t="shared" ca="1" si="90"/>
        <v>6.7159652991352958E-2</v>
      </c>
      <c r="T605" s="10">
        <f t="shared" ca="1" si="91"/>
        <v>9.526258544439492E-2</v>
      </c>
      <c r="U605" s="10"/>
      <c r="V605" s="11"/>
      <c r="W605" s="12"/>
      <c r="X605" s="12"/>
    </row>
    <row r="606" spans="1:24" x14ac:dyDescent="0.2">
      <c r="A606" s="3">
        <v>1921.05</v>
      </c>
      <c r="B606" s="4">
        <v>7.12</v>
      </c>
      <c r="C606" s="1">
        <v>0.48920000000000002</v>
      </c>
      <c r="D606" s="4">
        <v>0.58750000000000002</v>
      </c>
      <c r="E606" s="4">
        <v>17.7</v>
      </c>
      <c r="F606" s="1">
        <f t="shared" ca="1" si="96"/>
        <v>1921.3749999999543</v>
      </c>
      <c r="G606" s="5">
        <f ca="1">G602*8/12+G614*4/12</f>
        <v>4.8266666666666662</v>
      </c>
      <c r="H606" s="1">
        <f t="shared" ca="1" si="92"/>
        <v>109.8181559322034</v>
      </c>
      <c r="I606" s="1">
        <f t="shared" ca="1" si="93"/>
        <v>7.5453710508474572</v>
      </c>
      <c r="J606" s="6">
        <f t="shared" ca="1" si="97"/>
        <v>1513.5085916378559</v>
      </c>
      <c r="K606" s="1">
        <f t="shared" ca="1" si="94"/>
        <v>9.061540254237288</v>
      </c>
      <c r="L606" s="6">
        <f t="shared" ca="1" si="95"/>
        <v>124.8857159532641</v>
      </c>
      <c r="M606" s="7">
        <f t="shared" ca="1" si="88"/>
        <v>5.6094692253307779</v>
      </c>
      <c r="N606" s="8">
        <f ca="1">J606/AVERAGE(L486:L605)</f>
        <v>7.7953012232006476</v>
      </c>
      <c r="O606" s="13">
        <f ca="1">1/M606-(G606/100-(((E606/E486)^(1/10))-1))</f>
        <v>0.20295342319783574</v>
      </c>
      <c r="P606" s="5">
        <f ca="1">((G606/G607+G606/1200+((1+G607/1200)^(-119))*(1-G606/G607)))</f>
        <v>1.0092179413853946</v>
      </c>
      <c r="Q606" s="5">
        <f ca="1">Q605*P605*E605/E606</f>
        <v>5.3058264528441113</v>
      </c>
      <c r="R606" s="10">
        <f t="shared" ca="1" si="89"/>
        <v>0.14612928022673466</v>
      </c>
      <c r="S606" s="10">
        <f t="shared" ca="1" si="90"/>
        <v>6.5230175097410248E-2</v>
      </c>
      <c r="T606" s="10">
        <f t="shared" ca="1" si="91"/>
        <v>8.0899105129324411E-2</v>
      </c>
      <c r="U606" s="10"/>
      <c r="V606" s="11"/>
      <c r="W606" s="12"/>
      <c r="X606" s="12"/>
    </row>
    <row r="607" spans="1:24" x14ac:dyDescent="0.2">
      <c r="A607" s="3">
        <v>1921.06</v>
      </c>
      <c r="B607" s="4">
        <v>6.55</v>
      </c>
      <c r="C607" s="1">
        <v>0.48499999999999999</v>
      </c>
      <c r="D607" s="4">
        <v>0.54500000000000004</v>
      </c>
      <c r="E607" s="4">
        <v>17.600000000000001</v>
      </c>
      <c r="F607" s="1">
        <f t="shared" ca="1" si="96"/>
        <v>1921.4583333332876</v>
      </c>
      <c r="G607" s="5">
        <f ca="1">G602*7/12+G614*5/12</f>
        <v>4.7608333333333333</v>
      </c>
      <c r="H607" s="1">
        <f t="shared" ca="1" si="92"/>
        <v>101.60054829545453</v>
      </c>
      <c r="I607" s="1">
        <f t="shared" ca="1" si="93"/>
        <v>7.5230940340909083</v>
      </c>
      <c r="J607" s="6">
        <f t="shared" ca="1" si="97"/>
        <v>1408.8941584227985</v>
      </c>
      <c r="K607" s="1">
        <f t="shared" ca="1" si="94"/>
        <v>8.4537860795454538</v>
      </c>
      <c r="L607" s="6">
        <f t="shared" ca="1" si="95"/>
        <v>117.22859791456872</v>
      </c>
      <c r="M607" s="7">
        <f t="shared" ca="1" si="88"/>
        <v>5.2161109609893224</v>
      </c>
      <c r="N607" s="8">
        <f ca="1">J607/AVERAGE(L487:L606)</f>
        <v>7.2663741034908522</v>
      </c>
      <c r="O607" s="13">
        <f ca="1">1/M607-(G607/100-(((E607/E487)^(1/10))-1))</f>
        <v>0.21644775043781003</v>
      </c>
      <c r="P607" s="5">
        <f ca="1">((G607/G608+G607/1200+((1+G608/1200)^(-119))*(1-G607/G608)))</f>
        <v>1.0091788269243167</v>
      </c>
      <c r="Q607" s="5">
        <f ca="1">Q606*P606*E606/E607</f>
        <v>5.3851598821902735</v>
      </c>
      <c r="R607" s="10">
        <f t="shared" ca="1" si="89"/>
        <v>0.15274418739271201</v>
      </c>
      <c r="S607" s="10">
        <f t="shared" ca="1" si="90"/>
        <v>6.5104610088245751E-2</v>
      </c>
      <c r="T607" s="10">
        <f t="shared" ca="1" si="91"/>
        <v>8.7639577304466254E-2</v>
      </c>
      <c r="U607" s="10"/>
      <c r="V607" s="11"/>
      <c r="W607" s="12"/>
      <c r="X607" s="12"/>
    </row>
    <row r="608" spans="1:24" x14ac:dyDescent="0.2">
      <c r="A608" s="3">
        <v>1921.07</v>
      </c>
      <c r="B608" s="4">
        <v>6.53</v>
      </c>
      <c r="C608" s="1">
        <v>0.48080000000000001</v>
      </c>
      <c r="D608" s="4">
        <v>0.50249999999999995</v>
      </c>
      <c r="E608" s="4">
        <v>17.7</v>
      </c>
      <c r="F608" s="1">
        <f t="shared" ca="1" si="96"/>
        <v>1921.5416666666208</v>
      </c>
      <c r="G608" s="5">
        <f ca="1">G602*6/12+G614*6/12</f>
        <v>4.6950000000000003</v>
      </c>
      <c r="H608" s="1">
        <f t="shared" ca="1" si="92"/>
        <v>100.71805593220338</v>
      </c>
      <c r="I608" s="1">
        <f t="shared" ca="1" si="93"/>
        <v>7.4158103050847455</v>
      </c>
      <c r="J608" s="6">
        <f t="shared" ca="1" si="97"/>
        <v>1405.2262252919675</v>
      </c>
      <c r="K608" s="1">
        <f t="shared" ca="1" si="94"/>
        <v>7.7505088983050836</v>
      </c>
      <c r="L608" s="6">
        <f t="shared" ca="1" si="95"/>
        <v>108.13570876098218</v>
      </c>
      <c r="M608" s="7">
        <f t="shared" ca="1" si="88"/>
        <v>5.1977793619054733</v>
      </c>
      <c r="N608" s="8">
        <f ca="1">J608/AVERAGE(L488:L607)</f>
        <v>7.2590804721952829</v>
      </c>
      <c r="O608" s="13">
        <f ca="1">1/M608-(G608/100-(((E608/E488)^(1/10))-1))</f>
        <v>0.21723137134873211</v>
      </c>
      <c r="P608" s="5">
        <f ca="1">((G608/G609+G608/1200+((1+G609/1200)^(-119))*(1-G608/G609)))</f>
        <v>1.0091397792745151</v>
      </c>
      <c r="Q608" s="5">
        <f ca="1">Q607*P607*E607/E608</f>
        <v>5.4038854381735959</v>
      </c>
      <c r="R608" s="10">
        <f t="shared" ca="1" si="89"/>
        <v>0.15740803163018824</v>
      </c>
      <c r="S608" s="10">
        <f t="shared" ca="1" si="90"/>
        <v>6.4791523394092998E-2</v>
      </c>
      <c r="T608" s="10">
        <f t="shared" ca="1" si="91"/>
        <v>9.2616508236095241E-2</v>
      </c>
      <c r="U608" s="10"/>
      <c r="V608" s="11"/>
      <c r="W608" s="12"/>
      <c r="X608" s="12"/>
    </row>
    <row r="609" spans="1:24" x14ac:dyDescent="0.2">
      <c r="A609" s="3">
        <v>1921.08</v>
      </c>
      <c r="B609" s="4">
        <v>6.45</v>
      </c>
      <c r="C609" s="1">
        <v>0.47670000000000001</v>
      </c>
      <c r="D609" s="4">
        <v>0.46</v>
      </c>
      <c r="E609" s="4">
        <v>17.7</v>
      </c>
      <c r="F609" s="1">
        <f t="shared" ca="1" si="96"/>
        <v>1921.6249999999541</v>
      </c>
      <c r="G609" s="5">
        <f ca="1">G602*5/12+G614*7/12</f>
        <v>4.6291666666666664</v>
      </c>
      <c r="H609" s="1">
        <f t="shared" ca="1" si="92"/>
        <v>99.484144067796606</v>
      </c>
      <c r="I609" s="1">
        <f t="shared" ca="1" si="93"/>
        <v>7.3525723220338985</v>
      </c>
      <c r="J609" s="6">
        <f t="shared" ca="1" si="97"/>
        <v>1396.559228933065</v>
      </c>
      <c r="K609" s="1">
        <f t="shared" ca="1" si="94"/>
        <v>7.0949932203389832</v>
      </c>
      <c r="L609" s="6">
        <f t="shared" ca="1" si="95"/>
        <v>99.599572916156589</v>
      </c>
      <c r="M609" s="7">
        <f t="shared" ca="1" si="88"/>
        <v>5.1612948232157336</v>
      </c>
      <c r="N609" s="8">
        <f ca="1">J609/AVERAGE(L489:L608)</f>
        <v>7.2275602020151402</v>
      </c>
      <c r="O609" s="13">
        <f ca="1">1/M609-(G609/100-(((E609/E489)^(1/10))-1))</f>
        <v>0.21585157871859101</v>
      </c>
      <c r="P609" s="5">
        <f ca="1">((G609/G610+G609/1200+((1+G610/1200)^(-119))*(1-G609/G610)))</f>
        <v>1.0091007987629279</v>
      </c>
      <c r="Q609" s="5">
        <f ca="1">Q608*P608*E608/E609</f>
        <v>5.4532757583032687</v>
      </c>
      <c r="R609" s="10">
        <f t="shared" ca="1" si="89"/>
        <v>0.15520438301000405</v>
      </c>
      <c r="S609" s="10">
        <f t="shared" ca="1" si="90"/>
        <v>6.3882556258163525E-2</v>
      </c>
      <c r="T609" s="10">
        <f t="shared" ca="1" si="91"/>
        <v>9.1321826751840529E-2</v>
      </c>
      <c r="U609" s="10"/>
      <c r="V609" s="11"/>
      <c r="W609" s="12"/>
      <c r="X609" s="12"/>
    </row>
    <row r="610" spans="1:24" x14ac:dyDescent="0.2">
      <c r="A610" s="3">
        <v>1921.09</v>
      </c>
      <c r="B610" s="4">
        <v>6.61</v>
      </c>
      <c r="C610" s="1">
        <v>0.47249999999999998</v>
      </c>
      <c r="D610" s="4">
        <v>0.41749999999999998</v>
      </c>
      <c r="E610" s="4">
        <v>17.5</v>
      </c>
      <c r="F610" s="1">
        <f t="shared" ca="1" si="96"/>
        <v>1921.7083333332873</v>
      </c>
      <c r="G610" s="5">
        <f ca="1">G602*4/12+G614*8/12</f>
        <v>4.5633333333333335</v>
      </c>
      <c r="H610" s="1">
        <f t="shared" ca="1" si="92"/>
        <v>103.11713314285714</v>
      </c>
      <c r="I610" s="1">
        <f t="shared" ca="1" si="93"/>
        <v>7.3710809999999993</v>
      </c>
      <c r="J610" s="6">
        <f t="shared" ca="1" si="97"/>
        <v>1456.1821005988602</v>
      </c>
      <c r="K610" s="1">
        <f t="shared" ca="1" si="94"/>
        <v>6.5130715714285703</v>
      </c>
      <c r="L610" s="6">
        <f t="shared" ca="1" si="95"/>
        <v>91.975193192136757</v>
      </c>
      <c r="M610" s="7">
        <f t="shared" ca="1" si="88"/>
        <v>5.3775244254582617</v>
      </c>
      <c r="N610" s="8">
        <f ca="1">J610/AVERAGE(L490:L609)</f>
        <v>7.5505875789303678</v>
      </c>
      <c r="O610" s="13">
        <f ca="1">1/M610-(G610/100-(((E610/E490)^(1/10))-1))</f>
        <v>0.2064012363362297</v>
      </c>
      <c r="P610" s="5">
        <f ca="1">((G610/G611+G610/1200+((1+G611/1200)^(-119))*(1-G610/G611)))</f>
        <v>1.0090618857182294</v>
      </c>
      <c r="Q610" s="5">
        <f ca="1">Q609*P609*E609/E610</f>
        <v>5.5657952655620919</v>
      </c>
      <c r="R610" s="10">
        <f t="shared" ca="1" si="89"/>
        <v>0.13342049673951006</v>
      </c>
      <c r="S610" s="10">
        <f t="shared" ca="1" si="90"/>
        <v>6.2479788382081125E-2</v>
      </c>
      <c r="T610" s="10">
        <f t="shared" ca="1" si="91"/>
        <v>7.0940708357428939E-2</v>
      </c>
      <c r="U610" s="10"/>
      <c r="V610" s="11"/>
      <c r="W610" s="12"/>
      <c r="X610" s="12"/>
    </row>
    <row r="611" spans="1:24" x14ac:dyDescent="0.2">
      <c r="A611" s="3">
        <v>1921.1</v>
      </c>
      <c r="B611" s="4">
        <v>6.7</v>
      </c>
      <c r="C611" s="1">
        <v>0.46829999999999999</v>
      </c>
      <c r="D611" s="4">
        <v>0.375</v>
      </c>
      <c r="E611" s="4">
        <v>17.5</v>
      </c>
      <c r="F611" s="1">
        <f t="shared" ca="1" si="96"/>
        <v>1921.7916666666206</v>
      </c>
      <c r="G611" s="5">
        <f ca="1">G602*3/12+G614*9/12</f>
        <v>4.4974999999999996</v>
      </c>
      <c r="H611" s="1">
        <f t="shared" ca="1" si="92"/>
        <v>104.52114857142857</v>
      </c>
      <c r="I611" s="1">
        <f t="shared" ca="1" si="93"/>
        <v>7.3055602799999999</v>
      </c>
      <c r="J611" s="6">
        <f t="shared" ca="1" si="97"/>
        <v>1484.6062905428494</v>
      </c>
      <c r="K611" s="1">
        <f t="shared" ca="1" si="94"/>
        <v>5.8500642857142857</v>
      </c>
      <c r="L611" s="6">
        <f t="shared" ca="1" si="95"/>
        <v>83.093635664711712</v>
      </c>
      <c r="M611" s="7">
        <f t="shared" ca="1" si="88"/>
        <v>5.4792576780533508</v>
      </c>
      <c r="N611" s="8">
        <f ca="1">J611/AVERAGE(L491:L610)</f>
        <v>7.7141620987324977</v>
      </c>
      <c r="O611" s="13">
        <f ca="1">1/M611-(G611/100-(((E611/E491)^(1/10))-1))</f>
        <v>0.20360686991963525</v>
      </c>
      <c r="P611" s="5">
        <f ca="1">((G611/G612+G611/1200+((1+G612/1200)^(-119))*(1-G611/G612)))</f>
        <v>1.0090230404708369</v>
      </c>
      <c r="Q611" s="5">
        <f ca="1">Q610*P610*E610/E611</f>
        <v>5.6162318661896782</v>
      </c>
      <c r="R611" s="10">
        <f t="shared" ca="1" si="89"/>
        <v>0.11664170789688089</v>
      </c>
      <c r="S611" s="10">
        <f t="shared" ca="1" si="90"/>
        <v>6.2296997971143186E-2</v>
      </c>
      <c r="T611" s="10">
        <f t="shared" ca="1" si="91"/>
        <v>5.43447099257377E-2</v>
      </c>
      <c r="U611" s="10"/>
      <c r="V611" s="11"/>
      <c r="W611" s="12"/>
      <c r="X611" s="12"/>
    </row>
    <row r="612" spans="1:24" x14ac:dyDescent="0.2">
      <c r="A612" s="3">
        <v>1921.11</v>
      </c>
      <c r="B612" s="4">
        <v>7.06</v>
      </c>
      <c r="C612" s="1">
        <v>0.4642</v>
      </c>
      <c r="D612" s="4">
        <v>0.33250000000000002</v>
      </c>
      <c r="E612" s="4">
        <v>17.399999999999999</v>
      </c>
      <c r="F612" s="1">
        <f t="shared" ca="1" si="96"/>
        <v>1921.8749999999538</v>
      </c>
      <c r="G612" s="5">
        <f ca="1">G602*2/12+G614*10/12</f>
        <v>4.4316666666666666</v>
      </c>
      <c r="H612" s="1">
        <f t="shared" ca="1" si="92"/>
        <v>110.77018275862069</v>
      </c>
      <c r="I612" s="1">
        <f t="shared" ca="1" si="93"/>
        <v>7.2832179655172418</v>
      </c>
      <c r="J612" s="6">
        <f t="shared" ca="1" si="97"/>
        <v>1581.9876805341491</v>
      </c>
      <c r="K612" s="1">
        <f t="shared" ca="1" si="94"/>
        <v>5.2168676724137937</v>
      </c>
      <c r="L612" s="6">
        <f t="shared" ca="1" si="95"/>
        <v>74.505793736204623</v>
      </c>
      <c r="M612" s="7">
        <f t="shared" ca="1" si="88"/>
        <v>5.8381969932008966</v>
      </c>
      <c r="N612" s="8">
        <f ca="1">J612/AVERAGE(L492:L611)</f>
        <v>8.2399460787630989</v>
      </c>
      <c r="O612" s="13">
        <f ca="1">1/M612-(G612/100-(((E612/E492)^(1/10))-1))</f>
        <v>0.19353770826111422</v>
      </c>
      <c r="P612" s="5">
        <f ca="1">((G612/G613+G612/1200+((1+G613/1200)^(-119))*(1-G612/G613)))</f>
        <v>1.0089842633529238</v>
      </c>
      <c r="Q612" s="5">
        <f ca="1">Q611*P611*E611/E612</f>
        <v>5.6994757866786472</v>
      </c>
      <c r="R612" s="10">
        <f t="shared" ca="1" si="89"/>
        <v>0.11332002889117776</v>
      </c>
      <c r="S612" s="10">
        <f t="shared" ca="1" si="90"/>
        <v>6.2237375274959872E-2</v>
      </c>
      <c r="T612" s="10">
        <f t="shared" ca="1" si="91"/>
        <v>5.1082653616217888E-2</v>
      </c>
      <c r="U612" s="10"/>
      <c r="V612" s="11"/>
      <c r="W612" s="12"/>
      <c r="X612" s="12"/>
    </row>
    <row r="613" spans="1:24" x14ac:dyDescent="0.2">
      <c r="A613" s="3">
        <v>1921.12</v>
      </c>
      <c r="B613" s="4">
        <v>7.31</v>
      </c>
      <c r="C613" s="1">
        <v>0.46</v>
      </c>
      <c r="D613" s="4">
        <v>0.28999999999999998</v>
      </c>
      <c r="E613" s="4">
        <v>17.3</v>
      </c>
      <c r="F613" s="1">
        <f t="shared" ca="1" si="96"/>
        <v>1921.9583333332871</v>
      </c>
      <c r="G613" s="5">
        <f ca="1">G602*1/12+G614*11/12</f>
        <v>4.3658333333333328</v>
      </c>
      <c r="H613" s="1">
        <f t="shared" ca="1" si="92"/>
        <v>115.35560289017339</v>
      </c>
      <c r="I613" s="1">
        <f t="shared" ca="1" si="93"/>
        <v>7.2590393063583809</v>
      </c>
      <c r="J613" s="6">
        <f t="shared" ca="1" si="97"/>
        <v>1656.1146147863628</v>
      </c>
      <c r="K613" s="1">
        <f t="shared" ca="1" si="94"/>
        <v>4.5763508670520228</v>
      </c>
      <c r="L613" s="6">
        <f t="shared" ca="1" si="95"/>
        <v>65.700853390977471</v>
      </c>
      <c r="M613" s="7">
        <f t="shared" ca="1" si="88"/>
        <v>6.1141588494172758</v>
      </c>
      <c r="N613" s="8">
        <f ca="1">J613/AVERAGE(L493:L612)</f>
        <v>8.6498527940779404</v>
      </c>
      <c r="O613" s="13">
        <f ca="1">1/M613-(G613/100-(((E613/E493)^(1/10))-1))</f>
        <v>0.18696752320380888</v>
      </c>
      <c r="P613" s="5">
        <f ca="1">((G613/G614+G613/1200+((1+G614/1200)^(-119))*(1-G613/G614)))</f>
        <v>1.0089455546984269</v>
      </c>
      <c r="Q613" s="5">
        <f ca="1">Q612*P612*E612/E613</f>
        <v>5.7839223109412812</v>
      </c>
      <c r="R613" s="10">
        <f t="shared" ca="1" si="89"/>
        <v>8.7052791666405893E-2</v>
      </c>
      <c r="S613" s="10">
        <f t="shared" ca="1" si="90"/>
        <v>6.1471044956979082E-2</v>
      </c>
      <c r="T613" s="10">
        <f t="shared" ca="1" si="91"/>
        <v>2.5581746709426811E-2</v>
      </c>
      <c r="U613" s="10"/>
      <c r="V613" s="11"/>
      <c r="W613" s="12"/>
      <c r="X613" s="12"/>
    </row>
    <row r="614" spans="1:24" x14ac:dyDescent="0.2">
      <c r="A614" s="3">
        <v>1922.01</v>
      </c>
      <c r="B614" s="4">
        <v>7.3</v>
      </c>
      <c r="C614" s="1">
        <v>0.4642</v>
      </c>
      <c r="D614" s="4">
        <v>0.32329999999999998</v>
      </c>
      <c r="E614" s="4">
        <v>16.899999999999999</v>
      </c>
      <c r="F614" s="1">
        <f t="shared" ca="1" si="96"/>
        <v>1922.0416666666204</v>
      </c>
      <c r="G614" s="5">
        <v>4.3</v>
      </c>
      <c r="H614" s="1">
        <f t="shared" ca="1" si="92"/>
        <v>117.92437278106509</v>
      </c>
      <c r="I614" s="1">
        <f t="shared" ca="1" si="93"/>
        <v>7.4986977869822491</v>
      </c>
      <c r="J614" s="6">
        <f t="shared" ca="1" si="97"/>
        <v>1701.964743798057</v>
      </c>
      <c r="K614" s="1">
        <f t="shared" ca="1" si="94"/>
        <v>5.2225958520710059</v>
      </c>
      <c r="L614" s="6">
        <f t="shared" ca="1" si="95"/>
        <v>75.376055023275597</v>
      </c>
      <c r="M614" s="7">
        <f t="shared" ca="1" si="88"/>
        <v>6.2870872903471318</v>
      </c>
      <c r="N614" s="8">
        <f ca="1">J614/AVERAGE(L494:L613)</f>
        <v>8.9170964731832232</v>
      </c>
      <c r="O614" s="13">
        <f ca="1">1/M614-(G614/100-(((E614/E494)^(1/10))-1))</f>
        <v>0.17951956182160128</v>
      </c>
      <c r="P614" s="5">
        <f ca="1">((G614/G615+G614/1200+((1+G615/1200)^(-119))*(1-G614/G615)))</f>
        <v>1.0031803360364855</v>
      </c>
      <c r="Q614" s="5">
        <f ca="1">Q613*P613*E613/E614</f>
        <v>5.9737848985309467</v>
      </c>
      <c r="R614" s="10">
        <f t="shared" ca="1" si="89"/>
        <v>8.5386471884165926E-2</v>
      </c>
      <c r="S614" s="10">
        <f t="shared" ca="1" si="90"/>
        <v>6.0320506332032897E-2</v>
      </c>
      <c r="T614" s="10">
        <f t="shared" ca="1" si="91"/>
        <v>2.5065965552133029E-2</v>
      </c>
      <c r="U614" s="10"/>
      <c r="V614" s="11"/>
      <c r="W614" s="12"/>
      <c r="X614" s="12"/>
    </row>
    <row r="615" spans="1:24" x14ac:dyDescent="0.2">
      <c r="A615" s="3">
        <v>1922.02</v>
      </c>
      <c r="B615" s="4">
        <v>7.46</v>
      </c>
      <c r="C615" s="1">
        <v>0.46829999999999999</v>
      </c>
      <c r="D615" s="4">
        <v>0.35670000000000002</v>
      </c>
      <c r="E615" s="4">
        <v>16.899999999999999</v>
      </c>
      <c r="F615" s="1">
        <f t="shared" ca="1" si="96"/>
        <v>1922.1249999999536</v>
      </c>
      <c r="G615" s="5">
        <f ca="1">G614*11/12+G626*1/12</f>
        <v>4.3049999999999997</v>
      </c>
      <c r="H615" s="1">
        <f t="shared" ca="1" si="92"/>
        <v>120.50901656804734</v>
      </c>
      <c r="I615" s="1">
        <f t="shared" ca="1" si="93"/>
        <v>7.5649292840236688</v>
      </c>
      <c r="J615" s="6">
        <f t="shared" ca="1" si="97"/>
        <v>1748.3665976520858</v>
      </c>
      <c r="K615" s="1">
        <f t="shared" ca="1" si="94"/>
        <v>5.7621402426035511</v>
      </c>
      <c r="L615" s="6">
        <f t="shared" ca="1" si="95"/>
        <v>83.598172303284059</v>
      </c>
      <c r="M615" s="7">
        <f t="shared" ca="1" si="88"/>
        <v>6.461305872696987</v>
      </c>
      <c r="N615" s="8">
        <f ca="1">J615/AVERAGE(L495:L614)</f>
        <v>9.1855378690400613</v>
      </c>
      <c r="O615" s="13">
        <f ca="1">1/M615-(G615/100-(((E615/E495)^(1/10))-1))</f>
        <v>0.1740801068152889</v>
      </c>
      <c r="P615" s="5">
        <f ca="1">((G615/G616+G615/1200+((1+G616/1200)^(-119))*(1-G615/G616)))</f>
        <v>1.0031845960283758</v>
      </c>
      <c r="Q615" s="5">
        <f ca="1">Q614*P614*E614/E615</f>
        <v>5.9927835419179578</v>
      </c>
      <c r="R615" s="10">
        <f t="shared" ca="1" si="89"/>
        <v>8.3916754121699411E-2</v>
      </c>
      <c r="S615" s="10">
        <f t="shared" ca="1" si="90"/>
        <v>6.2073880429736938E-2</v>
      </c>
      <c r="T615" s="10">
        <f t="shared" ca="1" si="91"/>
        <v>2.1842873691962472E-2</v>
      </c>
      <c r="U615" s="10"/>
      <c r="V615" s="11"/>
      <c r="W615" s="12"/>
      <c r="X615" s="12"/>
    </row>
    <row r="616" spans="1:24" x14ac:dyDescent="0.2">
      <c r="A616" s="3">
        <v>1922.03</v>
      </c>
      <c r="B616" s="4">
        <v>7.74</v>
      </c>
      <c r="C616" s="1">
        <v>0.47249999999999998</v>
      </c>
      <c r="D616" s="4">
        <v>0.39</v>
      </c>
      <c r="E616" s="4">
        <v>16.7</v>
      </c>
      <c r="F616" s="1">
        <f t="shared" ca="1" si="96"/>
        <v>1922.2083333332869</v>
      </c>
      <c r="G616" s="5">
        <f ca="1">G614*10/12+G626*2/12</f>
        <v>4.3100000000000005</v>
      </c>
      <c r="H616" s="1">
        <f t="shared" ca="1" si="92"/>
        <v>126.52953413173654</v>
      </c>
      <c r="I616" s="1">
        <f t="shared" ca="1" si="93"/>
        <v>7.7241866766467053</v>
      </c>
      <c r="J616" s="6">
        <f t="shared" ca="1" si="97"/>
        <v>1845.052012893547</v>
      </c>
      <c r="K616" s="1">
        <f t="shared" ca="1" si="94"/>
        <v>6.3755191616766469</v>
      </c>
      <c r="L616" s="6">
        <f t="shared" ca="1" si="95"/>
        <v>92.967737083783376</v>
      </c>
      <c r="M616" s="7">
        <f t="shared" ca="1" si="88"/>
        <v>6.8213872490360465</v>
      </c>
      <c r="N616" s="8">
        <f ca="1">J616/AVERAGE(L496:L615)</f>
        <v>9.7174091458281264</v>
      </c>
      <c r="O616" s="13">
        <f ca="1">1/M616-(G616/100-(((E616/E496)^(1/10))-1))</f>
        <v>0.16243257308781883</v>
      </c>
      <c r="P616" s="5">
        <f ca="1">((G616/G617+G616/1200+((1+G617/1200)^(-119))*(1-G616/G617)))</f>
        <v>1.0031888559901481</v>
      </c>
      <c r="Q616" s="5">
        <f ca="1">Q615*P615*E615/E616</f>
        <v>6.0838665573818842</v>
      </c>
      <c r="R616" s="10">
        <f t="shared" ca="1" si="89"/>
        <v>8.0061470782864852E-2</v>
      </c>
      <c r="S616" s="10">
        <f t="shared" ca="1" si="90"/>
        <v>6.1821595873386315E-2</v>
      </c>
      <c r="T616" s="10">
        <f t="shared" ca="1" si="91"/>
        <v>1.8239874909478537E-2</v>
      </c>
      <c r="U616" s="10"/>
      <c r="V616" s="11"/>
      <c r="W616" s="12"/>
      <c r="X616" s="12"/>
    </row>
    <row r="617" spans="1:24" x14ac:dyDescent="0.2">
      <c r="A617" s="3">
        <v>1922.04</v>
      </c>
      <c r="B617" s="4">
        <v>8.2100000000000009</v>
      </c>
      <c r="C617" s="1">
        <v>0.47670000000000001</v>
      </c>
      <c r="D617" s="4">
        <v>0.42330000000000001</v>
      </c>
      <c r="E617" s="4">
        <v>16.7</v>
      </c>
      <c r="F617" s="1">
        <f t="shared" ca="1" si="96"/>
        <v>1922.2916666666201</v>
      </c>
      <c r="G617" s="5">
        <f ca="1">G614*9/12+G626*3/12</f>
        <v>4.3149999999999995</v>
      </c>
      <c r="H617" s="1">
        <f t="shared" ca="1" si="92"/>
        <v>134.21285209580842</v>
      </c>
      <c r="I617" s="1">
        <f t="shared" ca="1" si="93"/>
        <v>7.7928461137724554</v>
      </c>
      <c r="J617" s="6">
        <f t="shared" ca="1" si="97"/>
        <v>1966.5596533679868</v>
      </c>
      <c r="K617" s="1">
        <f t="shared" ca="1" si="94"/>
        <v>6.9198904131736532</v>
      </c>
      <c r="L617" s="6">
        <f t="shared" ca="1" si="95"/>
        <v>101.39399528266367</v>
      </c>
      <c r="M617" s="7">
        <f t="shared" ca="1" si="88"/>
        <v>7.2732533902098666</v>
      </c>
      <c r="N617" s="8">
        <f ca="1">J617/AVERAGE(L497:L616)</f>
        <v>10.378612240077571</v>
      </c>
      <c r="O617" s="13">
        <f ca="1">1/M617-(G617/100-(((E617/E497)^(1/10))-1))</f>
        <v>0.15011860019363643</v>
      </c>
      <c r="P617" s="5">
        <f ca="1">((G617/G618+G617/1200+((1+G618/1200)^(-119))*(1-G617/G618)))</f>
        <v>1.0031931159218126</v>
      </c>
      <c r="Q617" s="5">
        <f ca="1">Q616*P616*E616/E617</f>
        <v>6.1032671316966525</v>
      </c>
      <c r="R617" s="10">
        <f t="shared" ca="1" si="89"/>
        <v>4.5916567580980727E-2</v>
      </c>
      <c r="S617" s="10">
        <f t="shared" ca="1" si="90"/>
        <v>6.2836560148972875E-2</v>
      </c>
      <c r="T617" s="10">
        <f t="shared" ca="1" si="91"/>
        <v>-1.6919992567992148E-2</v>
      </c>
      <c r="U617" s="10"/>
      <c r="V617" s="11"/>
      <c r="W617" s="12"/>
      <c r="X617" s="12"/>
    </row>
    <row r="618" spans="1:24" x14ac:dyDescent="0.2">
      <c r="A618" s="3">
        <v>1922.05</v>
      </c>
      <c r="B618" s="4">
        <v>8.5299999999999994</v>
      </c>
      <c r="C618" s="1">
        <v>0.48080000000000001</v>
      </c>
      <c r="D618" s="4">
        <v>0.45669999999999999</v>
      </c>
      <c r="E618" s="4">
        <v>16.7</v>
      </c>
      <c r="F618" s="1">
        <f t="shared" ca="1" si="96"/>
        <v>1922.3749999999534</v>
      </c>
      <c r="G618" s="5">
        <f ca="1">G614*8/12+G626*4/12</f>
        <v>4.32</v>
      </c>
      <c r="H618" s="1">
        <f t="shared" ca="1" si="92"/>
        <v>139.4440473053892</v>
      </c>
      <c r="I618" s="1">
        <f t="shared" ca="1" si="93"/>
        <v>7.8598708023952097</v>
      </c>
      <c r="J618" s="6">
        <f t="shared" ca="1" si="97"/>
        <v>2052.8072269598701</v>
      </c>
      <c r="K618" s="1">
        <f t="shared" ca="1" si="94"/>
        <v>7.4658964131736525</v>
      </c>
      <c r="L618" s="6">
        <f t="shared" ca="1" si="95"/>
        <v>109.90821342937548</v>
      </c>
      <c r="M618" s="7">
        <f t="shared" ca="1" si="88"/>
        <v>7.5934672589193823</v>
      </c>
      <c r="N618" s="8">
        <f ca="1">J618/AVERAGE(L498:L617)</f>
        <v>10.851308007115509</v>
      </c>
      <c r="O618" s="13">
        <f ca="1">1/M618-(G618/100-(((E618/E498)^(1/10))-1))</f>
        <v>0.14427069252660296</v>
      </c>
      <c r="P618" s="5">
        <f ca="1">((G618/G619+G618/1200+((1+G619/1200)^(-119))*(1-G618/G619)))</f>
        <v>1.0031973758233814</v>
      </c>
      <c r="Q618" s="5">
        <f ca="1">Q617*P617*E617/E618</f>
        <v>6.1227555711499484</v>
      </c>
      <c r="R618" s="10">
        <f t="shared" ca="1" si="89"/>
        <v>3.0457950462606354E-2</v>
      </c>
      <c r="S618" s="10">
        <f t="shared" ca="1" si="90"/>
        <v>6.4629222340574666E-2</v>
      </c>
      <c r="T618" s="10">
        <f t="shared" ca="1" si="91"/>
        <v>-3.4171271877968312E-2</v>
      </c>
      <c r="U618" s="10"/>
      <c r="V618" s="11"/>
      <c r="W618" s="12"/>
      <c r="X618" s="12"/>
    </row>
    <row r="619" spans="1:24" x14ac:dyDescent="0.2">
      <c r="A619" s="3">
        <v>1922.06</v>
      </c>
      <c r="B619" s="4">
        <v>8.4499999999999993</v>
      </c>
      <c r="C619" s="1">
        <v>0.48499999999999999</v>
      </c>
      <c r="D619" s="4">
        <v>0.49</v>
      </c>
      <c r="E619" s="4">
        <v>16.7</v>
      </c>
      <c r="F619" s="1">
        <f t="shared" ca="1" si="96"/>
        <v>1922.4583333332866</v>
      </c>
      <c r="G619" s="5">
        <f ca="1">G614*7/12+G626*5/12</f>
        <v>4.3250000000000002</v>
      </c>
      <c r="H619" s="1">
        <f t="shared" ca="1" si="92"/>
        <v>138.13624850299399</v>
      </c>
      <c r="I619" s="1">
        <f t="shared" ca="1" si="93"/>
        <v>7.928530239520958</v>
      </c>
      <c r="J619" s="6">
        <f t="shared" ca="1" si="97"/>
        <v>2043.2812067097143</v>
      </c>
      <c r="K619" s="1">
        <f t="shared" ca="1" si="94"/>
        <v>8.0102676646706588</v>
      </c>
      <c r="L619" s="6">
        <f t="shared" ca="1" si="95"/>
        <v>118.48612914648049</v>
      </c>
      <c r="M619" s="7">
        <f t="shared" ca="1" si="88"/>
        <v>7.5579873517551306</v>
      </c>
      <c r="N619" s="8">
        <f ca="1">J619/AVERAGE(L499:L618)</f>
        <v>10.815617689535218</v>
      </c>
      <c r="O619" s="13">
        <f ca="1">1/M619-(G619/100-(((E619/E499)^(1/10))-1))</f>
        <v>0.14587981797708541</v>
      </c>
      <c r="P619" s="5">
        <f ca="1">((G619/G620+G619/1200+((1+G620/1200)^(-119))*(1-G619/G620)))</f>
        <v>1.0032016356948654</v>
      </c>
      <c r="Q619" s="5">
        <f ca="1">Q618*P618*E618/E619</f>
        <v>6.1423323217856174</v>
      </c>
      <c r="R619" s="10">
        <f t="shared" ca="1" si="89"/>
        <v>1.808728815928573E-2</v>
      </c>
      <c r="S619" s="10">
        <f t="shared" ca="1" si="90"/>
        <v>6.5658098466928827E-2</v>
      </c>
      <c r="T619" s="10">
        <f t="shared" ca="1" si="91"/>
        <v>-4.7570810307643097E-2</v>
      </c>
      <c r="U619" s="10"/>
      <c r="V619" s="11"/>
      <c r="W619" s="12"/>
      <c r="X619" s="12"/>
    </row>
    <row r="620" spans="1:24" x14ac:dyDescent="0.2">
      <c r="A620" s="3">
        <v>1922.07</v>
      </c>
      <c r="B620" s="4">
        <v>8.51</v>
      </c>
      <c r="C620" s="1">
        <v>0.48920000000000002</v>
      </c>
      <c r="D620" s="4">
        <v>0.52329999999999999</v>
      </c>
      <c r="E620" s="4">
        <v>16.8</v>
      </c>
      <c r="F620" s="1">
        <f t="shared" ca="1" si="96"/>
        <v>1922.5416666666199</v>
      </c>
      <c r="G620" s="5">
        <f ca="1">G614*6/12+G626*6/12</f>
        <v>4.33</v>
      </c>
      <c r="H620" s="1">
        <f t="shared" ca="1" si="92"/>
        <v>138.28901964285714</v>
      </c>
      <c r="I620" s="1">
        <f t="shared" ca="1" si="93"/>
        <v>7.9495873571428559</v>
      </c>
      <c r="J620" s="6">
        <f t="shared" ca="1" si="97"/>
        <v>2055.3400106398271</v>
      </c>
      <c r="K620" s="1">
        <f t="shared" ca="1" si="94"/>
        <v>8.5037184464285698</v>
      </c>
      <c r="L620" s="6">
        <f t="shared" ca="1" si="95"/>
        <v>126.38771181760532</v>
      </c>
      <c r="M620" s="7">
        <f t="shared" ca="1" si="88"/>
        <v>7.6020950457740373</v>
      </c>
      <c r="N620" s="8">
        <f ca="1">J620/AVERAGE(L500:L619)</f>
        <v>10.89205879253538</v>
      </c>
      <c r="O620" s="13">
        <f ca="1">1/M620-(G620/100-(((E620/E500)^(1/10))-1))</f>
        <v>0.14569327464091708</v>
      </c>
      <c r="P620" s="5">
        <f ca="1">((G620/G621+G620/1200+((1+G621/1200)^(-119))*(1-G620/G621)))</f>
        <v>1.0032058955362759</v>
      </c>
      <c r="Q620" s="5">
        <f ca="1">Q619*P619*E619/E620</f>
        <v>6.1253192736717903</v>
      </c>
      <c r="R620" s="10">
        <f t="shared" ca="1" si="89"/>
        <v>2.3567495778983538E-2</v>
      </c>
      <c r="S620" s="10">
        <f t="shared" ca="1" si="90"/>
        <v>6.6540567520546379E-2</v>
      </c>
      <c r="T620" s="10">
        <f t="shared" ca="1" si="91"/>
        <v>-4.297307174156284E-2</v>
      </c>
      <c r="U620" s="10"/>
      <c r="V620" s="11"/>
      <c r="W620" s="12"/>
      <c r="X620" s="12"/>
    </row>
    <row r="621" spans="1:24" x14ac:dyDescent="0.2">
      <c r="A621" s="3">
        <v>1922.08</v>
      </c>
      <c r="B621" s="4">
        <v>8.83</v>
      </c>
      <c r="C621" s="1">
        <v>0.49330000000000002</v>
      </c>
      <c r="D621" s="4">
        <v>0.55669999999999997</v>
      </c>
      <c r="E621" s="4">
        <v>16.600000000000001</v>
      </c>
      <c r="F621" s="1">
        <f t="shared" ca="1" si="96"/>
        <v>1922.6249999999532</v>
      </c>
      <c r="G621" s="5">
        <f ca="1">G614*5/12+G626*7/12</f>
        <v>4.335</v>
      </c>
      <c r="H621" s="1">
        <f t="shared" ca="1" si="92"/>
        <v>145.21786084337347</v>
      </c>
      <c r="I621" s="1">
        <f t="shared" ca="1" si="93"/>
        <v>8.1127939698795188</v>
      </c>
      <c r="J621" s="6">
        <f t="shared" ca="1" si="97"/>
        <v>2168.3690162990565</v>
      </c>
      <c r="K621" s="1">
        <f t="shared" ca="1" si="94"/>
        <v>9.15546807831325</v>
      </c>
      <c r="L621" s="6">
        <f t="shared" ca="1" si="95"/>
        <v>136.70793107289745</v>
      </c>
      <c r="M621" s="7">
        <f t="shared" ca="1" si="88"/>
        <v>8.0200306898957798</v>
      </c>
      <c r="N621" s="8">
        <f ca="1">J621/AVERAGE(L501:L620)</f>
        <v>11.501719558533329</v>
      </c>
      <c r="O621" s="13">
        <f ca="1">1/M621-(G621/100-(((E621/E501)^(1/10))-1))</f>
        <v>0.13648243579404418</v>
      </c>
      <c r="P621" s="5">
        <f ca="1">((G621/G622+G621/1200+((1+G622/1200)^(-119))*(1-G621/G622)))</f>
        <v>1.0032101553476238</v>
      </c>
      <c r="Q621" s="5">
        <f ca="1">Q620*P620*E620/E621</f>
        <v>6.2189920267556591</v>
      </c>
      <c r="R621" s="10">
        <f t="shared" ca="1" si="89"/>
        <v>6.1936125765673422E-2</v>
      </c>
      <c r="S621" s="10">
        <f t="shared" ca="1" si="90"/>
        <v>6.6293715830372912E-2</v>
      </c>
      <c r="T621" s="10">
        <f t="shared" ca="1" si="91"/>
        <v>-4.3575900646994903E-3</v>
      </c>
      <c r="U621" s="10"/>
      <c r="V621" s="11"/>
      <c r="W621" s="12"/>
      <c r="X621" s="12"/>
    </row>
    <row r="622" spans="1:24" x14ac:dyDescent="0.2">
      <c r="A622" s="3">
        <v>1922.09</v>
      </c>
      <c r="B622" s="4">
        <v>9.06</v>
      </c>
      <c r="C622" s="1">
        <v>0.4975</v>
      </c>
      <c r="D622" s="4">
        <v>0.59</v>
      </c>
      <c r="E622" s="4">
        <v>16.600000000000001</v>
      </c>
      <c r="F622" s="1">
        <f t="shared" ca="1" si="96"/>
        <v>1922.7083333332864</v>
      </c>
      <c r="G622" s="5">
        <f ca="1">G614*4/12+G626*8/12</f>
        <v>4.34</v>
      </c>
      <c r="H622" s="1">
        <f t="shared" ca="1" si="92"/>
        <v>149.00043253012049</v>
      </c>
      <c r="I622" s="1">
        <f t="shared" ca="1" si="93"/>
        <v>8.1818670180722872</v>
      </c>
      <c r="J622" s="6">
        <f t="shared" ca="1" si="97"/>
        <v>2235.0306062442646</v>
      </c>
      <c r="K622" s="1">
        <f t="shared" ca="1" si="94"/>
        <v>9.7031186746987927</v>
      </c>
      <c r="L622" s="6">
        <f t="shared" ca="1" si="95"/>
        <v>145.54835073776113</v>
      </c>
      <c r="M622" s="7">
        <f t="shared" ca="1" si="88"/>
        <v>8.2650830022843067</v>
      </c>
      <c r="N622" s="8">
        <f ca="1">J622/AVERAGE(L502:L621)</f>
        <v>11.861543308882688</v>
      </c>
      <c r="O622" s="13">
        <f ca="1">1/M622-(G622/100-(((E622/E502)^(1/10))-1))</f>
        <v>0.13170642498863797</v>
      </c>
      <c r="P622" s="5">
        <f ca="1">((G622/G623+G622/1200+((1+G623/1200)^(-119))*(1-G622/G623)))</f>
        <v>1.0032144151289202</v>
      </c>
      <c r="Q622" s="5">
        <f ca="1">Q621*P621*E621/E622</f>
        <v>6.2389559572671782</v>
      </c>
      <c r="R622" s="10">
        <f t="shared" ca="1" si="89"/>
        <v>6.9986153695603681E-2</v>
      </c>
      <c r="S622" s="10">
        <f t="shared" ca="1" si="90"/>
        <v>6.7327478405122099E-2</v>
      </c>
      <c r="T622" s="10">
        <f t="shared" ca="1" si="91"/>
        <v>2.6586752904815825E-3</v>
      </c>
      <c r="U622" s="10"/>
      <c r="V622" s="11"/>
      <c r="W622" s="12"/>
      <c r="X622" s="12"/>
    </row>
    <row r="623" spans="1:24" x14ac:dyDescent="0.2">
      <c r="A623" s="3">
        <v>1922.1</v>
      </c>
      <c r="B623" s="4">
        <v>9.26</v>
      </c>
      <c r="C623" s="1">
        <v>0.50170000000000003</v>
      </c>
      <c r="D623" s="4">
        <v>0.62329999999999997</v>
      </c>
      <c r="E623" s="4">
        <v>16.7</v>
      </c>
      <c r="F623" s="1">
        <f t="shared" ca="1" si="96"/>
        <v>1922.7916666666197</v>
      </c>
      <c r="G623" s="5">
        <f ca="1">G614*3/12+G626*9/12</f>
        <v>4.3449999999999998</v>
      </c>
      <c r="H623" s="1">
        <f t="shared" ca="1" si="92"/>
        <v>151.3777113772455</v>
      </c>
      <c r="I623" s="1">
        <f t="shared" ca="1" si="93"/>
        <v>8.201533239520959</v>
      </c>
      <c r="J623" s="6">
        <f t="shared" ca="1" si="97"/>
        <v>2280.9422009341447</v>
      </c>
      <c r="K623" s="1">
        <f t="shared" ca="1" si="94"/>
        <v>10.189387419161676</v>
      </c>
      <c r="L623" s="6">
        <f t="shared" ca="1" si="95"/>
        <v>153.53253497216548</v>
      </c>
      <c r="M623" s="7">
        <f t="shared" ca="1" si="88"/>
        <v>8.4321519987618974</v>
      </c>
      <c r="N623" s="8">
        <f ca="1">J623/AVERAGE(L503:L622)</f>
        <v>12.107471819097544</v>
      </c>
      <c r="O623" s="13">
        <f ca="1">1/M623-(G623/100-(((E623/E503)^(1/10))-1))</f>
        <v>0.12989248661951505</v>
      </c>
      <c r="P623" s="5">
        <f ca="1">((G623/G624+G623/1200+((1+G624/1200)^(-119))*(1-G623/G624)))</f>
        <v>1.0032186748801766</v>
      </c>
      <c r="Q623" s="5">
        <f ca="1">Q622*P622*E622/E623</f>
        <v>6.2215314465849758</v>
      </c>
      <c r="R623" s="10">
        <f t="shared" ca="1" si="89"/>
        <v>5.3539262109139063E-2</v>
      </c>
      <c r="S623" s="10">
        <f t="shared" ca="1" si="90"/>
        <v>6.9007264494567178E-2</v>
      </c>
      <c r="T623" s="10">
        <f t="shared" ca="1" si="91"/>
        <v>-1.5468002385428115E-2</v>
      </c>
      <c r="U623" s="10"/>
      <c r="V623" s="11"/>
      <c r="W623" s="12"/>
      <c r="X623" s="12"/>
    </row>
    <row r="624" spans="1:24" x14ac:dyDescent="0.2">
      <c r="A624" s="3">
        <v>1922.11</v>
      </c>
      <c r="B624" s="4">
        <v>8.8000000000000007</v>
      </c>
      <c r="C624" s="1">
        <v>0.50580000000000003</v>
      </c>
      <c r="D624" s="4">
        <v>0.65669999999999995</v>
      </c>
      <c r="E624" s="4">
        <v>16.8</v>
      </c>
      <c r="F624" s="1">
        <f t="shared" ca="1" si="96"/>
        <v>1922.8749999999529</v>
      </c>
      <c r="G624" s="5">
        <f ca="1">G614*2/12+G626*10/12</f>
        <v>4.3499999999999996</v>
      </c>
      <c r="H624" s="1">
        <f t="shared" ca="1" si="92"/>
        <v>143.00157142857145</v>
      </c>
      <c r="I624" s="1">
        <f t="shared" ca="1" si="93"/>
        <v>8.2193403214285716</v>
      </c>
      <c r="J624" s="6">
        <f t="shared" ca="1" si="97"/>
        <v>2165.0521474161174</v>
      </c>
      <c r="K624" s="1">
        <f t="shared" ca="1" si="94"/>
        <v>10.67149226785714</v>
      </c>
      <c r="L624" s="6">
        <f t="shared" ca="1" si="95"/>
        <v>161.56701650092768</v>
      </c>
      <c r="M624" s="7">
        <f t="shared" ca="1" si="88"/>
        <v>7.9982537722698419</v>
      </c>
      <c r="N624" s="8">
        <f ca="1">J624/AVERAGE(L504:L623)</f>
        <v>11.491767155410159</v>
      </c>
      <c r="O624" s="13">
        <f ca="1">1/M624-(G624/100-(((E624/E504)^(1/10))-1))</f>
        <v>0.13690598043210189</v>
      </c>
      <c r="P624" s="5">
        <f ca="1">((G624/G625+G624/1200+((1+G625/1200)^(-119))*(1-G624/G625)))</f>
        <v>1.0032229346014039</v>
      </c>
      <c r="Q624" s="5">
        <f ca="1">Q623*P623*E623/E624</f>
        <v>6.2044044113447061</v>
      </c>
      <c r="R624" s="10">
        <f t="shared" ca="1" si="89"/>
        <v>5.9457509838695799E-2</v>
      </c>
      <c r="S624" s="10">
        <f t="shared" ca="1" si="90"/>
        <v>7.068911847756465E-2</v>
      </c>
      <c r="T624" s="10">
        <f t="shared" ca="1" si="91"/>
        <v>-1.1231608638868851E-2</v>
      </c>
      <c r="U624" s="10"/>
      <c r="V624" s="11"/>
      <c r="W624" s="12"/>
      <c r="X624" s="12"/>
    </row>
    <row r="625" spans="1:24" x14ac:dyDescent="0.2">
      <c r="A625" s="3">
        <v>1922.12</v>
      </c>
      <c r="B625" s="4">
        <v>8.7799999999999994</v>
      </c>
      <c r="C625" s="1">
        <v>0.51</v>
      </c>
      <c r="D625" s="4">
        <v>0.69</v>
      </c>
      <c r="E625" s="4">
        <v>16.899999999999999</v>
      </c>
      <c r="F625" s="1">
        <f t="shared" ca="1" si="96"/>
        <v>1922.9583333332862</v>
      </c>
      <c r="G625" s="5">
        <f ca="1">G614*1/12+G626*11/12</f>
        <v>4.3549999999999995</v>
      </c>
      <c r="H625" s="1">
        <f t="shared" ca="1" si="92"/>
        <v>141.83232781065087</v>
      </c>
      <c r="I625" s="1">
        <f t="shared" ca="1" si="93"/>
        <v>8.2385520710059179</v>
      </c>
      <c r="J625" s="6">
        <f t="shared" ca="1" si="97"/>
        <v>2157.7440773649946</v>
      </c>
      <c r="K625" s="1">
        <f t="shared" ca="1" si="94"/>
        <v>11.146276331360946</v>
      </c>
      <c r="L625" s="6">
        <f t="shared" ca="1" si="95"/>
        <v>169.57214275419662</v>
      </c>
      <c r="M625" s="7">
        <f t="shared" ca="1" si="88"/>
        <v>7.9646798649400008</v>
      </c>
      <c r="N625" s="8">
        <f ca="1">J625/AVERAGE(L505:L624)</f>
        <v>11.449713276395812</v>
      </c>
      <c r="O625" s="13">
        <f ca="1">1/M625-(G625/100-(((E625/E505)^(1/10))-1))</f>
        <v>0.13904051336828618</v>
      </c>
      <c r="P625" s="5">
        <f ca="1">((G625/G626+G625/1200+((1+G626/1200)^(-119))*(1-G625/G626)))</f>
        <v>1.0032271942926132</v>
      </c>
      <c r="Q625" s="5">
        <f ca="1">Q624*P624*E624/E625</f>
        <v>6.1875700270326996</v>
      </c>
      <c r="R625" s="10">
        <f t="shared" ca="1" si="89"/>
        <v>5.7754057837540174E-2</v>
      </c>
      <c r="S625" s="10">
        <f t="shared" ca="1" si="90"/>
        <v>7.2373180407452997E-2</v>
      </c>
      <c r="T625" s="10">
        <f t="shared" ca="1" si="91"/>
        <v>-1.4619122569912824E-2</v>
      </c>
      <c r="U625" s="10"/>
      <c r="V625" s="11"/>
      <c r="W625" s="12"/>
      <c r="X625" s="12"/>
    </row>
    <row r="626" spans="1:24" x14ac:dyDescent="0.2">
      <c r="A626" s="3">
        <v>1923.01</v>
      </c>
      <c r="B626" s="4">
        <v>8.9</v>
      </c>
      <c r="C626" s="1">
        <v>0.51170000000000004</v>
      </c>
      <c r="D626" s="4">
        <v>0.71419999999999995</v>
      </c>
      <c r="E626" s="4">
        <v>16.8</v>
      </c>
      <c r="F626" s="1">
        <f t="shared" ca="1" si="96"/>
        <v>1923.0416666666194</v>
      </c>
      <c r="G626" s="5">
        <v>4.3600000000000003</v>
      </c>
      <c r="H626" s="1">
        <f t="shared" ca="1" si="92"/>
        <v>144.62658928571429</v>
      </c>
      <c r="I626" s="1">
        <f t="shared" ca="1" si="93"/>
        <v>8.3152163750000003</v>
      </c>
      <c r="J626" s="6">
        <f t="shared" ca="1" si="97"/>
        <v>2210.7959944068061</v>
      </c>
      <c r="K626" s="1">
        <f t="shared" ca="1" si="94"/>
        <v>11.605877535714283</v>
      </c>
      <c r="L626" s="6">
        <f t="shared" ca="1" si="95"/>
        <v>177.41016845003824</v>
      </c>
      <c r="M626" s="7">
        <f t="shared" ca="1" si="88"/>
        <v>8.1542004830691539</v>
      </c>
      <c r="N626" s="8">
        <f ca="1">J626/AVERAGE(L506:L625)</f>
        <v>11.725953614115143</v>
      </c>
      <c r="O626" s="13">
        <f ca="1">1/M626-(G626/100-(((E626/E506)^(1/10))-1))</f>
        <v>0.13441486988785215</v>
      </c>
      <c r="P626" s="5">
        <f ca="1">((G626/G627+G626/1200+((1+G627/1200)^(-119))*(1-G626/G627)))</f>
        <v>1.0056455223186209</v>
      </c>
      <c r="Q626" s="5">
        <f ca="1">Q625*P625*E625/E626</f>
        <v>6.2444881517430657</v>
      </c>
      <c r="R626" s="10">
        <f t="shared" ca="1" si="89"/>
        <v>6.1539389511197973E-2</v>
      </c>
      <c r="S626" s="10">
        <f t="shared" ca="1" si="90"/>
        <v>7.3617985826168297E-2</v>
      </c>
      <c r="T626" s="10">
        <f t="shared" ca="1" si="91"/>
        <v>-1.2078596314970325E-2</v>
      </c>
      <c r="U626" s="10"/>
      <c r="V626" s="11"/>
      <c r="W626" s="12"/>
      <c r="X626" s="12"/>
    </row>
    <row r="627" spans="1:24" x14ac:dyDescent="0.2">
      <c r="A627" s="3">
        <v>1923.02</v>
      </c>
      <c r="B627" s="4">
        <v>9.2799999999999994</v>
      </c>
      <c r="C627" s="1">
        <v>0.51329999999999998</v>
      </c>
      <c r="D627" s="4">
        <v>0.73829999999999996</v>
      </c>
      <c r="E627" s="4">
        <v>16.8</v>
      </c>
      <c r="F627" s="1">
        <f t="shared" ca="1" si="96"/>
        <v>1923.1249999999527</v>
      </c>
      <c r="G627" s="5">
        <f ca="1">G626*11/12+G638*1/12</f>
        <v>4.335</v>
      </c>
      <c r="H627" s="1">
        <f t="shared" ca="1" si="92"/>
        <v>150.80165714285712</v>
      </c>
      <c r="I627" s="1">
        <f t="shared" ca="1" si="93"/>
        <v>8.3412166607142844</v>
      </c>
      <c r="J627" s="6">
        <f t="shared" ca="1" si="97"/>
        <v>2315.8150142422369</v>
      </c>
      <c r="K627" s="1">
        <f t="shared" ca="1" si="94"/>
        <v>11.997506839285712</v>
      </c>
      <c r="L627" s="6">
        <f t="shared" ca="1" si="95"/>
        <v>184.24205010937968</v>
      </c>
      <c r="M627" s="7">
        <f t="shared" ca="1" si="88"/>
        <v>8.5333605790659703</v>
      </c>
      <c r="N627" s="8">
        <f ca="1">J627/AVERAGE(L507:L626)</f>
        <v>12.272020083350823</v>
      </c>
      <c r="O627" s="13">
        <f ca="1">1/M627-(G627/100-(((E627/E507)^(1/10))-1))</f>
        <v>0.129215815504828</v>
      </c>
      <c r="P627" s="5">
        <f ca="1">((G627/G628+G627/1200+((1+G628/1200)^(-119))*(1-G627/G628)))</f>
        <v>1.0056270198581208</v>
      </c>
      <c r="Q627" s="5">
        <f ca="1">Q626*P626*E626/E627</f>
        <v>6.2797415489720949</v>
      </c>
      <c r="R627" s="10">
        <f t="shared" ca="1" si="89"/>
        <v>4.5695857243910787E-2</v>
      </c>
      <c r="S627" s="10">
        <f t="shared" ca="1" si="90"/>
        <v>7.513108654325773E-2</v>
      </c>
      <c r="T627" s="10">
        <f t="shared" ca="1" si="91"/>
        <v>-2.9435229299346943E-2</v>
      </c>
      <c r="U627" s="10"/>
      <c r="V627" s="11"/>
      <c r="W627" s="12"/>
      <c r="X627" s="12"/>
    </row>
    <row r="628" spans="1:24" x14ac:dyDescent="0.2">
      <c r="A628" s="3">
        <v>1923.03</v>
      </c>
      <c r="B628" s="4">
        <v>9.43</v>
      </c>
      <c r="C628" s="1">
        <v>0.51500000000000001</v>
      </c>
      <c r="D628" s="4">
        <v>0.76249999999999996</v>
      </c>
      <c r="E628" s="4">
        <v>16.8</v>
      </c>
      <c r="F628" s="1">
        <f t="shared" ca="1" si="96"/>
        <v>1923.208333333286</v>
      </c>
      <c r="G628" s="5">
        <f ca="1">G626*10/12+G638*2/12</f>
        <v>4.3099999999999996</v>
      </c>
      <c r="H628" s="1">
        <f t="shared" ca="1" si="92"/>
        <v>153.23918392857141</v>
      </c>
      <c r="I628" s="1">
        <f t="shared" ca="1" si="93"/>
        <v>8.3688419642857141</v>
      </c>
      <c r="J628" s="6">
        <f t="shared" ca="1" si="97"/>
        <v>2363.957181609072</v>
      </c>
      <c r="K628" s="1">
        <f t="shared" ca="1" si="94"/>
        <v>12.390761160714284</v>
      </c>
      <c r="L628" s="6">
        <f t="shared" ca="1" si="95"/>
        <v>191.14712099437088</v>
      </c>
      <c r="M628" s="7">
        <f t="shared" ca="1" si="88"/>
        <v>8.700737500978537</v>
      </c>
      <c r="N628" s="8">
        <f ca="1">J628/AVERAGE(L508:L627)</f>
        <v>12.511853851855705</v>
      </c>
      <c r="O628" s="13">
        <f ca="1">1/M628-(G628/100-(((E628/E508)^(1/10))-1))</f>
        <v>0.12721147552406908</v>
      </c>
      <c r="P628" s="5">
        <f ca="1">((G628/G629+G628/1200+((1+G629/1200)^(-119))*(1-G628/G629)))</f>
        <v>1.0056085211624202</v>
      </c>
      <c r="Q628" s="5">
        <f ca="1">Q627*P627*E627/E628</f>
        <v>6.315077779372027</v>
      </c>
      <c r="R628" s="10">
        <f t="shared" ca="1" si="89"/>
        <v>4.4712447628235674E-2</v>
      </c>
      <c r="S628" s="10">
        <f t="shared" ca="1" si="90"/>
        <v>7.5816127455445637E-2</v>
      </c>
      <c r="T628" s="10">
        <f t="shared" ca="1" si="91"/>
        <v>-3.1103679827209962E-2</v>
      </c>
      <c r="U628" s="10"/>
      <c r="V628" s="11"/>
      <c r="W628" s="12"/>
      <c r="X628" s="12"/>
    </row>
    <row r="629" spans="1:24" x14ac:dyDescent="0.2">
      <c r="A629" s="3">
        <v>1923.04</v>
      </c>
      <c r="B629" s="4">
        <v>9.1</v>
      </c>
      <c r="C629" s="1">
        <v>0.51670000000000005</v>
      </c>
      <c r="D629" s="4">
        <v>0.78669999999999995</v>
      </c>
      <c r="E629" s="4">
        <v>16.899999999999999</v>
      </c>
      <c r="F629" s="1">
        <f t="shared" ca="1" si="96"/>
        <v>1923.2916666666192</v>
      </c>
      <c r="G629" s="5">
        <f ca="1">G626*9/12+G638*3/12</f>
        <v>4.2850000000000001</v>
      </c>
      <c r="H629" s="1">
        <f t="shared" ca="1" si="92"/>
        <v>147.00161538461541</v>
      </c>
      <c r="I629" s="1">
        <f t="shared" ca="1" si="93"/>
        <v>8.3467840295858</v>
      </c>
      <c r="J629" s="6">
        <f t="shared" ca="1" si="97"/>
        <v>2278.4630021925955</v>
      </c>
      <c r="K629" s="1">
        <f t="shared" ca="1" si="94"/>
        <v>12.708370420118344</v>
      </c>
      <c r="L629" s="6">
        <f t="shared" ca="1" si="95"/>
        <v>196.97437844229833</v>
      </c>
      <c r="M629" s="7">
        <f t="shared" ca="1" si="88"/>
        <v>8.3728096684638214</v>
      </c>
      <c r="N629" s="8">
        <f ca="1">J629/AVERAGE(L509:L628)</f>
        <v>12.040671976551762</v>
      </c>
      <c r="O629" s="13">
        <f ca="1">1/M629-(G629/100-(((E629/E509)^(1/10))-1))</f>
        <v>0.13258943586124267</v>
      </c>
      <c r="P629" s="5">
        <f ca="1">((G629/G630+G629/1200+((1+G630/1200)^(-119))*(1-G629/G630)))</f>
        <v>1.0055900262385207</v>
      </c>
      <c r="Q629" s="5">
        <f ca="1">Q628*P628*E628/E629</f>
        <v>6.3129191271734566</v>
      </c>
      <c r="R629" s="10">
        <f t="shared" ca="1" si="89"/>
        <v>5.979300965651535E-2</v>
      </c>
      <c r="S629" s="10">
        <f t="shared" ca="1" si="90"/>
        <v>7.629017997406895E-2</v>
      </c>
      <c r="T629" s="10">
        <f t="shared" ca="1" si="91"/>
        <v>-1.64971703175536E-2</v>
      </c>
      <c r="U629" s="10"/>
      <c r="V629" s="11"/>
      <c r="W629" s="12"/>
      <c r="X629" s="12"/>
    </row>
    <row r="630" spans="1:24" x14ac:dyDescent="0.2">
      <c r="A630" s="3">
        <v>1923.05</v>
      </c>
      <c r="B630" s="4">
        <v>8.67</v>
      </c>
      <c r="C630" s="1">
        <v>0.51829999999999998</v>
      </c>
      <c r="D630" s="4">
        <v>0.81079999999999997</v>
      </c>
      <c r="E630" s="4">
        <v>16.899999999999999</v>
      </c>
      <c r="F630" s="1">
        <f t="shared" ca="1" si="96"/>
        <v>1923.3749999999525</v>
      </c>
      <c r="G630" s="5">
        <f ca="1">G626*8/12+G638*4/12</f>
        <v>4.26</v>
      </c>
      <c r="H630" s="1">
        <f t="shared" ca="1" si="92"/>
        <v>140.05538520710058</v>
      </c>
      <c r="I630" s="1">
        <f t="shared" ca="1" si="93"/>
        <v>8.37263046745562</v>
      </c>
      <c r="J630" s="6">
        <f t="shared" ca="1" si="97"/>
        <v>2181.6137190673444</v>
      </c>
      <c r="K630" s="1">
        <f t="shared" ca="1" si="94"/>
        <v>13.097682390532544</v>
      </c>
      <c r="L630" s="6">
        <f t="shared" ca="1" si="95"/>
        <v>204.0198850541872</v>
      </c>
      <c r="M630" s="7">
        <f t="shared" ca="1" si="88"/>
        <v>8.0004978675982148</v>
      </c>
      <c r="N630" s="8">
        <f ca="1">J630/AVERAGE(L510:L629)</f>
        <v>11.507770660192872</v>
      </c>
      <c r="O630" s="13">
        <f ca="1">1/M630-(G630/100-(((E630/E510)^(1/10))-1))</f>
        <v>0.13948108359684197</v>
      </c>
      <c r="P630" s="5">
        <f ca="1">((G630/G631+G630/1200+((1+G631/1200)^(-119))*(1-G630/G631)))</f>
        <v>1.0055715350934378</v>
      </c>
      <c r="Q630" s="5">
        <f ca="1">Q629*P629*E629/E630</f>
        <v>6.3482085107360149</v>
      </c>
      <c r="R630" s="10">
        <f t="shared" ca="1" si="89"/>
        <v>9.2122313295782909E-2</v>
      </c>
      <c r="S630" s="10">
        <f t="shared" ca="1" si="90"/>
        <v>7.6126272209097623E-2</v>
      </c>
      <c r="T630" s="10">
        <f t="shared" ca="1" si="91"/>
        <v>1.5996041086685286E-2</v>
      </c>
      <c r="U630" s="10"/>
      <c r="V630" s="11"/>
      <c r="W630" s="12"/>
      <c r="X630" s="12"/>
    </row>
    <row r="631" spans="1:24" x14ac:dyDescent="0.2">
      <c r="A631" s="3">
        <v>1923.06</v>
      </c>
      <c r="B631" s="4">
        <v>8.34</v>
      </c>
      <c r="C631" s="1">
        <v>0.52</v>
      </c>
      <c r="D631" s="4">
        <v>0.83499999999999996</v>
      </c>
      <c r="E631" s="4">
        <v>17</v>
      </c>
      <c r="F631" s="1">
        <f t="shared" ca="1" si="96"/>
        <v>1923.4583333332857</v>
      </c>
      <c r="G631" s="5">
        <f ca="1">G626*7/12+G638*5/12</f>
        <v>4.2349999999999994</v>
      </c>
      <c r="H631" s="1">
        <f t="shared" ca="1" si="92"/>
        <v>133.93205999999998</v>
      </c>
      <c r="I631" s="1">
        <f t="shared" ca="1" si="93"/>
        <v>8.3506799999999988</v>
      </c>
      <c r="J631" s="6">
        <f t="shared" ca="1" si="97"/>
        <v>2097.0716852879855</v>
      </c>
      <c r="K631" s="1">
        <f t="shared" ca="1" si="94"/>
        <v>13.409264999999998</v>
      </c>
      <c r="L631" s="6">
        <f t="shared" ca="1" si="95"/>
        <v>209.95861597307768</v>
      </c>
      <c r="M631" s="7">
        <f t="shared" ca="1" si="88"/>
        <v>7.6718252826730815</v>
      </c>
      <c r="N631" s="8">
        <f ca="1">J631/AVERAGE(L511:L630)</f>
        <v>11.038669785687137</v>
      </c>
      <c r="O631" s="13">
        <f ca="1">1/M631-(G631/100-(((E631/E511)^(1/10))-1))</f>
        <v>0.14462548934004033</v>
      </c>
      <c r="P631" s="5">
        <f ca="1">((G631/G632+G631/1200+((1+G632/1200)^(-119))*(1-G631/G632)))</f>
        <v>1.0055530477342007</v>
      </c>
      <c r="Q631" s="5">
        <f ca="1">Q630*P630*E630/E631</f>
        <v>6.3460273197208981</v>
      </c>
      <c r="R631" s="10">
        <f t="shared" ca="1" si="89"/>
        <v>0.11346615187143994</v>
      </c>
      <c r="S631" s="10">
        <f t="shared" ca="1" si="90"/>
        <v>7.5747303318780324E-2</v>
      </c>
      <c r="T631" s="10">
        <f t="shared" ca="1" si="91"/>
        <v>3.7718848552659612E-2</v>
      </c>
      <c r="U631" s="10"/>
      <c r="V631" s="11"/>
      <c r="W631" s="12"/>
      <c r="X631" s="12"/>
    </row>
    <row r="632" spans="1:24" x14ac:dyDescent="0.2">
      <c r="A632" s="3">
        <v>1923.07</v>
      </c>
      <c r="B632" s="4">
        <v>8.06</v>
      </c>
      <c r="C632" s="1">
        <v>0.52170000000000005</v>
      </c>
      <c r="D632" s="4">
        <v>0.85919999999999996</v>
      </c>
      <c r="E632" s="4">
        <v>17.2</v>
      </c>
      <c r="F632" s="1">
        <f t="shared" ca="1" si="96"/>
        <v>1923.541666666619</v>
      </c>
      <c r="G632" s="5">
        <f ca="1">G626*6/12+G638*6/12</f>
        <v>4.21</v>
      </c>
      <c r="H632" s="1">
        <f t="shared" ca="1" si="92"/>
        <v>127.93047558139536</v>
      </c>
      <c r="I632" s="1">
        <f t="shared" ca="1" si="93"/>
        <v>8.2805619244186044</v>
      </c>
      <c r="J632" s="6">
        <f t="shared" ca="1" si="97"/>
        <v>2013.9050776167257</v>
      </c>
      <c r="K632" s="1">
        <f t="shared" ca="1" si="94"/>
        <v>13.637452186046509</v>
      </c>
      <c r="L632" s="6">
        <f t="shared" ca="1" si="95"/>
        <v>214.68328073055713</v>
      </c>
      <c r="M632" s="7">
        <f t="shared" ca="1" si="88"/>
        <v>7.3459851194906527</v>
      </c>
      <c r="N632" s="8">
        <f ca="1">J632/AVERAGE(L512:L631)</f>
        <v>10.57499635874974</v>
      </c>
      <c r="O632" s="13">
        <f ca="1">1/M632-(G632/100-(((E632/E512)^(1/10))-1))</f>
        <v>0.15082031447916536</v>
      </c>
      <c r="P632" s="5">
        <f ca="1">((G632/G633+G632/1200+((1+G633/1200)^(-119))*(1-G632/G633)))</f>
        <v>1.0055345641678535</v>
      </c>
      <c r="Q632" s="5">
        <f ca="1">Q631*P631*E631/E632</f>
        <v>6.3070663319736893</v>
      </c>
      <c r="R632" s="10">
        <f t="shared" ca="1" si="89"/>
        <v>0.12360512033295912</v>
      </c>
      <c r="S632" s="10">
        <f t="shared" ca="1" si="90"/>
        <v>7.3509420818807181E-2</v>
      </c>
      <c r="T632" s="10">
        <f t="shared" ca="1" si="91"/>
        <v>5.0095699514151937E-2</v>
      </c>
      <c r="U632" s="10"/>
      <c r="V632" s="11"/>
      <c r="W632" s="12"/>
      <c r="X632" s="12"/>
    </row>
    <row r="633" spans="1:24" x14ac:dyDescent="0.2">
      <c r="A633" s="3">
        <v>1923.08</v>
      </c>
      <c r="B633" s="4">
        <v>8.1</v>
      </c>
      <c r="C633" s="1">
        <v>0.52329999999999999</v>
      </c>
      <c r="D633" s="4">
        <v>0.88329999999999997</v>
      </c>
      <c r="E633" s="4">
        <v>17.100000000000001</v>
      </c>
      <c r="F633" s="1">
        <f t="shared" ca="1" si="96"/>
        <v>1923.6249999999523</v>
      </c>
      <c r="G633" s="5">
        <f ca="1">G626*5/12+G638*7/12</f>
        <v>4.1849999999999996</v>
      </c>
      <c r="H633" s="1">
        <f t="shared" ca="1" si="92"/>
        <v>129.31721052631576</v>
      </c>
      <c r="I633" s="1">
        <f t="shared" ca="1" si="93"/>
        <v>8.35453040350877</v>
      </c>
      <c r="J633" s="6">
        <f t="shared" ca="1" si="97"/>
        <v>2046.6951937159627</v>
      </c>
      <c r="K633" s="1">
        <f t="shared" ca="1" si="94"/>
        <v>14.101961982456139</v>
      </c>
      <c r="L633" s="6">
        <f t="shared" ca="1" si="95"/>
        <v>223.19084748263086</v>
      </c>
      <c r="M633" s="7">
        <f t="shared" ca="1" si="88"/>
        <v>7.4417831742173712</v>
      </c>
      <c r="N633" s="8">
        <f ca="1">J633/AVERAGE(L513:L632)</f>
        <v>10.717769172275757</v>
      </c>
      <c r="O633" s="13">
        <f ca="1">1/M633-(G633/100-(((E633/E513)^(1/10))-1))</f>
        <v>0.14870190194385627</v>
      </c>
      <c r="P633" s="5">
        <f ca="1">((G633/G634+G633/1200+((1+G634/1200)^(-119))*(1-G633/G634)))</f>
        <v>1.0055160844014541</v>
      </c>
      <c r="Q633" s="5">
        <f ca="1">Q632*P632*E632/E633</f>
        <v>6.3790607578445133</v>
      </c>
      <c r="R633" s="10">
        <f t="shared" ca="1" si="89"/>
        <v>0.11561987147598662</v>
      </c>
      <c r="S633" s="10">
        <f t="shared" ca="1" si="90"/>
        <v>7.190681665087606E-2</v>
      </c>
      <c r="T633" s="10">
        <f t="shared" ca="1" si="91"/>
        <v>4.3713054825110564E-2</v>
      </c>
      <c r="U633" s="10"/>
      <c r="V633" s="11"/>
      <c r="W633" s="12"/>
      <c r="X633" s="12"/>
    </row>
    <row r="634" spans="1:24" x14ac:dyDescent="0.2">
      <c r="A634" s="3">
        <v>1923.09</v>
      </c>
      <c r="B634" s="4">
        <v>8.15</v>
      </c>
      <c r="C634" s="1">
        <v>0.52500000000000002</v>
      </c>
      <c r="D634" s="4">
        <v>0.90749999999999997</v>
      </c>
      <c r="E634" s="4">
        <v>17.2</v>
      </c>
      <c r="F634" s="1">
        <f t="shared" ca="1" si="96"/>
        <v>1923.7083333332855</v>
      </c>
      <c r="G634" s="5">
        <f ca="1">G626*4/12+G638*8/12</f>
        <v>4.16</v>
      </c>
      <c r="H634" s="1">
        <f t="shared" ca="1" si="92"/>
        <v>129.3589796511628</v>
      </c>
      <c r="I634" s="1">
        <f t="shared" ca="1" si="93"/>
        <v>8.3329404069767445</v>
      </c>
      <c r="J634" s="6">
        <f t="shared" ca="1" si="97"/>
        <v>2058.3466804049954</v>
      </c>
      <c r="K634" s="1">
        <f t="shared" ca="1" si="94"/>
        <v>14.404082703488372</v>
      </c>
      <c r="L634" s="6">
        <f t="shared" ca="1" si="95"/>
        <v>229.19627146840898</v>
      </c>
      <c r="M634" s="7">
        <f t="shared" ref="M634:M697" ca="1" si="98">H634/AVERAGE(K514:K633)</f>
        <v>7.4581838671897946</v>
      </c>
      <c r="N634" s="8">
        <f ca="1">J634/AVERAGE(L514:L633)</f>
        <v>10.745088848507418</v>
      </c>
      <c r="O634" s="13">
        <f ca="1">1/M634-(G634/100-(((E634/E514)^(1/10))-1))</f>
        <v>0.14821085527765071</v>
      </c>
      <c r="P634" s="5">
        <f ca="1">((G634/G635+G634/1200+((1+G635/1200)^(-119))*(1-G634/G635)))</f>
        <v>1.0054976084420746</v>
      </c>
      <c r="Q634" s="5">
        <f ca="1">Q633*P633*E633/E634</f>
        <v>6.3769560547159347</v>
      </c>
      <c r="R634" s="10">
        <f t="shared" ca="1" si="89"/>
        <v>0.11444129250825585</v>
      </c>
      <c r="S634" s="10">
        <f t="shared" ca="1" si="90"/>
        <v>7.2371361516544885E-2</v>
      </c>
      <c r="T634" s="10">
        <f t="shared" ca="1" si="91"/>
        <v>4.2069930991710969E-2</v>
      </c>
      <c r="U634" s="10"/>
      <c r="V634" s="11"/>
      <c r="W634" s="12"/>
      <c r="X634" s="12"/>
    </row>
    <row r="635" spans="1:24" x14ac:dyDescent="0.2">
      <c r="A635" s="3">
        <v>1923.1</v>
      </c>
      <c r="B635" s="4">
        <v>8.0299999999999994</v>
      </c>
      <c r="C635" s="1">
        <v>0.52669999999999995</v>
      </c>
      <c r="D635" s="4">
        <v>0.93169999999999997</v>
      </c>
      <c r="E635" s="4">
        <v>17.3</v>
      </c>
      <c r="F635" s="1">
        <f t="shared" ca="1" si="96"/>
        <v>1923.7916666666188</v>
      </c>
      <c r="G635" s="5">
        <f ca="1">G626*3/12+G638*9/12</f>
        <v>4.1349999999999998</v>
      </c>
      <c r="H635" s="1">
        <f t="shared" ca="1" si="92"/>
        <v>126.71757745664736</v>
      </c>
      <c r="I635" s="1">
        <f t="shared" ca="1" si="93"/>
        <v>8.3116000057803454</v>
      </c>
      <c r="J635" s="6">
        <f t="shared" ca="1" si="97"/>
        <v>2027.3380722193381</v>
      </c>
      <c r="K635" s="1">
        <f t="shared" ca="1" si="94"/>
        <v>14.702710699421964</v>
      </c>
      <c r="L635" s="6">
        <f t="shared" ca="1" si="95"/>
        <v>235.2267598862712</v>
      </c>
      <c r="M635" s="7">
        <f t="shared" ca="1" si="98"/>
        <v>7.3174003956214806</v>
      </c>
      <c r="N635" s="8">
        <f ca="1">J635/AVERAGE(L515:L634)</f>
        <v>10.546507102779907</v>
      </c>
      <c r="O635" s="13">
        <f ca="1">1/M635-(G635/100-(((E635/E515)^(1/10))-1))</f>
        <v>0.1516527076029616</v>
      </c>
      <c r="P635" s="5">
        <f ca="1">((G635/G636+G635/1200+((1+G636/1200)^(-119))*(1-G635/G636)))</f>
        <v>1.005479136296801</v>
      </c>
      <c r="Q635" s="5">
        <f ca="1">Q634*P634*E634/E635</f>
        <v>6.3749503970579058</v>
      </c>
      <c r="R635" s="10">
        <f t="shared" ref="R635:R698" ca="1" si="99">(($J755/$J635)^(1/10)-1)</f>
        <v>0.10519370076487333</v>
      </c>
      <c r="S635" s="10">
        <f t="shared" ref="S635:S698" ca="1" si="100">(($Q755/$Q635)^(1/10)-1)</f>
        <v>7.2833150280132264E-2</v>
      </c>
      <c r="T635" s="10">
        <f t="shared" ref="T635:T698" ca="1" si="101">R635-S635</f>
        <v>3.2360550484741069E-2</v>
      </c>
      <c r="U635" s="10"/>
      <c r="V635" s="11"/>
      <c r="W635" s="12"/>
      <c r="X635" s="12"/>
    </row>
    <row r="636" spans="1:24" x14ac:dyDescent="0.2">
      <c r="A636" s="3">
        <v>1923.11</v>
      </c>
      <c r="B636" s="4">
        <v>8.27</v>
      </c>
      <c r="C636" s="1">
        <v>0.52829999999999999</v>
      </c>
      <c r="D636" s="4">
        <v>0.95579999999999998</v>
      </c>
      <c r="E636" s="4">
        <v>17.3</v>
      </c>
      <c r="F636" s="1">
        <f t="shared" ca="1" si="96"/>
        <v>1923.874999999952</v>
      </c>
      <c r="G636" s="5">
        <f ca="1">G626*2/12+G638*10/12</f>
        <v>4.1099999999999994</v>
      </c>
      <c r="H636" s="1">
        <f t="shared" ca="1" si="92"/>
        <v>130.50490231213871</v>
      </c>
      <c r="I636" s="1">
        <f t="shared" ca="1" si="93"/>
        <v>8.3368488381502868</v>
      </c>
      <c r="J636" s="6">
        <f t="shared" ca="1" si="97"/>
        <v>2099.0460044686661</v>
      </c>
      <c r="K636" s="1">
        <f t="shared" ca="1" si="94"/>
        <v>15.083021236994217</v>
      </c>
      <c r="L636" s="6">
        <f t="shared" ca="1" si="95"/>
        <v>242.59590944028429</v>
      </c>
      <c r="M636" s="7">
        <f t="shared" ca="1" si="98"/>
        <v>7.5463279119162356</v>
      </c>
      <c r="N636" s="8">
        <f ca="1">J636/AVERAGE(L516:L635)</f>
        <v>10.878671811855513</v>
      </c>
      <c r="O636" s="13">
        <f ca="1">1/M636-(G636/100-(((E636/E516)^(1/10))-1))</f>
        <v>0.14670636211495336</v>
      </c>
      <c r="P636" s="5">
        <f ca="1">((G636/G637+G636/1200+((1+G637/1200)^(-119))*(1-G636/G637)))</f>
        <v>1.0054606679727343</v>
      </c>
      <c r="Q636" s="5">
        <f ca="1">Q635*P635*E635/E636</f>
        <v>6.4098796191687315</v>
      </c>
      <c r="R636" s="10">
        <f t="shared" ca="1" si="99"/>
        <v>0.10440085308835823</v>
      </c>
      <c r="S636" s="10">
        <f t="shared" ca="1" si="100"/>
        <v>7.2673785052318696E-2</v>
      </c>
      <c r="T636" s="10">
        <f t="shared" ca="1" si="101"/>
        <v>3.172706803603953E-2</v>
      </c>
      <c r="U636" s="10"/>
      <c r="V636" s="11"/>
      <c r="W636" s="12"/>
      <c r="X636" s="12"/>
    </row>
    <row r="637" spans="1:24" x14ac:dyDescent="0.2">
      <c r="A637" s="3">
        <v>1923.12</v>
      </c>
      <c r="B637" s="4">
        <v>8.5500000000000007</v>
      </c>
      <c r="C637" s="1">
        <v>0.53</v>
      </c>
      <c r="D637" s="4">
        <v>0.98</v>
      </c>
      <c r="E637" s="4">
        <v>17.3</v>
      </c>
      <c r="F637" s="1">
        <f t="shared" ca="1" si="96"/>
        <v>1923.9583333332853</v>
      </c>
      <c r="G637" s="5">
        <f ca="1">G626*1/12+G638*11/12</f>
        <v>4.085</v>
      </c>
      <c r="H637" s="1">
        <f t="shared" ca="1" si="92"/>
        <v>134.92344797687861</v>
      </c>
      <c r="I637" s="1">
        <f t="shared" ca="1" si="93"/>
        <v>8.363675722543352</v>
      </c>
      <c r="J637" s="6">
        <f t="shared" ca="1" si="97"/>
        <v>2181.3242083923169</v>
      </c>
      <c r="K637" s="1">
        <f t="shared" ca="1" si="94"/>
        <v>15.464909826589594</v>
      </c>
      <c r="L637" s="6">
        <f t="shared" ca="1" si="95"/>
        <v>250.02312564028895</v>
      </c>
      <c r="M637" s="7">
        <f t="shared" ca="1" si="98"/>
        <v>7.8097391449387459</v>
      </c>
      <c r="N637" s="8">
        <f ca="1">J637/AVERAGE(L517:L636)</f>
        <v>11.258350617018142</v>
      </c>
      <c r="O637" s="13">
        <f ca="1">1/M637-(G637/100-(((E637/E517)^(1/10))-1))</f>
        <v>0.1435374023368956</v>
      </c>
      <c r="P637" s="5">
        <f ca="1">((G637/G638+G637/1200+((1+G638/1200)^(-119))*(1-G637/G638)))</f>
        <v>1.0054422034769896</v>
      </c>
      <c r="Q637" s="5">
        <f ca="1">Q636*P636*E636/E637</f>
        <v>6.4448818435142083</v>
      </c>
      <c r="R637" s="10">
        <f t="shared" ca="1" si="99"/>
        <v>0.10268626500295075</v>
      </c>
      <c r="S637" s="10">
        <f t="shared" ca="1" si="100"/>
        <v>7.2515111782604169E-2</v>
      </c>
      <c r="T637" s="10">
        <f t="shared" ca="1" si="101"/>
        <v>3.017115322034658E-2</v>
      </c>
      <c r="U637" s="10"/>
      <c r="V637" s="11"/>
      <c r="W637" s="12"/>
      <c r="X637" s="12"/>
    </row>
    <row r="638" spans="1:24" x14ac:dyDescent="0.2">
      <c r="A638" s="3">
        <v>1924.01</v>
      </c>
      <c r="B638" s="4">
        <v>8.83</v>
      </c>
      <c r="C638" s="1">
        <v>0.53169999999999995</v>
      </c>
      <c r="D638" s="4">
        <v>0.9758</v>
      </c>
      <c r="E638" s="4">
        <v>17.3</v>
      </c>
      <c r="F638" s="1">
        <f t="shared" ca="1" si="96"/>
        <v>1924.0416666666185</v>
      </c>
      <c r="G638" s="5">
        <v>4.0599999999999996</v>
      </c>
      <c r="H638" s="1">
        <f t="shared" ca="1" si="92"/>
        <v>139.34199364161847</v>
      </c>
      <c r="I638" s="1">
        <f t="shared" ca="1" si="93"/>
        <v>8.3905026069364137</v>
      </c>
      <c r="J638" s="6">
        <f t="shared" ca="1" si="97"/>
        <v>2264.0635789751659</v>
      </c>
      <c r="K638" s="1">
        <f t="shared" ca="1" si="94"/>
        <v>15.398631641618493</v>
      </c>
      <c r="L638" s="6">
        <f t="shared" ca="1" si="95"/>
        <v>250.20081997326918</v>
      </c>
      <c r="M638" s="7">
        <f t="shared" ca="1" si="98"/>
        <v>8.0722494460373788</v>
      </c>
      <c r="N638" s="8">
        <f ca="1">J638/AVERAGE(L518:L637)</f>
        <v>11.633992739691037</v>
      </c>
      <c r="O638" s="13">
        <f ca="1">1/M638-(G638/100-(((E638/E518)^(1/10))-1))</f>
        <v>0.13962335892935632</v>
      </c>
      <c r="P638" s="5">
        <f ca="1">((G638/G639+G638/1200+((1+G639/1200)^(-119))*(1-G638/G639)))</f>
        <v>1.0047430787771652</v>
      </c>
      <c r="Q638" s="5">
        <f ca="1">Q637*P637*E637/E638</f>
        <v>6.4799562018917687</v>
      </c>
      <c r="R638" s="10">
        <f t="shared" ca="1" si="99"/>
        <v>0.10509792838807552</v>
      </c>
      <c r="S638" s="10">
        <f t="shared" ca="1" si="100"/>
        <v>7.2357129894484284E-2</v>
      </c>
      <c r="T638" s="10">
        <f t="shared" ca="1" si="101"/>
        <v>3.2740798493591239E-2</v>
      </c>
      <c r="U638" s="10"/>
      <c r="V638" s="11"/>
      <c r="W638" s="12"/>
      <c r="X638" s="12"/>
    </row>
    <row r="639" spans="1:24" x14ac:dyDescent="0.2">
      <c r="A639" s="3">
        <v>1924.02</v>
      </c>
      <c r="B639" s="4">
        <v>8.8699999999999992</v>
      </c>
      <c r="C639" s="1">
        <v>0.5333</v>
      </c>
      <c r="D639" s="4">
        <v>0.97170000000000001</v>
      </c>
      <c r="E639" s="4">
        <v>17.2</v>
      </c>
      <c r="F639" s="1">
        <f t="shared" ca="1" si="96"/>
        <v>1924.1249999999518</v>
      </c>
      <c r="G639" s="5">
        <f ca="1">G638*11/12+G650*1/12</f>
        <v>4.043333333333333</v>
      </c>
      <c r="H639" s="1">
        <f t="shared" ca="1" si="92"/>
        <v>140.7870122093023</v>
      </c>
      <c r="I639" s="1">
        <f t="shared" ca="1" si="93"/>
        <v>8.4646802267441856</v>
      </c>
      <c r="J639" s="6">
        <f t="shared" ca="1" si="97"/>
        <v>2299.0039557671857</v>
      </c>
      <c r="K639" s="1">
        <f t="shared" ca="1" si="94"/>
        <v>15.423082273255813</v>
      </c>
      <c r="L639" s="6">
        <f t="shared" ca="1" si="95"/>
        <v>251.85368025016626</v>
      </c>
      <c r="M639" s="7">
        <f t="shared" ca="1" si="98"/>
        <v>8.1620662208503578</v>
      </c>
      <c r="N639" s="8">
        <f ca="1">J639/AVERAGE(L519:L638)</f>
        <v>11.760979709538779</v>
      </c>
      <c r="O639" s="13">
        <f ca="1">1/M639-(G639/100-(((E639/E519)^(1/10))-1))</f>
        <v>0.13887619650281111</v>
      </c>
      <c r="P639" s="5">
        <f ca="1">((G639/G640+G639/1200+((1+G640/1200)^(-119))*(1-G639/G640)))</f>
        <v>1.0047302452630666</v>
      </c>
      <c r="Q639" s="5">
        <f ca="1">Q638*P638*E638/E639</f>
        <v>6.5485440001219564</v>
      </c>
      <c r="R639" s="10">
        <f t="shared" ca="1" si="99"/>
        <v>0.11083473751217987</v>
      </c>
      <c r="S639" s="10">
        <f t="shared" ca="1" si="100"/>
        <v>7.0948723075598297E-2</v>
      </c>
      <c r="T639" s="10">
        <f t="shared" ca="1" si="101"/>
        <v>3.9886014436581574E-2</v>
      </c>
      <c r="U639" s="10"/>
      <c r="V639" s="11"/>
      <c r="W639" s="12"/>
      <c r="X639" s="12"/>
    </row>
    <row r="640" spans="1:24" x14ac:dyDescent="0.2">
      <c r="A640" s="3">
        <v>1924.03</v>
      </c>
      <c r="B640" s="4">
        <v>8.6999999999999993</v>
      </c>
      <c r="C640" s="1">
        <v>0.53500000000000003</v>
      </c>
      <c r="D640" s="4">
        <v>0.96750000000000003</v>
      </c>
      <c r="E640" s="4">
        <v>17.100000000000001</v>
      </c>
      <c r="F640" s="1">
        <f t="shared" ca="1" si="96"/>
        <v>1924.2083333332851</v>
      </c>
      <c r="G640" s="5">
        <f ca="1">G638*10/12+G650*2/12</f>
        <v>4.0266666666666664</v>
      </c>
      <c r="H640" s="1">
        <f t="shared" ca="1" si="92"/>
        <v>138.89626315789471</v>
      </c>
      <c r="I640" s="1">
        <f t="shared" ca="1" si="93"/>
        <v>8.5413219298245604</v>
      </c>
      <c r="J640" s="6">
        <f t="shared" ca="1" si="97"/>
        <v>2279.751740921492</v>
      </c>
      <c r="K640" s="1">
        <f t="shared" ca="1" si="94"/>
        <v>15.446222368421051</v>
      </c>
      <c r="L640" s="6">
        <f t="shared" ca="1" si="95"/>
        <v>253.5241160162694</v>
      </c>
      <c r="M640" s="7">
        <f t="shared" ca="1" si="98"/>
        <v>8.0580770441160929</v>
      </c>
      <c r="N640" s="8">
        <f ca="1">J640/AVERAGE(L520:L639)</f>
        <v>11.610015219838784</v>
      </c>
      <c r="O640" s="13">
        <f ca="1">1/M640-(G640/100-(((E640/E520)^(1/10))-1))</f>
        <v>0.14000792613364046</v>
      </c>
      <c r="P640" s="5">
        <f ca="1">((G640/G641+G640/1200+((1+G641/1200)^(-119))*(1-G640/G641)))</f>
        <v>1.004717412888221</v>
      </c>
      <c r="Q640" s="5">
        <f ca="1">Q639*P639*E639/E640</f>
        <v>6.617996945787513</v>
      </c>
      <c r="R640" s="10">
        <f t="shared" ca="1" si="99"/>
        <v>0.10631629825857303</v>
      </c>
      <c r="S640" s="10">
        <f t="shared" ca="1" si="100"/>
        <v>7.0345310103740788E-2</v>
      </c>
      <c r="T640" s="10">
        <f t="shared" ca="1" si="101"/>
        <v>3.597098815483224E-2</v>
      </c>
      <c r="U640" s="10"/>
      <c r="V640" s="11"/>
      <c r="W640" s="12"/>
      <c r="X640" s="12"/>
    </row>
    <row r="641" spans="1:24" x14ac:dyDescent="0.2">
      <c r="A641" s="3">
        <v>1924.04</v>
      </c>
      <c r="B641" s="4">
        <v>8.5</v>
      </c>
      <c r="C641" s="1">
        <v>0.53669999999999995</v>
      </c>
      <c r="D641" s="4">
        <v>0.96330000000000005</v>
      </c>
      <c r="E641" s="4">
        <v>17</v>
      </c>
      <c r="F641" s="1">
        <f t="shared" ca="1" si="96"/>
        <v>1924.2916666666183</v>
      </c>
      <c r="G641" s="5">
        <f ca="1">G638*9/12+G650*3/12</f>
        <v>4.01</v>
      </c>
      <c r="H641" s="1">
        <f t="shared" ca="1" si="92"/>
        <v>136.50149999999999</v>
      </c>
      <c r="I641" s="1">
        <f t="shared" ca="1" si="93"/>
        <v>8.6188652999999977</v>
      </c>
      <c r="J641" s="6">
        <f t="shared" ca="1" si="97"/>
        <v>2252.2343744084947</v>
      </c>
      <c r="K641" s="1">
        <f t="shared" ca="1" si="94"/>
        <v>15.469634699999999</v>
      </c>
      <c r="L641" s="6">
        <f t="shared" ca="1" si="95"/>
        <v>255.24439680796505</v>
      </c>
      <c r="M641" s="7">
        <f t="shared" ca="1" si="98"/>
        <v>7.9236203483279839</v>
      </c>
      <c r="N641" s="8">
        <f ca="1">J641/AVERAGE(L521:L640)</f>
        <v>11.416959092815116</v>
      </c>
      <c r="O641" s="13">
        <f ca="1">1/M641-(G641/100-(((E641/E521)^(1/10))-1))</f>
        <v>0.14273334858362074</v>
      </c>
      <c r="P641" s="5">
        <f ca="1">((G641/G642+G641/1200+((1+G642/1200)^(-119))*(1-G641/G642)))</f>
        <v>1.0047045816540427</v>
      </c>
      <c r="Q641" s="5">
        <f ca="1">Q640*P640*E640/E641</f>
        <v>6.6883298096965653</v>
      </c>
      <c r="R641" s="10">
        <f t="shared" ca="1" si="99"/>
        <v>0.10987792776965288</v>
      </c>
      <c r="S641" s="10">
        <f t="shared" ca="1" si="100"/>
        <v>6.9737831549172569E-2</v>
      </c>
      <c r="T641" s="10">
        <f t="shared" ca="1" si="101"/>
        <v>4.0140096220480315E-2</v>
      </c>
      <c r="U641" s="10"/>
      <c r="V641" s="11"/>
      <c r="W641" s="12"/>
      <c r="X641" s="12"/>
    </row>
    <row r="642" spans="1:24" x14ac:dyDescent="0.2">
      <c r="A642" s="3">
        <v>1924.05</v>
      </c>
      <c r="B642" s="4">
        <v>8.4700000000000006</v>
      </c>
      <c r="C642" s="1">
        <v>0.5383</v>
      </c>
      <c r="D642" s="4">
        <v>0.95920000000000005</v>
      </c>
      <c r="E642" s="4">
        <v>17</v>
      </c>
      <c r="F642" s="1">
        <f t="shared" ca="1" si="96"/>
        <v>1924.3749999999516</v>
      </c>
      <c r="G642" s="5">
        <f ca="1">G638*8/12+G650*4/12</f>
        <v>3.9933333333333332</v>
      </c>
      <c r="H642" s="1">
        <f t="shared" ca="1" si="92"/>
        <v>136.01973000000001</v>
      </c>
      <c r="I642" s="1">
        <f t="shared" ca="1" si="93"/>
        <v>8.6445597000000003</v>
      </c>
      <c r="J642" s="6">
        <f t="shared" ca="1" si="97"/>
        <v>2256.1713684178776</v>
      </c>
      <c r="K642" s="1">
        <f t="shared" ca="1" si="94"/>
        <v>15.4037928</v>
      </c>
      <c r="L642" s="6">
        <f t="shared" ca="1" si="95"/>
        <v>255.50408224160898</v>
      </c>
      <c r="M642" s="7">
        <f t="shared" ca="1" si="98"/>
        <v>7.8996983306652933</v>
      </c>
      <c r="N642" s="8">
        <f ca="1">J642/AVERAGE(L522:L641)</f>
        <v>11.383531722775835</v>
      </c>
      <c r="O642" s="13">
        <f ca="1">1/M642-(G642/100-(((E642/E522)^(1/10))-1))</f>
        <v>0.14221000739146011</v>
      </c>
      <c r="P642" s="5">
        <f ca="1">((G642/G643+G642/1200+((1+G643/1200)^(-119))*(1-G642/G643)))</f>
        <v>1.0046917515619485</v>
      </c>
      <c r="Q642" s="5">
        <f ca="1">Q641*P641*E641/E642</f>
        <v>6.7197956034154513</v>
      </c>
      <c r="R642" s="10">
        <f t="shared" ca="1" si="99"/>
        <v>9.8266073395384179E-2</v>
      </c>
      <c r="S642" s="10">
        <f t="shared" ca="1" si="100"/>
        <v>6.9757192900352871E-2</v>
      </c>
      <c r="T642" s="10">
        <f t="shared" ca="1" si="101"/>
        <v>2.8508880495031308E-2</v>
      </c>
      <c r="U642" s="10"/>
      <c r="V642" s="11"/>
      <c r="W642" s="12"/>
      <c r="X642" s="12"/>
    </row>
    <row r="643" spans="1:24" x14ac:dyDescent="0.2">
      <c r="A643" s="3">
        <v>1924.06</v>
      </c>
      <c r="B643" s="4">
        <v>8.6300000000000008</v>
      </c>
      <c r="C643" s="1">
        <v>0.54</v>
      </c>
      <c r="D643" s="4">
        <v>0.95499999999999996</v>
      </c>
      <c r="E643" s="4">
        <v>17</v>
      </c>
      <c r="F643" s="1">
        <f t="shared" ca="1" si="96"/>
        <v>1924.4583333332848</v>
      </c>
      <c r="G643" s="5">
        <f ca="1">G638*7/12+G650*5/12</f>
        <v>3.9766666666666666</v>
      </c>
      <c r="H643" s="1">
        <f t="shared" ref="H643:H706" ca="1" si="102">B643*$E$1815/E643</f>
        <v>138.58917</v>
      </c>
      <c r="I643" s="1">
        <f t="shared" ref="I643:I706" ca="1" si="103">C643*$E$1815/E643</f>
        <v>8.6718599999999988</v>
      </c>
      <c r="J643" s="6">
        <f t="shared" ca="1" si="97"/>
        <v>2310.7776412072121</v>
      </c>
      <c r="K643" s="1">
        <f t="shared" ref="K643:K706" ca="1" si="104">D643*$E$1815/E643</f>
        <v>15.336344999999998</v>
      </c>
      <c r="L643" s="6">
        <f t="shared" ref="L643:L706" ca="1" si="105">K643*(J643/H643)</f>
        <v>255.71177837229288</v>
      </c>
      <c r="M643" s="7">
        <f t="shared" ca="1" si="98"/>
        <v>8.0516769463966487</v>
      </c>
      <c r="N643" s="8">
        <f ca="1">J643/AVERAGE(L523:L642)</f>
        <v>11.603299337130561</v>
      </c>
      <c r="O643" s="13">
        <f ca="1">1/M643-(G643/100-(((E643/E523)^(1/10))-1))</f>
        <v>0.13998729179276162</v>
      </c>
      <c r="P643" s="5">
        <f ca="1">((G643/G644+G643/1200+((1+G644/1200)^(-119))*(1-G643/G644)))</f>
        <v>1.0046789226133559</v>
      </c>
      <c r="Q643" s="5">
        <f ca="1">Q642*P642*E642/E643</f>
        <v>6.7513232149337501</v>
      </c>
      <c r="R643" s="10">
        <f t="shared" ca="1" si="99"/>
        <v>9.6672880962743735E-2</v>
      </c>
      <c r="S643" s="10">
        <f t="shared" ca="1" si="100"/>
        <v>6.8974774421313834E-2</v>
      </c>
      <c r="T643" s="10">
        <f t="shared" ca="1" si="101"/>
        <v>2.7698106541429901E-2</v>
      </c>
      <c r="U643" s="10"/>
      <c r="V643" s="11"/>
      <c r="W643" s="12"/>
      <c r="X643" s="12"/>
    </row>
    <row r="644" spans="1:24" x14ac:dyDescent="0.2">
      <c r="A644" s="3">
        <v>1924.07</v>
      </c>
      <c r="B644" s="4">
        <v>9.0299999999999994</v>
      </c>
      <c r="C644" s="1">
        <v>0.54169999999999996</v>
      </c>
      <c r="D644" s="4">
        <v>0.95079999999999998</v>
      </c>
      <c r="E644" s="4">
        <v>17.100000000000001</v>
      </c>
      <c r="F644" s="1">
        <f t="shared" ref="F644:F707" ca="1" si="106">F643+1/12</f>
        <v>1924.5416666666181</v>
      </c>
      <c r="G644" s="5">
        <f ca="1">G638*6/12+G650*6/12</f>
        <v>3.96</v>
      </c>
      <c r="H644" s="1">
        <f t="shared" ca="1" si="102"/>
        <v>144.16474210526312</v>
      </c>
      <c r="I644" s="1">
        <f t="shared" ca="1" si="103"/>
        <v>8.648288017543857</v>
      </c>
      <c r="J644" s="6">
        <f t="shared" ref="J644:J707" ca="1" si="107">J643*((H644+(I644/12))/H643)</f>
        <v>2415.7588835360252</v>
      </c>
      <c r="K644" s="1">
        <f t="shared" ca="1" si="104"/>
        <v>15.17960540350877</v>
      </c>
      <c r="L644" s="6">
        <f t="shared" ca="1" si="105"/>
        <v>254.36362640820082</v>
      </c>
      <c r="M644" s="7">
        <f t="shared" ca="1" si="98"/>
        <v>8.3777121399718339</v>
      </c>
      <c r="N644" s="8">
        <f ca="1">J644/AVERAGE(L524:L643)</f>
        <v>12.07182328745753</v>
      </c>
      <c r="O644" s="13">
        <f ca="1">1/M644-(G644/100-(((E644/E524)^(1/10))-1))</f>
        <v>0.13487887811364768</v>
      </c>
      <c r="P644" s="5">
        <f ca="1">((G644/G645+G644/1200+((1+G645/1200)^(-119))*(1-G644/G645)))</f>
        <v>1.0046660948096857</v>
      </c>
      <c r="Q644" s="5">
        <f ca="1">Q643*P643*E643/E644</f>
        <v>6.7432459809649723</v>
      </c>
      <c r="R644" s="10">
        <f t="shared" ca="1" si="99"/>
        <v>8.6960988830152797E-2</v>
      </c>
      <c r="S644" s="10">
        <f t="shared" ca="1" si="100"/>
        <v>6.9619791761140082E-2</v>
      </c>
      <c r="T644" s="10">
        <f t="shared" ca="1" si="101"/>
        <v>1.7341197069012715E-2</v>
      </c>
      <c r="U644" s="10"/>
      <c r="V644" s="11"/>
      <c r="W644" s="12"/>
      <c r="X644" s="12"/>
    </row>
    <row r="645" spans="1:24" x14ac:dyDescent="0.2">
      <c r="A645" s="3">
        <v>1924.08</v>
      </c>
      <c r="B645" s="4">
        <v>9.34</v>
      </c>
      <c r="C645" s="1">
        <v>0.54330000000000001</v>
      </c>
      <c r="D645" s="4">
        <v>0.94669999999999999</v>
      </c>
      <c r="E645" s="4">
        <v>17</v>
      </c>
      <c r="F645" s="1">
        <f t="shared" ca="1" si="106"/>
        <v>1924.6249999999513</v>
      </c>
      <c r="G645" s="5">
        <f ca="1">G638*5/12+G650*7/12</f>
        <v>3.9433333333333329</v>
      </c>
      <c r="H645" s="1">
        <f t="shared" ca="1" si="102"/>
        <v>149.99106</v>
      </c>
      <c r="I645" s="1">
        <f t="shared" ca="1" si="103"/>
        <v>8.7248546999999999</v>
      </c>
      <c r="J645" s="6">
        <f t="shared" ca="1" si="107"/>
        <v>2525.5735840798884</v>
      </c>
      <c r="K645" s="1">
        <f t="shared" ca="1" si="104"/>
        <v>15.203055300000001</v>
      </c>
      <c r="L645" s="6">
        <f t="shared" ca="1" si="105"/>
        <v>255.99148951267992</v>
      </c>
      <c r="M645" s="7">
        <f t="shared" ca="1" si="98"/>
        <v>8.7174183085483303</v>
      </c>
      <c r="N645" s="8">
        <f ca="1">J645/AVERAGE(L525:L644)</f>
        <v>12.559042780803484</v>
      </c>
      <c r="O645" s="13">
        <f ca="1">1/M645-(G645/100-(((E645/E525)^(1/10))-1))</f>
        <v>0.12768930742272611</v>
      </c>
      <c r="P645" s="5">
        <f ca="1">((G645/G646+G645/1200+((1+G646/1200)^(-119))*(1-G645/G646)))</f>
        <v>1.0046532681523594</v>
      </c>
      <c r="Q645" s="5">
        <f ca="1">Q644*P644*E644/E645</f>
        <v>6.8145618448962297</v>
      </c>
      <c r="R645" s="10">
        <f t="shared" ca="1" si="99"/>
        <v>7.8275524532662955E-2</v>
      </c>
      <c r="S645" s="10">
        <f t="shared" ca="1" si="100"/>
        <v>6.9009742832124354E-2</v>
      </c>
      <c r="T645" s="10">
        <f t="shared" ca="1" si="101"/>
        <v>9.2657817005386001E-3</v>
      </c>
      <c r="U645" s="10"/>
      <c r="V645" s="11"/>
      <c r="W645" s="12"/>
      <c r="X645" s="12"/>
    </row>
    <row r="646" spans="1:24" x14ac:dyDescent="0.2">
      <c r="A646" s="3">
        <v>1924.09</v>
      </c>
      <c r="B646" s="4">
        <v>9.25</v>
      </c>
      <c r="C646" s="1">
        <v>0.54500000000000004</v>
      </c>
      <c r="D646" s="4">
        <v>0.9425</v>
      </c>
      <c r="E646" s="4">
        <v>17.100000000000001</v>
      </c>
      <c r="F646" s="1">
        <f t="shared" ca="1" si="106"/>
        <v>1924.7083333332846</v>
      </c>
      <c r="G646" s="5">
        <f ca="1">G638*4/12+G650*8/12</f>
        <v>3.9266666666666667</v>
      </c>
      <c r="H646" s="1">
        <f t="shared" ca="1" si="102"/>
        <v>147.67706140350873</v>
      </c>
      <c r="I646" s="1">
        <f t="shared" ca="1" si="103"/>
        <v>8.7009728070175427</v>
      </c>
      <c r="J646" s="6">
        <f t="shared" ca="1" si="107"/>
        <v>2498.8191352538747</v>
      </c>
      <c r="K646" s="1">
        <f t="shared" ca="1" si="104"/>
        <v>15.047095175438594</v>
      </c>
      <c r="L646" s="6">
        <f t="shared" ca="1" si="105"/>
        <v>254.60940918667862</v>
      </c>
      <c r="M646" s="7">
        <f t="shared" ca="1" si="98"/>
        <v>8.581670375209054</v>
      </c>
      <c r="N646" s="8">
        <f ca="1">J646/AVERAGE(L526:L645)</f>
        <v>12.362730876100697</v>
      </c>
      <c r="O646" s="13">
        <f ca="1">1/M646-(G646/100-(((E646/E526)^(1/10))-1))</f>
        <v>0.13028797514421842</v>
      </c>
      <c r="P646" s="5">
        <f ca="1">((G646/G647+G646/1200+((1+G647/1200)^(-119))*(1-G646/G647)))</f>
        <v>1.0046404426428017</v>
      </c>
      <c r="Q646" s="5">
        <f ca="1">Q645*P645*E645/E646</f>
        <v>6.8062351511417116</v>
      </c>
      <c r="R646" s="10">
        <f t="shared" ca="1" si="99"/>
        <v>7.5642651751945955E-2</v>
      </c>
      <c r="S646" s="10">
        <f t="shared" ca="1" si="100"/>
        <v>6.8069763845179265E-2</v>
      </c>
      <c r="T646" s="10">
        <f t="shared" ca="1" si="101"/>
        <v>7.5728879067666899E-3</v>
      </c>
      <c r="U646" s="10"/>
      <c r="V646" s="11"/>
      <c r="W646" s="12"/>
      <c r="X646" s="12"/>
    </row>
    <row r="647" spans="1:24" x14ac:dyDescent="0.2">
      <c r="A647" s="3">
        <v>1924.1</v>
      </c>
      <c r="B647" s="4">
        <v>9.1300000000000008</v>
      </c>
      <c r="C647" s="1">
        <v>0.54669999999999996</v>
      </c>
      <c r="D647" s="4">
        <v>0.93830000000000002</v>
      </c>
      <c r="E647" s="4">
        <v>17.2</v>
      </c>
      <c r="F647" s="1">
        <f t="shared" ca="1" si="106"/>
        <v>1924.7916666666179</v>
      </c>
      <c r="G647" s="5">
        <f ca="1">G638*3/12+G650*9/12</f>
        <v>3.91</v>
      </c>
      <c r="H647" s="1">
        <f t="shared" ca="1" si="102"/>
        <v>144.91380174418606</v>
      </c>
      <c r="I647" s="1">
        <f t="shared" ca="1" si="103"/>
        <v>8.6773686104651144</v>
      </c>
      <c r="J647" s="6">
        <f t="shared" ca="1" si="107"/>
        <v>2464.2981687838624</v>
      </c>
      <c r="K647" s="1">
        <f t="shared" ca="1" si="104"/>
        <v>14.892948540697676</v>
      </c>
      <c r="L647" s="6">
        <f t="shared" ca="1" si="105"/>
        <v>253.25859493646203</v>
      </c>
      <c r="M647" s="7">
        <f t="shared" ca="1" si="98"/>
        <v>8.4194910358724258</v>
      </c>
      <c r="N647" s="8">
        <f ca="1">J647/AVERAGE(L527:L646)</f>
        <v>12.130082536261694</v>
      </c>
      <c r="O647" s="13">
        <f ca="1">1/M647-(G647/100-(((E647/E527)^(1/10))-1))</f>
        <v>0.13435201723474416</v>
      </c>
      <c r="P647" s="5">
        <f ca="1">((G647/G648+G647/1200+((1+G648/1200)^(-119))*(1-G647/G648)))</f>
        <v>1.0046276182824381</v>
      </c>
      <c r="Q647" s="5">
        <f ca="1">Q646*P646*E646/E647</f>
        <v>6.7980643327939259</v>
      </c>
      <c r="R647" s="10">
        <f t="shared" ca="1" si="99"/>
        <v>7.9231455131178574E-2</v>
      </c>
      <c r="S647" s="10">
        <f t="shared" ca="1" si="100"/>
        <v>6.9497356889955952E-2</v>
      </c>
      <c r="T647" s="10">
        <f t="shared" ca="1" si="101"/>
        <v>9.7340982412226218E-3</v>
      </c>
      <c r="U647" s="10"/>
      <c r="V647" s="11"/>
      <c r="W647" s="12"/>
      <c r="X647" s="12"/>
    </row>
    <row r="648" spans="1:24" x14ac:dyDescent="0.2">
      <c r="A648" s="3">
        <v>1924.11</v>
      </c>
      <c r="B648" s="4">
        <v>9.64</v>
      </c>
      <c r="C648" s="1">
        <v>0.54830000000000001</v>
      </c>
      <c r="D648" s="4">
        <v>0.93420000000000003</v>
      </c>
      <c r="E648" s="4">
        <v>17.2</v>
      </c>
      <c r="F648" s="1">
        <f t="shared" ca="1" si="106"/>
        <v>1924.8749999999511</v>
      </c>
      <c r="G648" s="5">
        <f ca="1">G638*2/12+G650*10/12</f>
        <v>3.8933333333333335</v>
      </c>
      <c r="H648" s="1">
        <f t="shared" ca="1" si="102"/>
        <v>153.0086581395349</v>
      </c>
      <c r="I648" s="1">
        <f t="shared" ca="1" si="103"/>
        <v>8.7027642383720938</v>
      </c>
      <c r="J648" s="6">
        <f t="shared" ca="1" si="107"/>
        <v>2614.2861158348064</v>
      </c>
      <c r="K648" s="1">
        <f t="shared" ca="1" si="104"/>
        <v>14.827872244186047</v>
      </c>
      <c r="L648" s="6">
        <f t="shared" ca="1" si="105"/>
        <v>253.34710471087922</v>
      </c>
      <c r="M648" s="7">
        <f t="shared" ca="1" si="98"/>
        <v>8.8883273612509726</v>
      </c>
      <c r="N648" s="8">
        <f ca="1">J648/AVERAGE(L528:L647)</f>
        <v>12.803950814956581</v>
      </c>
      <c r="O648" s="13">
        <f ca="1">1/M648-(G648/100-(((E648/E528)^(1/10))-1))</f>
        <v>0.12721517587619613</v>
      </c>
      <c r="P648" s="5">
        <f ca="1">((G648/G649+G648/1200+((1+G649/1200)^(-119))*(1-G648/G649)))</f>
        <v>1.004614795072696</v>
      </c>
      <c r="Q648" s="5">
        <f ca="1">Q647*P647*E647/E648</f>
        <v>6.8295231795855535</v>
      </c>
      <c r="R648" s="10">
        <f t="shared" ca="1" si="99"/>
        <v>7.6270500110678707E-2</v>
      </c>
      <c r="S648" s="10">
        <f t="shared" ca="1" si="100"/>
        <v>6.9512243898488091E-2</v>
      </c>
      <c r="T648" s="10">
        <f t="shared" ca="1" si="101"/>
        <v>6.7582562121906165E-3</v>
      </c>
      <c r="U648" s="10"/>
      <c r="V648" s="11"/>
      <c r="W648" s="12"/>
      <c r="X648" s="12"/>
    </row>
    <row r="649" spans="1:24" x14ac:dyDescent="0.2">
      <c r="A649" s="3">
        <v>1924.12</v>
      </c>
      <c r="B649" s="4">
        <v>10.16</v>
      </c>
      <c r="C649" s="1">
        <v>0.55000000000000004</v>
      </c>
      <c r="D649" s="4">
        <v>0.93</v>
      </c>
      <c r="E649" s="4">
        <v>17.3</v>
      </c>
      <c r="F649" s="1">
        <f t="shared" ca="1" si="106"/>
        <v>1924.9583333332844</v>
      </c>
      <c r="G649" s="5">
        <f ca="1">G638*1/12+G650*11/12</f>
        <v>3.8766666666666669</v>
      </c>
      <c r="H649" s="1">
        <f t="shared" ca="1" si="102"/>
        <v>160.33008554913292</v>
      </c>
      <c r="I649" s="1">
        <f t="shared" ca="1" si="103"/>
        <v>8.6792861271676305</v>
      </c>
      <c r="J649" s="6">
        <f t="shared" ca="1" si="107"/>
        <v>2751.7368395314984</v>
      </c>
      <c r="K649" s="1">
        <f t="shared" ca="1" si="104"/>
        <v>14.6758838150289</v>
      </c>
      <c r="L649" s="6">
        <f t="shared" ca="1" si="105"/>
        <v>251.88142330357223</v>
      </c>
      <c r="M649" s="7">
        <f t="shared" ca="1" si="98"/>
        <v>9.3106396804163758</v>
      </c>
      <c r="N649" s="8">
        <f ca="1">J649/AVERAGE(L529:L648)</f>
        <v>13.408391594348107</v>
      </c>
      <c r="O649" s="13">
        <f ca="1">1/M649-(G649/100-(((E649/E529)^(1/10))-1))</f>
        <v>0.123928919192219</v>
      </c>
      <c r="P649" s="5">
        <f ca="1">((G649/G650+G649/1200+((1+G650/1200)^(-119))*(1-G649/G650)))</f>
        <v>1.0046019730150058</v>
      </c>
      <c r="Q649" s="5">
        <f ca="1">Q648*P648*E648/E649</f>
        <v>6.8213808385815815</v>
      </c>
      <c r="R649" s="10">
        <f t="shared" ca="1" si="99"/>
        <v>7.2696321943440001E-2</v>
      </c>
      <c r="S649" s="10">
        <f t="shared" ca="1" si="100"/>
        <v>7.0942531993489544E-2</v>
      </c>
      <c r="T649" s="10">
        <f t="shared" ca="1" si="101"/>
        <v>1.7537899499504572E-3</v>
      </c>
      <c r="U649" s="10"/>
      <c r="V649" s="11"/>
      <c r="W649" s="12"/>
      <c r="X649" s="12"/>
    </row>
    <row r="650" spans="1:24" x14ac:dyDescent="0.2">
      <c r="A650" s="3">
        <v>1925.01</v>
      </c>
      <c r="B650" s="4">
        <v>10.58</v>
      </c>
      <c r="C650" s="1">
        <v>0.55420000000000003</v>
      </c>
      <c r="D650" s="4">
        <v>0.95669999999999999</v>
      </c>
      <c r="E650" s="4">
        <v>17.3</v>
      </c>
      <c r="F650" s="1">
        <f t="shared" ca="1" si="106"/>
        <v>1925.0416666666176</v>
      </c>
      <c r="G650" s="5">
        <v>3.86</v>
      </c>
      <c r="H650" s="1">
        <f t="shared" ca="1" si="102"/>
        <v>166.95790404624276</v>
      </c>
      <c r="I650" s="1">
        <f t="shared" ca="1" si="103"/>
        <v>8.7455643121387272</v>
      </c>
      <c r="J650" s="6">
        <f t="shared" ca="1" si="107"/>
        <v>2877.9980454674164</v>
      </c>
      <c r="K650" s="1">
        <f t="shared" ca="1" si="104"/>
        <v>15.097223705202312</v>
      </c>
      <c r="L650" s="6">
        <f t="shared" ca="1" si="105"/>
        <v>260.24392534013964</v>
      </c>
      <c r="M650" s="7">
        <f t="shared" ca="1" si="98"/>
        <v>9.6926188522549968</v>
      </c>
      <c r="N650" s="8">
        <f ca="1">J650/AVERAGE(L530:L649)</f>
        <v>13.953065695481394</v>
      </c>
      <c r="O650" s="13">
        <f ca="1">1/M650-(G650/100-(((E650/E530)^(1/10))-1))</f>
        <v>0.11986287085323862</v>
      </c>
      <c r="P650" s="5">
        <f ca="1">((G650/G651+G650/1200+((1+G651/1200)^(-119))*(1-G650/G651)))</f>
        <v>1.0044518074010109</v>
      </c>
      <c r="Q650" s="5">
        <f ca="1">Q649*P649*E649/E650</f>
        <v>6.8527726491258116</v>
      </c>
      <c r="R650" s="10">
        <f t="shared" ca="1" si="99"/>
        <v>6.6744815695120252E-2</v>
      </c>
      <c r="S650" s="10">
        <f t="shared" ca="1" si="100"/>
        <v>6.937049498737724E-2</v>
      </c>
      <c r="T650" s="10">
        <f t="shared" ca="1" si="101"/>
        <v>-2.6256792922569883E-3</v>
      </c>
      <c r="U650" s="10"/>
      <c r="V650" s="11"/>
      <c r="W650" s="12"/>
      <c r="X650" s="12"/>
    </row>
    <row r="651" spans="1:24" x14ac:dyDescent="0.2">
      <c r="A651" s="3">
        <v>1925.02</v>
      </c>
      <c r="B651" s="4">
        <v>10.67</v>
      </c>
      <c r="C651" s="1">
        <v>0.55830000000000002</v>
      </c>
      <c r="D651" s="4">
        <v>0.98329999999999995</v>
      </c>
      <c r="E651" s="4">
        <v>17.2</v>
      </c>
      <c r="F651" s="1">
        <f t="shared" ca="1" si="106"/>
        <v>1925.1249999999509</v>
      </c>
      <c r="G651" s="5">
        <f ca="1">G650*11/12+G662*1/12</f>
        <v>3.8450000000000002</v>
      </c>
      <c r="H651" s="1">
        <f t="shared" ca="1" si="102"/>
        <v>169.35709360465117</v>
      </c>
      <c r="I651" s="1">
        <f t="shared" ca="1" si="103"/>
        <v>8.8614869127906992</v>
      </c>
      <c r="J651" s="6">
        <f t="shared" ca="1" si="107"/>
        <v>2932.0843818564358</v>
      </c>
      <c r="K651" s="1">
        <f t="shared" ca="1" si="104"/>
        <v>15.607200575581395</v>
      </c>
      <c r="L651" s="6">
        <f t="shared" ca="1" si="105"/>
        <v>270.20792621175565</v>
      </c>
      <c r="M651" s="7">
        <f t="shared" ca="1" si="98"/>
        <v>9.8308047228195772</v>
      </c>
      <c r="N651" s="8">
        <f ca="1">J651/AVERAGE(L531:L650)</f>
        <v>14.14390248463596</v>
      </c>
      <c r="O651" s="13">
        <f ca="1">1/M651-(G651/100-(((E651/E531)^(1/10))-1))</f>
        <v>0.11900102849113869</v>
      </c>
      <c r="P651" s="5">
        <f ca="1">((G651/G652+G651/1200+((1+G652/1200)^(-119))*(1-G651/G652)))</f>
        <v>1.0044401732636803</v>
      </c>
      <c r="Q651" s="5">
        <f ca="1">Q650*P650*E650/E651</f>
        <v>6.9232989421524191</v>
      </c>
      <c r="R651" s="10">
        <f t="shared" ca="1" si="99"/>
        <v>6.1161034514012336E-2</v>
      </c>
      <c r="S651" s="10">
        <f t="shared" ca="1" si="100"/>
        <v>6.7849285998279107E-2</v>
      </c>
      <c r="T651" s="10">
        <f t="shared" ca="1" si="101"/>
        <v>-6.6882514842667717E-3</v>
      </c>
      <c r="U651" s="10"/>
      <c r="V651" s="11"/>
      <c r="W651" s="12"/>
      <c r="X651" s="12"/>
    </row>
    <row r="652" spans="1:24" x14ac:dyDescent="0.2">
      <c r="A652" s="3">
        <v>1925.03</v>
      </c>
      <c r="B652" s="4">
        <v>10.39</v>
      </c>
      <c r="C652" s="1">
        <v>0.5625</v>
      </c>
      <c r="D652" s="4">
        <v>1.01</v>
      </c>
      <c r="E652" s="4">
        <v>17.3</v>
      </c>
      <c r="F652" s="1">
        <f t="shared" ca="1" si="106"/>
        <v>1925.2083333332841</v>
      </c>
      <c r="G652" s="5">
        <f ca="1">G650*10/12+G662*2/12</f>
        <v>3.83</v>
      </c>
      <c r="H652" s="1">
        <f t="shared" ca="1" si="102"/>
        <v>163.95960520231213</v>
      </c>
      <c r="I652" s="1">
        <f t="shared" ca="1" si="103"/>
        <v>8.8765426300578039</v>
      </c>
      <c r="J652" s="6">
        <f t="shared" ca="1" si="107"/>
        <v>2851.4441589550502</v>
      </c>
      <c r="K652" s="1">
        <f t="shared" ca="1" si="104"/>
        <v>15.93832543352601</v>
      </c>
      <c r="L652" s="6">
        <f t="shared" ca="1" si="105"/>
        <v>277.18562084163625</v>
      </c>
      <c r="M652" s="7">
        <f t="shared" ca="1" si="98"/>
        <v>9.5185375388100333</v>
      </c>
      <c r="N652" s="8">
        <f ca="1">J652/AVERAGE(L532:L651)</f>
        <v>13.685923349947968</v>
      </c>
      <c r="O652" s="13">
        <f ca="1">1/M652-(G652/100-(((E652/E532)^(1/10))-1))</f>
        <v>0.12416250134532482</v>
      </c>
      <c r="P652" s="5">
        <f ca="1">((G652/G653+G652/1200+((1+G653/1200)^(-119))*(1-G652/G653)))</f>
        <v>1.0044285399691208</v>
      </c>
      <c r="Q652" s="5">
        <f ca="1">Q651*P651*E651/E652</f>
        <v>6.9138428283817035</v>
      </c>
      <c r="R652" s="10">
        <f t="shared" ca="1" si="99"/>
        <v>5.7639446446891673E-2</v>
      </c>
      <c r="S652" s="10">
        <f t="shared" ca="1" si="100"/>
        <v>6.8349938960863721E-2</v>
      </c>
      <c r="T652" s="10">
        <f t="shared" ca="1" si="101"/>
        <v>-1.0710492513972047E-2</v>
      </c>
      <c r="U652" s="10"/>
      <c r="V652" s="11"/>
      <c r="W652" s="12"/>
      <c r="X652" s="12"/>
    </row>
    <row r="653" spans="1:24" x14ac:dyDescent="0.2">
      <c r="A653" s="3">
        <v>1925.04</v>
      </c>
      <c r="B653" s="4">
        <v>10.28</v>
      </c>
      <c r="C653" s="1">
        <v>0.56669999999999998</v>
      </c>
      <c r="D653" s="4">
        <v>1.0369999999999999</v>
      </c>
      <c r="E653" s="4">
        <v>17.2</v>
      </c>
      <c r="F653" s="1">
        <f t="shared" ca="1" si="106"/>
        <v>1925.2916666666174</v>
      </c>
      <c r="G653" s="5">
        <f ca="1">G650*9/12+G662*3/12</f>
        <v>3.8149999999999999</v>
      </c>
      <c r="H653" s="1">
        <f t="shared" ca="1" si="102"/>
        <v>163.16690930232556</v>
      </c>
      <c r="I653" s="1">
        <f t="shared" ca="1" si="103"/>
        <v>8.9948139593023253</v>
      </c>
      <c r="J653" s="6">
        <f t="shared" ca="1" si="107"/>
        <v>2850.6941127271134</v>
      </c>
      <c r="K653" s="1">
        <f t="shared" ca="1" si="104"/>
        <v>16.459541337209302</v>
      </c>
      <c r="L653" s="6">
        <f t="shared" ca="1" si="105"/>
        <v>287.56515514572146</v>
      </c>
      <c r="M653" s="7">
        <f t="shared" ca="1" si="98"/>
        <v>9.4765667879030691</v>
      </c>
      <c r="N653" s="8">
        <f ca="1">J653/AVERAGE(L533:L652)</f>
        <v>13.61554545201418</v>
      </c>
      <c r="O653" s="13">
        <f ca="1">1/M653-(G653/100-(((E653/E533)^(1/10))-1))</f>
        <v>0.12310340370448428</v>
      </c>
      <c r="P653" s="5">
        <f ca="1">((G653/G654+G653/1200+((1+G654/1200)^(-119))*(1-G653/G654)))</f>
        <v>1.0044169075182756</v>
      </c>
      <c r="Q653" s="5">
        <f ca="1">Q652*P652*E652/E653</f>
        <v>6.9848358312786178</v>
      </c>
      <c r="R653" s="10">
        <f t="shared" ca="1" si="99"/>
        <v>6.4998290855300622E-2</v>
      </c>
      <c r="S653" s="10">
        <f t="shared" ca="1" si="100"/>
        <v>6.6836389105776162E-2</v>
      </c>
      <c r="T653" s="10">
        <f t="shared" ca="1" si="101"/>
        <v>-1.8380982504755394E-3</v>
      </c>
      <c r="U653" s="10"/>
      <c r="V653" s="11"/>
      <c r="W653" s="12"/>
      <c r="X653" s="12"/>
    </row>
    <row r="654" spans="1:24" x14ac:dyDescent="0.2">
      <c r="A654" s="3">
        <v>1925.05</v>
      </c>
      <c r="B654" s="4">
        <v>10.61</v>
      </c>
      <c r="C654" s="1">
        <v>0.57079999999999997</v>
      </c>
      <c r="D654" s="4">
        <v>1.0629999999999999</v>
      </c>
      <c r="E654" s="4">
        <v>17.3</v>
      </c>
      <c r="F654" s="1">
        <f t="shared" ca="1" si="106"/>
        <v>1925.3749999999507</v>
      </c>
      <c r="G654" s="5">
        <f ca="1">G650*8/12+G662*4/12</f>
        <v>3.8</v>
      </c>
      <c r="H654" s="1">
        <f t="shared" ca="1" si="102"/>
        <v>167.43131965317917</v>
      </c>
      <c r="I654" s="1">
        <f t="shared" ca="1" si="103"/>
        <v>9.007520947976877</v>
      </c>
      <c r="J654" s="6">
        <f t="shared" ca="1" si="107"/>
        <v>2938.3119807573507</v>
      </c>
      <c r="K654" s="1">
        <f t="shared" ca="1" si="104"/>
        <v>16.774693005780346</v>
      </c>
      <c r="L654" s="6">
        <f t="shared" ca="1" si="105"/>
        <v>294.38507403817755</v>
      </c>
      <c r="M654" s="7">
        <f t="shared" ca="1" si="98"/>
        <v>9.7290076940213321</v>
      </c>
      <c r="N654" s="8">
        <f ca="1">J654/AVERAGE(L534:L653)</f>
        <v>13.963817337114973</v>
      </c>
      <c r="O654" s="13">
        <f ca="1">1/M654-(G654/100-(((E654/E534)^(1/10))-1))</f>
        <v>0.12007698527266281</v>
      </c>
      <c r="P654" s="5">
        <f ca="1">((G654/G655+G654/1200+((1+G655/1200)^(-119))*(1-G654/G655)))</f>
        <v>1.0044052759120881</v>
      </c>
      <c r="Q654" s="5">
        <f ca="1">Q653*P653*E653/E654</f>
        <v>6.9751340999434834</v>
      </c>
      <c r="R654" s="10">
        <f t="shared" ca="1" si="99"/>
        <v>7.0242150417554106E-2</v>
      </c>
      <c r="S654" s="10">
        <f t="shared" ca="1" si="100"/>
        <v>6.7337090545177558E-2</v>
      </c>
      <c r="T654" s="10">
        <f t="shared" ca="1" si="101"/>
        <v>2.9050598723765475E-3</v>
      </c>
      <c r="U654" s="10"/>
      <c r="V654" s="11"/>
      <c r="W654" s="12"/>
      <c r="X654" s="12"/>
    </row>
    <row r="655" spans="1:24" x14ac:dyDescent="0.2">
      <c r="A655" s="3">
        <v>1925.06</v>
      </c>
      <c r="B655" s="4">
        <v>10.8</v>
      </c>
      <c r="C655" s="1">
        <v>0.57499999999999996</v>
      </c>
      <c r="D655" s="4">
        <v>1.0900000000000001</v>
      </c>
      <c r="E655" s="4">
        <v>17.5</v>
      </c>
      <c r="F655" s="1">
        <f t="shared" ca="1" si="106"/>
        <v>1925.4583333332839</v>
      </c>
      <c r="G655" s="5">
        <f ca="1">G650*7/12+G662*5/12</f>
        <v>3.7850000000000001</v>
      </c>
      <c r="H655" s="1">
        <f t="shared" ca="1" si="102"/>
        <v>168.48185142857145</v>
      </c>
      <c r="I655" s="1">
        <f t="shared" ca="1" si="103"/>
        <v>8.9700985714285704</v>
      </c>
      <c r="J655" s="6">
        <f t="shared" ca="1" si="107"/>
        <v>2969.8664262129287</v>
      </c>
      <c r="K655" s="1">
        <f t="shared" ca="1" si="104"/>
        <v>17.004186857142855</v>
      </c>
      <c r="L655" s="6">
        <f t="shared" ca="1" si="105"/>
        <v>299.73651894186037</v>
      </c>
      <c r="M655" s="7">
        <f t="shared" ca="1" si="98"/>
        <v>9.7963861804506163</v>
      </c>
      <c r="N655" s="8">
        <f ca="1">J655/AVERAGE(L535:L654)</f>
        <v>14.043411328040778</v>
      </c>
      <c r="O655" s="13">
        <f ca="1">1/M655-(G655/100-(((E655/E535)^(1/10))-1))</f>
        <v>0.12073372793126155</v>
      </c>
      <c r="P655" s="5">
        <f ca="1">((G655/G656+G655/1200+((1+G656/1200)^(-119))*(1-G655/G656)))</f>
        <v>1.0043936451515041</v>
      </c>
      <c r="Q655" s="5">
        <f ca="1">Q654*P654*E654/E655</f>
        <v>6.9257945017183768</v>
      </c>
      <c r="R655" s="10">
        <f t="shared" ca="1" si="99"/>
        <v>7.4258158038315925E-2</v>
      </c>
      <c r="S655" s="10">
        <f t="shared" ca="1" si="100"/>
        <v>6.922417579358453E-2</v>
      </c>
      <c r="T655" s="10">
        <f t="shared" ca="1" si="101"/>
        <v>5.0339822447313942E-3</v>
      </c>
      <c r="U655" s="10"/>
      <c r="V655" s="11"/>
      <c r="W655" s="12"/>
      <c r="X655" s="12"/>
    </row>
    <row r="656" spans="1:24" x14ac:dyDescent="0.2">
      <c r="A656" s="3">
        <v>1925.07</v>
      </c>
      <c r="B656" s="4">
        <v>11.1</v>
      </c>
      <c r="C656" s="1">
        <v>0.57920000000000005</v>
      </c>
      <c r="D656" s="4">
        <v>1.117</v>
      </c>
      <c r="E656" s="4">
        <v>17.7</v>
      </c>
      <c r="F656" s="1">
        <f t="shared" ca="1" si="106"/>
        <v>1925.5416666666172</v>
      </c>
      <c r="G656" s="5">
        <f ca="1">G650*6/12+G662*6/12</f>
        <v>3.77</v>
      </c>
      <c r="H656" s="1">
        <f t="shared" ca="1" si="102"/>
        <v>171.20527118644068</v>
      </c>
      <c r="I656" s="1">
        <f t="shared" ca="1" si="103"/>
        <v>8.9335218983050861</v>
      </c>
      <c r="J656" s="6">
        <f t="shared" ca="1" si="107"/>
        <v>3030.9955035914199</v>
      </c>
      <c r="K656" s="1">
        <f t="shared" ca="1" si="104"/>
        <v>17.22849440677966</v>
      </c>
      <c r="L656" s="6">
        <f t="shared" ca="1" si="105"/>
        <v>305.01098896501043</v>
      </c>
      <c r="M656" s="7">
        <f t="shared" ca="1" si="98"/>
        <v>9.9639938917878066</v>
      </c>
      <c r="N656" s="8">
        <f ca="1">J656/AVERAGE(L536:L655)</f>
        <v>14.263012384495758</v>
      </c>
      <c r="O656" s="13">
        <f ca="1">1/M656-(G656/100-(((E656/E536)^(1/10))-1))</f>
        <v>0.12036790116256747</v>
      </c>
      <c r="P656" s="5">
        <f ca="1">((G656/G657+G656/1200+((1+G657/1200)^(-119))*(1-G656/G657)))</f>
        <v>1.0043820152374694</v>
      </c>
      <c r="Q656" s="5">
        <f ca="1">Q655*P655*E655/E656</f>
        <v>6.8776225841890053</v>
      </c>
      <c r="R656" s="10">
        <f t="shared" ca="1" si="99"/>
        <v>7.7928607588556575E-2</v>
      </c>
      <c r="S656" s="10">
        <f t="shared" ca="1" si="100"/>
        <v>7.0322166402230879E-2</v>
      </c>
      <c r="T656" s="10">
        <f t="shared" ca="1" si="101"/>
        <v>7.6064411863256964E-3</v>
      </c>
      <c r="U656" s="10"/>
      <c r="V656" s="11"/>
      <c r="W656" s="12"/>
      <c r="X656" s="12"/>
    </row>
    <row r="657" spans="1:24" x14ac:dyDescent="0.2">
      <c r="A657" s="3">
        <v>1925.08</v>
      </c>
      <c r="B657" s="4">
        <v>11.25</v>
      </c>
      <c r="C657" s="1">
        <v>0.58330000000000004</v>
      </c>
      <c r="D657" s="4">
        <v>1.143</v>
      </c>
      <c r="E657" s="4">
        <v>17.7</v>
      </c>
      <c r="F657" s="1">
        <f t="shared" ca="1" si="106"/>
        <v>1925.6249999999504</v>
      </c>
      <c r="G657" s="5">
        <f ca="1">G650*5/12+G662*7/12</f>
        <v>3.7550000000000003</v>
      </c>
      <c r="H657" s="1">
        <f t="shared" ca="1" si="102"/>
        <v>173.51885593220339</v>
      </c>
      <c r="I657" s="1">
        <f t="shared" ca="1" si="103"/>
        <v>8.9967598813559331</v>
      </c>
      <c r="J657" s="6">
        <f t="shared" ca="1" si="107"/>
        <v>3085.2280229886378</v>
      </c>
      <c r="K657" s="1">
        <f t="shared" ca="1" si="104"/>
        <v>17.629515762711865</v>
      </c>
      <c r="L657" s="6">
        <f t="shared" ca="1" si="105"/>
        <v>313.45916713564554</v>
      </c>
      <c r="M657" s="7">
        <f t="shared" ca="1" si="98"/>
        <v>10.11091845848895</v>
      </c>
      <c r="N657" s="8">
        <f ca="1">J657/AVERAGE(L537:L656)</f>
        <v>14.449940451105398</v>
      </c>
      <c r="O657" s="13">
        <f ca="1">1/M657-(G657/100-(((E657/E537)^(1/10))-1))</f>
        <v>0.11905952231040795</v>
      </c>
      <c r="P657" s="5">
        <f ca="1">((G657/G658+G657/1200+((1+G658/1200)^(-119))*(1-G657/G658)))</f>
        <v>1.0043703861709314</v>
      </c>
      <c r="Q657" s="5">
        <f ca="1">Q656*P656*E656/E657</f>
        <v>6.9077604311504848</v>
      </c>
      <c r="R657" s="10">
        <f t="shared" ca="1" si="99"/>
        <v>8.342964520027385E-2</v>
      </c>
      <c r="S657" s="10">
        <f t="shared" ca="1" si="100"/>
        <v>7.020470103126053E-2</v>
      </c>
      <c r="T657" s="10">
        <f t="shared" ca="1" si="101"/>
        <v>1.322494416901332E-2</v>
      </c>
      <c r="U657" s="10"/>
      <c r="V657" s="11"/>
      <c r="W657" s="12"/>
      <c r="X657" s="12"/>
    </row>
    <row r="658" spans="1:24" x14ac:dyDescent="0.2">
      <c r="A658" s="3">
        <v>1925.09</v>
      </c>
      <c r="B658" s="4">
        <v>11.51</v>
      </c>
      <c r="C658" s="1">
        <v>0.58750000000000002</v>
      </c>
      <c r="D658" s="4">
        <v>1.17</v>
      </c>
      <c r="E658" s="4">
        <v>17.7</v>
      </c>
      <c r="F658" s="1">
        <f t="shared" ca="1" si="106"/>
        <v>1925.7083333332837</v>
      </c>
      <c r="G658" s="5">
        <f ca="1">G650*4/12+G662*8/12</f>
        <v>3.74</v>
      </c>
      <c r="H658" s="1">
        <f t="shared" ca="1" si="102"/>
        <v>177.52906949152543</v>
      </c>
      <c r="I658" s="1">
        <f t="shared" ca="1" si="103"/>
        <v>9.061540254237288</v>
      </c>
      <c r="J658" s="6">
        <f t="shared" ca="1" si="107"/>
        <v>3169.9575259162702</v>
      </c>
      <c r="K658" s="1">
        <f t="shared" ca="1" si="104"/>
        <v>18.045961016949153</v>
      </c>
      <c r="L658" s="6">
        <f t="shared" ca="1" si="105"/>
        <v>322.22852348584155</v>
      </c>
      <c r="M658" s="7">
        <f t="shared" ca="1" si="98"/>
        <v>10.359247611348509</v>
      </c>
      <c r="N658" s="8">
        <f ca="1">J658/AVERAGE(L538:L657)</f>
        <v>14.777258376991171</v>
      </c>
      <c r="O658" s="13">
        <f ca="1">1/M658-(G658/100-(((E658/E538)^(1/10))-1))</f>
        <v>0.11683864606599483</v>
      </c>
      <c r="P658" s="5">
        <f ca="1">((G658/G659+G658/1200+((1+G659/1200)^(-119))*(1-G658/G659)))</f>
        <v>1.0043587579528388</v>
      </c>
      <c r="Q658" s="5">
        <f ca="1">Q657*P657*E657/E658</f>
        <v>6.9379500118108925</v>
      </c>
      <c r="R658" s="10">
        <f t="shared" ca="1" si="99"/>
        <v>8.3099150693536794E-2</v>
      </c>
      <c r="S658" s="10">
        <f t="shared" ca="1" si="100"/>
        <v>7.0087510734673231E-2</v>
      </c>
      <c r="T658" s="10">
        <f t="shared" ca="1" si="101"/>
        <v>1.3011639958863563E-2</v>
      </c>
      <c r="U658" s="10"/>
      <c r="V658" s="11"/>
      <c r="W658" s="12"/>
      <c r="X658" s="12"/>
    </row>
    <row r="659" spans="1:24" x14ac:dyDescent="0.2">
      <c r="A659" s="3">
        <v>1925.1</v>
      </c>
      <c r="B659" s="4">
        <v>11.89</v>
      </c>
      <c r="C659" s="1">
        <v>0.5917</v>
      </c>
      <c r="D659" s="4">
        <v>1.1970000000000001</v>
      </c>
      <c r="E659" s="4">
        <v>17.7</v>
      </c>
      <c r="F659" s="1">
        <f t="shared" ca="1" si="106"/>
        <v>1925.7916666666169</v>
      </c>
      <c r="G659" s="5">
        <f ca="1">G650*3/12+G662*9/12</f>
        <v>3.7250000000000001</v>
      </c>
      <c r="H659" s="1">
        <f t="shared" ca="1" si="102"/>
        <v>183.39015084745765</v>
      </c>
      <c r="I659" s="1">
        <f t="shared" ca="1" si="103"/>
        <v>9.1263206271186448</v>
      </c>
      <c r="J659" s="6">
        <f t="shared" ca="1" si="107"/>
        <v>3288.1929023010284</v>
      </c>
      <c r="K659" s="1">
        <f t="shared" ca="1" si="104"/>
        <v>18.462406271186442</v>
      </c>
      <c r="L659" s="6">
        <f t="shared" ca="1" si="105"/>
        <v>331.03169924763085</v>
      </c>
      <c r="M659" s="7">
        <f t="shared" ca="1" si="98"/>
        <v>10.718495997022934</v>
      </c>
      <c r="N659" s="8">
        <f ca="1">J659/AVERAGE(L539:L658)</f>
        <v>15.256796100151355</v>
      </c>
      <c r="O659" s="13">
        <f ca="1">1/M659-(G659/100-(((E659/E539)^(1/10))-1))</f>
        <v>0.11271163979524512</v>
      </c>
      <c r="P659" s="5">
        <f ca="1">((G659/G660+G659/1200+((1+G660/1200)^(-119))*(1-G659/G660)))</f>
        <v>1.0043471305841412</v>
      </c>
      <c r="Q659" s="5">
        <f ca="1">Q658*P658*E658/E659</f>
        <v>6.9681908566012716</v>
      </c>
      <c r="R659" s="10">
        <f t="shared" ca="1" si="99"/>
        <v>8.2327386844403216E-2</v>
      </c>
      <c r="S659" s="10">
        <f t="shared" ca="1" si="100"/>
        <v>6.9970595385996814E-2</v>
      </c>
      <c r="T659" s="10">
        <f t="shared" ca="1" si="101"/>
        <v>1.2356791458406402E-2</v>
      </c>
      <c r="U659" s="10"/>
      <c r="V659" s="11"/>
      <c r="W659" s="12"/>
      <c r="X659" s="12"/>
    </row>
    <row r="660" spans="1:24" x14ac:dyDescent="0.2">
      <c r="A660" s="3">
        <v>1925.11</v>
      </c>
      <c r="B660" s="4">
        <v>12.26</v>
      </c>
      <c r="C660" s="1">
        <v>0.5958</v>
      </c>
      <c r="D660" s="4">
        <v>1.2230000000000001</v>
      </c>
      <c r="E660" s="4">
        <v>18</v>
      </c>
      <c r="F660" s="1">
        <f t="shared" ca="1" si="106"/>
        <v>1925.8749999999502</v>
      </c>
      <c r="G660" s="5">
        <f ca="1">G650*2/12+G662*10/12</f>
        <v>3.71</v>
      </c>
      <c r="H660" s="1">
        <f t="shared" ca="1" si="102"/>
        <v>185.94537666666668</v>
      </c>
      <c r="I660" s="1">
        <f t="shared" ca="1" si="103"/>
        <v>9.0363992999999994</v>
      </c>
      <c r="J660" s="6">
        <f t="shared" ca="1" si="107"/>
        <v>3347.5101231129538</v>
      </c>
      <c r="K660" s="1">
        <f t="shared" ca="1" si="104"/>
        <v>18.549037166666668</v>
      </c>
      <c r="L660" s="6">
        <f t="shared" ca="1" si="105"/>
        <v>333.93188259112094</v>
      </c>
      <c r="M660" s="7">
        <f t="shared" ca="1" si="98"/>
        <v>10.886317440307939</v>
      </c>
      <c r="N660" s="8">
        <f ca="1">J660/AVERAGE(L540:L659)</f>
        <v>15.458345172036243</v>
      </c>
      <c r="O660" s="13">
        <f ca="1">1/M660-(G660/100-(((E660/E540)^(1/10))-1))</f>
        <v>0.11216870688545677</v>
      </c>
      <c r="P660" s="5">
        <f ca="1">((G660/G661+G660/1200+((1+G661/1200)^(-119))*(1-G660/G661)))</f>
        <v>1.0043355040657889</v>
      </c>
      <c r="Q660" s="5">
        <f ca="1">Q659*P659*E659/E660</f>
        <v>6.8818411173202998</v>
      </c>
      <c r="R660" s="10">
        <f t="shared" ca="1" si="99"/>
        <v>8.9667378175011248E-2</v>
      </c>
      <c r="S660" s="10">
        <f t="shared" ca="1" si="100"/>
        <v>7.0874478450491996E-2</v>
      </c>
      <c r="T660" s="10">
        <f t="shared" ca="1" si="101"/>
        <v>1.8792899724519252E-2</v>
      </c>
      <c r="U660" s="10"/>
      <c r="V660" s="11"/>
      <c r="W660" s="12"/>
      <c r="X660" s="12"/>
    </row>
    <row r="661" spans="1:24" x14ac:dyDescent="0.2">
      <c r="A661" s="3">
        <v>1925.12</v>
      </c>
      <c r="B661" s="4">
        <v>12.46</v>
      </c>
      <c r="C661" s="1">
        <v>0.6</v>
      </c>
      <c r="D661" s="4">
        <v>1.25</v>
      </c>
      <c r="E661" s="4">
        <v>17.899999999999999</v>
      </c>
      <c r="F661" s="1">
        <f t="shared" ca="1" si="106"/>
        <v>1925.9583333332835</v>
      </c>
      <c r="G661" s="5">
        <f ca="1">G650*1/12+G662*11/12</f>
        <v>3.6950000000000003</v>
      </c>
      <c r="H661" s="1">
        <f t="shared" ca="1" si="102"/>
        <v>190.03449050279332</v>
      </c>
      <c r="I661" s="1">
        <f t="shared" ca="1" si="103"/>
        <v>9.1509385474860334</v>
      </c>
      <c r="J661" s="6">
        <f t="shared" ca="1" si="107"/>
        <v>3434.8534523069752</v>
      </c>
      <c r="K661" s="1">
        <f t="shared" ca="1" si="104"/>
        <v>19.06445530726257</v>
      </c>
      <c r="L661" s="6">
        <f t="shared" ca="1" si="105"/>
        <v>344.58802691683132</v>
      </c>
      <c r="M661" s="7">
        <f t="shared" ca="1" si="98"/>
        <v>11.14736523913726</v>
      </c>
      <c r="N661" s="8">
        <f ca="1">J661/AVERAGE(L541:L660)</f>
        <v>15.788866974247377</v>
      </c>
      <c r="O661" s="13">
        <f ca="1">1/M661-(G661/100-(((E661/E541)^(1/10))-1))</f>
        <v>0.10957865215542231</v>
      </c>
      <c r="P661" s="5">
        <f ca="1">((G661/G662+G661/1200+((1+G662/1200)^(-119))*(1-G661/G662)))</f>
        <v>1.0043238783987345</v>
      </c>
      <c r="Q661" s="5">
        <f ca="1">Q660*P660*E660/E661</f>
        <v>6.9502900901878215</v>
      </c>
      <c r="R661" s="10">
        <f t="shared" ca="1" si="99"/>
        <v>8.7190293496408389E-2</v>
      </c>
      <c r="S661" s="10">
        <f t="shared" ca="1" si="100"/>
        <v>7.0161643644488958E-2</v>
      </c>
      <c r="T661" s="10">
        <f t="shared" ca="1" si="101"/>
        <v>1.7028649851919431E-2</v>
      </c>
      <c r="U661" s="10"/>
      <c r="V661" s="11"/>
      <c r="W661" s="12"/>
      <c r="X661" s="12"/>
    </row>
    <row r="662" spans="1:24" x14ac:dyDescent="0.2">
      <c r="A662" s="3">
        <v>1926.01</v>
      </c>
      <c r="B662" s="4">
        <v>12.65</v>
      </c>
      <c r="C662" s="1">
        <v>0.60750000000000004</v>
      </c>
      <c r="D662" s="4">
        <v>1.2490000000000001</v>
      </c>
      <c r="E662" s="4">
        <v>17.899999999999999</v>
      </c>
      <c r="F662" s="1">
        <f t="shared" ca="1" si="106"/>
        <v>1926.0416666666167</v>
      </c>
      <c r="G662" s="5">
        <v>3.68</v>
      </c>
      <c r="H662" s="1">
        <f t="shared" ca="1" si="102"/>
        <v>192.93228770949722</v>
      </c>
      <c r="I662" s="1">
        <f t="shared" ca="1" si="103"/>
        <v>9.265325279329609</v>
      </c>
      <c r="J662" s="6">
        <f t="shared" ca="1" si="107"/>
        <v>3501.1866474884655</v>
      </c>
      <c r="K662" s="1">
        <f t="shared" ca="1" si="104"/>
        <v>19.049203743016761</v>
      </c>
      <c r="L662" s="6">
        <f t="shared" ca="1" si="105"/>
        <v>345.69028638048172</v>
      </c>
      <c r="M662" s="7">
        <f t="shared" ca="1" si="98"/>
        <v>11.340966188506242</v>
      </c>
      <c r="N662" s="8">
        <f ca="1">J662/AVERAGE(L542:L661)</f>
        <v>16.018850836070296</v>
      </c>
      <c r="O662" s="13">
        <f ca="1">1/M662-(G662/100-(((E662/E542)^(1/10))-1))</f>
        <v>0.10717666605596014</v>
      </c>
      <c r="P662" s="5">
        <f ca="1">((G662/G663+G662/1200+((1+G663/1200)^(-119))*(1-G662/G663)))</f>
        <v>1.0054209127544818</v>
      </c>
      <c r="Q662" s="5">
        <f ca="1">Q661*P661*E661/E662</f>
        <v>6.9803422993737234</v>
      </c>
      <c r="R662" s="10">
        <f t="shared" ca="1" si="99"/>
        <v>9.1277021951106763E-2</v>
      </c>
      <c r="S662" s="10">
        <f t="shared" ca="1" si="100"/>
        <v>7.0045506362641285E-2</v>
      </c>
      <c r="T662" s="10">
        <f t="shared" ca="1" si="101"/>
        <v>2.1231515588465477E-2</v>
      </c>
      <c r="U662" s="10"/>
      <c r="V662" s="11"/>
      <c r="W662" s="12"/>
      <c r="X662" s="12"/>
    </row>
    <row r="663" spans="1:24" x14ac:dyDescent="0.2">
      <c r="A663" s="3">
        <v>1926.02</v>
      </c>
      <c r="B663" s="4">
        <v>12.67</v>
      </c>
      <c r="C663" s="1">
        <v>0.61499999999999999</v>
      </c>
      <c r="D663" s="4">
        <v>1.248</v>
      </c>
      <c r="E663" s="4">
        <v>17.899999999999999</v>
      </c>
      <c r="F663" s="1">
        <f t="shared" ca="1" si="106"/>
        <v>1926.12499999995</v>
      </c>
      <c r="G663" s="5">
        <f ca="1">G662*11/12+G674*1/12</f>
        <v>3.6516666666666668</v>
      </c>
      <c r="H663" s="1">
        <f t="shared" ca="1" si="102"/>
        <v>193.23731899441341</v>
      </c>
      <c r="I663" s="1">
        <f t="shared" ca="1" si="103"/>
        <v>9.3797120111731846</v>
      </c>
      <c r="J663" s="6">
        <f t="shared" ca="1" si="107"/>
        <v>3520.9067699100901</v>
      </c>
      <c r="K663" s="1">
        <f t="shared" ca="1" si="104"/>
        <v>19.033952178770949</v>
      </c>
      <c r="L663" s="6">
        <f t="shared" ca="1" si="105"/>
        <v>346.81070630211462</v>
      </c>
      <c r="M663" s="7">
        <f t="shared" ca="1" si="98"/>
        <v>11.389435672748018</v>
      </c>
      <c r="N663" s="8">
        <f ca="1">J663/AVERAGE(L543:L662)</f>
        <v>16.041273315196619</v>
      </c>
      <c r="O663" s="13">
        <f ca="1">1/M663-(G663/100-(((E663/E543)^(1/10))-1))</f>
        <v>0.10708475333291054</v>
      </c>
      <c r="P663" s="5">
        <f ca="1">((G663/G664+G663/1200+((1+G664/1200)^(-119))*(1-G663/G664)))</f>
        <v>1.0054004313264016</v>
      </c>
      <c r="Q663" s="5">
        <f ca="1">Q662*P662*E662/E663</f>
        <v>7.0181821259750468</v>
      </c>
      <c r="R663" s="10">
        <f t="shared" ca="1" si="99"/>
        <v>9.7077355087881401E-2</v>
      </c>
      <c r="S663" s="10">
        <f t="shared" ca="1" si="100"/>
        <v>6.967985956692857E-2</v>
      </c>
      <c r="T663" s="10">
        <f t="shared" ca="1" si="101"/>
        <v>2.739749552095283E-2</v>
      </c>
      <c r="U663" s="10"/>
      <c r="V663" s="11"/>
      <c r="W663" s="12"/>
      <c r="X663" s="12"/>
    </row>
    <row r="664" spans="1:24" x14ac:dyDescent="0.2">
      <c r="A664" s="3">
        <v>1926.03</v>
      </c>
      <c r="B664" s="4">
        <v>11.81</v>
      </c>
      <c r="C664" s="1">
        <v>0.62250000000000005</v>
      </c>
      <c r="D664" s="4">
        <v>1.248</v>
      </c>
      <c r="E664" s="4">
        <v>17.8</v>
      </c>
      <c r="F664" s="1">
        <f t="shared" ca="1" si="106"/>
        <v>1926.2083333332832</v>
      </c>
      <c r="G664" s="5">
        <f ca="1">G662*10/12+G674*2/12</f>
        <v>3.6233333333333335</v>
      </c>
      <c r="H664" s="1">
        <f t="shared" ca="1" si="102"/>
        <v>181.13288932584268</v>
      </c>
      <c r="I664" s="1">
        <f t="shared" ca="1" si="103"/>
        <v>9.5474363764044945</v>
      </c>
      <c r="J664" s="6">
        <f t="shared" ca="1" si="107"/>
        <v>3314.8530645901478</v>
      </c>
      <c r="K664" s="1">
        <f t="shared" ca="1" si="104"/>
        <v>19.140884494382021</v>
      </c>
      <c r="L664" s="6">
        <f t="shared" ca="1" si="105"/>
        <v>350.29099276956009</v>
      </c>
      <c r="M664" s="7">
        <f t="shared" ca="1" si="98"/>
        <v>10.71235206273249</v>
      </c>
      <c r="N664" s="8">
        <f ca="1">J664/AVERAGE(L544:L663)</f>
        <v>15.046869401752977</v>
      </c>
      <c r="O664" s="13">
        <f ca="1">1/M664-(G664/100-(((E664/E544)^(1/10))-1))</f>
        <v>0.11131698916246477</v>
      </c>
      <c r="P664" s="5">
        <f ca="1">((G664/G665+G664/1200+((1+G665/1200)^(-119))*(1-G664/G665)))</f>
        <v>1.0053799556662915</v>
      </c>
      <c r="Q664" s="5">
        <f ca="1">Q663*P663*E663/E664</f>
        <v>7.0957242542038035</v>
      </c>
      <c r="R664" s="10">
        <f t="shared" ca="1" si="99"/>
        <v>0.10715725991272818</v>
      </c>
      <c r="S664" s="10">
        <f t="shared" ca="1" si="100"/>
        <v>6.9495385832488932E-2</v>
      </c>
      <c r="T664" s="10">
        <f t="shared" ca="1" si="101"/>
        <v>3.7661874080239244E-2</v>
      </c>
      <c r="U664" s="10"/>
      <c r="V664" s="11"/>
      <c r="W664" s="12"/>
      <c r="X664" s="12"/>
    </row>
    <row r="665" spans="1:24" x14ac:dyDescent="0.2">
      <c r="A665" s="3">
        <v>1926.04</v>
      </c>
      <c r="B665" s="4">
        <v>11.48</v>
      </c>
      <c r="C665" s="1">
        <v>0.63</v>
      </c>
      <c r="D665" s="4">
        <v>1.2470000000000001</v>
      </c>
      <c r="E665" s="4">
        <v>17.899999999999999</v>
      </c>
      <c r="F665" s="1">
        <f t="shared" ca="1" si="106"/>
        <v>1926.2916666666165</v>
      </c>
      <c r="G665" s="5">
        <f ca="1">G662*9/12+G674*3/12</f>
        <v>3.5950000000000002</v>
      </c>
      <c r="H665" s="1">
        <f t="shared" ca="1" si="102"/>
        <v>175.08795754189944</v>
      </c>
      <c r="I665" s="1">
        <f t="shared" ca="1" si="103"/>
        <v>9.6084854748603359</v>
      </c>
      <c r="J665" s="6">
        <f t="shared" ca="1" si="107"/>
        <v>3218.8802445587198</v>
      </c>
      <c r="K665" s="1">
        <f t="shared" ca="1" si="104"/>
        <v>19.018700614525144</v>
      </c>
      <c r="L665" s="6">
        <f t="shared" ca="1" si="105"/>
        <v>349.64666071121292</v>
      </c>
      <c r="M665" s="7">
        <f t="shared" ca="1" si="98"/>
        <v>10.395587685954736</v>
      </c>
      <c r="N665" s="8">
        <f ca="1">J665/AVERAGE(L545:L664)</f>
        <v>14.562366728257404</v>
      </c>
      <c r="O665" s="13">
        <f ca="1">1/M665-(G665/100-(((E665/E545)^(1/10))-1))</f>
        <v>0.11403621939591527</v>
      </c>
      <c r="P665" s="5">
        <f ca="1">((G665/G666+G665/1200+((1+G666/1200)^(-119))*(1-G665/G666)))</f>
        <v>1.0053594857863619</v>
      </c>
      <c r="Q665" s="5">
        <f ca="1">Q664*P664*E664/E665</f>
        <v>7.0940447521110261</v>
      </c>
      <c r="R665" s="10">
        <f t="shared" ca="1" si="99"/>
        <v>0.11088512929981276</v>
      </c>
      <c r="S665" s="10">
        <f t="shared" ca="1" si="100"/>
        <v>6.9733856888830381E-2</v>
      </c>
      <c r="T665" s="10">
        <f t="shared" ca="1" si="101"/>
        <v>4.1151272410982376E-2</v>
      </c>
      <c r="U665" s="10"/>
      <c r="V665" s="11"/>
      <c r="W665" s="12"/>
      <c r="X665" s="12"/>
    </row>
    <row r="666" spans="1:24" x14ac:dyDescent="0.2">
      <c r="A666" s="3">
        <v>1926.05</v>
      </c>
      <c r="B666" s="4">
        <v>11.56</v>
      </c>
      <c r="C666" s="1">
        <v>0.63749999999999996</v>
      </c>
      <c r="D666" s="4">
        <v>1.246</v>
      </c>
      <c r="E666" s="4">
        <v>17.8</v>
      </c>
      <c r="F666" s="1">
        <f t="shared" ca="1" si="106"/>
        <v>1926.3749999999498</v>
      </c>
      <c r="G666" s="5">
        <f ca="1">G662*8/12+G674*4/12</f>
        <v>3.5666666666666669</v>
      </c>
      <c r="H666" s="1">
        <f t="shared" ca="1" si="102"/>
        <v>177.29857752808988</v>
      </c>
      <c r="I666" s="1">
        <f t="shared" ca="1" si="103"/>
        <v>9.7774950842696615</v>
      </c>
      <c r="J666" s="6">
        <f t="shared" ca="1" si="107"/>
        <v>3274.5004974828157</v>
      </c>
      <c r="K666" s="1">
        <f t="shared" ca="1" si="104"/>
        <v>19.110209999999999</v>
      </c>
      <c r="L666" s="6">
        <f t="shared" ca="1" si="105"/>
        <v>352.94356573214435</v>
      </c>
      <c r="M666" s="7">
        <f t="shared" ca="1" si="98"/>
        <v>10.575158463806103</v>
      </c>
      <c r="N666" s="8">
        <f ca="1">J666/AVERAGE(L546:L665)</f>
        <v>14.771860041900315</v>
      </c>
      <c r="O666" s="13">
        <f ca="1">1/M666-(G666/100-(((E666/E546)^(1/10))-1))</f>
        <v>0.11110746549615286</v>
      </c>
      <c r="P666" s="5">
        <f ca="1">((G666/G667+G666/1200+((1+G667/1200)^(-119))*(1-G666/G667)))</f>
        <v>1.0053390216988511</v>
      </c>
      <c r="Q666" s="5">
        <f ca="1">Q665*P665*E665/E666</f>
        <v>7.1721329660610822</v>
      </c>
      <c r="R666" s="10">
        <f t="shared" ca="1" si="99"/>
        <v>0.10329769326495719</v>
      </c>
      <c r="S666" s="10">
        <f t="shared" ca="1" si="100"/>
        <v>6.8776601827087447E-2</v>
      </c>
      <c r="T666" s="10">
        <f t="shared" ca="1" si="101"/>
        <v>3.4521091437869744E-2</v>
      </c>
      <c r="U666" s="10"/>
      <c r="V666" s="11"/>
      <c r="W666" s="12"/>
      <c r="X666" s="12"/>
    </row>
    <row r="667" spans="1:24" x14ac:dyDescent="0.2">
      <c r="A667" s="3">
        <v>1926.06</v>
      </c>
      <c r="B667" s="4">
        <v>12.11</v>
      </c>
      <c r="C667" s="1">
        <v>0.64500000000000002</v>
      </c>
      <c r="D667" s="4">
        <v>1.2450000000000001</v>
      </c>
      <c r="E667" s="4">
        <v>17.7</v>
      </c>
      <c r="F667" s="1">
        <f t="shared" ca="1" si="106"/>
        <v>1926.458333333283</v>
      </c>
      <c r="G667" s="5">
        <f ca="1">G662*7/12+G674*5/12</f>
        <v>3.5383333333333336</v>
      </c>
      <c r="H667" s="1">
        <f t="shared" ca="1" si="102"/>
        <v>186.78340847457625</v>
      </c>
      <c r="I667" s="1">
        <f t="shared" ca="1" si="103"/>
        <v>9.9484144067796603</v>
      </c>
      <c r="J667" s="6">
        <f t="shared" ca="1" si="107"/>
        <v>3464.9857124086925</v>
      </c>
      <c r="K667" s="1">
        <f t="shared" ca="1" si="104"/>
        <v>19.202753389830509</v>
      </c>
      <c r="L667" s="6">
        <f t="shared" ca="1" si="105"/>
        <v>356.2268548264924</v>
      </c>
      <c r="M667" s="7">
        <f t="shared" ca="1" si="98"/>
        <v>11.197979740229959</v>
      </c>
      <c r="N667" s="8">
        <f ca="1">J667/AVERAGE(L547:L666)</f>
        <v>15.591949753085144</v>
      </c>
      <c r="O667" s="13">
        <f ca="1">1/M667-(G667/100-(((E667/E547)^(1/10))-1))</f>
        <v>0.1045609564136776</v>
      </c>
      <c r="P667" s="5">
        <f ca="1">((G667/G668+G667/1200+((1+G668/1200)^(-119))*(1-G667/G668)))</f>
        <v>1.0053185634160247</v>
      </c>
      <c r="Q667" s="5">
        <f ca="1">Q666*P666*E666/E667</f>
        <v>7.2511620047893741</v>
      </c>
      <c r="R667" s="10">
        <f t="shared" ca="1" si="99"/>
        <v>0.10120351831446617</v>
      </c>
      <c r="S667" s="10">
        <f t="shared" ca="1" si="100"/>
        <v>6.7042914557499333E-2</v>
      </c>
      <c r="T667" s="10">
        <f t="shared" ca="1" si="101"/>
        <v>3.4160603756966834E-2</v>
      </c>
      <c r="U667" s="10"/>
      <c r="V667" s="11"/>
      <c r="W667" s="12"/>
      <c r="X667" s="12"/>
    </row>
    <row r="668" spans="1:24" x14ac:dyDescent="0.2">
      <c r="A668" s="3">
        <v>1926.07</v>
      </c>
      <c r="B668" s="4">
        <v>12.62</v>
      </c>
      <c r="C668" s="1">
        <v>0.65249999999999997</v>
      </c>
      <c r="D668" s="4">
        <v>1.244</v>
      </c>
      <c r="E668" s="4">
        <v>17.5</v>
      </c>
      <c r="F668" s="1">
        <f t="shared" ca="1" si="106"/>
        <v>1926.5416666666163</v>
      </c>
      <c r="G668" s="5">
        <f ca="1">G662*6/12+G674*6/12</f>
        <v>3.51</v>
      </c>
      <c r="H668" s="1">
        <f t="shared" ca="1" si="102"/>
        <v>196.87416342857142</v>
      </c>
      <c r="I668" s="1">
        <f t="shared" ca="1" si="103"/>
        <v>10.179111857142857</v>
      </c>
      <c r="J668" s="6">
        <f t="shared" ca="1" si="107"/>
        <v>3667.9134161149727</v>
      </c>
      <c r="K668" s="1">
        <f t="shared" ca="1" si="104"/>
        <v>19.406613257142855</v>
      </c>
      <c r="L668" s="6">
        <f t="shared" ca="1" si="105"/>
        <v>361.55976938565971</v>
      </c>
      <c r="M668" s="7">
        <f t="shared" ca="1" si="98"/>
        <v>11.869694058481278</v>
      </c>
      <c r="N668" s="8">
        <f ca="1">J668/AVERAGE(L548:L667)</f>
        <v>16.469124743360339</v>
      </c>
      <c r="O668" s="13">
        <f ca="1">1/M668-(G668/100-(((E668/E548)^(1/10))-1))</f>
        <v>9.8597390299536347E-2</v>
      </c>
      <c r="P668" s="5">
        <f ca="1">((G668/G669+G668/1200+((1+G669/1200)^(-119))*(1-G668/G669)))</f>
        <v>1.0052981109501766</v>
      </c>
      <c r="Q668" s="5">
        <f ca="1">Q667*P667*E667/E668</f>
        <v>7.3730389442631621</v>
      </c>
      <c r="R668" s="10">
        <f t="shared" ca="1" si="99"/>
        <v>0.10081264835027293</v>
      </c>
      <c r="S668" s="10">
        <f t="shared" ca="1" si="100"/>
        <v>6.4709778589431721E-2</v>
      </c>
      <c r="T668" s="10">
        <f t="shared" ca="1" si="101"/>
        <v>3.6102869760841205E-2</v>
      </c>
      <c r="U668" s="10"/>
      <c r="V668" s="11"/>
      <c r="W668" s="12"/>
      <c r="X668" s="12"/>
    </row>
    <row r="669" spans="1:24" x14ac:dyDescent="0.2">
      <c r="A669" s="3">
        <v>1926.08</v>
      </c>
      <c r="B669" s="4">
        <v>13.12</v>
      </c>
      <c r="C669" s="1">
        <v>0.66</v>
      </c>
      <c r="D669" s="4">
        <v>1.2430000000000001</v>
      </c>
      <c r="E669" s="4">
        <v>17.399999999999999</v>
      </c>
      <c r="F669" s="1">
        <f t="shared" ca="1" si="106"/>
        <v>1926.6249999999495</v>
      </c>
      <c r="G669" s="5">
        <f ca="1">G662*5/12+G674*7/12</f>
        <v>3.4816666666666665</v>
      </c>
      <c r="H669" s="1">
        <f t="shared" ca="1" si="102"/>
        <v>205.85053793103447</v>
      </c>
      <c r="I669" s="1">
        <f t="shared" ca="1" si="103"/>
        <v>10.355286206896553</v>
      </c>
      <c r="J669" s="6">
        <f t="shared" ca="1" si="107"/>
        <v>3851.2272392070981</v>
      </c>
      <c r="K669" s="1">
        <f t="shared" ca="1" si="104"/>
        <v>19.502455689655175</v>
      </c>
      <c r="L669" s="6">
        <f t="shared" ca="1" si="105"/>
        <v>364.86855627548965</v>
      </c>
      <c r="M669" s="7">
        <f t="shared" ca="1" si="98"/>
        <v>12.488808219521879</v>
      </c>
      <c r="N669" s="8">
        <f ca="1">J669/AVERAGE(L549:L668)</f>
        <v>17.260693795594289</v>
      </c>
      <c r="O669" s="13">
        <f ca="1">1/M669-(G669/100-(((E669/E549)^(1/10))-1))</f>
        <v>9.3136770867251001E-2</v>
      </c>
      <c r="P669" s="5">
        <f ca="1">((G669/G670+G669/1200+((1+G670/1200)^(-119))*(1-G669/G670)))</f>
        <v>1.0052776643136292</v>
      </c>
      <c r="Q669" s="5">
        <f ca="1">Q668*P668*E668/E669</f>
        <v>7.4547004106909336</v>
      </c>
      <c r="R669" s="10">
        <f t="shared" ca="1" si="99"/>
        <v>9.7173107482416698E-2</v>
      </c>
      <c r="S669" s="10">
        <f t="shared" ca="1" si="100"/>
        <v>6.2988249465290247E-2</v>
      </c>
      <c r="T669" s="10">
        <f t="shared" ca="1" si="101"/>
        <v>3.4184858017126452E-2</v>
      </c>
      <c r="U669" s="10"/>
      <c r="V669" s="11"/>
      <c r="W669" s="12"/>
      <c r="X669" s="12"/>
    </row>
    <row r="670" spans="1:24" x14ac:dyDescent="0.2">
      <c r="A670" s="3">
        <v>1926.09</v>
      </c>
      <c r="B670" s="4">
        <v>13.32</v>
      </c>
      <c r="C670" s="1">
        <v>0.66749999999999998</v>
      </c>
      <c r="D670" s="4">
        <v>1.242</v>
      </c>
      <c r="E670" s="4">
        <v>17.5</v>
      </c>
      <c r="F670" s="1">
        <f t="shared" ca="1" si="106"/>
        <v>1926.7083333332828</v>
      </c>
      <c r="G670" s="5">
        <f ca="1">G662*4/12+G674*8/12</f>
        <v>3.4533333333333331</v>
      </c>
      <c r="H670" s="1">
        <f t="shared" ca="1" si="102"/>
        <v>207.79428342857142</v>
      </c>
      <c r="I670" s="1">
        <f t="shared" ca="1" si="103"/>
        <v>10.413114428571427</v>
      </c>
      <c r="J670" s="6">
        <f t="shared" ca="1" si="107"/>
        <v>3903.8272706476409</v>
      </c>
      <c r="K670" s="1">
        <f t="shared" ca="1" si="104"/>
        <v>19.375412914285715</v>
      </c>
      <c r="L670" s="6">
        <f t="shared" ca="1" si="105"/>
        <v>364.0055157766044</v>
      </c>
      <c r="M670" s="7">
        <f t="shared" ca="1" si="98"/>
        <v>12.692614823344721</v>
      </c>
      <c r="N670" s="8">
        <f ca="1">J670/AVERAGE(L550:L669)</f>
        <v>17.470213778374845</v>
      </c>
      <c r="O670" s="13">
        <f ca="1">1/M670-(G670/100-(((E670/E550)^(1/10))-1))</f>
        <v>9.083041184019533E-2</v>
      </c>
      <c r="P670" s="5">
        <f ca="1">((G670/G671+G670/1200+((1+G671/1200)^(-119))*(1-G670/G671)))</f>
        <v>1.0052572235187336</v>
      </c>
      <c r="Q670" s="5">
        <f ca="1">Q669*P669*E669/E670</f>
        <v>7.4512207094914205</v>
      </c>
      <c r="R670" s="10">
        <f t="shared" ca="1" si="99"/>
        <v>9.7269107033777225E-2</v>
      </c>
      <c r="S670" s="10">
        <f t="shared" ca="1" si="100"/>
        <v>6.3250861066933117E-2</v>
      </c>
      <c r="T670" s="10">
        <f t="shared" ca="1" si="101"/>
        <v>3.4018245966844107E-2</v>
      </c>
      <c r="U670" s="10"/>
      <c r="V670" s="11"/>
      <c r="W670" s="12"/>
      <c r="X670" s="12"/>
    </row>
    <row r="671" spans="1:24" x14ac:dyDescent="0.2">
      <c r="A671" s="3">
        <v>1926.1</v>
      </c>
      <c r="B671" s="4">
        <v>13.02</v>
      </c>
      <c r="C671" s="1">
        <v>0.67500000000000004</v>
      </c>
      <c r="D671" s="4">
        <v>1.242</v>
      </c>
      <c r="E671" s="4">
        <v>17.600000000000001</v>
      </c>
      <c r="F671" s="1">
        <f t="shared" ca="1" si="106"/>
        <v>1926.791666666616</v>
      </c>
      <c r="G671" s="5">
        <f ca="1">G662*3/12+G674*9/12</f>
        <v>3.4249999999999998</v>
      </c>
      <c r="H671" s="1">
        <f t="shared" ca="1" si="102"/>
        <v>201.96017386363633</v>
      </c>
      <c r="I671" s="1">
        <f t="shared" ca="1" si="103"/>
        <v>10.470285511363636</v>
      </c>
      <c r="J671" s="6">
        <f t="shared" ca="1" si="107"/>
        <v>3810.61405263193</v>
      </c>
      <c r="K671" s="1">
        <f t="shared" ca="1" si="104"/>
        <v>19.26532534090909</v>
      </c>
      <c r="L671" s="6">
        <f t="shared" ca="1" si="105"/>
        <v>363.50097184092613</v>
      </c>
      <c r="M671" s="7">
        <f t="shared" ca="1" si="98"/>
        <v>12.426517521583351</v>
      </c>
      <c r="N671" s="8">
        <f ca="1">J671/AVERAGE(L551:L670)</f>
        <v>17.033811722274976</v>
      </c>
      <c r="O671" s="13">
        <f ca="1">1/M671-(G671/100-(((E671/E551)^(1/10))-1))</f>
        <v>9.1529018787589234E-2</v>
      </c>
      <c r="P671" s="5">
        <f ca="1">((G671/G672+G671/1200+((1+G672/1200)^(-119))*(1-G671/G672)))</f>
        <v>1.0052367885778679</v>
      </c>
      <c r="Q671" s="5">
        <f ca="1">Q670*P670*E670/E671</f>
        <v>7.4478343885994933</v>
      </c>
      <c r="R671" s="10">
        <f t="shared" ca="1" si="99"/>
        <v>0.10590168770457797</v>
      </c>
      <c r="S671" s="10">
        <f t="shared" ca="1" si="100"/>
        <v>6.3512451184954077E-2</v>
      </c>
      <c r="T671" s="10">
        <f t="shared" ca="1" si="101"/>
        <v>4.2389236519623896E-2</v>
      </c>
      <c r="U671" s="10"/>
      <c r="V671" s="11"/>
      <c r="W671" s="12"/>
      <c r="X671" s="12"/>
    </row>
    <row r="672" spans="1:24" x14ac:dyDescent="0.2">
      <c r="A672" s="3">
        <v>1926.11</v>
      </c>
      <c r="B672" s="4">
        <v>13.19</v>
      </c>
      <c r="C672" s="1">
        <v>0.6825</v>
      </c>
      <c r="D672" s="4">
        <v>1.2410000000000001</v>
      </c>
      <c r="E672" s="4">
        <v>17.7</v>
      </c>
      <c r="F672" s="1">
        <f t="shared" ca="1" si="106"/>
        <v>1926.8749999999493</v>
      </c>
      <c r="G672" s="5">
        <f ca="1">G662*2/12+G674*10/12</f>
        <v>3.3966666666666665</v>
      </c>
      <c r="H672" s="1">
        <f t="shared" ca="1" si="102"/>
        <v>203.44121864406779</v>
      </c>
      <c r="I672" s="1">
        <f t="shared" ca="1" si="103"/>
        <v>10.52681059322034</v>
      </c>
      <c r="J672" s="6">
        <f t="shared" ca="1" si="107"/>
        <v>3855.110405117166</v>
      </c>
      <c r="K672" s="1">
        <f t="shared" ca="1" si="104"/>
        <v>19.14105779661017</v>
      </c>
      <c r="L672" s="6">
        <f t="shared" ca="1" si="105"/>
        <v>362.71357185370761</v>
      </c>
      <c r="M672" s="7">
        <f t="shared" ca="1" si="98"/>
        <v>12.615251212344488</v>
      </c>
      <c r="N672" s="8">
        <f ca="1">J672/AVERAGE(L552:L671)</f>
        <v>17.219085274376596</v>
      </c>
      <c r="O672" s="13">
        <f ca="1">1/M672-(G672/100-(((E672/E552)^(1/10))-1))</f>
        <v>8.9367477165152587E-2</v>
      </c>
      <c r="P672" s="5">
        <f ca="1">((G672/G673+G672/1200+((1+G673/1200)^(-119))*(1-G672/G673)))</f>
        <v>1.0052163595034402</v>
      </c>
      <c r="Q672" s="5">
        <f ca="1">Q671*P671*E671/E672</f>
        <v>7.4445386078383011</v>
      </c>
      <c r="R672" s="10">
        <f t="shared" ca="1" si="99"/>
        <v>0.10801736537684681</v>
      </c>
      <c r="S672" s="10">
        <f t="shared" ca="1" si="100"/>
        <v>6.377305781836129E-2</v>
      </c>
      <c r="T672" s="10">
        <f t="shared" ca="1" si="101"/>
        <v>4.4244307558485518E-2</v>
      </c>
      <c r="U672" s="10"/>
      <c r="V672" s="11"/>
      <c r="W672" s="12"/>
      <c r="X672" s="12"/>
    </row>
    <row r="673" spans="1:24" x14ac:dyDescent="0.2">
      <c r="A673" s="3">
        <v>1926.12</v>
      </c>
      <c r="B673" s="4">
        <v>13.49</v>
      </c>
      <c r="C673" s="1">
        <v>0.69</v>
      </c>
      <c r="D673" s="4">
        <v>1.24</v>
      </c>
      <c r="E673" s="4">
        <v>17.7</v>
      </c>
      <c r="F673" s="1">
        <f t="shared" ca="1" si="106"/>
        <v>1926.9583333332826</v>
      </c>
      <c r="G673" s="5">
        <f ca="1">G662*1/12+G674*11/12</f>
        <v>3.3683333333333327</v>
      </c>
      <c r="H673" s="1">
        <f t="shared" ca="1" si="102"/>
        <v>208.06838813559321</v>
      </c>
      <c r="I673" s="1">
        <f t="shared" ca="1" si="103"/>
        <v>10.642489830508474</v>
      </c>
      <c r="J673" s="6">
        <f t="shared" ca="1" si="107"/>
        <v>3959.5988031330403</v>
      </c>
      <c r="K673" s="1">
        <f t="shared" ca="1" si="104"/>
        <v>19.125633898305082</v>
      </c>
      <c r="L673" s="6">
        <f t="shared" ca="1" si="105"/>
        <v>363.96608716715861</v>
      </c>
      <c r="M673" s="7">
        <f t="shared" ca="1" si="98"/>
        <v>13.009052728993129</v>
      </c>
      <c r="N673" s="8">
        <f ca="1">J673/AVERAGE(L553:L672)</f>
        <v>17.67784190354476</v>
      </c>
      <c r="O673" s="13">
        <f ca="1">1/M673-(G673/100-(((E673/E553)^(1/10))-1))</f>
        <v>8.6347660503229076E-2</v>
      </c>
      <c r="P673" s="5">
        <f ca="1">((G673/G674+G673/1200+((1+G674/1200)^(-119))*(1-G673/G674)))</f>
        <v>1.0051959363078855</v>
      </c>
      <c r="Q673" s="5">
        <f ca="1">Q672*P672*E672/E673</f>
        <v>7.483371997554026</v>
      </c>
      <c r="R673" s="10">
        <f t="shared" ca="1" si="99"/>
        <v>0.1035208278604256</v>
      </c>
      <c r="S673" s="10">
        <f t="shared" ca="1" si="100"/>
        <v>6.3433430531809165E-2</v>
      </c>
      <c r="T673" s="10">
        <f t="shared" ca="1" si="101"/>
        <v>4.0087397328616436E-2</v>
      </c>
      <c r="U673" s="10"/>
      <c r="V673" s="11"/>
      <c r="W673" s="12"/>
      <c r="X673" s="12"/>
    </row>
    <row r="674" spans="1:24" x14ac:dyDescent="0.2">
      <c r="A674" s="3">
        <v>1927.01</v>
      </c>
      <c r="B674" s="4">
        <v>13.4</v>
      </c>
      <c r="C674" s="1">
        <v>0.69669999999999999</v>
      </c>
      <c r="D674" s="4">
        <v>1.2290000000000001</v>
      </c>
      <c r="E674" s="4">
        <v>17.5</v>
      </c>
      <c r="F674" s="1">
        <f t="shared" ca="1" si="106"/>
        <v>1927.0416666666158</v>
      </c>
      <c r="G674" s="5">
        <v>3.34</v>
      </c>
      <c r="H674" s="1">
        <f t="shared" ca="1" si="102"/>
        <v>209.04229714285714</v>
      </c>
      <c r="I674" s="1">
        <f t="shared" ca="1" si="103"/>
        <v>10.868639434285713</v>
      </c>
      <c r="J674" s="6">
        <f t="shared" ca="1" si="107"/>
        <v>3995.3686605703915</v>
      </c>
      <c r="K674" s="1">
        <f t="shared" ca="1" si="104"/>
        <v>19.172610685714286</v>
      </c>
      <c r="L674" s="6">
        <f t="shared" ca="1" si="105"/>
        <v>366.44090177917997</v>
      </c>
      <c r="M674" s="7">
        <f t="shared" ca="1" si="98"/>
        <v>13.185930628677792</v>
      </c>
      <c r="N674" s="8">
        <f ca="1">J674/AVERAGE(L554:L673)</f>
        <v>17.836264453737641</v>
      </c>
      <c r="O674" s="13">
        <f ca="1">1/M674-(G674/100-(((E674/E554)^(1/10))-1))</f>
        <v>8.3521082543100103E-2</v>
      </c>
      <c r="P674" s="5">
        <f ca="1">((G674/G675+G674/1200+((1+G675/1200)^(-119))*(1-G674/G675)))</f>
        <v>1.0028536005602389</v>
      </c>
      <c r="Q674" s="5">
        <f ca="1">Q673*P673*E673/E674</f>
        <v>7.6082237517852054</v>
      </c>
      <c r="R674" s="10">
        <f t="shared" ca="1" si="99"/>
        <v>0.10550186110804294</v>
      </c>
      <c r="S674" s="10">
        <f t="shared" ca="1" si="100"/>
        <v>6.1133377478449047E-2</v>
      </c>
      <c r="T674" s="10">
        <f t="shared" ca="1" si="101"/>
        <v>4.4368483629593891E-2</v>
      </c>
      <c r="U674" s="10"/>
      <c r="V674" s="11"/>
      <c r="W674" s="12"/>
      <c r="X674" s="12"/>
    </row>
    <row r="675" spans="1:24" x14ac:dyDescent="0.2">
      <c r="A675" s="3">
        <v>1927.02</v>
      </c>
      <c r="B675" s="4">
        <v>13.66</v>
      </c>
      <c r="C675" s="1">
        <v>0.70330000000000004</v>
      </c>
      <c r="D675" s="4">
        <v>1.218</v>
      </c>
      <c r="E675" s="4">
        <v>17.399999999999999</v>
      </c>
      <c r="F675" s="1">
        <f t="shared" ca="1" si="106"/>
        <v>1927.1249999999491</v>
      </c>
      <c r="G675" s="5">
        <f ca="1">G674*11/12+G686*1/12</f>
        <v>3.339166666666666</v>
      </c>
      <c r="H675" s="1">
        <f t="shared" ca="1" si="102"/>
        <v>214.32304482758622</v>
      </c>
      <c r="I675" s="1">
        <f t="shared" ca="1" si="103"/>
        <v>11.034655741379311</v>
      </c>
      <c r="J675" s="6">
        <f t="shared" ca="1" si="107"/>
        <v>4113.8733553298025</v>
      </c>
      <c r="K675" s="1">
        <f t="shared" ca="1" si="104"/>
        <v>19.110210000000002</v>
      </c>
      <c r="L675" s="6">
        <f t="shared" ca="1" si="105"/>
        <v>366.81535481637627</v>
      </c>
      <c r="M675" s="7">
        <f t="shared" ca="1" si="98"/>
        <v>13.633966132216214</v>
      </c>
      <c r="N675" s="8">
        <f ca="1">J675/AVERAGE(L555:L674)</f>
        <v>18.358019636037486</v>
      </c>
      <c r="O675" s="13">
        <f ca="1">1/M675-(G675/100-(((E675/E555)^(1/10))-1))</f>
        <v>7.7809844861314148E-2</v>
      </c>
      <c r="P675" s="5">
        <f ca="1">((G675/G676+G675/1200+((1+G676/1200)^(-119))*(1-G675/G676)))</f>
        <v>1.0028529088762781</v>
      </c>
      <c r="Q675" s="5">
        <f ca="1">Q674*P674*E674/E675</f>
        <v>7.6737847821005838</v>
      </c>
      <c r="R675" s="10">
        <f t="shared" ca="1" si="99"/>
        <v>0.10586716757743009</v>
      </c>
      <c r="S675" s="10">
        <f t="shared" ca="1" si="100"/>
        <v>6.0551898984331887E-2</v>
      </c>
      <c r="T675" s="10">
        <f t="shared" ca="1" si="101"/>
        <v>4.5315268593098201E-2</v>
      </c>
      <c r="U675" s="10"/>
      <c r="V675" s="11"/>
      <c r="W675" s="12"/>
      <c r="X675" s="12"/>
    </row>
    <row r="676" spans="1:24" x14ac:dyDescent="0.2">
      <c r="A676" s="3">
        <v>1927.03</v>
      </c>
      <c r="B676" s="4">
        <v>13.87</v>
      </c>
      <c r="C676" s="1">
        <v>0.71</v>
      </c>
      <c r="D676" s="4">
        <v>1.208</v>
      </c>
      <c r="E676" s="4">
        <v>17.3</v>
      </c>
      <c r="F676" s="1">
        <f t="shared" ca="1" si="106"/>
        <v>1927.2083333332823</v>
      </c>
      <c r="G676" s="5">
        <f ca="1">G674*10/12+G686*2/12</f>
        <v>3.3383333333333334</v>
      </c>
      <c r="H676" s="1">
        <f t="shared" ca="1" si="102"/>
        <v>218.87581560693638</v>
      </c>
      <c r="I676" s="1">
        <f t="shared" ca="1" si="103"/>
        <v>11.204169364161848</v>
      </c>
      <c r="J676" s="6">
        <f t="shared" ca="1" si="107"/>
        <v>4219.1843213292923</v>
      </c>
      <c r="K676" s="1">
        <f t="shared" ca="1" si="104"/>
        <v>19.062868439306357</v>
      </c>
      <c r="L676" s="6">
        <f t="shared" ca="1" si="105"/>
        <v>367.46753137460598</v>
      </c>
      <c r="M676" s="7">
        <f t="shared" ca="1" si="98"/>
        <v>14.033257507604494</v>
      </c>
      <c r="N676" s="8">
        <f ca="1">J676/AVERAGE(L556:L675)</f>
        <v>18.811934763187679</v>
      </c>
      <c r="O676" s="13">
        <f ca="1">1/M676-(G676/100-(((E676/E556)^(1/10))-1))</f>
        <v>7.5133224962694575E-2</v>
      </c>
      <c r="P676" s="5">
        <f ca="1">((G676/G677+G676/1200+((1+G677/1200)^(-119))*(1-G676/G677)))</f>
        <v>1.002852217192467</v>
      </c>
      <c r="Q676" s="5">
        <f ca="1">Q675*P675*E675/E676</f>
        <v>7.7401610751600858</v>
      </c>
      <c r="R676" s="10">
        <f t="shared" ca="1" si="99"/>
        <v>0.1025545418595506</v>
      </c>
      <c r="S676" s="10">
        <f t="shared" ca="1" si="100"/>
        <v>5.9217643081540539E-2</v>
      </c>
      <c r="T676" s="10">
        <f t="shared" ca="1" si="101"/>
        <v>4.3336898778010058E-2</v>
      </c>
      <c r="U676" s="10"/>
      <c r="V676" s="11"/>
      <c r="W676" s="12"/>
      <c r="X676" s="12"/>
    </row>
    <row r="677" spans="1:24" x14ac:dyDescent="0.2">
      <c r="A677" s="3">
        <v>1927.04</v>
      </c>
      <c r="B677" s="4">
        <v>14.21</v>
      </c>
      <c r="C677" s="1">
        <v>0.7167</v>
      </c>
      <c r="D677" s="4">
        <v>1.1970000000000001</v>
      </c>
      <c r="E677" s="4">
        <v>17.3</v>
      </c>
      <c r="F677" s="1">
        <f t="shared" ca="1" si="106"/>
        <v>1927.2916666666156</v>
      </c>
      <c r="G677" s="5">
        <f ca="1">G674*9/12+G686*3/12</f>
        <v>3.3374999999999999</v>
      </c>
      <c r="H677" s="1">
        <f t="shared" ca="1" si="102"/>
        <v>224.24119248554911</v>
      </c>
      <c r="I677" s="1">
        <f t="shared" ca="1" si="103"/>
        <v>11.309898849710981</v>
      </c>
      <c r="J677" s="6">
        <f t="shared" ca="1" si="107"/>
        <v>4340.7786582322015</v>
      </c>
      <c r="K677" s="1">
        <f t="shared" ca="1" si="104"/>
        <v>18.889282716763002</v>
      </c>
      <c r="L677" s="6">
        <f t="shared" ca="1" si="105"/>
        <v>365.65179830428883</v>
      </c>
      <c r="M677" s="7">
        <f t="shared" ca="1" si="98"/>
        <v>14.488222209157056</v>
      </c>
      <c r="N677" s="8">
        <f ca="1">J677/AVERAGE(L557:L676)</f>
        <v>19.335123464058139</v>
      </c>
      <c r="O677" s="13">
        <f ca="1">1/M677-(G677/100-(((E677/E557)^(1/10))-1))</f>
        <v>6.7855377278557782E-2</v>
      </c>
      <c r="P677" s="5">
        <f ca="1">((G677/G678+G677/1200+((1+G678/1200)^(-119))*(1-G677/G678)))</f>
        <v>1.002851525508806</v>
      </c>
      <c r="Q677" s="5">
        <f ca="1">Q676*P676*E676/E677</f>
        <v>7.7622376956511214</v>
      </c>
      <c r="R677" s="10">
        <f t="shared" ca="1" si="99"/>
        <v>9.2329376802516627E-2</v>
      </c>
      <c r="S677" s="10">
        <f t="shared" ca="1" si="100"/>
        <v>5.8499462318934548E-2</v>
      </c>
      <c r="T677" s="10">
        <f t="shared" ca="1" si="101"/>
        <v>3.382991448358208E-2</v>
      </c>
      <c r="U677" s="10"/>
      <c r="V677" s="11"/>
      <c r="W677" s="12"/>
      <c r="X677" s="12"/>
    </row>
    <row r="678" spans="1:24" x14ac:dyDescent="0.2">
      <c r="A678" s="3">
        <v>1927.05</v>
      </c>
      <c r="B678" s="4">
        <v>14.7</v>
      </c>
      <c r="C678" s="1">
        <v>0.72330000000000005</v>
      </c>
      <c r="D678" s="4">
        <v>1.1859999999999999</v>
      </c>
      <c r="E678" s="4">
        <v>17.399999999999999</v>
      </c>
      <c r="F678" s="1">
        <f t="shared" ca="1" si="106"/>
        <v>1927.3749999999488</v>
      </c>
      <c r="G678" s="5">
        <f ca="1">G674*8/12+G686*4/12</f>
        <v>3.3366666666666669</v>
      </c>
      <c r="H678" s="1">
        <f t="shared" ca="1" si="102"/>
        <v>230.64046551724138</v>
      </c>
      <c r="I678" s="1">
        <f t="shared" ca="1" si="103"/>
        <v>11.348452293103449</v>
      </c>
      <c r="J678" s="6">
        <f t="shared" ca="1" si="107"/>
        <v>4482.9600333128792</v>
      </c>
      <c r="K678" s="1">
        <f t="shared" ca="1" si="104"/>
        <v>18.608135517241379</v>
      </c>
      <c r="L678" s="6">
        <f t="shared" ca="1" si="105"/>
        <v>361.68643534075335</v>
      </c>
      <c r="M678" s="7">
        <f t="shared" ca="1" si="98"/>
        <v>15.002347055737109</v>
      </c>
      <c r="N678" s="8">
        <f ca="1">J678/AVERAGE(L558:L677)</f>
        <v>19.9360966829584</v>
      </c>
      <c r="O678" s="13">
        <f ca="1">1/M678-(G678/100-(((E678/E558)^(1/10))-1))</f>
        <v>6.4468256503694935E-2</v>
      </c>
      <c r="P678" s="5">
        <f ca="1">((G678/G679+G678/1200+((1+G679/1200)^(-119))*(1-G678/G679)))</f>
        <v>1.0028508338252951</v>
      </c>
      <c r="Q678" s="5">
        <f ca="1">Q677*P677*E677/E678</f>
        <v>7.7396341448224355</v>
      </c>
      <c r="R678" s="10">
        <f t="shared" ca="1" si="99"/>
        <v>8.3543063670523221E-2</v>
      </c>
      <c r="S678" s="10">
        <f t="shared" ca="1" si="100"/>
        <v>5.8396031918390712E-2</v>
      </c>
      <c r="T678" s="10">
        <f t="shared" ca="1" si="101"/>
        <v>2.5147031752132509E-2</v>
      </c>
      <c r="U678" s="10"/>
      <c r="V678" s="11"/>
      <c r="W678" s="12"/>
      <c r="X678" s="12"/>
    </row>
    <row r="679" spans="1:24" x14ac:dyDescent="0.2">
      <c r="A679" s="3">
        <v>1927.06</v>
      </c>
      <c r="B679" s="4">
        <v>14.89</v>
      </c>
      <c r="C679" s="1">
        <v>0.73</v>
      </c>
      <c r="D679" s="4">
        <v>1.175</v>
      </c>
      <c r="E679" s="4">
        <v>17.600000000000001</v>
      </c>
      <c r="F679" s="1">
        <f t="shared" ca="1" si="106"/>
        <v>1927.4583333332821</v>
      </c>
      <c r="G679" s="5">
        <f ca="1">G674*7/12+G686*5/12</f>
        <v>3.3358333333333334</v>
      </c>
      <c r="H679" s="1">
        <f t="shared" ca="1" si="102"/>
        <v>230.96674261363634</v>
      </c>
      <c r="I679" s="1">
        <f t="shared" ca="1" si="103"/>
        <v>11.323419886363634</v>
      </c>
      <c r="J679" s="6">
        <f t="shared" ca="1" si="107"/>
        <v>4507.6429977820117</v>
      </c>
      <c r="K679" s="1">
        <f t="shared" ca="1" si="104"/>
        <v>18.226052556818182</v>
      </c>
      <c r="L679" s="6">
        <f t="shared" ca="1" si="105"/>
        <v>355.70722111443007</v>
      </c>
      <c r="M679" s="7">
        <f t="shared" ca="1" si="98"/>
        <v>15.120333481747524</v>
      </c>
      <c r="N679" s="8">
        <f ca="1">J679/AVERAGE(L559:L678)</f>
        <v>20.010588031136422</v>
      </c>
      <c r="O679" s="13">
        <f ca="1">1/M679-(G679/100-(((E679/E559)^(1/10))-1))</f>
        <v>6.3536290068551438E-2</v>
      </c>
      <c r="P679" s="5">
        <f ca="1">((G679/G680+G679/1200+((1+G680/1200)^(-119))*(1-G679/G680)))</f>
        <v>1.002850142141934</v>
      </c>
      <c r="Q679" s="5">
        <f ca="1">Q678*P678*E678/E679</f>
        <v>7.6734974356874721</v>
      </c>
      <c r="R679" s="10">
        <f t="shared" ca="1" si="99"/>
        <v>7.9294574012976904E-2</v>
      </c>
      <c r="S679" s="10">
        <f t="shared" ca="1" si="100"/>
        <v>5.9629704232518232E-2</v>
      </c>
      <c r="T679" s="10">
        <f t="shared" ca="1" si="101"/>
        <v>1.9664869780458671E-2</v>
      </c>
      <c r="U679" s="10"/>
      <c r="V679" s="11"/>
      <c r="W679" s="12"/>
      <c r="X679" s="12"/>
    </row>
    <row r="680" spans="1:24" x14ac:dyDescent="0.2">
      <c r="A680" s="3">
        <v>1927.07</v>
      </c>
      <c r="B680" s="4">
        <v>15.22</v>
      </c>
      <c r="C680" s="1">
        <v>0.73670000000000002</v>
      </c>
      <c r="D680" s="4">
        <v>1.1639999999999999</v>
      </c>
      <c r="E680" s="4">
        <v>17.3</v>
      </c>
      <c r="F680" s="1">
        <f t="shared" ca="1" si="106"/>
        <v>1927.5416666666154</v>
      </c>
      <c r="G680" s="5">
        <f ca="1">G674*6/12+G686*6/12</f>
        <v>3.335</v>
      </c>
      <c r="H680" s="1">
        <f t="shared" ca="1" si="102"/>
        <v>240.17951791907515</v>
      </c>
      <c r="I680" s="1">
        <f t="shared" ca="1" si="103"/>
        <v>11.62550925433526</v>
      </c>
      <c r="J680" s="6">
        <f t="shared" ca="1" si="107"/>
        <v>4706.3507079275505</v>
      </c>
      <c r="K680" s="1">
        <f t="shared" ca="1" si="104"/>
        <v>18.368525549132947</v>
      </c>
      <c r="L680" s="6">
        <f t="shared" ca="1" si="105"/>
        <v>359.9337860727772</v>
      </c>
      <c r="M680" s="7">
        <f t="shared" ca="1" si="98"/>
        <v>15.820802594477746</v>
      </c>
      <c r="N680" s="8">
        <f ca="1">J680/AVERAGE(L560:L679)</f>
        <v>20.854728675080434</v>
      </c>
      <c r="O680" s="13">
        <f ca="1">1/M680-(G680/100-(((E680/E560)^(1/10))-1))</f>
        <v>6.0442434969226293E-2</v>
      </c>
      <c r="P680" s="5">
        <f ca="1">((G680/G681+G680/1200+((1+G681/1200)^(-119))*(1-G680/G681)))</f>
        <v>1.0028494504587229</v>
      </c>
      <c r="Q680" s="5">
        <f ca="1">Q679*P679*E679/E680</f>
        <v>7.8288136818639931</v>
      </c>
      <c r="R680" s="10">
        <f t="shared" ca="1" si="99"/>
        <v>8.0569108078625717E-2</v>
      </c>
      <c r="S680" s="10">
        <f t="shared" ca="1" si="100"/>
        <v>5.7100268759432193E-2</v>
      </c>
      <c r="T680" s="10">
        <f t="shared" ca="1" si="101"/>
        <v>2.3468839319193524E-2</v>
      </c>
      <c r="U680" s="10"/>
      <c r="V680" s="11"/>
      <c r="W680" s="12"/>
      <c r="X680" s="12"/>
    </row>
    <row r="681" spans="1:24" x14ac:dyDescent="0.2">
      <c r="A681" s="3">
        <v>1927.08</v>
      </c>
      <c r="B681" s="4">
        <v>16.03</v>
      </c>
      <c r="C681" s="1">
        <v>0.74329999999999996</v>
      </c>
      <c r="D681" s="4">
        <v>1.153</v>
      </c>
      <c r="E681" s="4">
        <v>17.2</v>
      </c>
      <c r="F681" s="1">
        <f t="shared" ca="1" si="106"/>
        <v>1927.6249999999486</v>
      </c>
      <c r="G681" s="5">
        <f ca="1">G674*5/12+G686*7/12</f>
        <v>3.3341666666666665</v>
      </c>
      <c r="H681" s="1">
        <f t="shared" ca="1" si="102"/>
        <v>254.43244709302326</v>
      </c>
      <c r="I681" s="1">
        <f t="shared" ca="1" si="103"/>
        <v>11.797856389534884</v>
      </c>
      <c r="J681" s="6">
        <f t="shared" ca="1" si="107"/>
        <v>5004.9038682609616</v>
      </c>
      <c r="K681" s="1">
        <f t="shared" ca="1" si="104"/>
        <v>18.300724360465114</v>
      </c>
      <c r="L681" s="6">
        <f t="shared" ca="1" si="105"/>
        <v>359.99090206518332</v>
      </c>
      <c r="M681" s="7">
        <f t="shared" ca="1" si="98"/>
        <v>16.8628618527638</v>
      </c>
      <c r="N681" s="8">
        <f ca="1">J681/AVERAGE(L561:L680)</f>
        <v>22.135608380554508</v>
      </c>
      <c r="O681" s="13">
        <f ca="1">1/M681-(G681/100-(((E681/E561)^(1/10))-1))</f>
        <v>5.4351821876082659E-2</v>
      </c>
      <c r="P681" s="5">
        <f ca="1">((G681/G682+G681/1200+((1+G682/1200)^(-119))*(1-G681/G682)))</f>
        <v>1.0028487587756614</v>
      </c>
      <c r="Q681" s="5">
        <f ca="1">Q680*P680*E680/E681</f>
        <v>7.8967675538254616</v>
      </c>
      <c r="R681" s="10">
        <f t="shared" ca="1" si="99"/>
        <v>7.5463992313564932E-2</v>
      </c>
      <c r="S681" s="10">
        <f t="shared" ca="1" si="100"/>
        <v>5.6509414338211217E-2</v>
      </c>
      <c r="T681" s="10">
        <f t="shared" ca="1" si="101"/>
        <v>1.8954577975353715E-2</v>
      </c>
      <c r="U681" s="10"/>
      <c r="V681" s="11"/>
      <c r="W681" s="12"/>
      <c r="X681" s="12"/>
    </row>
    <row r="682" spans="1:24" x14ac:dyDescent="0.2">
      <c r="A682" s="3">
        <v>1927.09</v>
      </c>
      <c r="B682" s="4">
        <v>16.940000000000001</v>
      </c>
      <c r="C682" s="1">
        <v>0.75</v>
      </c>
      <c r="D682" s="4">
        <v>1.143</v>
      </c>
      <c r="E682" s="4">
        <v>17.3</v>
      </c>
      <c r="F682" s="1">
        <f t="shared" ca="1" si="106"/>
        <v>1927.7083333332819</v>
      </c>
      <c r="G682" s="5">
        <f ca="1">G674*4/12+G686*8/12</f>
        <v>3.3333333333333335</v>
      </c>
      <c r="H682" s="1">
        <f t="shared" ca="1" si="102"/>
        <v>267.32201271676303</v>
      </c>
      <c r="I682" s="1">
        <f t="shared" ca="1" si="103"/>
        <v>11.835390173410405</v>
      </c>
      <c r="J682" s="6">
        <f t="shared" ca="1" si="107"/>
        <v>5277.8536701266075</v>
      </c>
      <c r="K682" s="1">
        <f t="shared" ca="1" si="104"/>
        <v>18.037134624277453</v>
      </c>
      <c r="L682" s="6">
        <f t="shared" ca="1" si="105"/>
        <v>356.1149200091329</v>
      </c>
      <c r="M682" s="7">
        <f t="shared" ca="1" si="98"/>
        <v>17.818723713516423</v>
      </c>
      <c r="N682" s="8">
        <f ca="1">J682/AVERAGE(L562:L681)</f>
        <v>23.292169691516666</v>
      </c>
      <c r="O682" s="13">
        <f ca="1">1/M682-(G682/100-(((E682/E562)^(1/10))-1))</f>
        <v>4.943039914607561E-2</v>
      </c>
      <c r="P682" s="5">
        <f ca="1">((G682/G683+G682/1200+((1+G683/1200)^(-119))*(1-G682/G683)))</f>
        <v>1.0028480670927502</v>
      </c>
      <c r="Q682" s="5">
        <f ca="1">Q681*P681*E681/E682</f>
        <v>7.8734874498689607</v>
      </c>
      <c r="R682" s="10">
        <f t="shared" ca="1" si="99"/>
        <v>5.3306719320163287E-2</v>
      </c>
      <c r="S682" s="10">
        <f t="shared" ca="1" si="100"/>
        <v>5.6416783900685719E-2</v>
      </c>
      <c r="T682" s="10">
        <f t="shared" ca="1" si="101"/>
        <v>-3.1100645805224314E-3</v>
      </c>
      <c r="U682" s="10"/>
      <c r="V682" s="11"/>
      <c r="W682" s="12"/>
      <c r="X682" s="12"/>
    </row>
    <row r="683" spans="1:24" x14ac:dyDescent="0.2">
      <c r="A683" s="3">
        <v>1927.1</v>
      </c>
      <c r="B683" s="4">
        <v>16.68</v>
      </c>
      <c r="C683" s="1">
        <v>0.75670000000000004</v>
      </c>
      <c r="D683" s="4">
        <v>1.1319999999999999</v>
      </c>
      <c r="E683" s="4">
        <v>17.399999999999999</v>
      </c>
      <c r="F683" s="1">
        <f t="shared" ca="1" si="106"/>
        <v>1927.7916666666151</v>
      </c>
      <c r="G683" s="5">
        <f ca="1">G674*3/12+G686*9/12</f>
        <v>3.3325</v>
      </c>
      <c r="H683" s="1">
        <f t="shared" ca="1" si="102"/>
        <v>261.70632413793101</v>
      </c>
      <c r="I683" s="1">
        <f t="shared" ca="1" si="103"/>
        <v>11.87249253448276</v>
      </c>
      <c r="J683" s="6">
        <f t="shared" ca="1" si="107"/>
        <v>5186.5143556551202</v>
      </c>
      <c r="K683" s="1">
        <f t="shared" ca="1" si="104"/>
        <v>17.760884827586207</v>
      </c>
      <c r="L683" s="6">
        <f t="shared" ca="1" si="105"/>
        <v>351.98646586340504</v>
      </c>
      <c r="M683" s="7">
        <f t="shared" ca="1" si="98"/>
        <v>17.537237852261079</v>
      </c>
      <c r="N683" s="8">
        <f ca="1">J683/AVERAGE(L563:L682)</f>
        <v>22.835106977288724</v>
      </c>
      <c r="O683" s="13">
        <f ca="1">1/M683-(G683/100-(((E683/E563)^(1/10))-1))</f>
        <v>4.9399338657378493E-2</v>
      </c>
      <c r="P683" s="5">
        <f ca="1">((G683/G684+G683/1200+((1+G684/1200)^(-119))*(1-G683/G684)))</f>
        <v>1.0028473754099891</v>
      </c>
      <c r="Q683" s="5">
        <f ca="1">Q682*P682*E682/E683</f>
        <v>7.8505328676767814</v>
      </c>
      <c r="R683" s="10">
        <f t="shared" ca="1" si="99"/>
        <v>3.9241457614447528E-2</v>
      </c>
      <c r="S683" s="10">
        <f t="shared" ca="1" si="100"/>
        <v>5.7046116745716802E-2</v>
      </c>
      <c r="T683" s="10">
        <f t="shared" ca="1" si="101"/>
        <v>-1.7804659131269274E-2</v>
      </c>
      <c r="U683" s="10"/>
      <c r="V683" s="11"/>
      <c r="W683" s="12"/>
      <c r="X683" s="12"/>
    </row>
    <row r="684" spans="1:24" x14ac:dyDescent="0.2">
      <c r="A684" s="3">
        <v>1927.11</v>
      </c>
      <c r="B684" s="4">
        <v>17.059999999999999</v>
      </c>
      <c r="C684" s="1">
        <v>0.76329999999999998</v>
      </c>
      <c r="D684" s="4">
        <v>1.121</v>
      </c>
      <c r="E684" s="4">
        <v>17.3</v>
      </c>
      <c r="F684" s="1">
        <f t="shared" ca="1" si="106"/>
        <v>1927.8749999999484</v>
      </c>
      <c r="G684" s="5">
        <f ca="1">G674*2/12+G686*10/12</f>
        <v>3.3316666666666666</v>
      </c>
      <c r="H684" s="1">
        <f t="shared" ca="1" si="102"/>
        <v>269.21567514450862</v>
      </c>
      <c r="I684" s="1">
        <f t="shared" ca="1" si="103"/>
        <v>12.045271092485548</v>
      </c>
      <c r="J684" s="6">
        <f t="shared" ca="1" si="107"/>
        <v>5355.2280384289515</v>
      </c>
      <c r="K684" s="1">
        <f t="shared" ca="1" si="104"/>
        <v>17.689963179190752</v>
      </c>
      <c r="L684" s="6">
        <f t="shared" ca="1" si="105"/>
        <v>351.88807919571258</v>
      </c>
      <c r="M684" s="7">
        <f t="shared" ca="1" si="98"/>
        <v>18.13130143495242</v>
      </c>
      <c r="N684" s="8">
        <f ca="1">J684/AVERAGE(L564:L683)</f>
        <v>23.520186815644763</v>
      </c>
      <c r="O684" s="13">
        <f ca="1">1/M684-(G684/100-(((E684/E564)^(1/10))-1))</f>
        <v>4.6948374092751682E-2</v>
      </c>
      <c r="P684" s="5">
        <f ca="1">((G684/G685+G684/1200+((1+G685/1200)^(-119))*(1-G684/G685)))</f>
        <v>1.0028466837273777</v>
      </c>
      <c r="Q684" s="5">
        <f ca="1">Q683*P683*E683/E684</f>
        <v>7.9183942951097999</v>
      </c>
      <c r="R684" s="10">
        <f t="shared" ca="1" si="99"/>
        <v>2.7735139391429797E-2</v>
      </c>
      <c r="S684" s="10">
        <f t="shared" ca="1" si="100"/>
        <v>5.7182879262307029E-2</v>
      </c>
      <c r="T684" s="10">
        <f t="shared" ca="1" si="101"/>
        <v>-2.9447739870877232E-2</v>
      </c>
      <c r="U684" s="10"/>
      <c r="V684" s="11"/>
      <c r="W684" s="12"/>
      <c r="X684" s="12"/>
    </row>
    <row r="685" spans="1:24" x14ac:dyDescent="0.2">
      <c r="A685" s="3">
        <v>1927.12</v>
      </c>
      <c r="B685" s="4">
        <v>17.46</v>
      </c>
      <c r="C685" s="1">
        <v>0.77</v>
      </c>
      <c r="D685" s="4">
        <v>1.1100000000000001</v>
      </c>
      <c r="E685" s="4">
        <v>17.3</v>
      </c>
      <c r="F685" s="1">
        <f t="shared" ca="1" si="106"/>
        <v>1927.9583333332816</v>
      </c>
      <c r="G685" s="5">
        <f ca="1">G674*1/12+G686*11/12</f>
        <v>3.3308333333333335</v>
      </c>
      <c r="H685" s="1">
        <f t="shared" ca="1" si="102"/>
        <v>275.52788323699423</v>
      </c>
      <c r="I685" s="1">
        <f t="shared" ca="1" si="103"/>
        <v>12.151000578034681</v>
      </c>
      <c r="J685" s="6">
        <f t="shared" ca="1" si="107"/>
        <v>5500.9325136831985</v>
      </c>
      <c r="K685" s="1">
        <f t="shared" ca="1" si="104"/>
        <v>17.516377456647401</v>
      </c>
      <c r="L685" s="6">
        <f t="shared" ca="1" si="105"/>
        <v>349.71564090425835</v>
      </c>
      <c r="M685" s="7">
        <f t="shared" ca="1" si="98"/>
        <v>18.64662402140252</v>
      </c>
      <c r="N685" s="8">
        <f ca="1">J685/AVERAGE(L565:L684)</f>
        <v>24.099196924913016</v>
      </c>
      <c r="O685" s="13">
        <f ca="1">1/M685-(G685/100-(((E685/E565)^(1/10))-1))</f>
        <v>4.3926042689999521E-2</v>
      </c>
      <c r="P685" s="5">
        <f ca="1">((G685/G686+G685/1200+((1+G686/1200)^(-119))*(1-G685/G686)))</f>
        <v>1.0028459920449164</v>
      </c>
      <c r="Q685" s="5">
        <f ca="1">Q684*P684*E684/E685</f>
        <v>7.9409354592966492</v>
      </c>
      <c r="R685" s="10">
        <f t="shared" ca="1" si="99"/>
        <v>2.4646872331656411E-2</v>
      </c>
      <c r="S685" s="10">
        <f t="shared" ca="1" si="100"/>
        <v>5.7933512952603072E-2</v>
      </c>
      <c r="T685" s="10">
        <f t="shared" ca="1" si="101"/>
        <v>-3.3286640620946661E-2</v>
      </c>
      <c r="U685" s="10"/>
      <c r="V685" s="11"/>
      <c r="W685" s="12"/>
      <c r="X685" s="12"/>
    </row>
    <row r="686" spans="1:24" x14ac:dyDescent="0.2">
      <c r="A686" s="3">
        <v>1928.01</v>
      </c>
      <c r="B686" s="4">
        <v>17.53</v>
      </c>
      <c r="C686" s="1">
        <v>0.77669999999999995</v>
      </c>
      <c r="D686" s="4">
        <v>1.133</v>
      </c>
      <c r="E686" s="4">
        <v>17.3</v>
      </c>
      <c r="F686" s="1">
        <f t="shared" ca="1" si="106"/>
        <v>1928.0416666666149</v>
      </c>
      <c r="G686" s="5">
        <v>3.33</v>
      </c>
      <c r="H686" s="1">
        <f t="shared" ca="1" si="102"/>
        <v>276.63251965317914</v>
      </c>
      <c r="I686" s="1">
        <f t="shared" ca="1" si="103"/>
        <v>12.256730063583813</v>
      </c>
      <c r="J686" s="6">
        <f t="shared" ca="1" si="107"/>
        <v>5543.3788557740309</v>
      </c>
      <c r="K686" s="1">
        <f t="shared" ca="1" si="104"/>
        <v>17.879329421965316</v>
      </c>
      <c r="L686" s="6">
        <f t="shared" ca="1" si="105"/>
        <v>358.27999107769404</v>
      </c>
      <c r="M686" s="7">
        <f t="shared" ca="1" si="98"/>
        <v>18.806128571700757</v>
      </c>
      <c r="N686" s="8">
        <f ca="1">J686/AVERAGE(L566:L685)</f>
        <v>24.220417357765449</v>
      </c>
      <c r="O686" s="13">
        <f ca="1">1/M686-(G686/100-(((E686/E566)^(1/10))-1))</f>
        <v>4.1264637828492774E-2</v>
      </c>
      <c r="P686" s="5">
        <f ca="1">((G686/G687+G686/1200+((1+G687/1200)^(-119))*(1-G686/G687)))</f>
        <v>1.0008789768522124</v>
      </c>
      <c r="Q686" s="5">
        <f ca="1">Q685*P685*E685/E686</f>
        <v>7.9635352984430012</v>
      </c>
      <c r="R686" s="10">
        <f t="shared" ca="1" si="99"/>
        <v>2.8558581777757386E-2</v>
      </c>
      <c r="S686" s="10">
        <f t="shared" ca="1" si="100"/>
        <v>5.9432226320381032E-2</v>
      </c>
      <c r="T686" s="10">
        <f t="shared" ca="1" si="101"/>
        <v>-3.0873644542623646E-2</v>
      </c>
      <c r="U686" s="10"/>
      <c r="V686" s="11"/>
      <c r="W686" s="12"/>
      <c r="X686" s="12"/>
    </row>
    <row r="687" spans="1:24" x14ac:dyDescent="0.2">
      <c r="A687" s="3">
        <v>1928.02</v>
      </c>
      <c r="B687" s="4">
        <v>17.32</v>
      </c>
      <c r="C687" s="1">
        <v>0.7833</v>
      </c>
      <c r="D687" s="4">
        <v>1.155</v>
      </c>
      <c r="E687" s="4">
        <v>17.100000000000001</v>
      </c>
      <c r="F687" s="1">
        <f t="shared" ca="1" si="106"/>
        <v>1928.1249999999482</v>
      </c>
      <c r="G687" s="5">
        <f ca="1">G686*11/12+G698*1/12</f>
        <v>3.3525</v>
      </c>
      <c r="H687" s="1">
        <f t="shared" ca="1" si="102"/>
        <v>276.51531929824557</v>
      </c>
      <c r="I687" s="1">
        <f t="shared" ca="1" si="103"/>
        <v>12.505453210526314</v>
      </c>
      <c r="J687" s="6">
        <f t="shared" ca="1" si="107"/>
        <v>5561.9131413047362</v>
      </c>
      <c r="K687" s="1">
        <f t="shared" ca="1" si="104"/>
        <v>18.439676315789473</v>
      </c>
      <c r="L687" s="6">
        <f t="shared" ca="1" si="105"/>
        <v>370.90125162857805</v>
      </c>
      <c r="M687" s="7">
        <f t="shared" ca="1" si="98"/>
        <v>18.868850519584019</v>
      </c>
      <c r="N687" s="8">
        <f ca="1">J687/AVERAGE(L567:L686)</f>
        <v>24.221421773126746</v>
      </c>
      <c r="O687" s="13">
        <f ca="1">1/M687-(G687/100-(((E687/E567)^(1/10))-1))</f>
        <v>3.8950026927498306E-2</v>
      </c>
      <c r="P687" s="5">
        <f ca="1">((G687/G688+G687/1200+((1+G688/1200)^(-119))*(1-G687/G688)))</f>
        <v>1.0008997359696088</v>
      </c>
      <c r="Q687" s="5">
        <f ca="1">Q686*P686*E686/E687</f>
        <v>8.0637576939319011</v>
      </c>
      <c r="R687" s="10">
        <f t="shared" ca="1" si="99"/>
        <v>2.7066962646176362E-2</v>
      </c>
      <c r="S687" s="10">
        <f t="shared" ca="1" si="100"/>
        <v>5.9235920714716395E-2</v>
      </c>
      <c r="T687" s="10">
        <f t="shared" ca="1" si="101"/>
        <v>-3.2168958068540032E-2</v>
      </c>
      <c r="U687" s="10"/>
      <c r="V687" s="11"/>
      <c r="W687" s="12"/>
      <c r="X687" s="12"/>
    </row>
    <row r="688" spans="1:24" x14ac:dyDescent="0.2">
      <c r="A688" s="3">
        <v>1928.03</v>
      </c>
      <c r="B688" s="4">
        <v>18.25</v>
      </c>
      <c r="C688" s="1">
        <v>0.79</v>
      </c>
      <c r="D688" s="4">
        <v>1.177</v>
      </c>
      <c r="E688" s="4">
        <v>17.100000000000001</v>
      </c>
      <c r="F688" s="1">
        <f t="shared" ca="1" si="106"/>
        <v>1928.2083333332814</v>
      </c>
      <c r="G688" s="5">
        <f ca="1">G686*10/12+G698*2/12</f>
        <v>3.375</v>
      </c>
      <c r="H688" s="1">
        <f t="shared" ca="1" si="102"/>
        <v>291.3628508771929</v>
      </c>
      <c r="I688" s="1">
        <f t="shared" ca="1" si="103"/>
        <v>12.612419298245612</v>
      </c>
      <c r="J688" s="6">
        <f t="shared" ca="1" si="107"/>
        <v>5881.7017384881055</v>
      </c>
      <c r="K688" s="1">
        <f t="shared" ca="1" si="104"/>
        <v>18.790908245614034</v>
      </c>
      <c r="L688" s="6">
        <f t="shared" ca="1" si="105"/>
        <v>379.32947650413706</v>
      </c>
      <c r="M688" s="7">
        <f t="shared" ca="1" si="98"/>
        <v>19.94341779906453</v>
      </c>
      <c r="N688" s="8">
        <f ca="1">J688/AVERAGE(L568:L687)</f>
        <v>25.513762948699366</v>
      </c>
      <c r="O688" s="13">
        <f ca="1">1/M688-(G688/100-(((E688/E568)^(1/10))-1))</f>
        <v>3.6595352942590628E-2</v>
      </c>
      <c r="P688" s="5">
        <f ca="1">((G688/G689+G688/1200+((1+G689/1200)^(-119))*(1-G688/G689)))</f>
        <v>1.000920492144399</v>
      </c>
      <c r="Q688" s="5">
        <f ca="1">Q687*P687*E687/E688</f>
        <v>8.0710129467793408</v>
      </c>
      <c r="R688" s="10">
        <f t="shared" ca="1" si="99"/>
        <v>1.5015754780042245E-2</v>
      </c>
      <c r="S688" s="10">
        <f t="shared" ca="1" si="100"/>
        <v>5.9519234998288262E-2</v>
      </c>
      <c r="T688" s="10">
        <f t="shared" ca="1" si="101"/>
        <v>-4.4503480218246017E-2</v>
      </c>
      <c r="U688" s="10"/>
      <c r="V688" s="11"/>
      <c r="W688" s="12"/>
      <c r="X688" s="12"/>
    </row>
    <row r="689" spans="1:24" x14ac:dyDescent="0.2">
      <c r="A689" s="3">
        <v>1928.04</v>
      </c>
      <c r="B689" s="4">
        <v>19.399999999999999</v>
      </c>
      <c r="C689" s="1">
        <v>0.79669999999999996</v>
      </c>
      <c r="D689" s="4">
        <v>1.2</v>
      </c>
      <c r="E689" s="4">
        <v>17.100000000000001</v>
      </c>
      <c r="F689" s="1">
        <f t="shared" ca="1" si="106"/>
        <v>1928.2916666666147</v>
      </c>
      <c r="G689" s="5">
        <f ca="1">G686*9/12+G698*3/12</f>
        <v>3.3975</v>
      </c>
      <c r="H689" s="1">
        <f t="shared" ca="1" si="102"/>
        <v>309.72270175438592</v>
      </c>
      <c r="I689" s="1">
        <f t="shared" ca="1" si="103"/>
        <v>12.719385385964911</v>
      </c>
      <c r="J689" s="6">
        <f t="shared" ca="1" si="107"/>
        <v>6273.7265593382872</v>
      </c>
      <c r="K689" s="1">
        <f t="shared" ca="1" si="104"/>
        <v>19.158105263157893</v>
      </c>
      <c r="L689" s="6">
        <f t="shared" ca="1" si="105"/>
        <v>388.06556037144043</v>
      </c>
      <c r="M689" s="7">
        <f t="shared" ca="1" si="98"/>
        <v>21.25790924948749</v>
      </c>
      <c r="N689" s="8">
        <f ca="1">J689/AVERAGE(L569:L688)</f>
        <v>27.09863918946478</v>
      </c>
      <c r="O689" s="13">
        <f ca="1">1/M689-(G689/100-(((E689/E569)^(1/10))-1))</f>
        <v>3.1823715303227119E-2</v>
      </c>
      <c r="P689" s="5">
        <f ca="1">((G689/G690+G689/1200+((1+G690/1200)^(-119))*(1-G689/G690)))</f>
        <v>1.000941245381527</v>
      </c>
      <c r="Q689" s="5">
        <f ca="1">Q688*P688*E688/E689</f>
        <v>8.0784422507941933</v>
      </c>
      <c r="R689" s="10">
        <f t="shared" ca="1" si="99"/>
        <v>4.238839007983497E-3</v>
      </c>
      <c r="S689" s="10">
        <f t="shared" ca="1" si="100"/>
        <v>5.9050370510822514E-2</v>
      </c>
      <c r="T689" s="10">
        <f t="shared" ca="1" si="101"/>
        <v>-5.4811531502839017E-2</v>
      </c>
      <c r="U689" s="10"/>
      <c r="V689" s="11"/>
      <c r="W689" s="12"/>
      <c r="X689" s="12"/>
    </row>
    <row r="690" spans="1:24" x14ac:dyDescent="0.2">
      <c r="A690" s="3">
        <v>1928.05</v>
      </c>
      <c r="B690" s="4">
        <v>20</v>
      </c>
      <c r="C690" s="1">
        <v>0.80330000000000001</v>
      </c>
      <c r="D690" s="4">
        <v>1.222</v>
      </c>
      <c r="E690" s="4">
        <v>17.2</v>
      </c>
      <c r="F690" s="1">
        <f t="shared" ca="1" si="106"/>
        <v>1928.3749999999479</v>
      </c>
      <c r="G690" s="5">
        <f ca="1">G686*8/12+G698*4/12</f>
        <v>3.42</v>
      </c>
      <c r="H690" s="1">
        <f t="shared" ca="1" si="102"/>
        <v>317.44534883720928</v>
      </c>
      <c r="I690" s="1">
        <f t="shared" ca="1" si="103"/>
        <v>12.750192436046511</v>
      </c>
      <c r="J690" s="6">
        <f t="shared" ca="1" si="107"/>
        <v>6451.6783558214029</v>
      </c>
      <c r="K690" s="1">
        <f t="shared" ca="1" si="104"/>
        <v>19.395910813953488</v>
      </c>
      <c r="L690" s="6">
        <f t="shared" ca="1" si="105"/>
        <v>394.19754754068776</v>
      </c>
      <c r="M690" s="7">
        <f t="shared" ca="1" si="98"/>
        <v>21.832732178740013</v>
      </c>
      <c r="N690" s="8">
        <f ca="1">J690/AVERAGE(L570:L689)</f>
        <v>27.733593696413863</v>
      </c>
      <c r="O690" s="13">
        <f ca="1">1/M690-(G690/100-(((E690/E570)^(1/10))-1))</f>
        <v>2.8825490853709002E-2</v>
      </c>
      <c r="P690" s="5">
        <f ca="1">((G690/G691+G690/1200+((1+G691/1200)^(-119))*(1-G690/G691)))</f>
        <v>1.0009619956859277</v>
      </c>
      <c r="Q690" s="5">
        <f ca="1">Q689*P689*E689/E690</f>
        <v>8.0390341516291244</v>
      </c>
      <c r="R690" s="10">
        <f t="shared" ca="1" si="99"/>
        <v>3.6793310603575602E-3</v>
      </c>
      <c r="S690" s="10">
        <f t="shared" ca="1" si="100"/>
        <v>6.0693766160895501E-2</v>
      </c>
      <c r="T690" s="10">
        <f t="shared" ca="1" si="101"/>
        <v>-5.7014435100537941E-2</v>
      </c>
      <c r="U690" s="10"/>
      <c r="V690" s="11"/>
      <c r="W690" s="12"/>
      <c r="X690" s="12"/>
    </row>
    <row r="691" spans="1:24" x14ac:dyDescent="0.2">
      <c r="A691" s="3">
        <v>1928.06</v>
      </c>
      <c r="B691" s="4">
        <v>19.02</v>
      </c>
      <c r="C691" s="1">
        <v>0.81</v>
      </c>
      <c r="D691" s="4">
        <v>1.2450000000000001</v>
      </c>
      <c r="E691" s="4">
        <v>17.100000000000001</v>
      </c>
      <c r="F691" s="1">
        <f t="shared" ca="1" si="106"/>
        <v>1928.4583333332812</v>
      </c>
      <c r="G691" s="5">
        <f ca="1">G686*7/12+G698*5/12</f>
        <v>3.4424999999999999</v>
      </c>
      <c r="H691" s="1">
        <f t="shared" ca="1" si="102"/>
        <v>303.65596842105253</v>
      </c>
      <c r="I691" s="1">
        <f t="shared" ca="1" si="103"/>
        <v>12.931721052631579</v>
      </c>
      <c r="J691" s="6">
        <f t="shared" ca="1" si="107"/>
        <v>6193.3282532396061</v>
      </c>
      <c r="K691" s="1">
        <f t="shared" ca="1" si="104"/>
        <v>19.876534210526312</v>
      </c>
      <c r="L691" s="6">
        <f t="shared" ca="1" si="105"/>
        <v>405.39924686032128</v>
      </c>
      <c r="M691" s="7">
        <f t="shared" ca="1" si="98"/>
        <v>20.913421576866689</v>
      </c>
      <c r="N691" s="8">
        <f ca="1">J691/AVERAGE(L571:L690)</f>
        <v>26.482054104053223</v>
      </c>
      <c r="O691" s="13">
        <f ca="1">1/M691-(G691/100-(((E691/E571)^(1/10))-1))</f>
        <v>2.8629212973395012E-2</v>
      </c>
      <c r="P691" s="5">
        <f ca="1">((G691/G692+G691/1200+((1+G692/1200)^(-119))*(1-G691/G692)))</f>
        <v>1.0009827430625267</v>
      </c>
      <c r="Q691" s="5">
        <f ca="1">Q690*P690*E690/E691</f>
        <v>8.0938247886663568</v>
      </c>
      <c r="R691" s="10">
        <f t="shared" ca="1" si="99"/>
        <v>1.0696773439133445E-2</v>
      </c>
      <c r="S691" s="10">
        <f t="shared" ca="1" si="100"/>
        <v>6.0348374848206321E-2</v>
      </c>
      <c r="T691" s="10">
        <f t="shared" ca="1" si="101"/>
        <v>-4.9651601409072876E-2</v>
      </c>
      <c r="U691" s="10"/>
      <c r="V691" s="11"/>
      <c r="W691" s="12"/>
      <c r="X691" s="12"/>
    </row>
    <row r="692" spans="1:24" x14ac:dyDescent="0.2">
      <c r="A692" s="3">
        <v>1928.07</v>
      </c>
      <c r="B692" s="4">
        <v>19.16</v>
      </c>
      <c r="C692" s="1">
        <v>0.81669999999999998</v>
      </c>
      <c r="D692" s="4">
        <v>1.268</v>
      </c>
      <c r="E692" s="4">
        <v>17.100000000000001</v>
      </c>
      <c r="F692" s="1">
        <f t="shared" ca="1" si="106"/>
        <v>1928.5416666666144</v>
      </c>
      <c r="G692" s="5">
        <f ca="1">G686*6/12+G698*6/12</f>
        <v>3.4649999999999999</v>
      </c>
      <c r="H692" s="1">
        <f t="shared" ca="1" si="102"/>
        <v>305.89108070175433</v>
      </c>
      <c r="I692" s="1">
        <f t="shared" ca="1" si="103"/>
        <v>13.038687140350875</v>
      </c>
      <c r="J692" s="6">
        <f t="shared" ca="1" si="107"/>
        <v>6261.0765999354689</v>
      </c>
      <c r="K692" s="1">
        <f t="shared" ca="1" si="104"/>
        <v>20.243731228070175</v>
      </c>
      <c r="L692" s="6">
        <f t="shared" ca="1" si="105"/>
        <v>414.35517373268141</v>
      </c>
      <c r="M692" s="7">
        <f t="shared" ca="1" si="98"/>
        <v>21.081905435296779</v>
      </c>
      <c r="N692" s="8">
        <f ca="1">J692/AVERAGE(L572:L691)</f>
        <v>26.613845391227315</v>
      </c>
      <c r="O692" s="13">
        <f ca="1">1/M692-(G692/100-(((E692/E572)^(1/10))-1))</f>
        <v>2.5300092823006909E-2</v>
      </c>
      <c r="P692" s="5">
        <f ca="1">((G692/G693+G692/1200+((1+G693/1200)^(-119))*(1-G692/G693)))</f>
        <v>1.0010034875162417</v>
      </c>
      <c r="Q692" s="5">
        <f ca="1">Q691*P691*E691/E692</f>
        <v>8.1017789388267243</v>
      </c>
      <c r="R692" s="10">
        <f t="shared" ca="1" si="99"/>
        <v>2.8571206438093188E-2</v>
      </c>
      <c r="S692" s="10">
        <f t="shared" ca="1" si="100"/>
        <v>6.0617812873735577E-2</v>
      </c>
      <c r="T692" s="10">
        <f t="shared" ca="1" si="101"/>
        <v>-3.2046606435642389E-2</v>
      </c>
      <c r="U692" s="10"/>
      <c r="V692" s="11"/>
      <c r="W692" s="12"/>
      <c r="X692" s="12"/>
    </row>
    <row r="693" spans="1:24" x14ac:dyDescent="0.2">
      <c r="A693" s="3">
        <v>1928.08</v>
      </c>
      <c r="B693" s="4">
        <v>19.78</v>
      </c>
      <c r="C693" s="1">
        <v>0.82330000000000003</v>
      </c>
      <c r="D693" s="4">
        <v>1.29</v>
      </c>
      <c r="E693" s="4">
        <v>17.100000000000001</v>
      </c>
      <c r="F693" s="1">
        <f t="shared" ca="1" si="106"/>
        <v>1928.6249999999477</v>
      </c>
      <c r="G693" s="5">
        <f ca="1">G686*5/12+G698*7/12</f>
        <v>3.4874999999999998</v>
      </c>
      <c r="H693" s="1">
        <f t="shared" ca="1" si="102"/>
        <v>315.78943508771931</v>
      </c>
      <c r="I693" s="1">
        <f t="shared" ca="1" si="103"/>
        <v>13.144056719298243</v>
      </c>
      <c r="J693" s="6">
        <f t="shared" ca="1" si="107"/>
        <v>6486.09901759486</v>
      </c>
      <c r="K693" s="1">
        <f t="shared" ca="1" si="104"/>
        <v>20.594963157894732</v>
      </c>
      <c r="L693" s="6">
        <f t="shared" ca="1" si="105"/>
        <v>423.00645766922992</v>
      </c>
      <c r="M693" s="7">
        <f t="shared" ca="1" si="98"/>
        <v>21.762131502579233</v>
      </c>
      <c r="N693" s="8">
        <f ca="1">J693/AVERAGE(L573:L692)</f>
        <v>27.390718137541487</v>
      </c>
      <c r="O693" s="13">
        <f ca="1">1/M693-(G693/100-(((E693/E573)^(1/10))-1))</f>
        <v>2.1602490360549099E-2</v>
      </c>
      <c r="P693" s="5">
        <f ca="1">((G693/G694+G693/1200+((1+G694/1200)^(-119))*(1-G693/G694)))</f>
        <v>1.0010242290519806</v>
      </c>
      <c r="Q693" s="5">
        <f ca="1">Q692*P692*E692/E693</f>
        <v>8.1099089728511871</v>
      </c>
      <c r="R693" s="10">
        <f t="shared" ca="1" si="99"/>
        <v>2.6006191754111674E-2</v>
      </c>
      <c r="S693" s="10">
        <f t="shared" ca="1" si="100"/>
        <v>6.088377622711727E-2</v>
      </c>
      <c r="T693" s="10">
        <f t="shared" ca="1" si="101"/>
        <v>-3.4877584473005596E-2</v>
      </c>
      <c r="U693" s="10"/>
      <c r="V693" s="11"/>
      <c r="W693" s="12"/>
      <c r="X693" s="12"/>
    </row>
    <row r="694" spans="1:24" x14ac:dyDescent="0.2">
      <c r="A694" s="3">
        <v>1928.09</v>
      </c>
      <c r="B694" s="4">
        <v>21.17</v>
      </c>
      <c r="C694" s="1">
        <v>0.83</v>
      </c>
      <c r="D694" s="4">
        <v>1.3120000000000001</v>
      </c>
      <c r="E694" s="4">
        <v>17.3</v>
      </c>
      <c r="F694" s="1">
        <f t="shared" ca="1" si="106"/>
        <v>1928.708333333281</v>
      </c>
      <c r="G694" s="5">
        <f ca="1">G686*4/12+G698*8/12</f>
        <v>3.51</v>
      </c>
      <c r="H694" s="1">
        <f t="shared" ca="1" si="102"/>
        <v>334.07361329479767</v>
      </c>
      <c r="I694" s="1">
        <f t="shared" ca="1" si="103"/>
        <v>13.097831791907511</v>
      </c>
      <c r="J694" s="6">
        <f t="shared" ca="1" si="107"/>
        <v>6884.0619083780621</v>
      </c>
      <c r="K694" s="1">
        <f t="shared" ca="1" si="104"/>
        <v>20.7040425433526</v>
      </c>
      <c r="L694" s="6">
        <f t="shared" ca="1" si="105"/>
        <v>426.63624108606604</v>
      </c>
      <c r="M694" s="7">
        <f t="shared" ca="1" si="98"/>
        <v>23.00464944615922</v>
      </c>
      <c r="N694" s="8">
        <f ca="1">J694/AVERAGE(L574:L693)</f>
        <v>28.866481380789022</v>
      </c>
      <c r="O694" s="13">
        <f ca="1">1/M694-(G694/100-(((E694/E574)^(1/10))-1))</f>
        <v>1.8121294561627865E-2</v>
      </c>
      <c r="P694" s="5">
        <f ca="1">((G694/G695+G694/1200+((1+G695/1200)^(-119))*(1-G694/G695)))</f>
        <v>1.0010449676746427</v>
      </c>
      <c r="Q694" s="5">
        <f ca="1">Q693*P693*E693/E694</f>
        <v>8.0243631763372658</v>
      </c>
      <c r="R694" s="10">
        <f t="shared" ca="1" si="99"/>
        <v>1.5651364291484837E-2</v>
      </c>
      <c r="S694" s="10">
        <f t="shared" ca="1" si="100"/>
        <v>6.2380885312701029E-2</v>
      </c>
      <c r="T694" s="10">
        <f t="shared" ca="1" si="101"/>
        <v>-4.6729521021216192E-2</v>
      </c>
      <c r="U694" s="10"/>
      <c r="V694" s="11"/>
      <c r="W694" s="12"/>
      <c r="X694" s="12"/>
    </row>
    <row r="695" spans="1:24" x14ac:dyDescent="0.2">
      <c r="A695" s="3">
        <v>1928.1</v>
      </c>
      <c r="B695" s="4">
        <v>21.6</v>
      </c>
      <c r="C695" s="1">
        <v>0.8367</v>
      </c>
      <c r="D695" s="4">
        <v>1.335</v>
      </c>
      <c r="E695" s="4">
        <v>17.2</v>
      </c>
      <c r="F695" s="1">
        <f t="shared" ca="1" si="106"/>
        <v>1928.7916666666142</v>
      </c>
      <c r="G695" s="5">
        <f ca="1">G686*3/12+G698*9/12</f>
        <v>3.5324999999999998</v>
      </c>
      <c r="H695" s="1">
        <f t="shared" ca="1" si="102"/>
        <v>342.84097674418609</v>
      </c>
      <c r="I695" s="1">
        <f t="shared" ca="1" si="103"/>
        <v>13.280326168604651</v>
      </c>
      <c r="J695" s="6">
        <f t="shared" ca="1" si="107"/>
        <v>7087.5309014765062</v>
      </c>
      <c r="K695" s="1">
        <f t="shared" ca="1" si="104"/>
        <v>21.189477034883723</v>
      </c>
      <c r="L695" s="6">
        <f t="shared" ca="1" si="105"/>
        <v>438.04878488292292</v>
      </c>
      <c r="M695" s="7">
        <f t="shared" ca="1" si="98"/>
        <v>23.578344239585032</v>
      </c>
      <c r="N695" s="8">
        <f ca="1">J695/AVERAGE(L575:L694)</f>
        <v>29.500230182003218</v>
      </c>
      <c r="O695" s="13">
        <f ca="1">1/M695-(G695/100-(((E695/E575)^(1/10))-1))</f>
        <v>1.434507984784375E-2</v>
      </c>
      <c r="P695" s="5">
        <f ca="1">((G695/G696+G695/1200+((1+G696/1200)^(-119))*(1-G695/G696)))</f>
        <v>1.0010657033891182</v>
      </c>
      <c r="Q695" s="5">
        <f ca="1">Q694*P694*E694/E695</f>
        <v>8.0794504019107016</v>
      </c>
      <c r="R695" s="10">
        <f t="shared" ca="1" si="99"/>
        <v>2.4584984968320844E-2</v>
      </c>
      <c r="S695" s="10">
        <f t="shared" ca="1" si="100"/>
        <v>6.2780509152445818E-2</v>
      </c>
      <c r="T695" s="10">
        <f t="shared" ca="1" si="101"/>
        <v>-3.8195524184124974E-2</v>
      </c>
      <c r="U695" s="10"/>
      <c r="V695" s="11"/>
      <c r="W695" s="12"/>
      <c r="X695" s="12"/>
    </row>
    <row r="696" spans="1:24" x14ac:dyDescent="0.2">
      <c r="A696" s="3">
        <v>1928.11</v>
      </c>
      <c r="B696" s="4">
        <v>23.06</v>
      </c>
      <c r="C696" s="1">
        <v>0.84330000000000005</v>
      </c>
      <c r="D696" s="4">
        <v>1.357</v>
      </c>
      <c r="E696" s="4">
        <v>17.2</v>
      </c>
      <c r="F696" s="1">
        <f t="shared" ca="1" si="106"/>
        <v>1928.8749999999475</v>
      </c>
      <c r="G696" s="5">
        <f ca="1">G686*2/12+G698*10/12</f>
        <v>3.5550000000000002</v>
      </c>
      <c r="H696" s="1">
        <f t="shared" ca="1" si="102"/>
        <v>366.01448720930233</v>
      </c>
      <c r="I696" s="1">
        <f t="shared" ca="1" si="103"/>
        <v>13.385083133720931</v>
      </c>
      <c r="J696" s="6">
        <f t="shared" ca="1" si="107"/>
        <v>7589.6545750995119</v>
      </c>
      <c r="K696" s="1">
        <f t="shared" ca="1" si="104"/>
        <v>21.538666918604651</v>
      </c>
      <c r="L696" s="6">
        <f t="shared" ca="1" si="105"/>
        <v>446.62451250694005</v>
      </c>
      <c r="M696" s="7">
        <f t="shared" ca="1" si="98"/>
        <v>25.121984571109582</v>
      </c>
      <c r="N696" s="8">
        <f ca="1">J696/AVERAGE(L576:L695)</f>
        <v>31.338079943327816</v>
      </c>
      <c r="O696" s="13">
        <f ca="1">1/M696-(G696/100-(((E696/E576)^(1/10))-1))</f>
        <v>9.6446681414625243E-3</v>
      </c>
      <c r="P696" s="5">
        <f ca="1">((G696/G697+G696/1200+((1+G697/1200)^(-119))*(1-G696/G697)))</f>
        <v>1.0010864362002887</v>
      </c>
      <c r="Q696" s="5">
        <f ca="1">Q695*P695*E695/E696</f>
        <v>8.0880606995862294</v>
      </c>
      <c r="R696" s="10">
        <f t="shared" ca="1" si="99"/>
        <v>1.8036415439050657E-2</v>
      </c>
      <c r="S696" s="10">
        <f t="shared" ca="1" si="100"/>
        <v>6.3036366658804743E-2</v>
      </c>
      <c r="T696" s="10">
        <f t="shared" ca="1" si="101"/>
        <v>-4.4999951219754086E-2</v>
      </c>
      <c r="U696" s="10"/>
      <c r="V696" s="11"/>
      <c r="W696" s="12"/>
      <c r="X696" s="12"/>
    </row>
    <row r="697" spans="1:24" x14ac:dyDescent="0.2">
      <c r="A697" s="3">
        <v>1928.12</v>
      </c>
      <c r="B697" s="4">
        <v>23.15</v>
      </c>
      <c r="C697" s="1">
        <v>0.85</v>
      </c>
      <c r="D697" s="4">
        <v>1.38</v>
      </c>
      <c r="E697" s="4">
        <v>17.100000000000001</v>
      </c>
      <c r="F697" s="1">
        <f t="shared" ca="1" si="106"/>
        <v>1928.9583333332807</v>
      </c>
      <c r="G697" s="5">
        <f ca="1">G686*1/12+G698*11/12</f>
        <v>3.5775000000000001</v>
      </c>
      <c r="H697" s="1">
        <f t="shared" ca="1" si="102"/>
        <v>369.59178070175432</v>
      </c>
      <c r="I697" s="1">
        <f t="shared" ca="1" si="103"/>
        <v>13.570324561403506</v>
      </c>
      <c r="J697" s="6">
        <f t="shared" ca="1" si="107"/>
        <v>7687.2825729737651</v>
      </c>
      <c r="K697" s="1">
        <f t="shared" ca="1" si="104"/>
        <v>22.031821052631575</v>
      </c>
      <c r="L697" s="6">
        <f t="shared" ca="1" si="105"/>
        <v>458.24837800016394</v>
      </c>
      <c r="M697" s="7">
        <f t="shared" ca="1" si="98"/>
        <v>25.301591027426131</v>
      </c>
      <c r="N697" s="8">
        <f ca="1">J697/AVERAGE(L577:L696)</f>
        <v>31.472825431435936</v>
      </c>
      <c r="O697" s="13">
        <f ca="1">1/M697-(G697/100-(((E697/E577)^(1/10))-1))</f>
        <v>7.3264009939586136E-3</v>
      </c>
      <c r="P697" s="5">
        <f ca="1">((G697/G698+G697/1200+((1+G698/1200)^(-119))*(1-G697/G698)))</f>
        <v>1.0011071661130269</v>
      </c>
      <c r="Q697" s="5">
        <f ca="1">Q696*P696*E696/E697</f>
        <v>8.1441978490146614</v>
      </c>
      <c r="R697" s="10">
        <f t="shared" ca="1" si="99"/>
        <v>1.407958398751874E-2</v>
      </c>
      <c r="S697" s="10">
        <f t="shared" ca="1" si="100"/>
        <v>6.2668922020399531E-2</v>
      </c>
      <c r="T697" s="10">
        <f t="shared" ca="1" si="101"/>
        <v>-4.8589338032880791E-2</v>
      </c>
      <c r="U697" s="10"/>
      <c r="V697" s="11"/>
      <c r="W697" s="12"/>
      <c r="X697" s="12"/>
    </row>
    <row r="698" spans="1:24" x14ac:dyDescent="0.2">
      <c r="A698" s="3">
        <v>1929.01</v>
      </c>
      <c r="B698" s="4">
        <v>24.86</v>
      </c>
      <c r="C698" s="1">
        <v>0.86</v>
      </c>
      <c r="D698" s="4">
        <v>1.399</v>
      </c>
      <c r="E698" s="4">
        <v>17.100000000000001</v>
      </c>
      <c r="F698" s="1">
        <f t="shared" ca="1" si="106"/>
        <v>1929.041666666614</v>
      </c>
      <c r="G698" s="5">
        <v>3.6</v>
      </c>
      <c r="H698" s="1">
        <f t="shared" ca="1" si="102"/>
        <v>396.89208070175431</v>
      </c>
      <c r="I698" s="1">
        <f t="shared" ca="1" si="103"/>
        <v>13.72997543859649</v>
      </c>
      <c r="J698" s="6">
        <f t="shared" ca="1" si="107"/>
        <v>8278.9100078556203</v>
      </c>
      <c r="K698" s="1">
        <f t="shared" ca="1" si="104"/>
        <v>22.335157719298245</v>
      </c>
      <c r="L698" s="6">
        <f t="shared" ca="1" si="105"/>
        <v>465.89682626669401</v>
      </c>
      <c r="M698" s="7">
        <f t="shared" ref="M698:M761" ca="1" si="108">H698/AVERAGE(K578:K697)</f>
        <v>27.083199620832762</v>
      </c>
      <c r="N698" s="8">
        <f ca="1">J698/AVERAGE(L578:L697)</f>
        <v>33.590937699106405</v>
      </c>
      <c r="O698" s="13">
        <f ca="1">1/M698-(G698/100-(((E698/E578)^(1/10))-1))</f>
        <v>4.5014539849113702E-3</v>
      </c>
      <c r="P698" s="5">
        <f ca="1">((G698/G699+G698/1200+((1+G699/1200)^(-119))*(1-G698/G699)))</f>
        <v>1.005154336235617</v>
      </c>
      <c r="Q698" s="5">
        <f ca="1">Q697*P697*E697/E698</f>
        <v>8.1532148288908761</v>
      </c>
      <c r="R698" s="10">
        <f t="shared" ca="1" si="99"/>
        <v>5.4146710609992432E-3</v>
      </c>
      <c r="S698" s="10">
        <f t="shared" ca="1" si="100"/>
        <v>6.2917657053549014E-2</v>
      </c>
      <c r="T698" s="10">
        <f t="shared" ca="1" si="101"/>
        <v>-5.7502985992549771E-2</v>
      </c>
      <c r="U698" s="10"/>
      <c r="V698" s="11"/>
      <c r="W698" s="12"/>
      <c r="X698" s="12"/>
    </row>
    <row r="699" spans="1:24" x14ac:dyDescent="0.2">
      <c r="A699" s="3">
        <v>1929.02</v>
      </c>
      <c r="B699" s="4">
        <v>24.99</v>
      </c>
      <c r="C699" s="1">
        <v>0.87</v>
      </c>
      <c r="D699" s="4">
        <v>1.4179999999999999</v>
      </c>
      <c r="E699" s="4">
        <v>17.100000000000001</v>
      </c>
      <c r="F699" s="1">
        <f t="shared" ca="1" si="106"/>
        <v>1929.1249999999472</v>
      </c>
      <c r="G699" s="5">
        <f ca="1">G698*11/12+G710*1/12</f>
        <v>3.5741666666666667</v>
      </c>
      <c r="H699" s="1">
        <f t="shared" ca="1" si="102"/>
        <v>398.96754210526308</v>
      </c>
      <c r="I699" s="1">
        <f t="shared" ca="1" si="103"/>
        <v>13.889626315789473</v>
      </c>
      <c r="J699" s="6">
        <f t="shared" ca="1" si="107"/>
        <v>8346.346825095794</v>
      </c>
      <c r="K699" s="1">
        <f t="shared" ca="1" si="104"/>
        <v>22.638494385964908</v>
      </c>
      <c r="L699" s="6">
        <f t="shared" ca="1" si="105"/>
        <v>473.59422961127797</v>
      </c>
      <c r="M699" s="7">
        <f t="shared" ca="1" si="108"/>
        <v>27.131672798247372</v>
      </c>
      <c r="N699" s="8">
        <f ca="1">J699/AVERAGE(L579:L698)</f>
        <v>33.555039532540249</v>
      </c>
      <c r="O699" s="13">
        <f ca="1">1/M699-(G699/100-(((E699/E579)^(1/10))-1))</f>
        <v>6.5369906477101489E-3</v>
      </c>
      <c r="P699" s="5">
        <f ca="1">((G699/G700+G699/1200+((1+G700/1200)^(-119))*(1-G699/G700)))</f>
        <v>1.0051354231371381</v>
      </c>
      <c r="Q699" s="5">
        <f ca="1">Q698*P698*E698/E699</f>
        <v>8.1952392395201983</v>
      </c>
      <c r="R699" s="10">
        <f t="shared" ref="R699:R762" ca="1" si="109">(($J819/$J699)^(1/10)-1)</f>
        <v>4.8608310280362499E-3</v>
      </c>
      <c r="S699" s="10">
        <f t="shared" ref="S699:S762" ca="1" si="110">(($Q819/$Q699)^(1/10)-1)</f>
        <v>6.3459273342527656E-2</v>
      </c>
      <c r="T699" s="10">
        <f t="shared" ref="T699:T762" ca="1" si="111">R699-S699</f>
        <v>-5.8598442314491406E-2</v>
      </c>
      <c r="U699" s="10"/>
      <c r="V699" s="11"/>
      <c r="W699" s="12"/>
      <c r="X699" s="12"/>
    </row>
    <row r="700" spans="1:24" x14ac:dyDescent="0.2">
      <c r="A700" s="3">
        <v>1929.03</v>
      </c>
      <c r="B700" s="4">
        <v>25.43</v>
      </c>
      <c r="C700" s="1">
        <v>0.88</v>
      </c>
      <c r="D700" s="4">
        <v>1.4379999999999999</v>
      </c>
      <c r="E700" s="4">
        <v>17</v>
      </c>
      <c r="F700" s="1">
        <f t="shared" ca="1" si="106"/>
        <v>1929.2083333332805</v>
      </c>
      <c r="G700" s="5">
        <f ca="1">G698*10/12+G710*2/12</f>
        <v>3.5483333333333333</v>
      </c>
      <c r="H700" s="1">
        <f t="shared" ca="1" si="102"/>
        <v>408.38036999999997</v>
      </c>
      <c r="I700" s="1">
        <f t="shared" ca="1" si="103"/>
        <v>14.131919999999999</v>
      </c>
      <c r="J700" s="6">
        <f t="shared" ca="1" si="107"/>
        <v>8567.8983943037274</v>
      </c>
      <c r="K700" s="1">
        <f t="shared" ca="1" si="104"/>
        <v>23.092841999999997</v>
      </c>
      <c r="L700" s="6">
        <f t="shared" ca="1" si="105"/>
        <v>484.49224895826819</v>
      </c>
      <c r="M700" s="7">
        <f t="shared" ca="1" si="108"/>
        <v>27.67574843786187</v>
      </c>
      <c r="N700" s="8">
        <f ca="1">J700/AVERAGE(L580:L699)</f>
        <v>34.129290955610195</v>
      </c>
      <c r="O700" s="13">
        <f ca="1">1/M700-(G700/100-(((E700/E580)^(1/10))-1))</f>
        <v>4.2490483780684082E-3</v>
      </c>
      <c r="P700" s="5">
        <f ca="1">((G700/G701+G700/1200+((1+G701/1200)^(-119))*(1-G700/G701)))</f>
        <v>1.0051165144351146</v>
      </c>
      <c r="Q700" s="5">
        <f ca="1">Q699*P699*E699/E700</f>
        <v>8.2857801152000672</v>
      </c>
      <c r="R700" s="10">
        <f t="shared" ca="1" si="109"/>
        <v>2.500779898800598E-3</v>
      </c>
      <c r="S700" s="10">
        <f t="shared" ca="1" si="110"/>
        <v>6.2616257629791949E-2</v>
      </c>
      <c r="T700" s="10">
        <f t="shared" ca="1" si="111"/>
        <v>-6.0115477730991351E-2</v>
      </c>
      <c r="U700" s="10"/>
      <c r="V700" s="11"/>
      <c r="W700" s="12"/>
      <c r="X700" s="12"/>
    </row>
    <row r="701" spans="1:24" x14ac:dyDescent="0.2">
      <c r="A701" s="3">
        <v>1929.04</v>
      </c>
      <c r="B701" s="4">
        <v>25.28</v>
      </c>
      <c r="C701" s="1">
        <v>0.89</v>
      </c>
      <c r="D701" s="4">
        <v>1.4570000000000001</v>
      </c>
      <c r="E701" s="4">
        <v>16.899999999999999</v>
      </c>
      <c r="F701" s="1">
        <f t="shared" ca="1" si="106"/>
        <v>1929.2916666666138</v>
      </c>
      <c r="G701" s="5">
        <f ca="1">G698*9/12+G710*3/12</f>
        <v>3.5225</v>
      </c>
      <c r="H701" s="1">
        <f t="shared" ca="1" si="102"/>
        <v>408.37371834319532</v>
      </c>
      <c r="I701" s="1">
        <f t="shared" ca="1" si="103"/>
        <v>14.377081065088758</v>
      </c>
      <c r="J701" s="6">
        <f t="shared" ca="1" si="107"/>
        <v>8592.8950008449265</v>
      </c>
      <c r="K701" s="1">
        <f t="shared" ca="1" si="104"/>
        <v>23.536412485207105</v>
      </c>
      <c r="L701" s="6">
        <f t="shared" ca="1" si="105"/>
        <v>495.24715254078558</v>
      </c>
      <c r="M701" s="7">
        <f t="shared" ca="1" si="108"/>
        <v>27.568454472898285</v>
      </c>
      <c r="N701" s="8">
        <f ca="1">J701/AVERAGE(L581:L700)</f>
        <v>33.902563138115298</v>
      </c>
      <c r="O701" s="13">
        <f ca="1">1/M701-(G701/100-(((E701/E581)^(1/10))-1))</f>
        <v>2.2395419813420123E-3</v>
      </c>
      <c r="P701" s="5">
        <f ca="1">((G701/G702+G701/1200+((1+G702/1200)^(-119))*(1-G701/G702)))</f>
        <v>1.0050976101380349</v>
      </c>
      <c r="Q701" s="5">
        <f ca="1">Q700*P700*E700/E701</f>
        <v>8.3774535673974242</v>
      </c>
      <c r="R701" s="10">
        <f t="shared" ca="1" si="109"/>
        <v>-1.007562123565886E-2</v>
      </c>
      <c r="S701" s="10">
        <f t="shared" ca="1" si="110"/>
        <v>6.2538103166611236E-2</v>
      </c>
      <c r="T701" s="10">
        <f t="shared" ca="1" si="111"/>
        <v>-7.2613724402270097E-2</v>
      </c>
      <c r="U701" s="10"/>
      <c r="V701" s="11"/>
      <c r="W701" s="12"/>
      <c r="X701" s="12"/>
    </row>
    <row r="702" spans="1:24" x14ac:dyDescent="0.2">
      <c r="A702" s="3">
        <v>1929.05</v>
      </c>
      <c r="B702" s="4">
        <v>25.66</v>
      </c>
      <c r="C702" s="1">
        <v>0.9</v>
      </c>
      <c r="D702" s="4">
        <v>1.476</v>
      </c>
      <c r="E702" s="4">
        <v>17</v>
      </c>
      <c r="F702" s="1">
        <f t="shared" ca="1" si="106"/>
        <v>1929.374999999947</v>
      </c>
      <c r="G702" s="5">
        <f ca="1">G698*8/12+G710*4/12</f>
        <v>3.4966666666666666</v>
      </c>
      <c r="H702" s="1">
        <f t="shared" ca="1" si="102"/>
        <v>412.07393999999999</v>
      </c>
      <c r="I702" s="1">
        <f t="shared" ca="1" si="103"/>
        <v>14.453099999999999</v>
      </c>
      <c r="J702" s="6">
        <f t="shared" ca="1" si="107"/>
        <v>8696.0973173631246</v>
      </c>
      <c r="K702" s="1">
        <f t="shared" ca="1" si="104"/>
        <v>23.703084</v>
      </c>
      <c r="L702" s="6">
        <f t="shared" ca="1" si="105"/>
        <v>500.2119891047534</v>
      </c>
      <c r="M702" s="7">
        <f t="shared" ca="1" si="108"/>
        <v>27.698586875008118</v>
      </c>
      <c r="N702" s="8">
        <f ca="1">J702/AVERAGE(L582:L701)</f>
        <v>33.970071523184792</v>
      </c>
      <c r="O702" s="13">
        <f ca="1">1/M702-(G702/100-(((E702/E582)^(1/10))-1))</f>
        <v>1.7264044494609554E-3</v>
      </c>
      <c r="P702" s="5">
        <f ca="1">((G702/G703+G702/1200+((1+G703/1200)^(-119))*(1-G702/G703)))</f>
        <v>1.0050787102544052</v>
      </c>
      <c r="Q702" s="5">
        <f ca="1">Q701*P701*E701/E702</f>
        <v>8.3706282151650733</v>
      </c>
      <c r="R702" s="10">
        <f t="shared" ca="1" si="109"/>
        <v>-7.277053560236002E-3</v>
      </c>
      <c r="S702" s="10">
        <f t="shared" ca="1" si="110"/>
        <v>6.2947552851443822E-2</v>
      </c>
      <c r="T702" s="10">
        <f t="shared" ca="1" si="111"/>
        <v>-7.0224606411679824E-2</v>
      </c>
      <c r="U702" s="10"/>
      <c r="V702" s="11"/>
      <c r="W702" s="12"/>
      <c r="X702" s="12"/>
    </row>
    <row r="703" spans="1:24" x14ac:dyDescent="0.2">
      <c r="A703" s="3">
        <v>1929.06</v>
      </c>
      <c r="B703" s="4">
        <v>26.15</v>
      </c>
      <c r="C703" s="1">
        <v>0.91</v>
      </c>
      <c r="D703" s="4">
        <v>1.4950000000000001</v>
      </c>
      <c r="E703" s="4">
        <v>17.100000000000001</v>
      </c>
      <c r="F703" s="1">
        <f t="shared" ca="1" si="106"/>
        <v>1929.4583333332803</v>
      </c>
      <c r="G703" s="5">
        <f ca="1">G698*7/12+G710*5/12</f>
        <v>3.4708333333333332</v>
      </c>
      <c r="H703" s="1">
        <f t="shared" ca="1" si="102"/>
        <v>417.48704385964902</v>
      </c>
      <c r="I703" s="1">
        <f t="shared" ca="1" si="103"/>
        <v>14.528229824561402</v>
      </c>
      <c r="J703" s="6">
        <f t="shared" ca="1" si="107"/>
        <v>8835.880773829178</v>
      </c>
      <c r="K703" s="1">
        <f t="shared" ca="1" si="104"/>
        <v>23.867806140350876</v>
      </c>
      <c r="L703" s="6">
        <f t="shared" ca="1" si="105"/>
        <v>505.14882435467013</v>
      </c>
      <c r="M703" s="7">
        <f t="shared" ca="1" si="108"/>
        <v>27.935467830288673</v>
      </c>
      <c r="N703" s="8">
        <f ca="1">J703/AVERAGE(L583:L702)</f>
        <v>34.169786393113881</v>
      </c>
      <c r="O703" s="13">
        <f ca="1">1/M703-(G703/100-(((E703/E583)^(1/10))-1))</f>
        <v>2.2656304519138096E-3</v>
      </c>
      <c r="P703" s="5">
        <f ca="1">((G703/G704+G703/1200+((1+G704/1200)^(-119))*(1-G703/G704)))</f>
        <v>1.0050598147927496</v>
      </c>
      <c r="Q703" s="5">
        <f ca="1">Q702*P702*E702/E703</f>
        <v>8.3639405601633428</v>
      </c>
      <c r="R703" s="10">
        <f t="shared" ca="1" si="109"/>
        <v>-6.7246569397463318E-3</v>
      </c>
      <c r="S703" s="10">
        <f t="shared" ca="1" si="110"/>
        <v>6.3354446534160225E-2</v>
      </c>
      <c r="T703" s="10">
        <f t="shared" ca="1" si="111"/>
        <v>-7.0079103473906557E-2</v>
      </c>
      <c r="U703" s="10"/>
      <c r="V703" s="11"/>
      <c r="W703" s="12"/>
      <c r="X703" s="12"/>
    </row>
    <row r="704" spans="1:24" x14ac:dyDescent="0.2">
      <c r="A704" s="3">
        <v>1929.07</v>
      </c>
      <c r="B704" s="4">
        <v>28.48</v>
      </c>
      <c r="C704" s="1">
        <v>0.92</v>
      </c>
      <c r="D704" s="4">
        <v>1.514</v>
      </c>
      <c r="E704" s="4">
        <v>17.3</v>
      </c>
      <c r="F704" s="1">
        <f t="shared" ca="1" si="106"/>
        <v>1929.5416666666135</v>
      </c>
      <c r="G704" s="5">
        <f ca="1">G698*6/12+G710*6/12</f>
        <v>3.4450000000000003</v>
      </c>
      <c r="H704" s="1">
        <f t="shared" ca="1" si="102"/>
        <v>449.4292161849711</v>
      </c>
      <c r="I704" s="1">
        <f t="shared" ca="1" si="103"/>
        <v>14.518078612716762</v>
      </c>
      <c r="J704" s="6">
        <f t="shared" ca="1" si="107"/>
        <v>9537.5246490246172</v>
      </c>
      <c r="K704" s="1">
        <f t="shared" ca="1" si="104"/>
        <v>23.891707630057802</v>
      </c>
      <c r="L704" s="6">
        <f t="shared" ca="1" si="105"/>
        <v>507.01588197413167</v>
      </c>
      <c r="M704" s="7">
        <f t="shared" ca="1" si="108"/>
        <v>29.933289406842196</v>
      </c>
      <c r="N704" s="8">
        <f ca="1">J704/AVERAGE(L584:L703)</f>
        <v>36.510951968420414</v>
      </c>
      <c r="O704" s="13">
        <f ca="1">1/M704-(G704/100-(((E704/E584)^(1/10))-1))</f>
        <v>-1.6185829941180521E-3</v>
      </c>
      <c r="P704" s="5">
        <f ca="1">((G704/G705+G704/1200+((1+G705/1200)^(-119))*(1-G704/G705)))</f>
        <v>1.0050409237616102</v>
      </c>
      <c r="Q704" s="5">
        <f ca="1">Q703*P703*E703/E704</f>
        <v>8.3090783474412859</v>
      </c>
      <c r="R704" s="10">
        <f t="shared" ca="1" si="109"/>
        <v>-1.1518120437314039E-2</v>
      </c>
      <c r="S704" s="10">
        <f t="shared" ca="1" si="110"/>
        <v>6.4375675992686343E-2</v>
      </c>
      <c r="T704" s="10">
        <f t="shared" ca="1" si="111"/>
        <v>-7.5893796430000382E-2</v>
      </c>
      <c r="U704" s="10"/>
      <c r="V704" s="11"/>
      <c r="W704" s="12"/>
      <c r="X704" s="12"/>
    </row>
    <row r="705" spans="1:24" x14ac:dyDescent="0.2">
      <c r="A705" s="3">
        <v>1929.08</v>
      </c>
      <c r="B705" s="4">
        <v>30.1</v>
      </c>
      <c r="C705" s="1">
        <v>0.93</v>
      </c>
      <c r="D705" s="4">
        <v>1.5329999999999999</v>
      </c>
      <c r="E705" s="4">
        <v>17.3</v>
      </c>
      <c r="F705" s="1">
        <f t="shared" ca="1" si="106"/>
        <v>1929.6249999999468</v>
      </c>
      <c r="G705" s="5">
        <f ca="1">G698*5/12+G710*7/12</f>
        <v>3.4191666666666665</v>
      </c>
      <c r="H705" s="1">
        <f t="shared" ca="1" si="102"/>
        <v>474.99365895953753</v>
      </c>
      <c r="I705" s="1">
        <f t="shared" ca="1" si="103"/>
        <v>14.6758838150289</v>
      </c>
      <c r="J705" s="6">
        <f t="shared" ca="1" si="107"/>
        <v>10105.991927525996</v>
      </c>
      <c r="K705" s="1">
        <f t="shared" ca="1" si="104"/>
        <v>24.191537514450864</v>
      </c>
      <c r="L705" s="6">
        <f t="shared" ca="1" si="105"/>
        <v>514.70051909957976</v>
      </c>
      <c r="M705" s="7">
        <f t="shared" ca="1" si="108"/>
        <v>31.480313247172987</v>
      </c>
      <c r="N705" s="8">
        <f ca="1">J705/AVERAGE(L585:L704)</f>
        <v>38.29169555843724</v>
      </c>
      <c r="O705" s="13">
        <f ca="1">1/M705-(G705/100-(((E705/E585)^(1/10))-1))</f>
        <v>-4.7089853208238663E-3</v>
      </c>
      <c r="P705" s="5">
        <f ca="1">((G705/G706+G705/1200+((1+G706/1200)^(-119))*(1-G705/G706)))</f>
        <v>1.0050220371695462</v>
      </c>
      <c r="Q705" s="5">
        <f ca="1">Q704*P704*E704/E705</f>
        <v>8.3509637779199846</v>
      </c>
      <c r="R705" s="10">
        <f t="shared" ca="1" si="109"/>
        <v>-1.8271445101654349E-2</v>
      </c>
      <c r="S705" s="10">
        <f t="shared" ca="1" si="110"/>
        <v>6.4160723180495705E-2</v>
      </c>
      <c r="T705" s="10">
        <f t="shared" ca="1" si="111"/>
        <v>-8.2432168282150053E-2</v>
      </c>
      <c r="U705" s="10"/>
      <c r="V705" s="11"/>
      <c r="W705" s="12"/>
      <c r="X705" s="12"/>
    </row>
    <row r="706" spans="1:24" x14ac:dyDescent="0.2">
      <c r="A706" s="3">
        <v>1929.09</v>
      </c>
      <c r="B706" s="4">
        <v>31.3</v>
      </c>
      <c r="C706" s="1">
        <v>0.94</v>
      </c>
      <c r="D706" s="4">
        <v>1.552</v>
      </c>
      <c r="E706" s="4">
        <v>17.3</v>
      </c>
      <c r="F706" s="1">
        <f t="shared" ca="1" si="106"/>
        <v>1929.7083333332801</v>
      </c>
      <c r="G706" s="5">
        <f ca="1">G698*4/12+G710*8/12</f>
        <v>3.3933333333333335</v>
      </c>
      <c r="H706" s="1">
        <f t="shared" ca="1" si="102"/>
        <v>493.93028323699417</v>
      </c>
      <c r="I706" s="1">
        <f t="shared" ca="1" si="103"/>
        <v>14.833689017341039</v>
      </c>
      <c r="J706" s="6">
        <f t="shared" ca="1" si="107"/>
        <v>10535.18881614241</v>
      </c>
      <c r="K706" s="1">
        <f t="shared" ca="1" si="104"/>
        <v>24.491367398843927</v>
      </c>
      <c r="L706" s="6">
        <f t="shared" ca="1" si="105"/>
        <v>522.38380327964921</v>
      </c>
      <c r="M706" s="7">
        <f t="shared" ca="1" si="108"/>
        <v>32.563788598776689</v>
      </c>
      <c r="N706" s="8">
        <f ca="1">J706/AVERAGE(L586:L705)</f>
        <v>39.500688697971881</v>
      </c>
      <c r="O706" s="13">
        <f ca="1">1/M706-(G706/100-(((E706/E586)^(1/10))-1))</f>
        <v>-6.0695163108649558E-3</v>
      </c>
      <c r="P706" s="5">
        <f ca="1">((G706/G707+G706/1200+((1+G707/1200)^(-119))*(1-G706/G707)))</f>
        <v>1.0050031550251359</v>
      </c>
      <c r="Q706" s="5">
        <f ca="1">Q705*P705*E705/E706</f>
        <v>8.3929026284142321</v>
      </c>
      <c r="R706" s="10">
        <f t="shared" ca="1" si="109"/>
        <v>-1.4156423600160783E-2</v>
      </c>
      <c r="S706" s="10">
        <f t="shared" ca="1" si="110"/>
        <v>6.1661091802936552E-2</v>
      </c>
      <c r="T706" s="10">
        <f t="shared" ca="1" si="111"/>
        <v>-7.5817515403097335E-2</v>
      </c>
      <c r="U706" s="10"/>
      <c r="V706" s="11"/>
      <c r="W706" s="12"/>
      <c r="X706" s="12"/>
    </row>
    <row r="707" spans="1:24" x14ac:dyDescent="0.2">
      <c r="A707" s="3">
        <v>1929.1</v>
      </c>
      <c r="B707" s="4">
        <v>27.99</v>
      </c>
      <c r="C707" s="1">
        <v>0.95</v>
      </c>
      <c r="D707" s="4">
        <v>1.5720000000000001</v>
      </c>
      <c r="E707" s="4">
        <v>17.3</v>
      </c>
      <c r="F707" s="1">
        <f t="shared" ca="1" si="106"/>
        <v>1929.7916666666133</v>
      </c>
      <c r="G707" s="5">
        <f ca="1">G698*3/12+G710*9/12</f>
        <v>3.3674999999999997</v>
      </c>
      <c r="H707" s="1">
        <f t="shared" ref="H707:H770" ca="1" si="112">B707*$E$1815/E707</f>
        <v>441.69676127167622</v>
      </c>
      <c r="I707" s="1">
        <f t="shared" ref="I707:I770" ca="1" si="113">C707*$E$1815/E707</f>
        <v>14.991494219653179</v>
      </c>
      <c r="J707" s="6">
        <f t="shared" ca="1" si="107"/>
        <v>9447.7306947317556</v>
      </c>
      <c r="K707" s="1">
        <f t="shared" ref="K707:K770" ca="1" si="114">D707*$E$1815/E707</f>
        <v>24.806977803468207</v>
      </c>
      <c r="L707" s="6">
        <f t="shared" ref="L707:L770" ca="1" si="115">K707*(J707/H707)</f>
        <v>530.61209903959707</v>
      </c>
      <c r="M707" s="7">
        <f t="shared" ca="1" si="108"/>
        <v>28.961067164354773</v>
      </c>
      <c r="N707" s="8">
        <f ca="1">J707/AVERAGE(L587:L706)</f>
        <v>35.047458190086367</v>
      </c>
      <c r="O707" s="13">
        <f ca="1">1/M707-(G707/100-(((E707/E587)^(1/10))-1))</f>
        <v>-3.6562270419569706E-3</v>
      </c>
      <c r="P707" s="5">
        <f ca="1">((G707/G708+G707/1200+((1+G708/1200)^(-119))*(1-G707/G708)))</f>
        <v>1.0049842773369742</v>
      </c>
      <c r="Q707" s="5">
        <f ca="1">Q706*P706*E706/E707</f>
        <v>8.4348936213750587</v>
      </c>
      <c r="R707" s="10">
        <f t="shared" ca="1" si="109"/>
        <v>-1.2635553549186218E-3</v>
      </c>
      <c r="S707" s="10">
        <f t="shared" ca="1" si="110"/>
        <v>6.2204364033594972E-2</v>
      </c>
      <c r="T707" s="10">
        <f t="shared" ca="1" si="111"/>
        <v>-6.3467919388513594E-2</v>
      </c>
      <c r="U707" s="10"/>
      <c r="V707" s="11"/>
      <c r="W707" s="12"/>
      <c r="X707" s="12"/>
    </row>
    <row r="708" spans="1:24" x14ac:dyDescent="0.2">
      <c r="A708" s="3">
        <v>1929.11</v>
      </c>
      <c r="B708" s="4">
        <v>20.58</v>
      </c>
      <c r="C708" s="1">
        <v>0.96</v>
      </c>
      <c r="D708" s="4">
        <v>1.591</v>
      </c>
      <c r="E708" s="4">
        <v>17.3</v>
      </c>
      <c r="F708" s="1">
        <f t="shared" ref="F708:F771" ca="1" si="116">F707+1/12</f>
        <v>1929.8749999999466</v>
      </c>
      <c r="G708" s="5">
        <f ca="1">G698*2/12+G710*10/12</f>
        <v>3.3416666666666668</v>
      </c>
      <c r="H708" s="1">
        <f t="shared" ca="1" si="112"/>
        <v>324.76310635838144</v>
      </c>
      <c r="I708" s="1">
        <f t="shared" ca="1" si="113"/>
        <v>15.149299421965317</v>
      </c>
      <c r="J708" s="6">
        <f t="shared" ref="J708:J771" ca="1" si="117">J707*((H708+(I708/12))/H707)</f>
        <v>6973.566136232871</v>
      </c>
      <c r="K708" s="1">
        <f t="shared" ca="1" si="114"/>
        <v>25.10680768786127</v>
      </c>
      <c r="L708" s="6">
        <f t="shared" ca="1" si="115"/>
        <v>539.11291169808055</v>
      </c>
      <c r="M708" s="7">
        <f t="shared" ca="1" si="108"/>
        <v>21.171036000097025</v>
      </c>
      <c r="N708" s="8">
        <f ca="1">J708/AVERAGE(L588:L707)</f>
        <v>25.588770763962732</v>
      </c>
      <c r="O708" s="13">
        <f ca="1">1/M708-(G708/100-(((E708/E588)^(1/10))-1))</f>
        <v>7.1336922722851012E-3</v>
      </c>
      <c r="P708" s="5">
        <f ca="1">((G708/G709+G708/1200+((1+G709/1200)^(-119))*(1-G708/G709)))</f>
        <v>1.0049654041136753</v>
      </c>
      <c r="Q708" s="5">
        <f ca="1">Q707*P707*E707/E708</f>
        <v>8.4769354704918669</v>
      </c>
      <c r="R708" s="10">
        <f t="shared" ca="1" si="109"/>
        <v>2.8082333031990148E-2</v>
      </c>
      <c r="S708" s="10">
        <f t="shared" ca="1" si="110"/>
        <v>6.1992738541376768E-2</v>
      </c>
      <c r="T708" s="10">
        <f t="shared" ca="1" si="111"/>
        <v>-3.3910405509386621E-2</v>
      </c>
      <c r="U708" s="10"/>
      <c r="V708" s="11"/>
      <c r="W708" s="12"/>
      <c r="X708" s="12"/>
    </row>
    <row r="709" spans="1:24" x14ac:dyDescent="0.2">
      <c r="A709" s="3">
        <v>1929.12</v>
      </c>
      <c r="B709" s="4">
        <v>21.4</v>
      </c>
      <c r="C709" s="1">
        <v>0.97</v>
      </c>
      <c r="D709" s="4">
        <v>1.61</v>
      </c>
      <c r="E709" s="4">
        <v>17.2</v>
      </c>
      <c r="F709" s="1">
        <f t="shared" ca="1" si="116"/>
        <v>1929.9583333332798</v>
      </c>
      <c r="G709" s="5">
        <f ca="1">G698*1/12+G710*11/12</f>
        <v>3.315833333333333</v>
      </c>
      <c r="H709" s="1">
        <f t="shared" ca="1" si="112"/>
        <v>339.66652325581396</v>
      </c>
      <c r="I709" s="1">
        <f t="shared" ca="1" si="113"/>
        <v>15.396099418604651</v>
      </c>
      <c r="J709" s="6">
        <f t="shared" ca="1" si="117"/>
        <v>7321.1336533187123</v>
      </c>
      <c r="K709" s="1">
        <f t="shared" ca="1" si="114"/>
        <v>25.554350581395351</v>
      </c>
      <c r="L709" s="6">
        <f t="shared" ca="1" si="115"/>
        <v>550.79556924500594</v>
      </c>
      <c r="M709" s="7">
        <f t="shared" ca="1" si="108"/>
        <v>22.007373176418326</v>
      </c>
      <c r="N709" s="8">
        <f ca="1">J709/AVERAGE(L589:L708)</f>
        <v>26.566024428345159</v>
      </c>
      <c r="O709" s="13">
        <f ca="1">1/M709-(G709/100-(((E709/E589)^(1/10))-1))</f>
        <v>2.9000080484937046E-3</v>
      </c>
      <c r="P709" s="5">
        <f ca="1">((G709/G710+G709/1200+((1+G710/1200)^(-119))*(1-G709/G710)))</f>
        <v>1.0049465353638702</v>
      </c>
      <c r="Q709" s="5">
        <f ca="1">Q708*P708*E708/E709</f>
        <v>8.5685561067992708</v>
      </c>
      <c r="R709" s="10">
        <f t="shared" ca="1" si="109"/>
        <v>2.1070856264751692E-2</v>
      </c>
      <c r="S709" s="10">
        <f t="shared" ca="1" si="110"/>
        <v>6.1166767981337911E-2</v>
      </c>
      <c r="T709" s="10">
        <f t="shared" ca="1" si="111"/>
        <v>-4.0095911716586219E-2</v>
      </c>
      <c r="U709" s="10"/>
      <c r="V709" s="11"/>
      <c r="W709" s="12"/>
      <c r="X709" s="12"/>
    </row>
    <row r="710" spans="1:24" x14ac:dyDescent="0.2">
      <c r="A710" s="3">
        <v>1930.01</v>
      </c>
      <c r="B710" s="4">
        <v>21.71</v>
      </c>
      <c r="C710" s="1">
        <v>0.9708</v>
      </c>
      <c r="D710" s="4">
        <v>1.5569999999999999</v>
      </c>
      <c r="E710" s="4">
        <v>17.100000000000001</v>
      </c>
      <c r="F710" s="1">
        <f t="shared" ca="1" si="116"/>
        <v>1930.0416666666131</v>
      </c>
      <c r="G710" s="5">
        <v>3.29</v>
      </c>
      <c r="H710" s="1">
        <f t="shared" ca="1" si="112"/>
        <v>346.60205438596489</v>
      </c>
      <c r="I710" s="1">
        <f t="shared" ca="1" si="113"/>
        <v>15.498907157894735</v>
      </c>
      <c r="J710" s="6">
        <f t="shared" ca="1" si="117"/>
        <v>7498.4597770371283</v>
      </c>
      <c r="K710" s="1">
        <f t="shared" ca="1" si="114"/>
        <v>24.857641578947362</v>
      </c>
      <c r="L710" s="6">
        <f t="shared" ca="1" si="115"/>
        <v>537.77530505973311</v>
      </c>
      <c r="M710" s="7">
        <f t="shared" ca="1" si="108"/>
        <v>22.31072429433684</v>
      </c>
      <c r="N710" s="8">
        <f ca="1">J710/AVERAGE(L590:L709)</f>
        <v>26.898469896328535</v>
      </c>
      <c r="O710" s="13">
        <f ca="1">1/M710-(G710/100-(((E710/E590)^(1/10))-1))</f>
        <v>-1.0822635497038935E-4</v>
      </c>
      <c r="P710" s="5">
        <f ca="1">((G710/G711+G710/1200+((1+G711/1200)^(-119))*(1-G710/G711)))</f>
        <v>1.0023895841277941</v>
      </c>
      <c r="Q710" s="5">
        <f ca="1">Q709*P709*E709/E710</f>
        <v>8.6612971513859858</v>
      </c>
      <c r="R710" s="10">
        <f t="shared" ca="1" si="109"/>
        <v>1.9211684678503316E-2</v>
      </c>
      <c r="S710" s="10">
        <f t="shared" ca="1" si="110"/>
        <v>6.1099191151374077E-2</v>
      </c>
      <c r="T710" s="10">
        <f t="shared" ca="1" si="111"/>
        <v>-4.1887506472870761E-2</v>
      </c>
      <c r="U710" s="10"/>
      <c r="V710" s="11"/>
      <c r="W710" s="12"/>
      <c r="X710" s="12"/>
    </row>
    <row r="711" spans="1:24" x14ac:dyDescent="0.2">
      <c r="A711" s="3">
        <v>1930.02</v>
      </c>
      <c r="B711" s="4">
        <v>23.07</v>
      </c>
      <c r="C711" s="1">
        <v>0.97170000000000001</v>
      </c>
      <c r="D711" s="4">
        <v>1.5029999999999999</v>
      </c>
      <c r="E711" s="4">
        <v>17</v>
      </c>
      <c r="F711" s="1">
        <f t="shared" ca="1" si="116"/>
        <v>1930.1249999999463</v>
      </c>
      <c r="G711" s="5">
        <f ca="1">G710*11/12+G722*1/12</f>
        <v>3.2941666666666665</v>
      </c>
      <c r="H711" s="1">
        <f t="shared" ca="1" si="112"/>
        <v>370.48112999999995</v>
      </c>
      <c r="I711" s="1">
        <f t="shared" ca="1" si="113"/>
        <v>15.604530299999999</v>
      </c>
      <c r="J711" s="6">
        <f t="shared" ca="1" si="117"/>
        <v>8043.1972192468502</v>
      </c>
      <c r="K711" s="1">
        <f t="shared" ca="1" si="114"/>
        <v>24.136676999999995</v>
      </c>
      <c r="L711" s="6">
        <f t="shared" ca="1" si="115"/>
        <v>524.0106380809716</v>
      </c>
      <c r="M711" s="7">
        <f t="shared" ca="1" si="108"/>
        <v>23.69711774933587</v>
      </c>
      <c r="N711" s="8">
        <f ca="1">J711/AVERAGE(L591:L710)</f>
        <v>28.533590991681262</v>
      </c>
      <c r="O711" s="13">
        <f ca="1">1/M711-(G711/100-(((E711/E591)^(1/10))-1))</f>
        <v>-4.3688622144010536E-3</v>
      </c>
      <c r="P711" s="5">
        <f ca="1">((G711/G712+G711/1200+((1+G712/1200)^(-119))*(1-G711/G712)))</f>
        <v>1.0023931255535405</v>
      </c>
      <c r="Q711" s="5">
        <f ca="1">Q710*P710*E710/E711</f>
        <v>8.7330646028179011</v>
      </c>
      <c r="R711" s="10">
        <f t="shared" ca="1" si="109"/>
        <v>1.1135166996763424E-2</v>
      </c>
      <c r="S711" s="10">
        <f t="shared" ca="1" si="110"/>
        <v>5.9863107018888639E-2</v>
      </c>
      <c r="T711" s="10">
        <f t="shared" ca="1" si="111"/>
        <v>-4.8727940022125216E-2</v>
      </c>
      <c r="U711" s="10"/>
      <c r="V711" s="11"/>
      <c r="W711" s="12"/>
      <c r="X711" s="12"/>
    </row>
    <row r="712" spans="1:24" x14ac:dyDescent="0.2">
      <c r="A712" s="3">
        <v>1930.03</v>
      </c>
      <c r="B712" s="4">
        <v>23.94</v>
      </c>
      <c r="C712" s="1">
        <v>0.97250000000000003</v>
      </c>
      <c r="D712" s="4">
        <v>1.45</v>
      </c>
      <c r="E712" s="4">
        <v>16.899999999999999</v>
      </c>
      <c r="F712" s="1">
        <f t="shared" ca="1" si="116"/>
        <v>1930.2083333332796</v>
      </c>
      <c r="G712" s="5">
        <f ca="1">G710*10/12+G722*2/12</f>
        <v>3.2983333333333333</v>
      </c>
      <c r="H712" s="1">
        <f t="shared" ca="1" si="112"/>
        <v>386.72732662721899</v>
      </c>
      <c r="I712" s="1">
        <f t="shared" ca="1" si="113"/>
        <v>15.70978801775148</v>
      </c>
      <c r="J712" s="6">
        <f t="shared" ca="1" si="117"/>
        <v>8424.3262315224911</v>
      </c>
      <c r="K712" s="1">
        <f t="shared" ca="1" si="114"/>
        <v>23.423334319526628</v>
      </c>
      <c r="L712" s="6">
        <f t="shared" ca="1" si="115"/>
        <v>510.24532312897287</v>
      </c>
      <c r="M712" s="7">
        <f t="shared" ca="1" si="108"/>
        <v>24.586607792668847</v>
      </c>
      <c r="N712" s="8">
        <f ca="1">J712/AVERAGE(L592:L711)</f>
        <v>29.568429499384276</v>
      </c>
      <c r="O712" s="13">
        <f ca="1">1/M712-(G712/100-(((E712/E592)^(1/10))-1))</f>
        <v>-7.5243722051967984E-3</v>
      </c>
      <c r="P712" s="5">
        <f ca="1">((G712/G713+G712/1200+((1+G713/1200)^(-119))*(1-G712/G713)))</f>
        <v>1.0023966669604922</v>
      </c>
      <c r="Q712" s="5">
        <f ca="1">Q711*P711*E711/E712</f>
        <v>8.8057625259735879</v>
      </c>
      <c r="R712" s="10">
        <f t="shared" ca="1" si="109"/>
        <v>6.3205244586239662E-3</v>
      </c>
      <c r="S712" s="10">
        <f t="shared" ca="1" si="110"/>
        <v>5.938187845837839E-2</v>
      </c>
      <c r="T712" s="10">
        <f t="shared" ca="1" si="111"/>
        <v>-5.3061353999754424E-2</v>
      </c>
      <c r="U712" s="10"/>
      <c r="V712" s="11"/>
      <c r="W712" s="12"/>
      <c r="X712" s="12"/>
    </row>
    <row r="713" spans="1:24" x14ac:dyDescent="0.2">
      <c r="A713" s="3">
        <v>1930.04</v>
      </c>
      <c r="B713" s="4">
        <v>25.46</v>
      </c>
      <c r="C713" s="1">
        <v>0.97330000000000005</v>
      </c>
      <c r="D713" s="4">
        <v>1.397</v>
      </c>
      <c r="E713" s="4">
        <v>17</v>
      </c>
      <c r="F713" s="1">
        <f t="shared" ca="1" si="116"/>
        <v>1930.2916666666129</v>
      </c>
      <c r="G713" s="5">
        <f ca="1">G710*9/12+G722*3/12</f>
        <v>3.3024999999999998</v>
      </c>
      <c r="H713" s="1">
        <f t="shared" ca="1" si="112"/>
        <v>408.86213999999995</v>
      </c>
      <c r="I713" s="1">
        <f t="shared" ca="1" si="113"/>
        <v>15.630224699999999</v>
      </c>
      <c r="J713" s="6">
        <f t="shared" ca="1" si="117"/>
        <v>8934.876477118567</v>
      </c>
      <c r="K713" s="1">
        <f t="shared" ca="1" si="114"/>
        <v>22.434422999999999</v>
      </c>
      <c r="L713" s="6">
        <f t="shared" ca="1" si="115"/>
        <v>490.26011148997009</v>
      </c>
      <c r="M713" s="7">
        <f t="shared" ca="1" si="108"/>
        <v>25.843436862018301</v>
      </c>
      <c r="N713" s="8">
        <f ca="1">J713/AVERAGE(L593:L712)</f>
        <v>31.040920119317011</v>
      </c>
      <c r="O713" s="13">
        <f ca="1">1/M713-(G713/100-(((E713/E593)^(1/10))-1))</f>
        <v>-1.1914769695241911E-2</v>
      </c>
      <c r="P713" s="5">
        <f ca="1">((G713/G714+G713/1200+((1+G714/1200)^(-119))*(1-G713/G714)))</f>
        <v>1.0024002083486547</v>
      </c>
      <c r="Q713" s="5">
        <f ca="1">Q712*P712*E712/E713</f>
        <v>8.7749442589869329</v>
      </c>
      <c r="R713" s="10">
        <f t="shared" ca="1" si="109"/>
        <v>1.8327063012248956E-3</v>
      </c>
      <c r="S713" s="10">
        <f t="shared" ca="1" si="110"/>
        <v>6.0148981425597992E-2</v>
      </c>
      <c r="T713" s="10">
        <f t="shared" ca="1" si="111"/>
        <v>-5.8316275124373096E-2</v>
      </c>
      <c r="U713" s="10"/>
      <c r="V713" s="11"/>
      <c r="W713" s="12"/>
      <c r="X713" s="12"/>
    </row>
    <row r="714" spans="1:24" x14ac:dyDescent="0.2">
      <c r="A714" s="3">
        <v>1930.05</v>
      </c>
      <c r="B714" s="4">
        <v>23.94</v>
      </c>
      <c r="C714" s="1">
        <v>0.97419999999999995</v>
      </c>
      <c r="D714" s="4">
        <v>1.343</v>
      </c>
      <c r="E714" s="4">
        <v>16.899999999999999</v>
      </c>
      <c r="F714" s="1">
        <f t="shared" ca="1" si="116"/>
        <v>1930.3749999999461</v>
      </c>
      <c r="G714" s="5">
        <f ca="1">G710*8/12+G722*4/12</f>
        <v>3.3066666666666666</v>
      </c>
      <c r="H714" s="1">
        <f t="shared" ca="1" si="112"/>
        <v>386.72732662721899</v>
      </c>
      <c r="I714" s="1">
        <f t="shared" ca="1" si="113"/>
        <v>15.737249857988164</v>
      </c>
      <c r="J714" s="6">
        <f t="shared" ca="1" si="117"/>
        <v>8479.8226260438569</v>
      </c>
      <c r="K714" s="1">
        <f t="shared" ca="1" si="114"/>
        <v>21.694853786982247</v>
      </c>
      <c r="L714" s="6">
        <f t="shared" ca="1" si="115"/>
        <v>475.70600613103164</v>
      </c>
      <c r="M714" s="7">
        <f t="shared" ca="1" si="108"/>
        <v>24.309760633908169</v>
      </c>
      <c r="N714" s="8">
        <f ca="1">J714/AVERAGE(L594:L713)</f>
        <v>29.174802108988995</v>
      </c>
      <c r="O714" s="13">
        <f ca="1">1/M714-(G714/100-(((E714/E594)^(1/10))-1))</f>
        <v>-1.153398331430807E-2</v>
      </c>
      <c r="P714" s="5">
        <f ca="1">((G714/G715+G714/1200+((1+G715/1200)^(-119))*(1-G714/G715)))</f>
        <v>1.0024037497180343</v>
      </c>
      <c r="Q714" s="5">
        <f ca="1">Q713*P713*E713/E714</f>
        <v>8.8480533259619936</v>
      </c>
      <c r="R714" s="10">
        <f t="shared" ca="1" si="109"/>
        <v>-7.2291765565829502E-3</v>
      </c>
      <c r="S714" s="10">
        <f t="shared" ca="1" si="110"/>
        <v>5.9663488081115545E-2</v>
      </c>
      <c r="T714" s="10">
        <f t="shared" ca="1" si="111"/>
        <v>-6.6892664637698496E-2</v>
      </c>
      <c r="U714" s="10"/>
      <c r="V714" s="11"/>
      <c r="W714" s="12"/>
      <c r="X714" s="12"/>
    </row>
    <row r="715" spans="1:24" x14ac:dyDescent="0.2">
      <c r="A715" s="3">
        <v>1930.06</v>
      </c>
      <c r="B715" s="4">
        <v>21.52</v>
      </c>
      <c r="C715" s="1">
        <v>0.97499999999999998</v>
      </c>
      <c r="D715" s="4">
        <v>1.29</v>
      </c>
      <c r="E715" s="4">
        <v>16.8</v>
      </c>
      <c r="F715" s="1">
        <f t="shared" ca="1" si="116"/>
        <v>1930.4583333332794</v>
      </c>
      <c r="G715" s="5">
        <f ca="1">G710*7/12+G722*5/12</f>
        <v>3.3108333333333331</v>
      </c>
      <c r="H715" s="1">
        <f t="shared" ca="1" si="112"/>
        <v>349.70384285714283</v>
      </c>
      <c r="I715" s="1">
        <f t="shared" ca="1" si="113"/>
        <v>15.843924107142854</v>
      </c>
      <c r="J715" s="6">
        <f t="shared" ca="1" si="117"/>
        <v>7696.9546576362145</v>
      </c>
      <c r="K715" s="1">
        <f t="shared" ca="1" si="114"/>
        <v>20.962730357142853</v>
      </c>
      <c r="L715" s="6">
        <f t="shared" ca="1" si="115"/>
        <v>461.38808124306297</v>
      </c>
      <c r="M715" s="7">
        <f t="shared" ca="1" si="108"/>
        <v>21.866899333389476</v>
      </c>
      <c r="N715" s="8">
        <f ca="1">J715/AVERAGE(L595:L714)</f>
        <v>26.235846681571918</v>
      </c>
      <c r="O715" s="13">
        <f ca="1">1/M715-(G715/100-(((E715/E595)^(1/10))-1))</f>
        <v>-8.9774380694718839E-3</v>
      </c>
      <c r="P715" s="5">
        <f ca="1">((G715/G716+G715/1200+((1+G716/1200)^(-119))*(1-G715/G716)))</f>
        <v>1.0024072910686364</v>
      </c>
      <c r="Q715" s="5">
        <f ca="1">Q714*P714*E714/E715</f>
        <v>8.92211541398067</v>
      </c>
      <c r="R715" s="10">
        <f t="shared" ca="1" si="109"/>
        <v>-6.6933246127227619E-3</v>
      </c>
      <c r="S715" s="10">
        <f t="shared" ca="1" si="110"/>
        <v>5.8418848065048268E-2</v>
      </c>
      <c r="T715" s="10">
        <f t="shared" ca="1" si="111"/>
        <v>-6.511217267777103E-2</v>
      </c>
      <c r="U715" s="10"/>
      <c r="V715" s="11"/>
      <c r="W715" s="12"/>
      <c r="X715" s="12"/>
    </row>
    <row r="716" spans="1:24" x14ac:dyDescent="0.2">
      <c r="A716" s="3">
        <v>1930.07</v>
      </c>
      <c r="B716" s="4">
        <v>21.06</v>
      </c>
      <c r="C716" s="1">
        <v>0.9758</v>
      </c>
      <c r="D716" s="4">
        <v>1.2370000000000001</v>
      </c>
      <c r="E716" s="4">
        <v>16.600000000000001</v>
      </c>
      <c r="F716" s="1">
        <f t="shared" ca="1" si="116"/>
        <v>1930.5416666666126</v>
      </c>
      <c r="G716" s="5">
        <f ca="1">G710*6/12+G722*6/12</f>
        <v>3.3150000000000004</v>
      </c>
      <c r="H716" s="1">
        <f t="shared" ca="1" si="112"/>
        <v>346.35199879518063</v>
      </c>
      <c r="I716" s="1">
        <f t="shared" ca="1" si="113"/>
        <v>16.047971530120478</v>
      </c>
      <c r="J716" s="6">
        <f t="shared" ca="1" si="117"/>
        <v>7652.6153793776684</v>
      </c>
      <c r="K716" s="1">
        <f t="shared" ca="1" si="114"/>
        <v>20.343657289156628</v>
      </c>
      <c r="L716" s="6">
        <f t="shared" ca="1" si="115"/>
        <v>449.49122622460487</v>
      </c>
      <c r="M716" s="7">
        <f t="shared" ca="1" si="108"/>
        <v>21.548797592546638</v>
      </c>
      <c r="N716" s="8">
        <f ca="1">J716/AVERAGE(L596:L715)</f>
        <v>25.853225798800072</v>
      </c>
      <c r="O716" s="13">
        <f ca="1">1/M716-(G716/100-(((E716/E596)^(1/10))-1))</f>
        <v>-9.0462645397373365E-3</v>
      </c>
      <c r="P716" s="5">
        <f ca="1">((G716/G717+G716/1200+((1+G717/1200)^(-119))*(1-G716/G717)))</f>
        <v>1.002410832400467</v>
      </c>
      <c r="Q716" s="5">
        <f ca="1">Q715*P715*E715/E716</f>
        <v>9.0513476817991254</v>
      </c>
      <c r="R716" s="10">
        <f t="shared" ca="1" si="109"/>
        <v>-1.6231278533328508E-3</v>
      </c>
      <c r="S716" s="10">
        <f t="shared" ca="1" si="110"/>
        <v>5.8040156060954695E-2</v>
      </c>
      <c r="T716" s="10">
        <f t="shared" ca="1" si="111"/>
        <v>-5.9663283914287546E-2</v>
      </c>
      <c r="U716" s="10"/>
      <c r="V716" s="11"/>
      <c r="W716" s="12"/>
      <c r="X716" s="12"/>
    </row>
    <row r="717" spans="1:24" x14ac:dyDescent="0.2">
      <c r="A717" s="3">
        <v>1930.08</v>
      </c>
      <c r="B717" s="4">
        <v>20.79</v>
      </c>
      <c r="C717" s="1">
        <v>0.97670000000000001</v>
      </c>
      <c r="D717" s="4">
        <v>1.1830000000000001</v>
      </c>
      <c r="E717" s="4">
        <v>16.5</v>
      </c>
      <c r="F717" s="1">
        <f t="shared" ca="1" si="116"/>
        <v>1930.6249999999459</v>
      </c>
      <c r="G717" s="5">
        <f ca="1">G710*5/12+G722*7/12</f>
        <v>3.3191666666666668</v>
      </c>
      <c r="H717" s="1">
        <f t="shared" ca="1" si="112"/>
        <v>343.98377999999997</v>
      </c>
      <c r="I717" s="1">
        <f t="shared" ca="1" si="113"/>
        <v>16.160123036363636</v>
      </c>
      <c r="J717" s="6">
        <f t="shared" ca="1" si="117"/>
        <v>7630.0445061209848</v>
      </c>
      <c r="K717" s="1">
        <f t="shared" ca="1" si="114"/>
        <v>19.573487818181821</v>
      </c>
      <c r="L717" s="6">
        <f t="shared" ca="1" si="115"/>
        <v>434.1675156681639</v>
      </c>
      <c r="M717" s="7">
        <f t="shared" ca="1" si="108"/>
        <v>21.300602241118142</v>
      </c>
      <c r="N717" s="8">
        <f ca="1">J717/AVERAGE(L597:L716)</f>
        <v>25.558473871970431</v>
      </c>
      <c r="O717" s="13">
        <f ca="1">1/M717-(G717/100-(((E717/E597)^(1/10))-1))</f>
        <v>-6.7573794012129179E-3</v>
      </c>
      <c r="P717" s="5">
        <f ca="1">((G717/G718+G717/1200+((1+G718/1200)^(-119))*(1-G717/G718)))</f>
        <v>1.0024143737135318</v>
      </c>
      <c r="Q717" s="5">
        <f ca="1">Q716*P716*E716/E717</f>
        <v>9.1281578668707741</v>
      </c>
      <c r="R717" s="10">
        <f t="shared" ca="1" si="109"/>
        <v>1.2925554373268699E-3</v>
      </c>
      <c r="S717" s="10">
        <f t="shared" ca="1" si="110"/>
        <v>5.7534360710560062E-2</v>
      </c>
      <c r="T717" s="10">
        <f t="shared" ca="1" si="111"/>
        <v>-5.6241805273233192E-2</v>
      </c>
      <c r="U717" s="10"/>
      <c r="V717" s="11"/>
      <c r="W717" s="12"/>
      <c r="X717" s="12"/>
    </row>
    <row r="718" spans="1:24" x14ac:dyDescent="0.2">
      <c r="A718" s="3">
        <v>1930.09</v>
      </c>
      <c r="B718" s="4">
        <v>20.78</v>
      </c>
      <c r="C718" s="1">
        <v>0.97750000000000004</v>
      </c>
      <c r="D718" s="4">
        <v>1.1299999999999999</v>
      </c>
      <c r="E718" s="4">
        <v>16.600000000000001</v>
      </c>
      <c r="F718" s="1">
        <f t="shared" ca="1" si="116"/>
        <v>1930.7083333332791</v>
      </c>
      <c r="G718" s="5">
        <f ca="1">G710*4/12+G722*8/12</f>
        <v>3.3233333333333333</v>
      </c>
      <c r="H718" s="1">
        <f t="shared" ca="1" si="112"/>
        <v>341.74712891566264</v>
      </c>
      <c r="I718" s="1">
        <f t="shared" ca="1" si="113"/>
        <v>16.075929668674696</v>
      </c>
      <c r="J718" s="6">
        <f t="shared" ca="1" si="117"/>
        <v>7610.1479989444369</v>
      </c>
      <c r="K718" s="1">
        <f t="shared" ca="1" si="114"/>
        <v>18.583939156626503</v>
      </c>
      <c r="L718" s="6">
        <f t="shared" ca="1" si="115"/>
        <v>413.8338420985184</v>
      </c>
      <c r="M718" s="7">
        <f t="shared" ca="1" si="108"/>
        <v>21.072581788447309</v>
      </c>
      <c r="N718" s="8">
        <f ca="1">J718/AVERAGE(L598:L717)</f>
        <v>25.290051551861225</v>
      </c>
      <c r="O718" s="13">
        <f ca="1">1/M718-(G718/100-(((E718/E598)^(1/10))-1))</f>
        <v>-4.2387408222914827E-3</v>
      </c>
      <c r="P718" s="5">
        <f ca="1">((G718/G719+G718/1200+((1+G719/1200)^(-119))*(1-G718/G719)))</f>
        <v>1.0024179150078369</v>
      </c>
      <c r="Q718" s="5">
        <f ca="1">Q717*P717*E717/E718</f>
        <v>9.0950749847035528</v>
      </c>
      <c r="R718" s="10">
        <f t="shared" ca="1" si="109"/>
        <v>6.2252390717274508E-3</v>
      </c>
      <c r="S718" s="10">
        <f t="shared" ca="1" si="110"/>
        <v>5.8304895814562441E-2</v>
      </c>
      <c r="T718" s="10">
        <f t="shared" ca="1" si="111"/>
        <v>-5.207965674283499E-2</v>
      </c>
      <c r="U718" s="10"/>
      <c r="V718" s="11"/>
      <c r="W718" s="12"/>
      <c r="X718" s="12"/>
    </row>
    <row r="719" spans="1:24" x14ac:dyDescent="0.2">
      <c r="A719" s="3">
        <v>1930.1</v>
      </c>
      <c r="B719" s="4">
        <v>17.920000000000002</v>
      </c>
      <c r="C719" s="1">
        <v>0.97829999999999995</v>
      </c>
      <c r="D719" s="4">
        <v>1.077</v>
      </c>
      <c r="E719" s="4">
        <v>16.5</v>
      </c>
      <c r="F719" s="1">
        <f t="shared" ca="1" si="116"/>
        <v>1930.7916666666124</v>
      </c>
      <c r="G719" s="5">
        <f ca="1">G710*3/12+G722*9/12</f>
        <v>3.3275000000000001</v>
      </c>
      <c r="H719" s="1">
        <f t="shared" ca="1" si="112"/>
        <v>296.49780363636364</v>
      </c>
      <c r="I719" s="1">
        <f t="shared" ca="1" si="113"/>
        <v>16.186596054545451</v>
      </c>
      <c r="J719" s="6">
        <f t="shared" ca="1" si="117"/>
        <v>6632.5571586350243</v>
      </c>
      <c r="K719" s="1">
        <f t="shared" ca="1" si="114"/>
        <v>17.819650363636363</v>
      </c>
      <c r="L719" s="6">
        <f t="shared" ca="1" si="115"/>
        <v>398.61964619698216</v>
      </c>
      <c r="M719" s="7">
        <f t="shared" ca="1" si="108"/>
        <v>18.214870154658623</v>
      </c>
      <c r="N719" s="8">
        <f ca="1">J719/AVERAGE(L599:L718)</f>
        <v>21.881118207635726</v>
      </c>
      <c r="O719" s="13">
        <f ca="1">1/M719-(G719/100-(((E719/E599)^(1/10))-1))</f>
        <v>3.0636907081038056E-3</v>
      </c>
      <c r="P719" s="5">
        <f ca="1">((G719/G720+G719/1200+((1+G720/1200)^(-119))*(1-G719/G720)))</f>
        <v>1.0024214562833882</v>
      </c>
      <c r="Q719" s="5">
        <f ca="1">Q718*P718*E718/E719</f>
        <v>9.1723210490852978</v>
      </c>
      <c r="R719" s="10">
        <f t="shared" ca="1" si="109"/>
        <v>2.164134629405412E-2</v>
      </c>
      <c r="S719" s="10">
        <f t="shared" ca="1" si="110"/>
        <v>5.7794849026483686E-2</v>
      </c>
      <c r="T719" s="10">
        <f t="shared" ca="1" si="111"/>
        <v>-3.6153502732429565E-2</v>
      </c>
      <c r="U719" s="10"/>
      <c r="V719" s="11"/>
      <c r="W719" s="12"/>
      <c r="X719" s="12"/>
    </row>
    <row r="720" spans="1:24" x14ac:dyDescent="0.2">
      <c r="A720" s="3">
        <v>1930.11</v>
      </c>
      <c r="B720" s="4">
        <v>16.62</v>
      </c>
      <c r="C720" s="1">
        <v>0.97919999999999996</v>
      </c>
      <c r="D720" s="4">
        <v>1.0229999999999999</v>
      </c>
      <c r="E720" s="4">
        <v>16.399999999999999</v>
      </c>
      <c r="F720" s="1">
        <f t="shared" ca="1" si="116"/>
        <v>1930.8749999999457</v>
      </c>
      <c r="G720" s="5">
        <f ca="1">G710*2/12+G722*10/12</f>
        <v>3.3316666666666666</v>
      </c>
      <c r="H720" s="1">
        <f t="shared" ca="1" si="112"/>
        <v>276.66523536585368</v>
      </c>
      <c r="I720" s="1">
        <f t="shared" ca="1" si="113"/>
        <v>16.300276682926828</v>
      </c>
      <c r="J720" s="6">
        <f t="shared" ca="1" si="117"/>
        <v>6219.2951892247011</v>
      </c>
      <c r="K720" s="1">
        <f t="shared" ca="1" si="114"/>
        <v>17.029394451219513</v>
      </c>
      <c r="L720" s="6">
        <f t="shared" ca="1" si="115"/>
        <v>382.8122129107623</v>
      </c>
      <c r="M720" s="7">
        <f t="shared" ca="1" si="108"/>
        <v>16.939711377775161</v>
      </c>
      <c r="N720" s="8">
        <f ca="1">J720/AVERAGE(L600:L719)</f>
        <v>20.377938385497803</v>
      </c>
      <c r="O720" s="13">
        <f ca="1">1/M720-(G720/100-(((E720/E600)^(1/10))-1))</f>
        <v>7.0525206827530065E-3</v>
      </c>
      <c r="P720" s="5">
        <f ca="1">((G720/G721+G720/1200+((1+G721/1200)^(-119))*(1-G720/G721)))</f>
        <v>1.0024249975401915</v>
      </c>
      <c r="Q720" s="5">
        <f ca="1">Q719*P719*E719/E720</f>
        <v>9.2505956395199505</v>
      </c>
      <c r="R720" s="10">
        <f t="shared" ca="1" si="109"/>
        <v>3.1128960962345964E-2</v>
      </c>
      <c r="S720" s="10">
        <f t="shared" ca="1" si="110"/>
        <v>5.7279103473887094E-2</v>
      </c>
      <c r="T720" s="10">
        <f t="shared" ca="1" si="111"/>
        <v>-2.615014251154113E-2</v>
      </c>
      <c r="U720" s="10"/>
      <c r="V720" s="11"/>
      <c r="W720" s="12"/>
      <c r="X720" s="12"/>
    </row>
    <row r="721" spans="1:24" x14ac:dyDescent="0.2">
      <c r="A721" s="3">
        <v>1930.12</v>
      </c>
      <c r="B721" s="4">
        <v>15.51</v>
      </c>
      <c r="C721" s="1">
        <v>0.98</v>
      </c>
      <c r="D721" s="4">
        <v>0.97</v>
      </c>
      <c r="E721" s="4">
        <v>16.100000000000001</v>
      </c>
      <c r="F721" s="1">
        <f t="shared" ca="1" si="116"/>
        <v>1930.9583333332789</v>
      </c>
      <c r="G721" s="5">
        <f ca="1">G710*1/12+G722*11/12</f>
        <v>3.3358333333333325</v>
      </c>
      <c r="H721" s="1">
        <f t="shared" ca="1" si="112"/>
        <v>262.99854223602483</v>
      </c>
      <c r="I721" s="1">
        <f t="shared" ca="1" si="113"/>
        <v>16.617573913043476</v>
      </c>
      <c r="J721" s="6">
        <f t="shared" ca="1" si="117"/>
        <v>5943.2043667687667</v>
      </c>
      <c r="K721" s="1">
        <f t="shared" ca="1" si="114"/>
        <v>16.448006832298134</v>
      </c>
      <c r="L721" s="6">
        <f t="shared" ca="1" si="115"/>
        <v>371.68976375020651</v>
      </c>
      <c r="M721" s="7">
        <f t="shared" ca="1" si="108"/>
        <v>16.05500185653132</v>
      </c>
      <c r="N721" s="8">
        <f ca="1">J721/AVERAGE(L601:L720)</f>
        <v>19.349603578733852</v>
      </c>
      <c r="O721" s="13">
        <f ca="1">1/M721-(G721/100-(((E721/E601)^(1/10))-1))</f>
        <v>1.0454922060588373E-2</v>
      </c>
      <c r="P721" s="5">
        <f ca="1">((G721/G722+G721/1200+((1+G722/1200)^(-119))*(1-G721/G722)))</f>
        <v>1.0024285387782521</v>
      </c>
      <c r="Q721" s="5">
        <f ca="1">Q720*P720*E720/E721</f>
        <v>9.4458176586045894</v>
      </c>
      <c r="R721" s="10">
        <f t="shared" ca="1" si="109"/>
        <v>3.1307554402851601E-2</v>
      </c>
      <c r="S721" s="10">
        <f t="shared" ca="1" si="110"/>
        <v>5.4702821402978552E-2</v>
      </c>
      <c r="T721" s="10">
        <f t="shared" ca="1" si="111"/>
        <v>-2.3395267000126951E-2</v>
      </c>
      <c r="U721" s="10"/>
      <c r="V721" s="11"/>
      <c r="W721" s="12"/>
      <c r="X721" s="12"/>
    </row>
    <row r="722" spans="1:24" x14ac:dyDescent="0.2">
      <c r="A722" s="3">
        <v>1931.01</v>
      </c>
      <c r="B722" s="4">
        <v>15.98</v>
      </c>
      <c r="C722" s="1">
        <v>0.9667</v>
      </c>
      <c r="D722" s="4">
        <v>0.94</v>
      </c>
      <c r="E722" s="4">
        <v>15.9</v>
      </c>
      <c r="F722" s="1">
        <f t="shared" ca="1" si="116"/>
        <v>1931.0416666666122</v>
      </c>
      <c r="G722" s="5">
        <v>3.34</v>
      </c>
      <c r="H722" s="1">
        <f t="shared" ca="1" si="112"/>
        <v>274.3766</v>
      </c>
      <c r="I722" s="1">
        <f t="shared" ca="1" si="113"/>
        <v>16.598239</v>
      </c>
      <c r="J722" s="6">
        <f t="shared" ca="1" si="117"/>
        <v>6231.581186219968</v>
      </c>
      <c r="K722" s="1">
        <f t="shared" ca="1" si="114"/>
        <v>16.139799999999997</v>
      </c>
      <c r="L722" s="6">
        <f t="shared" ca="1" si="115"/>
        <v>366.56359918940984</v>
      </c>
      <c r="M722" s="7">
        <f t="shared" ca="1" si="108"/>
        <v>16.705478731547608</v>
      </c>
      <c r="N722" s="8">
        <f ca="1">J722/AVERAGE(L602:L721)</f>
        <v>20.167540874417714</v>
      </c>
      <c r="O722" s="13">
        <f ca="1">1/M722-(G722/100-(((E722/E602)^(1/10))-1))</f>
        <v>8.8063099543580631E-3</v>
      </c>
      <c r="P722" s="5">
        <f ca="1">((G722/G723+G722/1200+((1+G723/1200)^(-119))*(1-G722/G723)))</f>
        <v>1.0003975293854486</v>
      </c>
      <c r="Q722" s="5">
        <f ca="1">Q721*P721*E721/E722</f>
        <v>9.5878610571447194</v>
      </c>
      <c r="R722" s="10">
        <f t="shared" ca="1" si="109"/>
        <v>2.717211210930448E-2</v>
      </c>
      <c r="S722" s="10">
        <f t="shared" ca="1" si="110"/>
        <v>5.350778743929574E-2</v>
      </c>
      <c r="T722" s="10">
        <f t="shared" ca="1" si="111"/>
        <v>-2.6335675329991259E-2</v>
      </c>
      <c r="U722" s="10"/>
      <c r="V722" s="11"/>
      <c r="W722" s="12"/>
      <c r="X722" s="12"/>
    </row>
    <row r="723" spans="1:24" x14ac:dyDescent="0.2">
      <c r="A723" s="3">
        <v>1931.02</v>
      </c>
      <c r="B723" s="4">
        <v>17.2</v>
      </c>
      <c r="C723" s="1">
        <v>0.95330000000000004</v>
      </c>
      <c r="D723" s="4">
        <v>0.91</v>
      </c>
      <c r="E723" s="4">
        <v>15.7</v>
      </c>
      <c r="F723" s="1">
        <f t="shared" ca="1" si="116"/>
        <v>1931.1249999999454</v>
      </c>
      <c r="G723" s="5">
        <f ca="1">G722*11/12+G734*1/12</f>
        <v>3.3683333333333327</v>
      </c>
      <c r="H723" s="1">
        <f t="shared" ca="1" si="112"/>
        <v>299.08608917197449</v>
      </c>
      <c r="I723" s="1">
        <f t="shared" ca="1" si="113"/>
        <v>16.576672605095542</v>
      </c>
      <c r="J723" s="6">
        <f t="shared" ca="1" si="117"/>
        <v>6824.1514999415185</v>
      </c>
      <c r="K723" s="1">
        <f t="shared" ca="1" si="114"/>
        <v>15.823740764331211</v>
      </c>
      <c r="L723" s="6">
        <f t="shared" ca="1" si="115"/>
        <v>361.04522470620827</v>
      </c>
      <c r="M723" s="7">
        <f t="shared" ca="1" si="108"/>
        <v>18.161492436976086</v>
      </c>
      <c r="N723" s="8">
        <f ca="1">J723/AVERAGE(L603:L722)</f>
        <v>21.955007167462444</v>
      </c>
      <c r="O723" s="13">
        <f ca="1">1/M723-(G723/100-(((E723/E603)^(1/10))-1))</f>
        <v>5.6344747348846813E-3</v>
      </c>
      <c r="P723" s="5">
        <f ca="1">((G723/G724+G723/1200+((1+G724/1200)^(-119))*(1-G723/G724)))</f>
        <v>1.000424322533243</v>
      </c>
      <c r="Q723" s="5">
        <f ca="1">Q722*P722*E722/E723</f>
        <v>9.7138594246605532</v>
      </c>
      <c r="R723" s="10">
        <f t="shared" ca="1" si="109"/>
        <v>1.1904383362798976E-2</v>
      </c>
      <c r="S723" s="10">
        <f t="shared" ca="1" si="110"/>
        <v>5.1901915980160584E-2</v>
      </c>
      <c r="T723" s="10">
        <f t="shared" ca="1" si="111"/>
        <v>-3.9997532617361609E-2</v>
      </c>
      <c r="U723" s="10"/>
      <c r="V723" s="11"/>
      <c r="W723" s="12"/>
      <c r="X723" s="12"/>
    </row>
    <row r="724" spans="1:24" x14ac:dyDescent="0.2">
      <c r="A724" s="3">
        <v>1931.03</v>
      </c>
      <c r="B724" s="4">
        <v>17.53</v>
      </c>
      <c r="C724" s="1">
        <v>0.94</v>
      </c>
      <c r="D724" s="4">
        <v>0.88</v>
      </c>
      <c r="E724" s="4">
        <v>15.6</v>
      </c>
      <c r="F724" s="1">
        <f t="shared" ca="1" si="116"/>
        <v>1931.2083333332787</v>
      </c>
      <c r="G724" s="5">
        <f ca="1">G722*10/12+G734*2/12</f>
        <v>3.3966666666666665</v>
      </c>
      <c r="H724" s="1">
        <f t="shared" ca="1" si="112"/>
        <v>306.77837115384614</v>
      </c>
      <c r="I724" s="1">
        <f t="shared" ca="1" si="113"/>
        <v>16.450180769230769</v>
      </c>
      <c r="J724" s="6">
        <f t="shared" ca="1" si="117"/>
        <v>7030.9420429030615</v>
      </c>
      <c r="K724" s="1">
        <f t="shared" ca="1" si="114"/>
        <v>15.400169230769231</v>
      </c>
      <c r="L724" s="6">
        <f t="shared" ca="1" si="115"/>
        <v>352.95088407043323</v>
      </c>
      <c r="M724" s="7">
        <f t="shared" ca="1" si="108"/>
        <v>18.579561032791283</v>
      </c>
      <c r="N724" s="8">
        <f ca="1">J724/AVERAGE(L604:L723)</f>
        <v>22.489225916378576</v>
      </c>
      <c r="O724" s="13">
        <f ca="1">1/M724-(G724/100-(((E724/E604)^(1/10))-1))</f>
        <v>4.0196372856970419E-3</v>
      </c>
      <c r="P724" s="5">
        <f ca="1">((G724/G725+G724/1200+((1+G725/1200)^(-119))*(1-G724/G725)))</f>
        <v>1.0004511098145998</v>
      </c>
      <c r="Q724" s="5">
        <f ca="1">Q723*P723*E723/E724</f>
        <v>9.7802759855998271</v>
      </c>
      <c r="R724" s="10">
        <f t="shared" ca="1" si="109"/>
        <v>9.3583552266789383E-3</v>
      </c>
      <c r="S724" s="10">
        <f t="shared" ca="1" si="110"/>
        <v>5.0216361408996768E-2</v>
      </c>
      <c r="T724" s="10">
        <f t="shared" ca="1" si="111"/>
        <v>-4.085800618231783E-2</v>
      </c>
      <c r="U724" s="10"/>
      <c r="V724" s="11"/>
      <c r="W724" s="12"/>
      <c r="X724" s="12"/>
    </row>
    <row r="725" spans="1:24" x14ac:dyDescent="0.2">
      <c r="A725" s="3">
        <v>1931.04</v>
      </c>
      <c r="B725" s="4">
        <v>15.86</v>
      </c>
      <c r="C725" s="1">
        <v>0.92669999999999997</v>
      </c>
      <c r="D725" s="4">
        <v>0.85</v>
      </c>
      <c r="E725" s="4">
        <v>15.5</v>
      </c>
      <c r="F725" s="1">
        <f t="shared" ca="1" si="116"/>
        <v>1931.2916666666119</v>
      </c>
      <c r="G725" s="5">
        <f ca="1">G722*9/12+G734*3/12</f>
        <v>3.4249999999999998</v>
      </c>
      <c r="H725" s="1">
        <f t="shared" ca="1" si="112"/>
        <v>279.34371483870962</v>
      </c>
      <c r="I725" s="1">
        <f t="shared" ca="1" si="113"/>
        <v>16.322056780645159</v>
      </c>
      <c r="J725" s="6">
        <f t="shared" ca="1" si="117"/>
        <v>6433.3503953606141</v>
      </c>
      <c r="K725" s="1">
        <f t="shared" ca="1" si="114"/>
        <v>14.971132258064515</v>
      </c>
      <c r="L725" s="6">
        <f t="shared" ca="1" si="115"/>
        <v>344.78864035665339</v>
      </c>
      <c r="M725" s="7">
        <f t="shared" ca="1" si="108"/>
        <v>16.872315331609663</v>
      </c>
      <c r="N725" s="8">
        <f ca="1">J725/AVERAGE(L605:L724)</f>
        <v>20.459812584802645</v>
      </c>
      <c r="O725" s="13">
        <f ca="1">1/M725-(G725/100-(((E725/E605)^(1/10))-1))</f>
        <v>9.6311143517871095E-3</v>
      </c>
      <c r="P725" s="5">
        <f ca="1">((G725/G726+G725/1200+((1+G726/1200)^(-119))*(1-G725/G726)))</f>
        <v>1.0004778912419263</v>
      </c>
      <c r="Q725" s="5">
        <f ca="1">Q724*P724*E724/E725</f>
        <v>9.8478149832095649</v>
      </c>
      <c r="R725" s="10">
        <f t="shared" ca="1" si="109"/>
        <v>1.5031281808771224E-2</v>
      </c>
      <c r="S725" s="10">
        <f t="shared" ca="1" si="110"/>
        <v>4.853613387295086E-2</v>
      </c>
      <c r="T725" s="10">
        <f t="shared" ca="1" si="111"/>
        <v>-3.3504852064179635E-2</v>
      </c>
      <c r="U725" s="10"/>
      <c r="V725" s="11"/>
      <c r="W725" s="12"/>
      <c r="X725" s="12"/>
    </row>
    <row r="726" spans="1:24" x14ac:dyDescent="0.2">
      <c r="A726" s="3">
        <v>1931.05</v>
      </c>
      <c r="B726" s="4">
        <v>14.33</v>
      </c>
      <c r="C726" s="1">
        <v>0.9133</v>
      </c>
      <c r="D726" s="4">
        <v>0.82</v>
      </c>
      <c r="E726" s="4">
        <v>15.3</v>
      </c>
      <c r="F726" s="1">
        <f t="shared" ca="1" si="116"/>
        <v>1931.3749999999452</v>
      </c>
      <c r="G726" s="5">
        <f ca="1">G722*8/12+G734*4/12</f>
        <v>3.4533333333333331</v>
      </c>
      <c r="H726" s="1">
        <f t="shared" ca="1" si="112"/>
        <v>255.69496666666663</v>
      </c>
      <c r="I726" s="1">
        <f t="shared" ca="1" si="113"/>
        <v>16.29631633333333</v>
      </c>
      <c r="J726" s="6">
        <f t="shared" ca="1" si="117"/>
        <v>5919.9899137831708</v>
      </c>
      <c r="K726" s="1">
        <f t="shared" ca="1" si="114"/>
        <v>14.63153333333333</v>
      </c>
      <c r="L726" s="6">
        <f t="shared" ca="1" si="115"/>
        <v>338.75727350329379</v>
      </c>
      <c r="M726" s="7">
        <f t="shared" ca="1" si="108"/>
        <v>15.40153999911011</v>
      </c>
      <c r="N726" s="8">
        <f ca="1">J726/AVERAGE(L606:L725)</f>
        <v>18.720726910122224</v>
      </c>
      <c r="O726" s="13">
        <f ca="1">1/M726-(G726/100-(((E726/E606)^(1/10))-1))</f>
        <v>1.5929703538700629E-2</v>
      </c>
      <c r="P726" s="5">
        <f ca="1">((G726/G727+G726/1200+((1+G727/1200)^(-119))*(1-G726/G727)))</f>
        <v>1.0005046668276012</v>
      </c>
      <c r="Q726" s="5">
        <f ca="1">Q725*P725*E725/E726</f>
        <v>9.9813122941178651</v>
      </c>
      <c r="R726" s="10">
        <f t="shared" ca="1" si="109"/>
        <v>2.1161915537703635E-2</v>
      </c>
      <c r="S726" s="10">
        <f t="shared" ca="1" si="110"/>
        <v>4.6179312085233848E-2</v>
      </c>
      <c r="T726" s="10">
        <f t="shared" ca="1" si="111"/>
        <v>-2.5017396547530213E-2</v>
      </c>
      <c r="U726" s="10"/>
      <c r="V726" s="11"/>
      <c r="W726" s="12"/>
      <c r="X726" s="12"/>
    </row>
    <row r="727" spans="1:24" x14ac:dyDescent="0.2">
      <c r="A727" s="3">
        <v>1931.06</v>
      </c>
      <c r="B727" s="4">
        <v>13.87</v>
      </c>
      <c r="C727" s="1">
        <v>0.9</v>
      </c>
      <c r="D727" s="4">
        <v>0.79</v>
      </c>
      <c r="E727" s="4">
        <v>15.1</v>
      </c>
      <c r="F727" s="1">
        <f t="shared" ca="1" si="116"/>
        <v>1931.4583333332785</v>
      </c>
      <c r="G727" s="5">
        <f ca="1">G722*7/12+G734*5/12</f>
        <v>3.4816666666666665</v>
      </c>
      <c r="H727" s="1">
        <f t="shared" ca="1" si="112"/>
        <v>250.76500728476819</v>
      </c>
      <c r="I727" s="1">
        <f t="shared" ca="1" si="113"/>
        <v>16.271701986754966</v>
      </c>
      <c r="J727" s="6">
        <f t="shared" ca="1" si="117"/>
        <v>5837.2430737160812</v>
      </c>
      <c r="K727" s="1">
        <f t="shared" ca="1" si="114"/>
        <v>14.282938410596026</v>
      </c>
      <c r="L727" s="6">
        <f t="shared" ca="1" si="115"/>
        <v>332.4745514229059</v>
      </c>
      <c r="M727" s="7">
        <f t="shared" ca="1" si="108"/>
        <v>15.062476074643243</v>
      </c>
      <c r="N727" s="8">
        <f ca="1">J727/AVERAGE(L607:L726)</f>
        <v>18.355604584013694</v>
      </c>
      <c r="O727" s="13">
        <f ca="1">1/M727-(G727/100-(((E727/E607)^(1/10))-1))</f>
        <v>1.6369824995931773E-2</v>
      </c>
      <c r="P727" s="5">
        <f ca="1">((G727/G728+G727/1200+((1+G728/1200)^(-119))*(1-G727/G728)))</f>
        <v>1.0005314365839755</v>
      </c>
      <c r="Q727" s="5">
        <f ca="1">Q726*P726*E726/E727</f>
        <v>10.118619061544909</v>
      </c>
      <c r="R727" s="10">
        <f t="shared" ca="1" si="109"/>
        <v>2.4611829397280793E-2</v>
      </c>
      <c r="S727" s="10">
        <f t="shared" ca="1" si="110"/>
        <v>4.2387777931171877E-2</v>
      </c>
      <c r="T727" s="10">
        <f t="shared" ca="1" si="111"/>
        <v>-1.7775948533891084E-2</v>
      </c>
      <c r="U727" s="10"/>
      <c r="V727" s="11"/>
      <c r="W727" s="12"/>
      <c r="X727" s="12"/>
    </row>
    <row r="728" spans="1:24" x14ac:dyDescent="0.2">
      <c r="A728" s="3">
        <v>1931.07</v>
      </c>
      <c r="B728" s="4">
        <v>14.33</v>
      </c>
      <c r="C728" s="1">
        <v>0.88670000000000004</v>
      </c>
      <c r="D728" s="4">
        <v>0.76</v>
      </c>
      <c r="E728" s="4">
        <v>15.1</v>
      </c>
      <c r="F728" s="1">
        <f t="shared" ca="1" si="116"/>
        <v>1931.5416666666117</v>
      </c>
      <c r="G728" s="5">
        <f ca="1">G722*6/12+G734*6/12</f>
        <v>3.51</v>
      </c>
      <c r="H728" s="1">
        <f t="shared" ca="1" si="112"/>
        <v>259.08165496688741</v>
      </c>
      <c r="I728" s="1">
        <f t="shared" ca="1" si="113"/>
        <v>16.031242390728476</v>
      </c>
      <c r="J728" s="6">
        <f t="shared" ca="1" si="117"/>
        <v>6061.9334438216865</v>
      </c>
      <c r="K728" s="1">
        <f t="shared" ca="1" si="114"/>
        <v>13.740548344370861</v>
      </c>
      <c r="L728" s="6">
        <f t="shared" ca="1" si="115"/>
        <v>321.49821474560235</v>
      </c>
      <c r="M728" s="7">
        <f t="shared" ca="1" si="108"/>
        <v>15.516750095516318</v>
      </c>
      <c r="N728" s="8">
        <f ca="1">J728/AVERAGE(L608:L727)</f>
        <v>18.955242288187456</v>
      </c>
      <c r="O728" s="13">
        <f ca="1">1/M728-(G728/100-(((E728/E608)^(1/10))-1))</f>
        <v>1.3585027838757306E-2</v>
      </c>
      <c r="P728" s="5">
        <f ca="1">((G728/G729+G728/1200+((1+G729/1200)^(-119))*(1-G728/G729)))</f>
        <v>1.0005582005233711</v>
      </c>
      <c r="Q728" s="5">
        <f ca="1">Q727*P727*E727/E728</f>
        <v>10.123996465893525</v>
      </c>
      <c r="R728" s="10">
        <f t="shared" ca="1" si="109"/>
        <v>2.6437859148649379E-2</v>
      </c>
      <c r="S728" s="10">
        <f t="shared" ca="1" si="110"/>
        <v>4.2125786651003194E-2</v>
      </c>
      <c r="T728" s="10">
        <f t="shared" ca="1" si="111"/>
        <v>-1.5687927502353816E-2</v>
      </c>
      <c r="U728" s="10"/>
      <c r="V728" s="11"/>
      <c r="W728" s="12"/>
      <c r="X728" s="12"/>
    </row>
    <row r="729" spans="1:24" x14ac:dyDescent="0.2">
      <c r="A729" s="3">
        <v>1931.08</v>
      </c>
      <c r="B729" s="4">
        <v>13.9</v>
      </c>
      <c r="C729" s="1">
        <v>0.87329999999999997</v>
      </c>
      <c r="D729" s="4">
        <v>0.73</v>
      </c>
      <c r="E729" s="4">
        <v>15.1</v>
      </c>
      <c r="F729" s="1">
        <f t="shared" ca="1" si="116"/>
        <v>1931.624999999945</v>
      </c>
      <c r="G729" s="5">
        <f ca="1">G722*5/12+G734*7/12</f>
        <v>3.5383333333333336</v>
      </c>
      <c r="H729" s="1">
        <f t="shared" ca="1" si="112"/>
        <v>251.3073973509934</v>
      </c>
      <c r="I729" s="1">
        <f t="shared" ca="1" si="113"/>
        <v>15.788974827814569</v>
      </c>
      <c r="J729" s="6">
        <f t="shared" ca="1" si="117"/>
        <v>5910.8187072920846</v>
      </c>
      <c r="K729" s="1">
        <f t="shared" ca="1" si="114"/>
        <v>13.198158278145694</v>
      </c>
      <c r="L729" s="6">
        <f t="shared" ca="1" si="115"/>
        <v>310.42429182181445</v>
      </c>
      <c r="M729" s="7">
        <f t="shared" ca="1" si="108"/>
        <v>15.006276602886542</v>
      </c>
      <c r="N729" s="8">
        <f ca="1">J729/AVERAGE(L609:L728)</f>
        <v>18.380525991208906</v>
      </c>
      <c r="O729" s="13">
        <f ca="1">1/M729-(G729/100-(((E729/E609)^(1/10))-1))</f>
        <v>1.5493991974094165E-2</v>
      </c>
      <c r="P729" s="5">
        <f ca="1">((G729/G730+G729/1200+((1+G730/1200)^(-119))*(1-G729/G730)))</f>
        <v>1.0005849586580824</v>
      </c>
      <c r="Q729" s="5">
        <f ca="1">Q728*P728*E728/E729</f>
        <v>10.129647686019393</v>
      </c>
      <c r="R729" s="10">
        <f t="shared" ca="1" si="109"/>
        <v>2.7723308433181826E-2</v>
      </c>
      <c r="S729" s="10">
        <f t="shared" ca="1" si="110"/>
        <v>4.0458580692494639E-2</v>
      </c>
      <c r="T729" s="10">
        <f t="shared" ca="1" si="111"/>
        <v>-1.2735272259312813E-2</v>
      </c>
      <c r="U729" s="10"/>
      <c r="V729" s="11"/>
      <c r="W729" s="12"/>
      <c r="X729" s="12"/>
    </row>
    <row r="730" spans="1:24" x14ac:dyDescent="0.2">
      <c r="A730" s="3">
        <v>1931.09</v>
      </c>
      <c r="B730" s="4">
        <v>11.83</v>
      </c>
      <c r="C730" s="1">
        <v>0.86</v>
      </c>
      <c r="D730" s="4">
        <v>0.7</v>
      </c>
      <c r="E730" s="4">
        <v>15</v>
      </c>
      <c r="F730" s="1">
        <f t="shared" ca="1" si="116"/>
        <v>1931.7083333332782</v>
      </c>
      <c r="G730" s="5">
        <f ca="1">G722*4/12+G734*8/12</f>
        <v>3.5666666666666669</v>
      </c>
      <c r="H730" s="1">
        <f t="shared" ca="1" si="112"/>
        <v>215.30836600000001</v>
      </c>
      <c r="I730" s="1">
        <f t="shared" ca="1" si="113"/>
        <v>15.652172</v>
      </c>
      <c r="J730" s="6">
        <f t="shared" ca="1" si="117"/>
        <v>5094.7902595561063</v>
      </c>
      <c r="K730" s="1">
        <f t="shared" ca="1" si="114"/>
        <v>12.740139999999998</v>
      </c>
      <c r="L730" s="6">
        <f t="shared" ca="1" si="115"/>
        <v>301.46687926367491</v>
      </c>
      <c r="M730" s="7">
        <f t="shared" ca="1" si="108"/>
        <v>12.817745261106882</v>
      </c>
      <c r="N730" s="8">
        <f ca="1">J730/AVERAGE(L610:L729)</f>
        <v>15.756886512834591</v>
      </c>
      <c r="O730" s="13">
        <f ca="1">1/M730-(G730/100-(((E730/E610)^(1/10))-1))</f>
        <v>2.7053310824360396E-2</v>
      </c>
      <c r="P730" s="5">
        <f ca="1">((G730/G731+G730/1200+((1+G731/1200)^(-119))*(1-G730/G731)))</f>
        <v>1.0006117110003754</v>
      </c>
      <c r="Q730" s="5">
        <f ca="1">Q729*P729*E729/E730</f>
        <v>10.203143598544234</v>
      </c>
      <c r="R730" s="10">
        <f t="shared" ca="1" si="109"/>
        <v>4.2613614380621723E-2</v>
      </c>
      <c r="S730" s="10">
        <f t="shared" ca="1" si="110"/>
        <v>3.8124454191790891E-2</v>
      </c>
      <c r="T730" s="10">
        <f t="shared" ca="1" si="111"/>
        <v>4.4891601888308319E-3</v>
      </c>
      <c r="U730" s="10"/>
      <c r="V730" s="11"/>
      <c r="W730" s="12"/>
      <c r="X730" s="12"/>
    </row>
    <row r="731" spans="1:24" x14ac:dyDescent="0.2">
      <c r="A731" s="3">
        <v>1931.1</v>
      </c>
      <c r="B731" s="4">
        <v>10.25</v>
      </c>
      <c r="C731" s="1">
        <v>0.84670000000000001</v>
      </c>
      <c r="D731" s="4">
        <v>0.67</v>
      </c>
      <c r="E731" s="4">
        <v>14.9</v>
      </c>
      <c r="F731" s="1">
        <f t="shared" ca="1" si="116"/>
        <v>1931.7916666666115</v>
      </c>
      <c r="G731" s="5">
        <f ca="1">G722*3/12+G734*9/12</f>
        <v>3.5950000000000002</v>
      </c>
      <c r="H731" s="1">
        <f t="shared" ca="1" si="112"/>
        <v>187.80407718120804</v>
      </c>
      <c r="I731" s="1">
        <f t="shared" ca="1" si="113"/>
        <v>15.513532892617448</v>
      </c>
      <c r="J731" s="6">
        <f t="shared" ca="1" si="117"/>
        <v>4474.5539496769616</v>
      </c>
      <c r="K731" s="1">
        <f t="shared" ca="1" si="114"/>
        <v>12.275973825503357</v>
      </c>
      <c r="L731" s="6">
        <f t="shared" ca="1" si="115"/>
        <v>292.48303866181118</v>
      </c>
      <c r="M731" s="7">
        <f t="shared" ca="1" si="108"/>
        <v>11.145926407660927</v>
      </c>
      <c r="N731" s="8">
        <f ca="1">J731/AVERAGE(L611:L730)</f>
        <v>13.764337388796356</v>
      </c>
      <c r="O731" s="13">
        <f ca="1">1/M731-(G731/100-(((E731/E611)^(1/10))-1))</f>
        <v>3.7813566467066746E-2</v>
      </c>
      <c r="P731" s="5">
        <f ca="1">((G731/G732+G731/1200+((1+G732/1200)^(-119))*(1-G731/G732)))</f>
        <v>1.0006384575624876</v>
      </c>
      <c r="Q731" s="5">
        <f ca="1">Q730*P730*E730/E731</f>
        <v>10.277904335961615</v>
      </c>
      <c r="R731" s="10">
        <f t="shared" ca="1" si="109"/>
        <v>5.1170424960345073E-2</v>
      </c>
      <c r="S731" s="10">
        <f t="shared" ca="1" si="110"/>
        <v>3.5810836052996731E-2</v>
      </c>
      <c r="T731" s="10">
        <f t="shared" ca="1" si="111"/>
        <v>1.5359588907348343E-2</v>
      </c>
      <c r="U731" s="10"/>
      <c r="V731" s="11"/>
      <c r="W731" s="12"/>
      <c r="X731" s="12"/>
    </row>
    <row r="732" spans="1:24" x14ac:dyDescent="0.2">
      <c r="A732" s="3">
        <v>1931.11</v>
      </c>
      <c r="B732" s="4">
        <v>10.39</v>
      </c>
      <c r="C732" s="1">
        <v>0.83330000000000004</v>
      </c>
      <c r="D732" s="4">
        <v>0.64</v>
      </c>
      <c r="E732" s="4">
        <v>14.7</v>
      </c>
      <c r="F732" s="1">
        <f t="shared" ca="1" si="116"/>
        <v>1931.8749999999447</v>
      </c>
      <c r="G732" s="5">
        <f ca="1">G722*2/12+G734*10/12</f>
        <v>3.6233333333333335</v>
      </c>
      <c r="H732" s="1">
        <f t="shared" ca="1" si="112"/>
        <v>192.95926326530613</v>
      </c>
      <c r="I732" s="1">
        <f t="shared" ca="1" si="113"/>
        <v>15.475741489795919</v>
      </c>
      <c r="J732" s="6">
        <f t="shared" ca="1" si="117"/>
        <v>4628.1062333690852</v>
      </c>
      <c r="K732" s="1">
        <f t="shared" ca="1" si="114"/>
        <v>11.885844897959183</v>
      </c>
      <c r="L732" s="6">
        <f t="shared" ca="1" si="115"/>
        <v>285.0806534510312</v>
      </c>
      <c r="M732" s="7">
        <f t="shared" ca="1" si="108"/>
        <v>11.415600295644673</v>
      </c>
      <c r="N732" s="8">
        <f ca="1">J732/AVERAGE(L612:L731)</f>
        <v>14.160676478302928</v>
      </c>
      <c r="O732" s="13">
        <f ca="1">1/M732-(G732/100-(((E732/E612)^(1/10))-1))</f>
        <v>3.4645190862895074E-2</v>
      </c>
      <c r="P732" s="5">
        <f ca="1">((G732/G733+G732/1200+((1+G733/1200)^(-119))*(1-G732/G733)))</f>
        <v>1.0006651983566295</v>
      </c>
      <c r="Q732" s="5">
        <f ca="1">Q731*P731*E731/E732</f>
        <v>10.424391053843564</v>
      </c>
      <c r="R732" s="10">
        <f t="shared" ca="1" si="109"/>
        <v>4.2594783036157047E-2</v>
      </c>
      <c r="S732" s="10">
        <f t="shared" ca="1" si="110"/>
        <v>3.3485331501043714E-2</v>
      </c>
      <c r="T732" s="10">
        <f t="shared" ca="1" si="111"/>
        <v>9.1094515351133332E-3</v>
      </c>
      <c r="U732" s="10"/>
      <c r="V732" s="11"/>
      <c r="W732" s="12"/>
      <c r="X732" s="12"/>
    </row>
    <row r="733" spans="1:24" x14ac:dyDescent="0.2">
      <c r="A733" s="3">
        <v>1931.12</v>
      </c>
      <c r="B733" s="4">
        <v>8.44</v>
      </c>
      <c r="C733" s="1">
        <v>0.82</v>
      </c>
      <c r="D733" s="4">
        <v>0.61</v>
      </c>
      <c r="E733" s="4">
        <v>14.6</v>
      </c>
      <c r="F733" s="1">
        <f t="shared" ca="1" si="116"/>
        <v>1931.958333333278</v>
      </c>
      <c r="G733" s="5">
        <f ca="1">G722*1/12+G734*11/12</f>
        <v>3.6516666666666668</v>
      </c>
      <c r="H733" s="1">
        <f t="shared" ca="1" si="112"/>
        <v>157.81817260273971</v>
      </c>
      <c r="I733" s="1">
        <f t="shared" ca="1" si="113"/>
        <v>15.333045205479451</v>
      </c>
      <c r="J733" s="6">
        <f t="shared" ca="1" si="117"/>
        <v>3815.8979054745396</v>
      </c>
      <c r="K733" s="1">
        <f t="shared" ca="1" si="114"/>
        <v>11.406289726027396</v>
      </c>
      <c r="L733" s="6">
        <f t="shared" ca="1" si="115"/>
        <v>275.79356899756743</v>
      </c>
      <c r="M733" s="7">
        <f t="shared" ca="1" si="108"/>
        <v>9.3060328679683142</v>
      </c>
      <c r="N733" s="8">
        <f ca="1">J733/AVERAGE(L613:L732)</f>
        <v>11.61319908856785</v>
      </c>
      <c r="O733" s="13">
        <f ca="1">1/M733-(G733/100-(((E733/E613)^(1/10))-1))</f>
        <v>5.4115164894184178E-2</v>
      </c>
      <c r="P733" s="5">
        <f ca="1">((G733/G734+G733/1200+((1+G734/1200)^(-119))*(1-G733/G734)))</f>
        <v>1.0006919333949829</v>
      </c>
      <c r="Q733" s="5">
        <f ca="1">Q732*P732*E732/E733</f>
        <v>10.502772775488301</v>
      </c>
      <c r="R733" s="10">
        <f t="shared" ca="1" si="109"/>
        <v>5.580545834392292E-2</v>
      </c>
      <c r="S733" s="10">
        <f t="shared" ca="1" si="110"/>
        <v>3.1860940414411676E-2</v>
      </c>
      <c r="T733" s="10">
        <f t="shared" ca="1" si="111"/>
        <v>2.3944517929511244E-2</v>
      </c>
      <c r="U733" s="10"/>
      <c r="V733" s="11"/>
      <c r="W733" s="12"/>
      <c r="X733" s="12"/>
    </row>
    <row r="734" spans="1:24" x14ac:dyDescent="0.2">
      <c r="A734" s="3">
        <v>1932.01</v>
      </c>
      <c r="B734" s="4">
        <v>8.3000000000000007</v>
      </c>
      <c r="C734" s="1">
        <v>0.79330000000000001</v>
      </c>
      <c r="D734" s="4">
        <v>0.59330000000000005</v>
      </c>
      <c r="E734" s="4">
        <v>14.3</v>
      </c>
      <c r="F734" s="1">
        <f t="shared" ca="1" si="116"/>
        <v>1932.0416666666113</v>
      </c>
      <c r="G734" s="5">
        <v>3.68</v>
      </c>
      <c r="H734" s="1">
        <f t="shared" ca="1" si="112"/>
        <v>158.45628671328672</v>
      </c>
      <c r="I734" s="1">
        <f t="shared" ca="1" si="113"/>
        <v>15.144984608391606</v>
      </c>
      <c r="J734" s="6">
        <f t="shared" ca="1" si="117"/>
        <v>3861.8428966761717</v>
      </c>
      <c r="K734" s="1">
        <f t="shared" ca="1" si="114"/>
        <v>11.326760832167832</v>
      </c>
      <c r="L734" s="6">
        <f t="shared" ca="1" si="115"/>
        <v>276.05197477084005</v>
      </c>
      <c r="M734" s="7">
        <f t="shared" ca="1" si="108"/>
        <v>9.3124064551778432</v>
      </c>
      <c r="N734" s="8">
        <f ca="1">J734/AVERAGE(L614:L733)</f>
        <v>11.690735613244433</v>
      </c>
      <c r="O734" s="13">
        <f ca="1">1/M734-(G734/100-(((E734/E614)^(1/10))-1))</f>
        <v>5.4016982118525667E-2</v>
      </c>
      <c r="P734" s="5">
        <f ca="1">((G734/G735+G734/1200+((1+G735/1200)^(-119))*(1-G734/G735)))</f>
        <v>1.0056289406128645</v>
      </c>
      <c r="Q734" s="5">
        <f ca="1">Q733*P733*E733/E734</f>
        <v>10.730530344250981</v>
      </c>
      <c r="R734" s="10">
        <f t="shared" ca="1" si="109"/>
        <v>5.5908218810185595E-2</v>
      </c>
      <c r="S734" s="10">
        <f t="shared" ca="1" si="110"/>
        <v>2.8153148068261746E-2</v>
      </c>
      <c r="T734" s="10">
        <f t="shared" ca="1" si="111"/>
        <v>2.7755070741923848E-2</v>
      </c>
      <c r="U734" s="10"/>
      <c r="V734" s="11"/>
      <c r="W734" s="12"/>
      <c r="X734" s="12"/>
    </row>
    <row r="735" spans="1:24" x14ac:dyDescent="0.2">
      <c r="A735" s="3">
        <v>1932.02</v>
      </c>
      <c r="B735" s="4">
        <v>8.23</v>
      </c>
      <c r="C735" s="1">
        <v>0.76670000000000005</v>
      </c>
      <c r="D735" s="4">
        <v>0.57669999999999999</v>
      </c>
      <c r="E735" s="4">
        <v>14.1</v>
      </c>
      <c r="F735" s="1">
        <f t="shared" ca="1" si="116"/>
        <v>1932.1249999999445</v>
      </c>
      <c r="G735" s="5">
        <f ca="1">G734*11/12+G746*1/12</f>
        <v>3.6491666666666669</v>
      </c>
      <c r="H735" s="1">
        <f t="shared" ca="1" si="112"/>
        <v>159.34855957446811</v>
      </c>
      <c r="I735" s="1">
        <f t="shared" ca="1" si="113"/>
        <v>14.844780148936172</v>
      </c>
      <c r="J735" s="6">
        <f t="shared" ca="1" si="117"/>
        <v>3913.7383973995779</v>
      </c>
      <c r="K735" s="1">
        <f t="shared" ca="1" si="114"/>
        <v>11.166016319148936</v>
      </c>
      <c r="L735" s="6">
        <f t="shared" ca="1" si="115"/>
        <v>274.24701504013808</v>
      </c>
      <c r="M735" s="7">
        <f t="shared" ca="1" si="108"/>
        <v>9.3369322510084025</v>
      </c>
      <c r="N735" s="8">
        <f ca="1">J735/AVERAGE(L615:L734)</f>
        <v>11.788158853263369</v>
      </c>
      <c r="O735" s="13">
        <f ca="1">1/M735-(G735/100-(((E735/E615)^(1/10))-1))</f>
        <v>5.2659080112653203E-2</v>
      </c>
      <c r="P735" s="5">
        <f ca="1">((G735/G736+G735/1200+((1+G736/1200)^(-119))*(1-G735/G736)))</f>
        <v>1.0056069534178527</v>
      </c>
      <c r="Q735" s="5">
        <f ca="1">Q734*P734*E734/E735</f>
        <v>10.943994725598394</v>
      </c>
      <c r="R735" s="10">
        <f t="shared" ca="1" si="109"/>
        <v>5.1181432415602135E-2</v>
      </c>
      <c r="S735" s="10">
        <f t="shared" ca="1" si="110"/>
        <v>2.5681119639839212E-2</v>
      </c>
      <c r="T735" s="10">
        <f t="shared" ca="1" si="111"/>
        <v>2.5500312775762923E-2</v>
      </c>
      <c r="U735" s="10"/>
      <c r="V735" s="11"/>
      <c r="W735" s="12"/>
      <c r="X735" s="12"/>
    </row>
    <row r="736" spans="1:24" x14ac:dyDescent="0.2">
      <c r="A736" s="3">
        <v>1932.03</v>
      </c>
      <c r="B736" s="4">
        <v>8.26</v>
      </c>
      <c r="C736" s="1">
        <v>0.74</v>
      </c>
      <c r="D736" s="4">
        <v>0.56000000000000005</v>
      </c>
      <c r="E736" s="4">
        <v>14</v>
      </c>
      <c r="F736" s="1">
        <f t="shared" ca="1" si="116"/>
        <v>1932.2083333332778</v>
      </c>
      <c r="G736" s="5">
        <f ca="1">G734*10/12+G746*2/12</f>
        <v>3.6183333333333336</v>
      </c>
      <c r="H736" s="1">
        <f t="shared" ca="1" si="112"/>
        <v>161.07176999999999</v>
      </c>
      <c r="I736" s="1">
        <f t="shared" ca="1" si="113"/>
        <v>14.430158571428569</v>
      </c>
      <c r="J736" s="6">
        <f t="shared" ca="1" si="117"/>
        <v>3985.5966996014413</v>
      </c>
      <c r="K736" s="1">
        <f t="shared" ca="1" si="114"/>
        <v>10.920120000000001</v>
      </c>
      <c r="L736" s="6">
        <f t="shared" ca="1" si="115"/>
        <v>270.20994573569095</v>
      </c>
      <c r="M736" s="7">
        <f t="shared" ca="1" si="108"/>
        <v>9.4130650280122108</v>
      </c>
      <c r="N736" s="8">
        <f ca="1">J736/AVERAGE(L616:L735)</f>
        <v>11.947423933156468</v>
      </c>
      <c r="O736" s="13">
        <f ca="1">1/M736-(G736/100-(((E736/E616)^(1/10))-1))</f>
        <v>5.2571439292668699E-2</v>
      </c>
      <c r="P736" s="5">
        <f ca="1">((G736/G737+G736/1200+((1+G737/1200)^(-119))*(1-G736/G737)))</f>
        <v>1.0055849736590832</v>
      </c>
      <c r="Q736" s="5">
        <f ca="1">Q735*P735*E735/E736</f>
        <v>11.083966888474549</v>
      </c>
      <c r="R736" s="10">
        <f t="shared" ca="1" si="109"/>
        <v>4.2843570261301256E-2</v>
      </c>
      <c r="S736" s="10">
        <f t="shared" ca="1" si="110"/>
        <v>2.3292830544147769E-2</v>
      </c>
      <c r="T736" s="10">
        <f t="shared" ca="1" si="111"/>
        <v>1.9550739717153487E-2</v>
      </c>
      <c r="U736" s="10"/>
      <c r="V736" s="11"/>
      <c r="W736" s="12"/>
      <c r="X736" s="12"/>
    </row>
    <row r="737" spans="1:24" x14ac:dyDescent="0.2">
      <c r="A737" s="3">
        <v>1932.04</v>
      </c>
      <c r="B737" s="4">
        <v>6.28</v>
      </c>
      <c r="C737" s="1">
        <v>0.71330000000000005</v>
      </c>
      <c r="D737" s="4">
        <v>0.54330000000000001</v>
      </c>
      <c r="E737" s="4">
        <v>13.9</v>
      </c>
      <c r="F737" s="1">
        <f t="shared" ca="1" si="116"/>
        <v>1932.291666666611</v>
      </c>
      <c r="G737" s="5">
        <f ca="1">G734*9/12+G746*3/12</f>
        <v>3.5875000000000004</v>
      </c>
      <c r="H737" s="1">
        <f t="shared" ca="1" si="112"/>
        <v>123.34236258992806</v>
      </c>
      <c r="I737" s="1">
        <f t="shared" ca="1" si="113"/>
        <v>14.009571215827338</v>
      </c>
      <c r="J737" s="6">
        <f t="shared" ca="1" si="117"/>
        <v>3080.8996200442057</v>
      </c>
      <c r="K737" s="1">
        <f t="shared" ca="1" si="114"/>
        <v>10.670685604316548</v>
      </c>
      <c r="L737" s="6">
        <f t="shared" ca="1" si="115"/>
        <v>266.53706426274158</v>
      </c>
      <c r="M737" s="7">
        <f t="shared" ca="1" si="108"/>
        <v>7.1922331961154837</v>
      </c>
      <c r="N737" s="8">
        <f ca="1">J737/AVERAGE(L617:L736)</f>
        <v>9.1947482135846048</v>
      </c>
      <c r="O737" s="13">
        <f ca="1">1/M737-(G737/100-(((E737/E617)^(1/10))-1))</f>
        <v>8.4979257652761306E-2</v>
      </c>
      <c r="P737" s="5">
        <f ca="1">((G737/G738+G737/1200+((1+G738/1200)^(-119))*(1-G737/G738)))</f>
        <v>1.0055630013536887</v>
      </c>
      <c r="Q737" s="5">
        <f ca="1">Q736*P736*E736/E737</f>
        <v>11.226056670660979</v>
      </c>
      <c r="R737" s="10">
        <f t="shared" ca="1" si="109"/>
        <v>6.5612261049461384E-2</v>
      </c>
      <c r="S737" s="10">
        <f t="shared" ca="1" si="110"/>
        <v>2.1555497583524819E-2</v>
      </c>
      <c r="T737" s="10">
        <f t="shared" ca="1" si="111"/>
        <v>4.4056763465936566E-2</v>
      </c>
      <c r="U737" s="10"/>
      <c r="V737" s="11"/>
      <c r="W737" s="12"/>
      <c r="X737" s="12"/>
    </row>
    <row r="738" spans="1:24" x14ac:dyDescent="0.2">
      <c r="A738" s="3">
        <v>1932.05</v>
      </c>
      <c r="B738" s="4">
        <v>5.51</v>
      </c>
      <c r="C738" s="1">
        <v>0.68669999999999998</v>
      </c>
      <c r="D738" s="4">
        <v>0.52669999999999995</v>
      </c>
      <c r="E738" s="4">
        <v>13.7</v>
      </c>
      <c r="F738" s="1">
        <f t="shared" ca="1" si="116"/>
        <v>1932.3749999999443</v>
      </c>
      <c r="G738" s="5">
        <f ca="1">G734*8/12+G746*4/12</f>
        <v>3.5566666666666666</v>
      </c>
      <c r="H738" s="1">
        <f t="shared" ca="1" si="112"/>
        <v>109.79901678832117</v>
      </c>
      <c r="I738" s="1">
        <f t="shared" ca="1" si="113"/>
        <v>13.684026284671534</v>
      </c>
      <c r="J738" s="6">
        <f t="shared" ca="1" si="117"/>
        <v>2771.0917904375883</v>
      </c>
      <c r="K738" s="1">
        <f t="shared" ca="1" si="114"/>
        <v>10.495670080291969</v>
      </c>
      <c r="L738" s="6">
        <f t="shared" ca="1" si="115"/>
        <v>264.88821161950591</v>
      </c>
      <c r="M738" s="7">
        <f t="shared" ca="1" si="108"/>
        <v>6.3908572898814429</v>
      </c>
      <c r="N738" s="8">
        <f ca="1">J738/AVERAGE(L618:L737)</f>
        <v>8.2363186649334104</v>
      </c>
      <c r="O738" s="13">
        <f ca="1">1/M738-(G738/100-(((E738/E618)^(1/10))-1))</f>
        <v>0.10130033260620136</v>
      </c>
      <c r="P738" s="5">
        <f ca="1">((G738/G739+G738/1200+((1+G739/1200)^(-119))*(1-G738/G739)))</f>
        <v>1.0055410365188449</v>
      </c>
      <c r="Q738" s="5">
        <f ca="1">Q737*P737*E737/E738</f>
        <v>11.453302965234942</v>
      </c>
      <c r="R738" s="10">
        <f t="shared" ca="1" si="109"/>
        <v>7.7621177749994885E-2</v>
      </c>
      <c r="S738" s="10">
        <f t="shared" ca="1" si="110"/>
        <v>1.8453711549973661E-2</v>
      </c>
      <c r="T738" s="10">
        <f t="shared" ca="1" si="111"/>
        <v>5.9167466200021224E-2</v>
      </c>
      <c r="U738" s="10"/>
      <c r="V738" s="11"/>
      <c r="W738" s="12"/>
      <c r="X738" s="12"/>
    </row>
    <row r="739" spans="1:24" x14ac:dyDescent="0.2">
      <c r="A739" s="3">
        <v>1932.06</v>
      </c>
      <c r="B739" s="4">
        <v>4.7699999999999996</v>
      </c>
      <c r="C739" s="1">
        <v>0.66</v>
      </c>
      <c r="D739" s="4">
        <v>0.51</v>
      </c>
      <c r="E739" s="4">
        <v>13.6</v>
      </c>
      <c r="F739" s="1">
        <f t="shared" ca="1" si="116"/>
        <v>1932.4583333332776</v>
      </c>
      <c r="G739" s="5">
        <f ca="1">G734*7/12+G746*5/12</f>
        <v>3.5258333333333338</v>
      </c>
      <c r="H739" s="1">
        <f t="shared" ca="1" si="112"/>
        <v>95.751787499999992</v>
      </c>
      <c r="I739" s="1">
        <f t="shared" ca="1" si="113"/>
        <v>13.248675</v>
      </c>
      <c r="J739" s="6">
        <f t="shared" ca="1" si="117"/>
        <v>2444.4338512517438</v>
      </c>
      <c r="K739" s="1">
        <f t="shared" ca="1" si="114"/>
        <v>10.237612499999999</v>
      </c>
      <c r="L739" s="6">
        <f t="shared" ca="1" si="115"/>
        <v>261.35456271245062</v>
      </c>
      <c r="M739" s="7">
        <f t="shared" ca="1" si="108"/>
        <v>5.5650593715289647</v>
      </c>
      <c r="N739" s="8">
        <f ca="1">J739/AVERAGE(L619:L738)</f>
        <v>7.2376339262945937</v>
      </c>
      <c r="O739" s="13">
        <f ca="1">1/M739-(G739/100-(((E739/E619)^(1/10))-1))</f>
        <v>0.12410976098602769</v>
      </c>
      <c r="P739" s="5">
        <f ca="1">((G739/G740+G739/1200+((1+G740/1200)^(-119))*(1-G739/G740)))</f>
        <v>1.0055190791717696</v>
      </c>
      <c r="Q739" s="5">
        <f ca="1">Q738*P738*E738/E739</f>
        <v>11.601448239162194</v>
      </c>
      <c r="R739" s="10">
        <f t="shared" ca="1" si="109"/>
        <v>9.7327764672307637E-2</v>
      </c>
      <c r="S739" s="10">
        <f t="shared" ca="1" si="110"/>
        <v>1.7346825473075311E-2</v>
      </c>
      <c r="T739" s="10">
        <f t="shared" ca="1" si="111"/>
        <v>7.9980939199232326E-2</v>
      </c>
      <c r="U739" s="10"/>
      <c r="V739" s="11"/>
      <c r="W739" s="12"/>
      <c r="X739" s="12"/>
    </row>
    <row r="740" spans="1:24" x14ac:dyDescent="0.2">
      <c r="A740" s="3">
        <v>1932.07</v>
      </c>
      <c r="B740" s="4">
        <v>5.01</v>
      </c>
      <c r="C740" s="1">
        <v>0.63329999999999997</v>
      </c>
      <c r="D740" s="4">
        <v>0.49330000000000002</v>
      </c>
      <c r="E740" s="4">
        <v>13.6</v>
      </c>
      <c r="F740" s="1">
        <f t="shared" ca="1" si="116"/>
        <v>1932.5416666666108</v>
      </c>
      <c r="G740" s="5">
        <f ca="1">G734*6/12+G746*6/12</f>
        <v>3.4950000000000001</v>
      </c>
      <c r="H740" s="1">
        <f t="shared" ca="1" si="112"/>
        <v>100.56948749999999</v>
      </c>
      <c r="I740" s="1">
        <f t="shared" ca="1" si="113"/>
        <v>12.712705874999997</v>
      </c>
      <c r="J740" s="6">
        <f t="shared" ca="1" si="117"/>
        <v>2594.4693063461314</v>
      </c>
      <c r="K740" s="1">
        <f t="shared" ca="1" si="114"/>
        <v>9.9023808750000004</v>
      </c>
      <c r="L740" s="6">
        <f t="shared" ca="1" si="115"/>
        <v>255.45942291827282</v>
      </c>
      <c r="M740" s="7">
        <f t="shared" ca="1" si="108"/>
        <v>5.8387636718511997</v>
      </c>
      <c r="N740" s="8">
        <f ca="1">J740/AVERAGE(L620:L739)</f>
        <v>7.6548840141456003</v>
      </c>
      <c r="O740" s="13">
        <f ca="1">1/M740-(G740/100-(((E740/E620)^(1/10))-1))</f>
        <v>0.11540991841757045</v>
      </c>
      <c r="P740" s="5">
        <f ca="1">((G740/G741+G740/1200+((1+G741/1200)^(-119))*(1-G740/G741)))</f>
        <v>1.0054971293297246</v>
      </c>
      <c r="Q740" s="5">
        <f ca="1">Q739*P739*E739/E740</f>
        <v>11.665477550501317</v>
      </c>
      <c r="R740" s="10">
        <f t="shared" ca="1" si="109"/>
        <v>9.4814718317846713E-2</v>
      </c>
      <c r="S740" s="10">
        <f t="shared" ca="1" si="110"/>
        <v>1.6366386145706846E-2</v>
      </c>
      <c r="T740" s="10">
        <f t="shared" ca="1" si="111"/>
        <v>7.8448332172139867E-2</v>
      </c>
      <c r="U740" s="10"/>
      <c r="V740" s="11"/>
      <c r="W740" s="12"/>
      <c r="X740" s="12"/>
    </row>
    <row r="741" spans="1:24" x14ac:dyDescent="0.2">
      <c r="A741" s="3">
        <v>1932.08</v>
      </c>
      <c r="B741" s="4">
        <v>7.53</v>
      </c>
      <c r="C741" s="1">
        <v>0.60670000000000002</v>
      </c>
      <c r="D741" s="4">
        <v>0.47670000000000001</v>
      </c>
      <c r="E741" s="4">
        <v>13.5</v>
      </c>
      <c r="F741" s="1">
        <f t="shared" ca="1" si="116"/>
        <v>1932.6249999999441</v>
      </c>
      <c r="G741" s="5">
        <f ca="1">G734*5/12+G746*7/12</f>
        <v>3.4641666666666668</v>
      </c>
      <c r="H741" s="1">
        <f t="shared" ca="1" si="112"/>
        <v>152.27500666666668</v>
      </c>
      <c r="I741" s="1">
        <f t="shared" ca="1" si="113"/>
        <v>12.268957044444445</v>
      </c>
      <c r="J741" s="6">
        <f t="shared" ca="1" si="117"/>
        <v>3954.7327940101454</v>
      </c>
      <c r="K741" s="1">
        <f t="shared" ca="1" si="114"/>
        <v>9.6400392666666672</v>
      </c>
      <c r="L741" s="6">
        <f t="shared" ca="1" si="115"/>
        <v>250.36137090367018</v>
      </c>
      <c r="M741" s="7">
        <f t="shared" ca="1" si="108"/>
        <v>8.8346532051812137</v>
      </c>
      <c r="N741" s="8">
        <f ca="1">J741/AVERAGE(L621:L740)</f>
        <v>11.631377927995509</v>
      </c>
      <c r="O741" s="13">
        <f ca="1">1/M741-(G741/100-(((E741/E621)^(1/10))-1))</f>
        <v>5.808985339692295E-2</v>
      </c>
      <c r="P741" s="5">
        <f ca="1">((G741/G742+G741/1200+((1+G742/1200)^(-119))*(1-G741/G742)))</f>
        <v>1.0054751870100134</v>
      </c>
      <c r="Q741" s="5">
        <f ca="1">Q740*P740*E740/E741</f>
        <v>11.816490146247121</v>
      </c>
      <c r="R741" s="10">
        <f t="shared" ca="1" si="109"/>
        <v>4.9019876474370783E-2</v>
      </c>
      <c r="S741" s="10">
        <f t="shared" ca="1" si="110"/>
        <v>1.4643859788938451E-2</v>
      </c>
      <c r="T741" s="10">
        <f t="shared" ca="1" si="111"/>
        <v>3.4376016685432331E-2</v>
      </c>
      <c r="U741" s="10"/>
      <c r="V741" s="11"/>
      <c r="W741" s="12"/>
      <c r="X741" s="12"/>
    </row>
    <row r="742" spans="1:24" x14ac:dyDescent="0.2">
      <c r="A742" s="3">
        <v>1932.09</v>
      </c>
      <c r="B742" s="4">
        <v>8.26</v>
      </c>
      <c r="C742" s="1">
        <v>0.57999999999999996</v>
      </c>
      <c r="D742" s="4">
        <v>0.46</v>
      </c>
      <c r="E742" s="4">
        <v>13.4</v>
      </c>
      <c r="F742" s="1">
        <f t="shared" ca="1" si="116"/>
        <v>1932.7083333332773</v>
      </c>
      <c r="G742" s="5">
        <f ca="1">G734*4/12+G746*8/12</f>
        <v>3.4333333333333336</v>
      </c>
      <c r="H742" s="1">
        <f t="shared" ca="1" si="112"/>
        <v>168.28393880597014</v>
      </c>
      <c r="I742" s="1">
        <f t="shared" ca="1" si="113"/>
        <v>11.816547761194029</v>
      </c>
      <c r="J742" s="6">
        <f t="shared" ca="1" si="117"/>
        <v>4396.0745773935387</v>
      </c>
      <c r="K742" s="1">
        <f t="shared" ca="1" si="114"/>
        <v>9.371744776119403</v>
      </c>
      <c r="L742" s="6">
        <f t="shared" ca="1" si="115"/>
        <v>244.8177125424973</v>
      </c>
      <c r="M742" s="7">
        <f t="shared" ca="1" si="108"/>
        <v>9.7611685640637074</v>
      </c>
      <c r="N742" s="8">
        <f ca="1">J742/AVERAGE(L622:L741)</f>
        <v>12.893505025072663</v>
      </c>
      <c r="O742" s="13">
        <f ca="1">1/M742-(G742/100-(((E742/E622)^(1/10))-1))</f>
        <v>4.6926287026324988E-2</v>
      </c>
      <c r="P742" s="5">
        <f ca="1">((G742/G743+G742/1200+((1+G743/1200)^(-119))*(1-G742/G743)))</f>
        <v>1.0054532522299842</v>
      </c>
      <c r="Q742" s="5">
        <f ca="1">Q741*P741*E741/E742</f>
        <v>11.969853218999802</v>
      </c>
      <c r="R742" s="10">
        <f t="shared" ca="1" si="109"/>
        <v>3.9679126868178205E-2</v>
      </c>
      <c r="S742" s="10">
        <f t="shared" ca="1" si="110"/>
        <v>1.3536922209771429E-2</v>
      </c>
      <c r="T742" s="10">
        <f t="shared" ca="1" si="111"/>
        <v>2.6142204658406776E-2</v>
      </c>
      <c r="U742" s="10"/>
      <c r="V742" s="11"/>
      <c r="W742" s="12"/>
      <c r="X742" s="12"/>
    </row>
    <row r="743" spans="1:24" x14ac:dyDescent="0.2">
      <c r="A743" s="3">
        <v>1932.1</v>
      </c>
      <c r="B743" s="4">
        <v>7.12</v>
      </c>
      <c r="C743" s="1">
        <v>0.55330000000000001</v>
      </c>
      <c r="D743" s="4">
        <v>0.44330000000000003</v>
      </c>
      <c r="E743" s="4">
        <v>13.3</v>
      </c>
      <c r="F743" s="1">
        <f t="shared" ca="1" si="116"/>
        <v>1932.7916666666106</v>
      </c>
      <c r="G743" s="5">
        <f ca="1">G734*3/12+G746*9/12</f>
        <v>3.4024999999999999</v>
      </c>
      <c r="H743" s="1">
        <f t="shared" ca="1" si="112"/>
        <v>146.14897443609021</v>
      </c>
      <c r="I743" s="1">
        <f t="shared" ca="1" si="113"/>
        <v>11.357335330827068</v>
      </c>
      <c r="J743" s="6">
        <f t="shared" ca="1" si="117"/>
        <v>3842.5677263776538</v>
      </c>
      <c r="K743" s="1">
        <f t="shared" ca="1" si="114"/>
        <v>9.0994157819548871</v>
      </c>
      <c r="L743" s="6">
        <f t="shared" ca="1" si="115"/>
        <v>239.24301588528289</v>
      </c>
      <c r="M743" s="7">
        <f t="shared" ca="1" si="108"/>
        <v>8.4786066076890805</v>
      </c>
      <c r="N743" s="8">
        <f ca="1">J743/AVERAGE(L623:L742)</f>
        <v>11.242814157261988</v>
      </c>
      <c r="O743" s="13">
        <f ca="1">1/M743-(G743/100-(((E743/E623)^(1/10))-1))</f>
        <v>6.141159533027668E-2</v>
      </c>
      <c r="P743" s="5">
        <f ca="1">((G743/G744+G743/1200+((1+G744/1200)^(-119))*(1-G743/G744)))</f>
        <v>1.0054313250070273</v>
      </c>
      <c r="Q743" s="5">
        <f ca="1">Q742*P742*E742/E743</f>
        <v>12.125617530824751</v>
      </c>
      <c r="R743" s="10">
        <f t="shared" ca="1" si="109"/>
        <v>6.0586935659509455E-2</v>
      </c>
      <c r="S743" s="10">
        <f t="shared" ca="1" si="110"/>
        <v>1.1208760058187384E-2</v>
      </c>
      <c r="T743" s="10">
        <f t="shared" ca="1" si="111"/>
        <v>4.9378175601322072E-2</v>
      </c>
      <c r="U743" s="10"/>
      <c r="V743" s="11"/>
      <c r="W743" s="12"/>
      <c r="X743" s="12"/>
    </row>
    <row r="744" spans="1:24" x14ac:dyDescent="0.2">
      <c r="A744" s="3">
        <v>1932.11</v>
      </c>
      <c r="B744" s="4">
        <v>7.05</v>
      </c>
      <c r="C744" s="1">
        <v>0.52669999999999995</v>
      </c>
      <c r="D744" s="4">
        <v>0.42670000000000002</v>
      </c>
      <c r="E744" s="4">
        <v>13.2</v>
      </c>
      <c r="F744" s="1">
        <f t="shared" ca="1" si="116"/>
        <v>1932.8749999999438</v>
      </c>
      <c r="G744" s="5">
        <f ca="1">G734*2/12+G746*10/12</f>
        <v>3.3716666666666666</v>
      </c>
      <c r="H744" s="1">
        <f t="shared" ca="1" si="112"/>
        <v>145.80842045454546</v>
      </c>
      <c r="I744" s="1">
        <f t="shared" ca="1" si="113"/>
        <v>10.89323334090909</v>
      </c>
      <c r="J744" s="6">
        <f t="shared" ca="1" si="117"/>
        <v>3857.481028660316</v>
      </c>
      <c r="K744" s="1">
        <f t="shared" ca="1" si="114"/>
        <v>8.8250287954545463</v>
      </c>
      <c r="L744" s="6">
        <f t="shared" ca="1" si="115"/>
        <v>233.47335530912866</v>
      </c>
      <c r="M744" s="7">
        <f t="shared" ca="1" si="108"/>
        <v>8.4633095671228951</v>
      </c>
      <c r="N744" s="8">
        <f ca="1">J744/AVERAGE(L624:L743)</f>
        <v>11.262911076993213</v>
      </c>
      <c r="O744" s="13">
        <f ca="1">1/M744-(G744/100-(((E744/E624)^(1/10))-1))</f>
        <v>6.0612686165571507E-2</v>
      </c>
      <c r="P744" s="5">
        <f ca="1">((G744/G745+G744/1200+((1+G745/1200)^(-119))*(1-G744/G745)))</f>
        <v>1.0054094053585769</v>
      </c>
      <c r="Q744" s="5">
        <f ca="1">Q743*P743*E743/E744</f>
        <v>12.283835364943643</v>
      </c>
      <c r="R744" s="10">
        <f t="shared" ca="1" si="109"/>
        <v>6.1795471835996096E-2</v>
      </c>
      <c r="S744" s="10">
        <f t="shared" ca="1" si="110"/>
        <v>9.4959151758744476E-3</v>
      </c>
      <c r="T744" s="10">
        <f t="shared" ca="1" si="111"/>
        <v>5.2299556660121649E-2</v>
      </c>
      <c r="U744" s="10"/>
      <c r="V744" s="11"/>
      <c r="W744" s="12"/>
      <c r="X744" s="12"/>
    </row>
    <row r="745" spans="1:24" x14ac:dyDescent="0.2">
      <c r="A745" s="3">
        <v>1932.12</v>
      </c>
      <c r="B745" s="4">
        <v>6.82</v>
      </c>
      <c r="C745" s="1">
        <v>0.5</v>
      </c>
      <c r="D745" s="4">
        <v>0.41</v>
      </c>
      <c r="E745" s="4">
        <v>13.1</v>
      </c>
      <c r="F745" s="1">
        <f t="shared" ca="1" si="116"/>
        <v>1932.9583333332771</v>
      </c>
      <c r="G745" s="5">
        <f ca="1">G734*1/12+G746*11/12</f>
        <v>3.3408333333333338</v>
      </c>
      <c r="H745" s="1">
        <f t="shared" ca="1" si="112"/>
        <v>142.12827938931298</v>
      </c>
      <c r="I745" s="1">
        <f t="shared" ca="1" si="113"/>
        <v>10.419961832061068</v>
      </c>
      <c r="J745" s="6">
        <f t="shared" ca="1" si="117"/>
        <v>3783.0922710181303</v>
      </c>
      <c r="K745" s="1">
        <f t="shared" ca="1" si="114"/>
        <v>8.5443687022900754</v>
      </c>
      <c r="L745" s="6">
        <f t="shared" ca="1" si="115"/>
        <v>227.42930075035679</v>
      </c>
      <c r="M745" s="7">
        <f t="shared" ca="1" si="108"/>
        <v>8.2570739991006761</v>
      </c>
      <c r="N745" s="8">
        <f ca="1">J745/AVERAGE(L625:L744)</f>
        <v>11.026422344303814</v>
      </c>
      <c r="O745" s="13">
        <f ca="1">1/M745-(G745/100-(((E745/E625)^(1/10))-1))</f>
        <v>6.255143145346917E-2</v>
      </c>
      <c r="P745" s="5">
        <f ca="1">((G745/G746+G745/1200+((1+G746/1200)^(-119))*(1-G745/G746)))</f>
        <v>1.0053874933021107</v>
      </c>
      <c r="Q745" s="5">
        <f ca="1">Q744*P744*E744/E745</f>
        <v>12.444560583911183</v>
      </c>
      <c r="R745" s="10">
        <f t="shared" ca="1" si="109"/>
        <v>6.4342065904339441E-2</v>
      </c>
      <c r="S745" s="10">
        <f t="shared" ca="1" si="110"/>
        <v>7.7860255456307925E-3</v>
      </c>
      <c r="T745" s="10">
        <f t="shared" ca="1" si="111"/>
        <v>5.6556040358708648E-2</v>
      </c>
      <c r="U745" s="10"/>
      <c r="V745" s="11"/>
      <c r="W745" s="12"/>
      <c r="X745" s="12"/>
    </row>
    <row r="746" spans="1:24" x14ac:dyDescent="0.2">
      <c r="A746" s="3">
        <v>1933.01</v>
      </c>
      <c r="B746" s="4">
        <v>7.09</v>
      </c>
      <c r="C746" s="1">
        <v>0.495</v>
      </c>
      <c r="D746" s="4">
        <v>0.41249999999999998</v>
      </c>
      <c r="E746" s="4">
        <v>12.9</v>
      </c>
      <c r="F746" s="1">
        <f t="shared" ca="1" si="116"/>
        <v>1933.0416666666104</v>
      </c>
      <c r="G746" s="5">
        <v>3.31</v>
      </c>
      <c r="H746" s="1">
        <f t="shared" ca="1" si="112"/>
        <v>150.04583488372091</v>
      </c>
      <c r="I746" s="1">
        <f t="shared" ca="1" si="113"/>
        <v>10.475696511627905</v>
      </c>
      <c r="J746" s="6">
        <f t="shared" ca="1" si="117"/>
        <v>4017.0737630526301</v>
      </c>
      <c r="K746" s="1">
        <f t="shared" ca="1" si="114"/>
        <v>8.7297470930232546</v>
      </c>
      <c r="L746" s="6">
        <f t="shared" ca="1" si="115"/>
        <v>233.71550454995909</v>
      </c>
      <c r="M746" s="7">
        <f t="shared" ca="1" si="108"/>
        <v>8.7280461628135271</v>
      </c>
      <c r="N746" s="8">
        <f ca="1">J746/AVERAGE(L626:L745)</f>
        <v>11.691967993175686</v>
      </c>
      <c r="O746" s="13">
        <f ca="1">1/M746-(G746/100-(((E746/E626)^(1/10))-1))</f>
        <v>5.5403850574037329E-2</v>
      </c>
      <c r="P746" s="5">
        <f ca="1">((G746/G747+G746/1200+((1+G747/1200)^(-119))*(1-G746/G747)))</f>
        <v>1.0040962469810495</v>
      </c>
      <c r="Q746" s="5">
        <f ca="1">Q745*P745*E745/E746</f>
        <v>12.705583951645876</v>
      </c>
      <c r="R746" s="10">
        <f t="shared" ca="1" si="109"/>
        <v>6.466130799872527E-2</v>
      </c>
      <c r="S746" s="10">
        <f t="shared" ca="1" si="110"/>
        <v>5.8956312347697715E-3</v>
      </c>
      <c r="T746" s="10">
        <f t="shared" ca="1" si="111"/>
        <v>5.8765676763955499E-2</v>
      </c>
      <c r="U746" s="10"/>
      <c r="V746" s="11"/>
      <c r="W746" s="12"/>
      <c r="X746" s="12"/>
    </row>
    <row r="747" spans="1:24" x14ac:dyDescent="0.2">
      <c r="A747" s="3">
        <v>1933.02</v>
      </c>
      <c r="B747" s="4">
        <v>6.25</v>
      </c>
      <c r="C747" s="1">
        <v>0.49</v>
      </c>
      <c r="D747" s="4">
        <v>0.41499999999999998</v>
      </c>
      <c r="E747" s="4">
        <v>12.7</v>
      </c>
      <c r="F747" s="1">
        <f t="shared" ca="1" si="116"/>
        <v>1933.1249999999436</v>
      </c>
      <c r="G747" s="5">
        <f ca="1">G746*11/12+G758*1/12</f>
        <v>3.2941666666666674</v>
      </c>
      <c r="H747" s="1">
        <f t="shared" ca="1" si="112"/>
        <v>134.35187007874015</v>
      </c>
      <c r="I747" s="1">
        <f t="shared" ca="1" si="113"/>
        <v>10.533186614173228</v>
      </c>
      <c r="J747" s="6">
        <f t="shared" ca="1" si="117"/>
        <v>3620.4098680719912</v>
      </c>
      <c r="K747" s="1">
        <f t="shared" ca="1" si="114"/>
        <v>8.9209641732283451</v>
      </c>
      <c r="L747" s="6">
        <f t="shared" ca="1" si="115"/>
        <v>240.39521523998019</v>
      </c>
      <c r="M747" s="7">
        <f t="shared" ca="1" si="108"/>
        <v>7.8260517513165926</v>
      </c>
      <c r="N747" s="8">
        <f ca="1">J747/AVERAGE(L627:L746)</f>
        <v>10.523079525637062</v>
      </c>
      <c r="O747" s="13">
        <f ca="1">1/M747-(G747/100-(((E747/E627)^(1/10))-1))</f>
        <v>6.7246747628507547E-2</v>
      </c>
      <c r="P747" s="5">
        <f ca="1">((G747/G748+G747/1200+((1+G748/1200)^(-119))*(1-G747/G748)))</f>
        <v>1.0040840524872445</v>
      </c>
      <c r="Q747" s="5">
        <f ca="1">Q746*P746*E746/E747</f>
        <v>12.958536707401464</v>
      </c>
      <c r="R747" s="10">
        <f t="shared" ca="1" si="109"/>
        <v>8.2516736198060547E-2</v>
      </c>
      <c r="S747" s="10">
        <f t="shared" ca="1" si="110"/>
        <v>4.1137524297429895E-3</v>
      </c>
      <c r="T747" s="10">
        <f t="shared" ca="1" si="111"/>
        <v>7.8402983768317558E-2</v>
      </c>
      <c r="U747" s="10"/>
      <c r="V747" s="11"/>
      <c r="W747" s="12"/>
      <c r="X747" s="12"/>
    </row>
    <row r="748" spans="1:24" x14ac:dyDescent="0.2">
      <c r="A748" s="3">
        <v>1933.03</v>
      </c>
      <c r="B748" s="4">
        <v>6.23</v>
      </c>
      <c r="C748" s="1">
        <v>0.48499999999999999</v>
      </c>
      <c r="D748" s="4">
        <v>0.41749999999999998</v>
      </c>
      <c r="E748" s="4">
        <v>12.6</v>
      </c>
      <c r="F748" s="1">
        <f t="shared" ca="1" si="116"/>
        <v>1933.2083333332769</v>
      </c>
      <c r="G748" s="5">
        <f ca="1">G746*10/12+G758*2/12</f>
        <v>3.2783333333333333</v>
      </c>
      <c r="H748" s="1">
        <f t="shared" ca="1" si="112"/>
        <v>134.98481666666669</v>
      </c>
      <c r="I748" s="1">
        <f t="shared" ca="1" si="113"/>
        <v>10.508448809523809</v>
      </c>
      <c r="J748" s="6">
        <f t="shared" ca="1" si="117"/>
        <v>3661.0638144371201</v>
      </c>
      <c r="K748" s="1">
        <f t="shared" ca="1" si="114"/>
        <v>9.045932738095237</v>
      </c>
      <c r="L748" s="6">
        <f t="shared" ca="1" si="115"/>
        <v>245.34416412961431</v>
      </c>
      <c r="M748" s="7">
        <f t="shared" ca="1" si="108"/>
        <v>7.8746813229431671</v>
      </c>
      <c r="N748" s="8">
        <f ca="1">J748/AVERAGE(L628:L747)</f>
        <v>10.62679050390456</v>
      </c>
      <c r="O748" s="13">
        <f ca="1">1/M748-(G748/100-(((E748/E628)^(1/10))-1))</f>
        <v>6.5847590379326276E-2</v>
      </c>
      <c r="P748" s="5">
        <f ca="1">((G748/G749+G748/1200+((1+G749/1200)^(-119))*(1-G748/G749)))</f>
        <v>1.0040718590262971</v>
      </c>
      <c r="Q748" s="5">
        <f ca="1">Q747*P747*E747/E748</f>
        <v>13.114725607436442</v>
      </c>
      <c r="R748" s="10">
        <f t="shared" ca="1" si="109"/>
        <v>8.3664740445822172E-2</v>
      </c>
      <c r="S748" s="10">
        <f t="shared" ca="1" si="110"/>
        <v>1.346936196712667E-3</v>
      </c>
      <c r="T748" s="10">
        <f t="shared" ca="1" si="111"/>
        <v>8.2317804249109505E-2</v>
      </c>
      <c r="U748" s="10"/>
      <c r="V748" s="11"/>
      <c r="W748" s="12"/>
      <c r="X748" s="12"/>
    </row>
    <row r="749" spans="1:24" x14ac:dyDescent="0.2">
      <c r="A749" s="3">
        <v>1933.04</v>
      </c>
      <c r="B749" s="4">
        <v>6.89</v>
      </c>
      <c r="C749" s="1">
        <v>0.48</v>
      </c>
      <c r="D749" s="4">
        <v>0.42</v>
      </c>
      <c r="E749" s="4">
        <v>12.6</v>
      </c>
      <c r="F749" s="1">
        <f t="shared" ca="1" si="116"/>
        <v>1933.2916666666101</v>
      </c>
      <c r="G749" s="5">
        <f ca="1">G746*9/12+G758*3/12</f>
        <v>3.2624999999999997</v>
      </c>
      <c r="H749" s="1">
        <f t="shared" ca="1" si="112"/>
        <v>149.28497380952382</v>
      </c>
      <c r="I749" s="1">
        <f t="shared" ca="1" si="113"/>
        <v>10.400114285714286</v>
      </c>
      <c r="J749" s="6">
        <f t="shared" ca="1" si="117"/>
        <v>4072.4192992053358</v>
      </c>
      <c r="K749" s="1">
        <f t="shared" ca="1" si="114"/>
        <v>9.1000999999999994</v>
      </c>
      <c r="L749" s="6">
        <f t="shared" ca="1" si="115"/>
        <v>248.24616918232815</v>
      </c>
      <c r="M749" s="7">
        <f t="shared" ca="1" si="108"/>
        <v>8.7231016460681108</v>
      </c>
      <c r="N749" s="8">
        <f ca="1">J749/AVERAGE(L629:L748)</f>
        <v>11.805335595835261</v>
      </c>
      <c r="O749" s="13">
        <f ca="1">1/M749-(G749/100-(((E749/E629)^(1/10))-1))</f>
        <v>5.3078308378454668E-2</v>
      </c>
      <c r="P749" s="5">
        <f ca="1">((G749/G750+G749/1200+((1+G750/1200)^(-119))*(1-G749/G750)))</f>
        <v>1.0040596665994306</v>
      </c>
      <c r="Q749" s="5">
        <f ca="1">Q748*P748*E748/E749</f>
        <v>13.168126921278493</v>
      </c>
      <c r="R749" s="10">
        <f t="shared" ca="1" si="109"/>
        <v>7.4935571651532085E-2</v>
      </c>
      <c r="S749" s="10">
        <f t="shared" ca="1" si="110"/>
        <v>-1.7958247594429544E-5</v>
      </c>
      <c r="T749" s="10">
        <f t="shared" ca="1" si="111"/>
        <v>7.4953529899126514E-2</v>
      </c>
      <c r="U749" s="10"/>
      <c r="V749" s="11"/>
      <c r="W749" s="12"/>
      <c r="X749" s="12"/>
    </row>
    <row r="750" spans="1:24" x14ac:dyDescent="0.2">
      <c r="A750" s="3">
        <v>1933.05</v>
      </c>
      <c r="B750" s="4">
        <v>8.8699999999999992</v>
      </c>
      <c r="C750" s="1">
        <v>0.47499999999999998</v>
      </c>
      <c r="D750" s="4">
        <v>0.42249999999999999</v>
      </c>
      <c r="E750" s="4">
        <v>12.6</v>
      </c>
      <c r="F750" s="1">
        <f t="shared" ca="1" si="116"/>
        <v>1933.3749999999434</v>
      </c>
      <c r="G750" s="5">
        <f ca="1">G746*8/12+G758*4/12</f>
        <v>3.2466666666666666</v>
      </c>
      <c r="H750" s="1">
        <f t="shared" ca="1" si="112"/>
        <v>192.18544523809521</v>
      </c>
      <c r="I750" s="1">
        <f t="shared" ca="1" si="113"/>
        <v>10.291779761904762</v>
      </c>
      <c r="J750" s="6">
        <f t="shared" ca="1" si="117"/>
        <v>5266.118884549328</v>
      </c>
      <c r="K750" s="1">
        <f t="shared" ca="1" si="114"/>
        <v>9.15426726190476</v>
      </c>
      <c r="L750" s="6">
        <f t="shared" ca="1" si="115"/>
        <v>250.83824450079945</v>
      </c>
      <c r="M750" s="7">
        <f t="shared" ca="1" si="108"/>
        <v>11.249651251932441</v>
      </c>
      <c r="N750" s="8">
        <f ca="1">J750/AVERAGE(L630:L749)</f>
        <v>15.246808142532833</v>
      </c>
      <c r="O750" s="13">
        <f ca="1">1/M750-(G750/100-(((E750/E630)^(1/10))-1))</f>
        <v>2.7490163162586838E-2</v>
      </c>
      <c r="P750" s="5">
        <f ca="1">((G750/G751+G750/1200+((1+G751/1200)^(-119))*(1-G750/G751)))</f>
        <v>1.0040474752078703</v>
      </c>
      <c r="Q750" s="5">
        <f ca="1">Q749*P749*E749/E750</f>
        <v>13.221585126317869</v>
      </c>
      <c r="R750" s="10">
        <f t="shared" ca="1" si="109"/>
        <v>5.1536946445796206E-2</v>
      </c>
      <c r="S750" s="10">
        <f t="shared" ca="1" si="110"/>
        <v>-7.9732999982817798E-4</v>
      </c>
      <c r="T750" s="10">
        <f t="shared" ca="1" si="111"/>
        <v>5.2334276445624384E-2</v>
      </c>
      <c r="U750" s="10"/>
      <c r="V750" s="11"/>
      <c r="W750" s="12"/>
      <c r="X750" s="12"/>
    </row>
    <row r="751" spans="1:24" x14ac:dyDescent="0.2">
      <c r="A751" s="3">
        <v>1933.06</v>
      </c>
      <c r="B751" s="4">
        <v>10.39</v>
      </c>
      <c r="C751" s="1">
        <v>0.47</v>
      </c>
      <c r="D751" s="4">
        <v>0.42499999999999999</v>
      </c>
      <c r="E751" s="4">
        <v>12.7</v>
      </c>
      <c r="F751" s="1">
        <f t="shared" ca="1" si="116"/>
        <v>1933.4583333332766</v>
      </c>
      <c r="G751" s="5">
        <f ca="1">G746*7/12+G758*5/12</f>
        <v>3.2308333333333334</v>
      </c>
      <c r="H751" s="1">
        <f t="shared" ca="1" si="112"/>
        <v>223.34654881889765</v>
      </c>
      <c r="I751" s="1">
        <f t="shared" ca="1" si="113"/>
        <v>10.103260629921261</v>
      </c>
      <c r="J751" s="6">
        <f t="shared" ca="1" si="117"/>
        <v>6143.0418141431883</v>
      </c>
      <c r="K751" s="1">
        <f t="shared" ca="1" si="114"/>
        <v>9.1359271653543299</v>
      </c>
      <c r="L751" s="6">
        <f t="shared" ca="1" si="115"/>
        <v>251.27938123299853</v>
      </c>
      <c r="M751" s="7">
        <f t="shared" ca="1" si="108"/>
        <v>13.098875517269517</v>
      </c>
      <c r="N751" s="8">
        <f ca="1">J751/AVERAGE(L631:L750)</f>
        <v>17.765664123579917</v>
      </c>
      <c r="O751" s="13">
        <f ca="1">1/M751-(G751/100-(((E751/E631)^(1/10))-1))</f>
        <v>1.5294045467209853E-2</v>
      </c>
      <c r="P751" s="5">
        <f ca="1">((G751/G752+G751/1200+((1+G752/1200)^(-119))*(1-G751/G752)))</f>
        <v>1.0040352848528435</v>
      </c>
      <c r="Q751" s="5">
        <f ca="1">Q750*P750*E750/E751</f>
        <v>13.170570824448809</v>
      </c>
      <c r="R751" s="10">
        <f t="shared" ca="1" si="109"/>
        <v>3.7699766046815908E-2</v>
      </c>
      <c r="S751" s="10">
        <f t="shared" ca="1" si="110"/>
        <v>-2.1244585716229114E-4</v>
      </c>
      <c r="T751" s="10">
        <f t="shared" ca="1" si="111"/>
        <v>3.7912211903978199E-2</v>
      </c>
      <c r="U751" s="10"/>
      <c r="V751" s="11"/>
      <c r="W751" s="12"/>
      <c r="X751" s="12"/>
    </row>
    <row r="752" spans="1:24" x14ac:dyDescent="0.2">
      <c r="A752" s="3">
        <v>1933.07</v>
      </c>
      <c r="B752" s="4">
        <v>11.23</v>
      </c>
      <c r="C752" s="1">
        <v>0.46500000000000002</v>
      </c>
      <c r="D752" s="4">
        <v>0.42749999999999999</v>
      </c>
      <c r="E752" s="4">
        <v>13.1</v>
      </c>
      <c r="F752" s="1">
        <f t="shared" ca="1" si="116"/>
        <v>1933.5416666666099</v>
      </c>
      <c r="G752" s="5">
        <f ca="1">G746*6/12+G758*6/12</f>
        <v>3.2149999999999999</v>
      </c>
      <c r="H752" s="1">
        <f t="shared" ca="1" si="112"/>
        <v>234.03234274809162</v>
      </c>
      <c r="I752" s="1">
        <f t="shared" ca="1" si="113"/>
        <v>9.6905645038167947</v>
      </c>
      <c r="J752" s="6">
        <f t="shared" ca="1" si="117"/>
        <v>6459.1607537172476</v>
      </c>
      <c r="K752" s="1">
        <f t="shared" ca="1" si="114"/>
        <v>8.9090673664122146</v>
      </c>
      <c r="L752" s="6">
        <f t="shared" ca="1" si="115"/>
        <v>245.88523795317215</v>
      </c>
      <c r="M752" s="7">
        <f t="shared" ca="1" si="108"/>
        <v>13.75430449387453</v>
      </c>
      <c r="N752" s="8">
        <f ca="1">J752/AVERAGE(L632:L751)</f>
        <v>18.661295964763013</v>
      </c>
      <c r="O752" s="13">
        <f ca="1">1/M752-(G752/100-(((E752/E632)^(1/10))-1))</f>
        <v>1.3692183456504539E-2</v>
      </c>
      <c r="P752" s="5">
        <f ca="1">((G752/G753+G752/1200+((1+G753/1200)^(-119))*(1-G752/G753)))</f>
        <v>1.0040230955355782</v>
      </c>
      <c r="Q752" s="5">
        <f ca="1">Q751*P751*E751/E752</f>
        <v>12.819940185754209</v>
      </c>
      <c r="R752" s="10">
        <f t="shared" ca="1" si="109"/>
        <v>3.5626183953910484E-2</v>
      </c>
      <c r="S752" s="10">
        <f t="shared" ca="1" si="110"/>
        <v>3.2628797449480995E-3</v>
      </c>
      <c r="T752" s="10">
        <f t="shared" ca="1" si="111"/>
        <v>3.2363304208962385E-2</v>
      </c>
      <c r="U752" s="10"/>
      <c r="V752" s="11"/>
      <c r="W752" s="12"/>
      <c r="X752" s="12"/>
    </row>
    <row r="753" spans="1:24" x14ac:dyDescent="0.2">
      <c r="A753" s="3">
        <v>1933.08</v>
      </c>
      <c r="B753" s="4">
        <v>10.67</v>
      </c>
      <c r="C753" s="1">
        <v>0.46</v>
      </c>
      <c r="D753" s="4">
        <v>0.43</v>
      </c>
      <c r="E753" s="4">
        <v>13.2</v>
      </c>
      <c r="F753" s="1">
        <f t="shared" ca="1" si="116"/>
        <v>1933.6249999999432</v>
      </c>
      <c r="G753" s="5">
        <f ca="1">G746*5/12+G758*7/12</f>
        <v>3.1991666666666667</v>
      </c>
      <c r="H753" s="1">
        <f t="shared" ca="1" si="112"/>
        <v>220.677425</v>
      </c>
      <c r="I753" s="1">
        <f t="shared" ca="1" si="113"/>
        <v>9.5137409090909095</v>
      </c>
      <c r="J753" s="6">
        <f t="shared" ca="1" si="117"/>
        <v>6112.4537082590869</v>
      </c>
      <c r="K753" s="1">
        <f t="shared" ca="1" si="114"/>
        <v>8.8932795454545452</v>
      </c>
      <c r="L753" s="6">
        <f t="shared" ca="1" si="115"/>
        <v>246.3313115793259</v>
      </c>
      <c r="M753" s="7">
        <f t="shared" ca="1" si="108"/>
        <v>12.999527050367734</v>
      </c>
      <c r="N753" s="8">
        <f ca="1">J753/AVERAGE(L633:L752)</f>
        <v>17.646361139482377</v>
      </c>
      <c r="O753" s="13">
        <f ca="1">1/M753-(G753/100-(((E753/E633)^(1/10))-1))</f>
        <v>1.9380219800860909E-2</v>
      </c>
      <c r="P753" s="5">
        <f ca="1">((G753/G754+G753/1200+((1+G754/1200)^(-119))*(1-G753/G754)))</f>
        <v>1.0040109072573054</v>
      </c>
      <c r="Q753" s="5">
        <f ca="1">Q752*P752*E752/E753</f>
        <v>12.774004544807035</v>
      </c>
      <c r="R753" s="10">
        <f t="shared" ca="1" si="109"/>
        <v>3.7129647950889577E-2</v>
      </c>
      <c r="S753" s="10">
        <f t="shared" ca="1" si="110"/>
        <v>4.4012848661523218E-3</v>
      </c>
      <c r="T753" s="10">
        <f t="shared" ca="1" si="111"/>
        <v>3.2728363084737255E-2</v>
      </c>
      <c r="U753" s="10"/>
      <c r="V753" s="11"/>
      <c r="W753" s="12"/>
      <c r="X753" s="12"/>
    </row>
    <row r="754" spans="1:24" x14ac:dyDescent="0.2">
      <c r="A754" s="3">
        <v>1933.09</v>
      </c>
      <c r="B754" s="4">
        <v>10.58</v>
      </c>
      <c r="C754" s="1">
        <v>0.45500000000000002</v>
      </c>
      <c r="D754" s="4">
        <v>0.4325</v>
      </c>
      <c r="E754" s="4">
        <v>13.2</v>
      </c>
      <c r="F754" s="1">
        <f t="shared" ca="1" si="116"/>
        <v>1933.7083333332764</v>
      </c>
      <c r="G754" s="5">
        <f ca="1">G746*4/12+G758*8/12</f>
        <v>3.1833333333333336</v>
      </c>
      <c r="H754" s="1">
        <f t="shared" ca="1" si="112"/>
        <v>218.81604090909093</v>
      </c>
      <c r="I754" s="1">
        <f t="shared" ca="1" si="113"/>
        <v>9.4103306818181824</v>
      </c>
      <c r="J754" s="6">
        <f t="shared" ca="1" si="117"/>
        <v>6082.6170668371733</v>
      </c>
      <c r="K754" s="1">
        <f t="shared" ca="1" si="114"/>
        <v>8.9449846590909097</v>
      </c>
      <c r="L754" s="6">
        <f t="shared" ca="1" si="115"/>
        <v>248.65140656021524</v>
      </c>
      <c r="M754" s="7">
        <f t="shared" ca="1" si="108"/>
        <v>12.922920614885989</v>
      </c>
      <c r="N754" s="8">
        <f ca="1">J754/AVERAGE(L634:L753)</f>
        <v>17.550453640523479</v>
      </c>
      <c r="O754" s="13">
        <f ca="1">1/M754-(G754/100-(((E754/E634)^(1/10))-1))</f>
        <v>1.9426539845217083E-2</v>
      </c>
      <c r="P754" s="5">
        <f ca="1">((G754/G755+G754/1200+((1+G755/1200)^(-119))*(1-G754/G755)))</f>
        <v>1.0039987200192555</v>
      </c>
      <c r="Q754" s="5">
        <f ca="1">Q753*P753*E753/E754</f>
        <v>12.825239892340653</v>
      </c>
      <c r="R754" s="10">
        <f t="shared" ca="1" si="109"/>
        <v>3.9659400079868457E-2</v>
      </c>
      <c r="S754" s="10">
        <f t="shared" ca="1" si="110"/>
        <v>3.6203071778433404E-3</v>
      </c>
      <c r="T754" s="10">
        <f t="shared" ca="1" si="111"/>
        <v>3.6039092902025116E-2</v>
      </c>
      <c r="U754" s="10"/>
      <c r="V754" s="11"/>
      <c r="W754" s="12"/>
      <c r="X754" s="12"/>
    </row>
    <row r="755" spans="1:24" x14ac:dyDescent="0.2">
      <c r="A755" s="3">
        <v>1933.1</v>
      </c>
      <c r="B755" s="4">
        <v>9.5500000000000007</v>
      </c>
      <c r="C755" s="1">
        <v>0.45</v>
      </c>
      <c r="D755" s="4">
        <v>0.435</v>
      </c>
      <c r="E755" s="4">
        <v>13.2</v>
      </c>
      <c r="F755" s="1">
        <f t="shared" ca="1" si="116"/>
        <v>1933.7916666666097</v>
      </c>
      <c r="G755" s="5">
        <f ca="1">G746*3/12+G758*9/12</f>
        <v>3.1675000000000004</v>
      </c>
      <c r="H755" s="1">
        <f t="shared" ca="1" si="112"/>
        <v>197.51353409090908</v>
      </c>
      <c r="I755" s="1">
        <f t="shared" ca="1" si="113"/>
        <v>9.3069204545454554</v>
      </c>
      <c r="J755" s="6">
        <f t="shared" ca="1" si="117"/>
        <v>5512.0123939793366</v>
      </c>
      <c r="K755" s="1">
        <f t="shared" ca="1" si="114"/>
        <v>8.9966897727272723</v>
      </c>
      <c r="L755" s="6">
        <f t="shared" ca="1" si="115"/>
        <v>251.07072161057712</v>
      </c>
      <c r="M755" s="7">
        <f t="shared" ca="1" si="108"/>
        <v>11.696253568143689</v>
      </c>
      <c r="N755" s="8">
        <f ca="1">J755/AVERAGE(L635:L754)</f>
        <v>15.896625559601665</v>
      </c>
      <c r="O755" s="13">
        <f ca="1">1/M755-(G755/100-(((E755/E635)^(1/10))-1))</f>
        <v>2.7136042354103766E-2</v>
      </c>
      <c r="P755" s="5">
        <f ca="1">((G755/G756+G755/1200+((1+G756/1200)^(-119))*(1-G755/G756)))</f>
        <v>1.0039865338226626</v>
      </c>
      <c r="Q755" s="5">
        <f ca="1">Q754*P754*E754/E755</f>
        <v>12.876524435849911</v>
      </c>
      <c r="R755" s="10">
        <f t="shared" ca="1" si="109"/>
        <v>4.9427041432104968E-2</v>
      </c>
      <c r="S755" s="10">
        <f t="shared" ca="1" si="110"/>
        <v>3.4193985238579749E-3</v>
      </c>
      <c r="T755" s="10">
        <f t="shared" ca="1" si="111"/>
        <v>4.6007642908246993E-2</v>
      </c>
      <c r="U755" s="10"/>
      <c r="V755" s="11"/>
      <c r="W755" s="12"/>
      <c r="X755" s="12"/>
    </row>
    <row r="756" spans="1:24" x14ac:dyDescent="0.2">
      <c r="A756" s="3">
        <v>1933.11</v>
      </c>
      <c r="B756" s="4">
        <v>9.7799999999999994</v>
      </c>
      <c r="C756" s="1">
        <v>0.44500000000000001</v>
      </c>
      <c r="D756" s="4">
        <v>0.4375</v>
      </c>
      <c r="E756" s="4">
        <v>13.2</v>
      </c>
      <c r="F756" s="1">
        <f t="shared" ca="1" si="116"/>
        <v>1933.8749999999429</v>
      </c>
      <c r="G756" s="5">
        <f ca="1">G746*2/12+G758*10/12</f>
        <v>3.1516666666666668</v>
      </c>
      <c r="H756" s="1">
        <f t="shared" ca="1" si="112"/>
        <v>202.27040454545454</v>
      </c>
      <c r="I756" s="1">
        <f t="shared" ca="1" si="113"/>
        <v>9.2035102272727283</v>
      </c>
      <c r="J756" s="6">
        <f t="shared" ca="1" si="117"/>
        <v>5666.1659692210796</v>
      </c>
      <c r="K756" s="1">
        <f t="shared" ca="1" si="114"/>
        <v>9.0483948863636368</v>
      </c>
      <c r="L756" s="6">
        <f t="shared" ca="1" si="115"/>
        <v>253.47112592374461</v>
      </c>
      <c r="M756" s="7">
        <f t="shared" ca="1" si="108"/>
        <v>12.011766193389933</v>
      </c>
      <c r="N756" s="8">
        <f ca="1">J756/AVERAGE(L636:L755)</f>
        <v>16.3349838814935</v>
      </c>
      <c r="O756" s="13">
        <f ca="1">1/M756-(G756/100-(((E756/E636)^(1/10))-1))</f>
        <v>2.5048616954833305E-2</v>
      </c>
      <c r="P756" s="5">
        <f ca="1">((G756/G757+G756/1200+((1+G757/1200)^(-119))*(1-G756/G757)))</f>
        <v>1.0039743486687611</v>
      </c>
      <c r="Q756" s="5">
        <f ca="1">Q755*P755*E755/E756</f>
        <v>12.927857136031767</v>
      </c>
      <c r="R756" s="10">
        <f t="shared" ca="1" si="109"/>
        <v>4.2051162884508386E-2</v>
      </c>
      <c r="S756" s="10">
        <f t="shared" ca="1" si="110"/>
        <v>3.2198175913822347E-3</v>
      </c>
      <c r="T756" s="10">
        <f t="shared" ca="1" si="111"/>
        <v>3.8831345293126152E-2</v>
      </c>
      <c r="U756" s="10"/>
      <c r="V756" s="11"/>
      <c r="W756" s="12"/>
      <c r="X756" s="12"/>
    </row>
    <row r="757" spans="1:24" x14ac:dyDescent="0.2">
      <c r="A757" s="3">
        <v>1933.12</v>
      </c>
      <c r="B757" s="4">
        <v>9.9700000000000006</v>
      </c>
      <c r="C757" s="1">
        <v>0.44</v>
      </c>
      <c r="D757" s="4">
        <v>0.44</v>
      </c>
      <c r="E757" s="4">
        <v>13.2</v>
      </c>
      <c r="F757" s="1">
        <f t="shared" ca="1" si="116"/>
        <v>1933.9583333332762</v>
      </c>
      <c r="G757" s="5">
        <f ca="1">G746*1/12+G758*11/12</f>
        <v>3.1358333333333333</v>
      </c>
      <c r="H757" s="1">
        <f t="shared" ca="1" si="112"/>
        <v>206.1999931818182</v>
      </c>
      <c r="I757" s="1">
        <f t="shared" ca="1" si="113"/>
        <v>9.1000999999999994</v>
      </c>
      <c r="J757" s="6">
        <f t="shared" ca="1" si="117"/>
        <v>5797.4881525568107</v>
      </c>
      <c r="K757" s="1">
        <f t="shared" ca="1" si="114"/>
        <v>9.1000999999999994</v>
      </c>
      <c r="L757" s="6">
        <f t="shared" ca="1" si="115"/>
        <v>255.85704986208589</v>
      </c>
      <c r="M757" s="7">
        <f t="shared" ca="1" si="108"/>
        <v>12.281801622601112</v>
      </c>
      <c r="N757" s="8">
        <f ca="1">J757/AVERAGE(L637:L756)</f>
        <v>16.709206885291174</v>
      </c>
      <c r="O757" s="13">
        <f ca="1">1/M757-(G757/100-(((E757/E637)^(1/10))-1))</f>
        <v>2.3376525873983561E-2</v>
      </c>
      <c r="P757" s="5">
        <f ca="1">((G757/G758+G757/1200+((1+G758/1200)^(-119))*(1-G757/G758)))</f>
        <v>1.0039621645587875</v>
      </c>
      <c r="Q757" s="5">
        <f ca="1">Q756*P756*E756/E757</f>
        <v>12.979236947830289</v>
      </c>
      <c r="R757" s="10">
        <f t="shared" ca="1" si="109"/>
        <v>4.1494697632946664E-2</v>
      </c>
      <c r="S757" s="10">
        <f t="shared" ca="1" si="110"/>
        <v>3.0215635146513264E-3</v>
      </c>
      <c r="T757" s="10">
        <f t="shared" ca="1" si="111"/>
        <v>3.8473134118295338E-2</v>
      </c>
      <c r="U757" s="10"/>
      <c r="V757" s="11"/>
      <c r="W757" s="12"/>
      <c r="X757" s="12"/>
    </row>
    <row r="758" spans="1:24" x14ac:dyDescent="0.2">
      <c r="A758" s="3">
        <v>1934.01</v>
      </c>
      <c r="B758" s="4">
        <v>10.54</v>
      </c>
      <c r="C758" s="1">
        <v>0.44080000000000003</v>
      </c>
      <c r="D758" s="4">
        <v>0.44419999999999998</v>
      </c>
      <c r="E758" s="4">
        <v>13.2</v>
      </c>
      <c r="F758" s="1">
        <f t="shared" ca="1" si="116"/>
        <v>1934.0416666666094</v>
      </c>
      <c r="G758" s="5">
        <v>3.12</v>
      </c>
      <c r="H758" s="1">
        <f t="shared" ca="1" si="112"/>
        <v>217.9887590909091</v>
      </c>
      <c r="I758" s="1">
        <f t="shared" ca="1" si="113"/>
        <v>9.1166456363636375</v>
      </c>
      <c r="J758" s="6">
        <f t="shared" ca="1" si="117"/>
        <v>6150.2995178287556</v>
      </c>
      <c r="K758" s="1">
        <f t="shared" ca="1" si="114"/>
        <v>9.1869645909090902</v>
      </c>
      <c r="L758" s="6">
        <f t="shared" ca="1" si="115"/>
        <v>259.19952996390253</v>
      </c>
      <c r="M758" s="7">
        <f t="shared" ca="1" si="108"/>
        <v>13.025119828332377</v>
      </c>
      <c r="N758" s="8">
        <f ca="1">J758/AVERAGE(L638:L757)</f>
        <v>17.723577324689625</v>
      </c>
      <c r="O758" s="13">
        <f ca="1">1/M758-(G758/100-(((E758/E638)^(1/10))-1))</f>
        <v>1.8888305469469735E-2</v>
      </c>
      <c r="P758" s="5">
        <f ca="1">((G758/G759+G758/1200+((1+G759/1200)^(-119))*(1-G758/G759)))</f>
        <v>1.0049460002047168</v>
      </c>
      <c r="Q758" s="5">
        <f ca="1">Q757*P757*E757/E758</f>
        <v>13.030662820465087</v>
      </c>
      <c r="R758" s="10">
        <f t="shared" ca="1" si="109"/>
        <v>3.9096748092132483E-2</v>
      </c>
      <c r="S758" s="10">
        <f t="shared" ca="1" si="110"/>
        <v>2.8246354331062928E-3</v>
      </c>
      <c r="T758" s="10">
        <f t="shared" ca="1" si="111"/>
        <v>3.627211265902619E-2</v>
      </c>
      <c r="U758" s="10"/>
      <c r="V758" s="11"/>
      <c r="W758" s="12"/>
      <c r="X758" s="12"/>
    </row>
    <row r="759" spans="1:24" x14ac:dyDescent="0.2">
      <c r="A759" s="3">
        <v>1934.02</v>
      </c>
      <c r="B759" s="4">
        <v>11.32</v>
      </c>
      <c r="C759" s="1">
        <v>0.44169999999999998</v>
      </c>
      <c r="D759" s="4">
        <v>0.44829999999999998</v>
      </c>
      <c r="E759" s="4">
        <v>13.3</v>
      </c>
      <c r="F759" s="1">
        <f t="shared" ca="1" si="116"/>
        <v>1934.1249999999427</v>
      </c>
      <c r="G759" s="5">
        <f ca="1">G758*11/12+G770*1/12</f>
        <v>3.0924999999999998</v>
      </c>
      <c r="H759" s="1">
        <f t="shared" ca="1" si="112"/>
        <v>232.36044812030073</v>
      </c>
      <c r="I759" s="1">
        <f t="shared" ca="1" si="113"/>
        <v>9.0665733157894728</v>
      </c>
      <c r="J759" s="6">
        <f t="shared" ca="1" si="117"/>
        <v>6577.0969252740815</v>
      </c>
      <c r="K759" s="1">
        <f t="shared" ca="1" si="114"/>
        <v>9.2020484887218021</v>
      </c>
      <c r="L759" s="6">
        <f t="shared" ca="1" si="115"/>
        <v>260.46930667847795</v>
      </c>
      <c r="M759" s="7">
        <f t="shared" ca="1" si="108"/>
        <v>13.92692290427429</v>
      </c>
      <c r="N759" s="8">
        <f ca="1">J759/AVERAGE(L639:L758)</f>
        <v>18.949402441246825</v>
      </c>
      <c r="O759" s="13">
        <f ca="1">1/M759-(G759/100-(((E759/E639)^(1/10))-1))</f>
        <v>1.5491638140697581E-2</v>
      </c>
      <c r="P759" s="5">
        <f ca="1">((G759/G760+G759/1200+((1+G760/1200)^(-119))*(1-G759/G760)))</f>
        <v>1.0049261411367563</v>
      </c>
      <c r="Q759" s="5">
        <f ca="1">Q758*P758*E758/E759</f>
        <v>12.996652989101028</v>
      </c>
      <c r="R759" s="10">
        <f t="shared" ca="1" si="109"/>
        <v>3.1899028624557291E-2</v>
      </c>
      <c r="S759" s="10">
        <f t="shared" ca="1" si="110"/>
        <v>3.3744785010205725E-3</v>
      </c>
      <c r="T759" s="10">
        <f t="shared" ca="1" si="111"/>
        <v>2.8524550123536718E-2</v>
      </c>
      <c r="U759" s="10"/>
      <c r="V759" s="11"/>
      <c r="W759" s="12"/>
      <c r="X759" s="12"/>
    </row>
    <row r="760" spans="1:24" x14ac:dyDescent="0.2">
      <c r="A760" s="3">
        <v>1934.03</v>
      </c>
      <c r="B760" s="4">
        <v>10.74</v>
      </c>
      <c r="C760" s="1">
        <v>0.4425</v>
      </c>
      <c r="D760" s="4">
        <v>0.45250000000000001</v>
      </c>
      <c r="E760" s="4">
        <v>13.3</v>
      </c>
      <c r="F760" s="1">
        <f t="shared" ca="1" si="116"/>
        <v>1934.208333333276</v>
      </c>
      <c r="G760" s="5">
        <f ca="1">G758*10/12+G770*2/12</f>
        <v>3.0649999999999999</v>
      </c>
      <c r="H760" s="1">
        <f t="shared" ca="1" si="112"/>
        <v>220.45505413533834</v>
      </c>
      <c r="I760" s="1">
        <f t="shared" ca="1" si="113"/>
        <v>9.0829945488721791</v>
      </c>
      <c r="J760" s="6">
        <f t="shared" ca="1" si="117"/>
        <v>6261.5328115338452</v>
      </c>
      <c r="K760" s="1">
        <f t="shared" ca="1" si="114"/>
        <v>9.2882599624060145</v>
      </c>
      <c r="L760" s="6">
        <f t="shared" ca="1" si="115"/>
        <v>263.81225299991291</v>
      </c>
      <c r="M760" s="7">
        <f t="shared" ca="1" si="108"/>
        <v>13.25453762974008</v>
      </c>
      <c r="N760" s="8">
        <f ca="1">J760/AVERAGE(L640:L759)</f>
        <v>18.036493561971533</v>
      </c>
      <c r="O760" s="13">
        <f ca="1">1/M760-(G760/100-(((E760/E640)^(1/10))-1))</f>
        <v>1.9977583686114631E-2</v>
      </c>
      <c r="P760" s="5">
        <f ca="1">((G760/G761+G760/1200+((1+G761/1200)^(-119))*(1-G760/G761)))</f>
        <v>1.0049062875674284</v>
      </c>
      <c r="Q760" s="5">
        <f ca="1">Q759*P759*E759/E760</f>
        <v>13.060676336030784</v>
      </c>
      <c r="R760" s="10">
        <f t="shared" ca="1" si="109"/>
        <v>4.0299764715348463E-2</v>
      </c>
      <c r="S760" s="10">
        <f t="shared" ca="1" si="110"/>
        <v>3.1684800054778695E-3</v>
      </c>
      <c r="T760" s="10">
        <f t="shared" ca="1" si="111"/>
        <v>3.7131284709870593E-2</v>
      </c>
      <c r="U760" s="10"/>
      <c r="V760" s="11"/>
      <c r="W760" s="12"/>
      <c r="X760" s="12"/>
    </row>
    <row r="761" spans="1:24" x14ac:dyDescent="0.2">
      <c r="A761" s="3">
        <v>1934.04</v>
      </c>
      <c r="B761" s="4">
        <v>10.92</v>
      </c>
      <c r="C761" s="1">
        <v>0.44330000000000003</v>
      </c>
      <c r="D761" s="4">
        <v>0.45669999999999999</v>
      </c>
      <c r="E761" s="4">
        <v>13.3</v>
      </c>
      <c r="F761" s="1">
        <f t="shared" ca="1" si="116"/>
        <v>1934.2916666666092</v>
      </c>
      <c r="G761" s="5">
        <f ca="1">G758*9/12+G770*3/12</f>
        <v>3.0375000000000005</v>
      </c>
      <c r="H761" s="1">
        <f t="shared" ca="1" si="112"/>
        <v>224.14983157894736</v>
      </c>
      <c r="I761" s="1">
        <f t="shared" ca="1" si="113"/>
        <v>9.0994157819548871</v>
      </c>
      <c r="J761" s="6">
        <f t="shared" ca="1" si="117"/>
        <v>6388.0120819269714</v>
      </c>
      <c r="K761" s="1">
        <f t="shared" ca="1" si="114"/>
        <v>9.374471436090225</v>
      </c>
      <c r="L761" s="6">
        <f t="shared" ca="1" si="115"/>
        <v>267.16164082564541</v>
      </c>
      <c r="M761" s="7">
        <f t="shared" ca="1" si="108"/>
        <v>13.518389284490087</v>
      </c>
      <c r="N761" s="8">
        <f ca="1">J761/AVERAGE(L641:L760)</f>
        <v>18.396276947912703</v>
      </c>
      <c r="O761" s="13">
        <f ca="1">1/M761-(G761/100-(((E761/E641)^(1/10))-1))</f>
        <v>1.9352156359813806E-2</v>
      </c>
      <c r="P761" s="5">
        <f ca="1">((G761/G762+G761/1200+((1+G762/1200)^(-119))*(1-G761/G762)))</f>
        <v>1.0048864395080688</v>
      </c>
      <c r="Q761" s="5">
        <f ca="1">Q760*P760*E760/E761</f>
        <v>13.124755769960458</v>
      </c>
      <c r="R761" s="10">
        <f t="shared" ca="1" si="109"/>
        <v>3.6263212525393218E-2</v>
      </c>
      <c r="S761" s="10">
        <f t="shared" ca="1" si="110"/>
        <v>2.3891754671763188E-3</v>
      </c>
      <c r="T761" s="10">
        <f t="shared" ca="1" si="111"/>
        <v>3.3874037058216899E-2</v>
      </c>
      <c r="U761" s="10"/>
      <c r="V761" s="11"/>
      <c r="W761" s="12"/>
      <c r="X761" s="12"/>
    </row>
    <row r="762" spans="1:24" x14ac:dyDescent="0.2">
      <c r="A762" s="3">
        <v>1934.05</v>
      </c>
      <c r="B762" s="4">
        <v>9.81</v>
      </c>
      <c r="C762" s="1">
        <v>0.44419999999999998</v>
      </c>
      <c r="D762" s="4">
        <v>0.46079999999999999</v>
      </c>
      <c r="E762" s="4">
        <v>13.3</v>
      </c>
      <c r="F762" s="1">
        <f t="shared" ca="1" si="116"/>
        <v>1934.3749999999425</v>
      </c>
      <c r="G762" s="5">
        <f ca="1">G758*8/12+G770*4/12</f>
        <v>3.0100000000000002</v>
      </c>
      <c r="H762" s="1">
        <f t="shared" ca="1" si="112"/>
        <v>201.36537067669173</v>
      </c>
      <c r="I762" s="1">
        <f t="shared" ca="1" si="113"/>
        <v>9.1178896691729321</v>
      </c>
      <c r="J762" s="6">
        <f t="shared" ca="1" si="117"/>
        <v>5760.3352964837832</v>
      </c>
      <c r="K762" s="1">
        <f t="shared" ca="1" si="114"/>
        <v>9.4586302556390969</v>
      </c>
      <c r="L762" s="6">
        <f t="shared" ca="1" si="115"/>
        <v>270.57721759630249</v>
      </c>
      <c r="M762" s="7">
        <f t="shared" ref="M762:M825" ca="1" si="118">H762/AVERAGE(K642:K761)</f>
        <v>12.181583235024018</v>
      </c>
      <c r="N762" s="8">
        <f ca="1">J762/AVERAGE(L642:L761)</f>
        <v>16.583942576102267</v>
      </c>
      <c r="O762" s="13">
        <f ca="1">1/M762-(G762/100-(((E762/E642)^(1/10))-1))</f>
        <v>2.7744981955740058E-2</v>
      </c>
      <c r="P762" s="5">
        <f ca="1">((G762/G763+G762/1200+((1+G763/1200)^(-119))*(1-G762/G763)))</f>
        <v>1.0048665969700379</v>
      </c>
      <c r="Q762" s="5">
        <f ca="1">Q761*P761*E761/E762</f>
        <v>13.188889095088546</v>
      </c>
      <c r="R762" s="10">
        <f t="shared" ca="1" si="109"/>
        <v>4.932316947008708E-2</v>
      </c>
      <c r="S762" s="10">
        <f t="shared" ca="1" si="110"/>
        <v>2.1858826627716432E-3</v>
      </c>
      <c r="T762" s="10">
        <f t="shared" ca="1" si="111"/>
        <v>4.7137286807315437E-2</v>
      </c>
      <c r="U762" s="10"/>
      <c r="V762" s="11"/>
      <c r="W762" s="12"/>
      <c r="X762" s="12"/>
    </row>
    <row r="763" spans="1:24" x14ac:dyDescent="0.2">
      <c r="A763" s="3">
        <v>1934.06</v>
      </c>
      <c r="B763" s="4">
        <v>9.94</v>
      </c>
      <c r="C763" s="1">
        <v>0.44500000000000001</v>
      </c>
      <c r="D763" s="4">
        <v>0.46500000000000002</v>
      </c>
      <c r="E763" s="4">
        <v>13.4</v>
      </c>
      <c r="F763" s="1">
        <f t="shared" ca="1" si="116"/>
        <v>1934.4583333332757</v>
      </c>
      <c r="G763" s="5">
        <f ca="1">G758*7/12+G770*5/12</f>
        <v>2.9824999999999999</v>
      </c>
      <c r="H763" s="1">
        <f t="shared" ca="1" si="112"/>
        <v>202.51118059701489</v>
      </c>
      <c r="I763" s="1">
        <f t="shared" ca="1" si="113"/>
        <v>9.0661444029850742</v>
      </c>
      <c r="J763" s="6">
        <f t="shared" ca="1" si="117"/>
        <v>5814.7252440912325</v>
      </c>
      <c r="K763" s="1">
        <f t="shared" ca="1" si="114"/>
        <v>9.4736115671641787</v>
      </c>
      <c r="L763" s="6">
        <f t="shared" ca="1" si="115"/>
        <v>272.01682479903656</v>
      </c>
      <c r="M763" s="7">
        <f t="shared" ca="1" si="118"/>
        <v>12.287726483952419</v>
      </c>
      <c r="N763" s="8">
        <f ca="1">J763/AVERAGE(L643:L762)</f>
        <v>16.73447898214167</v>
      </c>
      <c r="O763" s="13">
        <f ca="1">1/M763-(G763/100-(((E763/E643)^(1/10))-1))</f>
        <v>2.8042045242693506E-2</v>
      </c>
      <c r="P763" s="5">
        <f ca="1">((G763/G764+G763/1200+((1+G764/1200)^(-119))*(1-G763/G764)))</f>
        <v>1.0048467599647228</v>
      </c>
      <c r="Q763" s="5">
        <f ca="1">Q762*P762*E762/E763</f>
        <v>13.154170564716297</v>
      </c>
      <c r="R763" s="10">
        <f t="shared" ref="R763:R826" ca="1" si="119">(($J883/$J763)^(1/10)-1)</f>
        <v>5.300968567713471E-2</v>
      </c>
      <c r="S763" s="10">
        <f t="shared" ref="S763:S826" ca="1" si="120">(($Q883/$Q763)^(1/10)-1)</f>
        <v>2.163518598120362E-3</v>
      </c>
      <c r="T763" s="10">
        <f t="shared" ref="T763:T826" ca="1" si="121">R763-S763</f>
        <v>5.0846167079014348E-2</v>
      </c>
      <c r="U763" s="10"/>
      <c r="V763" s="11"/>
      <c r="W763" s="12"/>
      <c r="X763" s="12"/>
    </row>
    <row r="764" spans="1:24" x14ac:dyDescent="0.2">
      <c r="A764" s="3">
        <v>1934.07</v>
      </c>
      <c r="B764" s="4">
        <v>9.4700000000000006</v>
      </c>
      <c r="C764" s="1">
        <v>0.44579999999999997</v>
      </c>
      <c r="D764" s="4">
        <v>0.46920000000000001</v>
      </c>
      <c r="E764" s="4">
        <v>13.4</v>
      </c>
      <c r="F764" s="1">
        <f t="shared" ca="1" si="116"/>
        <v>1934.541666666609</v>
      </c>
      <c r="G764" s="5">
        <f ca="1">G758*6/12+G770*6/12</f>
        <v>2.9550000000000001</v>
      </c>
      <c r="H764" s="1">
        <f t="shared" ca="1" si="112"/>
        <v>192.93570223880596</v>
      </c>
      <c r="I764" s="1">
        <f t="shared" ca="1" si="113"/>
        <v>9.0824430895522372</v>
      </c>
      <c r="J764" s="6">
        <f t="shared" ca="1" si="117"/>
        <v>5561.5156040605607</v>
      </c>
      <c r="K764" s="1">
        <f t="shared" ca="1" si="114"/>
        <v>9.5591796716417896</v>
      </c>
      <c r="L764" s="6">
        <f t="shared" ca="1" si="115"/>
        <v>275.55048800688644</v>
      </c>
      <c r="M764" s="7">
        <f t="shared" ca="1" si="118"/>
        <v>11.741524229318239</v>
      </c>
      <c r="N764" s="8">
        <f ca="1">J764/AVERAGE(L644:L763)</f>
        <v>15.999498232451339</v>
      </c>
      <c r="O764" s="13">
        <f ca="1">1/M764-(G764/100-(((E764/E644)^(1/10))-1))</f>
        <v>3.1530291351625779E-2</v>
      </c>
      <c r="P764" s="5">
        <f ca="1">((G764/G765+G764/1200+((1+G765/1200)^(-119))*(1-G764/G765)))</f>
        <v>1.0048269285035347</v>
      </c>
      <c r="Q764" s="5">
        <f ca="1">Q763*P763*E763/E764</f>
        <v>13.217925671978501</v>
      </c>
      <c r="R764" s="10">
        <f t="shared" ca="1" si="119"/>
        <v>6.0260403895487924E-2</v>
      </c>
      <c r="S764" s="10">
        <f t="shared" ca="1" si="120"/>
        <v>1.3952474012906002E-3</v>
      </c>
      <c r="T764" s="10">
        <f t="shared" ca="1" si="121"/>
        <v>5.8865156494197324E-2</v>
      </c>
      <c r="U764" s="10"/>
      <c r="V764" s="11"/>
      <c r="W764" s="12"/>
      <c r="X764" s="12"/>
    </row>
    <row r="765" spans="1:24" x14ac:dyDescent="0.2">
      <c r="A765" s="3">
        <v>1934.08</v>
      </c>
      <c r="B765" s="4">
        <v>9.1</v>
      </c>
      <c r="C765" s="1">
        <v>0.44669999999999999</v>
      </c>
      <c r="D765" s="4">
        <v>0.4733</v>
      </c>
      <c r="E765" s="4">
        <v>13.4</v>
      </c>
      <c r="F765" s="1">
        <f t="shared" ca="1" si="116"/>
        <v>1934.6249999999422</v>
      </c>
      <c r="G765" s="5">
        <f ca="1">G758*5/12+G770*7/12</f>
        <v>2.9275000000000002</v>
      </c>
      <c r="H765" s="1">
        <f t="shared" ca="1" si="112"/>
        <v>185.39755970149253</v>
      </c>
      <c r="I765" s="1">
        <f t="shared" ca="1" si="113"/>
        <v>9.1007791119402981</v>
      </c>
      <c r="J765" s="6">
        <f t="shared" ca="1" si="117"/>
        <v>5366.0844155556761</v>
      </c>
      <c r="K765" s="1">
        <f t="shared" ca="1" si="114"/>
        <v>9.6427104402985062</v>
      </c>
      <c r="L765" s="6">
        <f t="shared" ca="1" si="115"/>
        <v>279.09535756950561</v>
      </c>
      <c r="M765" s="7">
        <f t="shared" ca="1" si="118"/>
        <v>11.315025981829047</v>
      </c>
      <c r="N765" s="8">
        <f ca="1">J765/AVERAGE(L645:L764)</f>
        <v>15.429440235825343</v>
      </c>
      <c r="O765" s="13">
        <f ca="1">1/M765-(G765/100-(((E765/E645)^(1/10))-1))</f>
        <v>3.5588081455892713E-2</v>
      </c>
      <c r="P765" s="5">
        <f ca="1">((G765/G766+G765/1200+((1+G766/1200)^(-119))*(1-G765/G766)))</f>
        <v>1.0048071025979108</v>
      </c>
      <c r="Q765" s="5">
        <f ca="1">Q764*P764*E764/E765</f>
        <v>13.281727654162175</v>
      </c>
      <c r="R765" s="10">
        <f t="shared" ca="1" si="119"/>
        <v>6.2933728437971403E-2</v>
      </c>
      <c r="S765" s="10">
        <f t="shared" ca="1" si="120"/>
        <v>1.1959038505688913E-3</v>
      </c>
      <c r="T765" s="10">
        <f t="shared" ca="1" si="121"/>
        <v>6.1737824587402512E-2</v>
      </c>
      <c r="U765" s="10"/>
      <c r="V765" s="11"/>
      <c r="W765" s="12"/>
      <c r="X765" s="12"/>
    </row>
    <row r="766" spans="1:24" x14ac:dyDescent="0.2">
      <c r="A766" s="3">
        <v>1934.09</v>
      </c>
      <c r="B766" s="4">
        <v>8.8800000000000008</v>
      </c>
      <c r="C766" s="1">
        <v>0.44750000000000001</v>
      </c>
      <c r="D766" s="4">
        <v>0.47749999999999998</v>
      </c>
      <c r="E766" s="4">
        <v>13.6</v>
      </c>
      <c r="F766" s="1">
        <f t="shared" ca="1" si="116"/>
        <v>1934.7083333332755</v>
      </c>
      <c r="G766" s="5">
        <f ca="1">G758*4/12+G770*8/12</f>
        <v>2.9000000000000004</v>
      </c>
      <c r="H766" s="1">
        <f t="shared" ca="1" si="112"/>
        <v>178.25490000000002</v>
      </c>
      <c r="I766" s="1">
        <f t="shared" ca="1" si="113"/>
        <v>8.9830031249999998</v>
      </c>
      <c r="J766" s="6">
        <f t="shared" ca="1" si="117"/>
        <v>5181.0164340305782</v>
      </c>
      <c r="K766" s="1">
        <f t="shared" ca="1" si="114"/>
        <v>9.5852156249999982</v>
      </c>
      <c r="L766" s="6">
        <f t="shared" ca="1" si="115"/>
        <v>278.59632288846853</v>
      </c>
      <c r="M766" s="7">
        <f t="shared" ca="1" si="118"/>
        <v>10.909954083288843</v>
      </c>
      <c r="N766" s="8">
        <f ca="1">J766/AVERAGE(L646:L765)</f>
        <v>14.889060036884636</v>
      </c>
      <c r="O766" s="13">
        <f ca="1">1/M766-(G766/100-(((E766/E646)^(1/10))-1))</f>
        <v>4.0018781641811475E-2</v>
      </c>
      <c r="P766" s="5">
        <f ca="1">((G766/G767+G766/1200+((1+G767/1200)^(-119))*(1-G766/G767)))</f>
        <v>1.0047872822593136</v>
      </c>
      <c r="Q766" s="5">
        <f ca="1">Q765*P765*E765/E766</f>
        <v>13.14931583635452</v>
      </c>
      <c r="R766" s="10">
        <f t="shared" ca="1" si="119"/>
        <v>6.5359107854913168E-2</v>
      </c>
      <c r="S766" s="10">
        <f t="shared" ca="1" si="120"/>
        <v>2.4819339375721228E-3</v>
      </c>
      <c r="T766" s="10">
        <f t="shared" ca="1" si="121"/>
        <v>6.2877173917341045E-2</v>
      </c>
      <c r="U766" s="10"/>
      <c r="V766" s="11"/>
      <c r="W766" s="12"/>
      <c r="X766" s="12"/>
    </row>
    <row r="767" spans="1:24" x14ac:dyDescent="0.2">
      <c r="A767" s="3">
        <v>1934.1</v>
      </c>
      <c r="B767" s="4">
        <v>8.9499999999999993</v>
      </c>
      <c r="C767" s="1">
        <v>0.44829999999999998</v>
      </c>
      <c r="D767" s="4">
        <v>0.48170000000000002</v>
      </c>
      <c r="E767" s="4">
        <v>13.5</v>
      </c>
      <c r="F767" s="1">
        <f t="shared" ca="1" si="116"/>
        <v>1934.7916666666088</v>
      </c>
      <c r="G767" s="5">
        <f ca="1">G758*3/12+G770*9/12</f>
        <v>2.8724999999999996</v>
      </c>
      <c r="H767" s="1">
        <f t="shared" ca="1" si="112"/>
        <v>180.99087777777774</v>
      </c>
      <c r="I767" s="1">
        <f t="shared" ca="1" si="113"/>
        <v>9.0657218444444432</v>
      </c>
      <c r="J767" s="6">
        <f t="shared" ca="1" si="117"/>
        <v>5282.4963016340889</v>
      </c>
      <c r="K767" s="1">
        <f t="shared" ca="1" si="114"/>
        <v>9.7411514888888888</v>
      </c>
      <c r="L767" s="6">
        <f t="shared" ca="1" si="115"/>
        <v>284.31044340750179</v>
      </c>
      <c r="M767" s="7">
        <f t="shared" ca="1" si="118"/>
        <v>11.108352605351723</v>
      </c>
      <c r="N767" s="8">
        <f ca="1">J767/AVERAGE(L647:L766)</f>
        <v>15.17197463603115</v>
      </c>
      <c r="O767" s="13">
        <f ca="1">1/M767-(G767/100-(((E767/E647)^(1/10))-1))</f>
        <v>3.7366377272122317E-2</v>
      </c>
      <c r="P767" s="5">
        <f ca="1">((G767/G768+G767/1200+((1+G768/1200)^(-119))*(1-G767/G768)))</f>
        <v>1.0047674674992313</v>
      </c>
      <c r="Q767" s="5">
        <f ca="1">Q766*P766*E766/E767</f>
        <v>13.310133954800603</v>
      </c>
      <c r="R767" s="10">
        <f t="shared" ca="1" si="119"/>
        <v>6.6321618655603043E-2</v>
      </c>
      <c r="S767" s="10">
        <f t="shared" ca="1" si="120"/>
        <v>1.5454486364046005E-3</v>
      </c>
      <c r="T767" s="10">
        <f t="shared" ca="1" si="121"/>
        <v>6.4776170019198442E-2</v>
      </c>
      <c r="U767" s="10"/>
      <c r="V767" s="11"/>
      <c r="W767" s="12"/>
      <c r="X767" s="12"/>
    </row>
    <row r="768" spans="1:24" x14ac:dyDescent="0.2">
      <c r="A768" s="3">
        <v>1934.11</v>
      </c>
      <c r="B768" s="4">
        <v>9.1999999999999993</v>
      </c>
      <c r="C768" s="1">
        <v>0.44919999999999999</v>
      </c>
      <c r="D768" s="4">
        <v>0.48580000000000001</v>
      </c>
      <c r="E768" s="4">
        <v>13.5</v>
      </c>
      <c r="F768" s="1">
        <f t="shared" ca="1" si="116"/>
        <v>1934.874999999942</v>
      </c>
      <c r="G768" s="5">
        <f ca="1">G758*2/12+G770*10/12</f>
        <v>2.8449999999999998</v>
      </c>
      <c r="H768" s="1">
        <f t="shared" ca="1" si="112"/>
        <v>186.04648888888889</v>
      </c>
      <c r="I768" s="1">
        <f t="shared" ca="1" si="113"/>
        <v>9.083922044444444</v>
      </c>
      <c r="J768" s="6">
        <f t="shared" ca="1" si="117"/>
        <v>5452.1460804385242</v>
      </c>
      <c r="K768" s="1">
        <f t="shared" ca="1" si="114"/>
        <v>9.8240635111111114</v>
      </c>
      <c r="L768" s="6">
        <f t="shared" ca="1" si="115"/>
        <v>287.89701803011252</v>
      </c>
      <c r="M768" s="7">
        <f t="shared" ca="1" si="118"/>
        <v>11.4488086902057</v>
      </c>
      <c r="N768" s="8">
        <f ca="1">J768/AVERAGE(L648:L767)</f>
        <v>15.647600135571402</v>
      </c>
      <c r="O768" s="13">
        <f ca="1">1/M768-(G768/100-(((E768/E648)^(1/10))-1))</f>
        <v>3.4964360171844878E-2</v>
      </c>
      <c r="P768" s="5">
        <f ca="1">((G768/G769+G768/1200+((1+G769/1200)^(-119))*(1-G768/G769)))</f>
        <v>1.0047476583291777</v>
      </c>
      <c r="Q768" s="5">
        <f ca="1">Q767*P767*E767/E768</f>
        <v>13.373589585840531</v>
      </c>
      <c r="R768" s="10">
        <f t="shared" ca="1" si="119"/>
        <v>6.2653955849599319E-2</v>
      </c>
      <c r="S768" s="10">
        <f t="shared" ca="1" si="120"/>
        <v>1.3498189515908088E-3</v>
      </c>
      <c r="T768" s="10">
        <f t="shared" ca="1" si="121"/>
        <v>6.130413689800851E-2</v>
      </c>
      <c r="U768" s="10"/>
      <c r="V768" s="11"/>
      <c r="W768" s="12"/>
      <c r="X768" s="12"/>
    </row>
    <row r="769" spans="1:24" x14ac:dyDescent="0.2">
      <c r="A769" s="3">
        <v>1934.12</v>
      </c>
      <c r="B769" s="4">
        <v>9.26</v>
      </c>
      <c r="C769" s="1">
        <v>0.45</v>
      </c>
      <c r="D769" s="4">
        <v>0.49</v>
      </c>
      <c r="E769" s="4">
        <v>13.4</v>
      </c>
      <c r="F769" s="1">
        <f t="shared" ca="1" si="116"/>
        <v>1934.9583333332753</v>
      </c>
      <c r="G769" s="5">
        <f ca="1">G758*1/12+G770*11/12</f>
        <v>2.8174999999999999</v>
      </c>
      <c r="H769" s="1">
        <f t="shared" ca="1" si="112"/>
        <v>188.65729701492535</v>
      </c>
      <c r="I769" s="1">
        <f t="shared" ca="1" si="113"/>
        <v>9.1680111940298499</v>
      </c>
      <c r="J769" s="6">
        <f t="shared" ca="1" si="117"/>
        <v>5551.0458344325261</v>
      </c>
      <c r="K769" s="1">
        <f t="shared" ca="1" si="114"/>
        <v>9.982945522388059</v>
      </c>
      <c r="L769" s="6">
        <f t="shared" ca="1" si="115"/>
        <v>293.73784653044686</v>
      </c>
      <c r="M769" s="7">
        <f t="shared" ca="1" si="118"/>
        <v>11.639337566475886</v>
      </c>
      <c r="N769" s="8">
        <f ca="1">J769/AVERAGE(L649:L768)</f>
        <v>15.918287827037341</v>
      </c>
      <c r="O769" s="13">
        <f ca="1">1/M769-(G769/100-(((E769/E649)^(1/10))-1))</f>
        <v>3.2518880399899787E-2</v>
      </c>
      <c r="P769" s="5">
        <f ca="1">((G769/G770+G769/1200+((1+G770/1200)^(-119))*(1-G769/G770)))</f>
        <v>1.0047278547606919</v>
      </c>
      <c r="Q769" s="5">
        <f ca="1">Q768*P768*E768/E769</f>
        <v>13.537359557290159</v>
      </c>
      <c r="R769" s="10">
        <f t="shared" ca="1" si="119"/>
        <v>6.2872662065975637E-2</v>
      </c>
      <c r="S769" s="10">
        <f t="shared" ca="1" si="120"/>
        <v>-1.520609469868317E-4</v>
      </c>
      <c r="T769" s="10">
        <f t="shared" ca="1" si="121"/>
        <v>6.3024723012962469E-2</v>
      </c>
      <c r="U769" s="10"/>
      <c r="V769" s="11"/>
      <c r="W769" s="12"/>
      <c r="X769" s="12"/>
    </row>
    <row r="770" spans="1:24" x14ac:dyDescent="0.2">
      <c r="A770" s="3">
        <v>1935.01</v>
      </c>
      <c r="B770" s="4">
        <v>9.26</v>
      </c>
      <c r="C770" s="1">
        <v>0.45</v>
      </c>
      <c r="D770" s="4">
        <v>0.56999999999999995</v>
      </c>
      <c r="E770" s="4">
        <v>13.6</v>
      </c>
      <c r="F770" s="1">
        <f t="shared" ca="1" si="116"/>
        <v>1935.0416666666085</v>
      </c>
      <c r="G770" s="5">
        <v>2.79</v>
      </c>
      <c r="H770" s="1">
        <f t="shared" ca="1" si="112"/>
        <v>185.882925</v>
      </c>
      <c r="I770" s="1">
        <f t="shared" ca="1" si="113"/>
        <v>9.0331875000000004</v>
      </c>
      <c r="J770" s="6">
        <f t="shared" ca="1" si="117"/>
        <v>5491.5621573777789</v>
      </c>
      <c r="K770" s="1">
        <f t="shared" ca="1" si="114"/>
        <v>11.4420375</v>
      </c>
      <c r="L770" s="6">
        <f t="shared" ca="1" si="115"/>
        <v>338.03352372627796</v>
      </c>
      <c r="M770" s="7">
        <f t="shared" ca="1" si="118"/>
        <v>11.495907968201598</v>
      </c>
      <c r="N770" s="8">
        <f ca="1">J770/AVERAGE(L650:L769)</f>
        <v>15.731975583272808</v>
      </c>
      <c r="O770" s="13">
        <f ca="1">1/M770-(G770/100-(((E770/E650)^(1/10))-1))</f>
        <v>3.5311025162538555E-2</v>
      </c>
      <c r="P770" s="5">
        <f ca="1">((G770/G771+G770/1200+((1+G771/1200)^(-119))*(1-G770/G771)))</f>
        <v>1.0033352317261985</v>
      </c>
      <c r="Q770" s="5">
        <f ca="1">Q769*P769*E769/E770</f>
        <v>13.401342194368524</v>
      </c>
      <c r="R770" s="10">
        <f t="shared" ca="1" si="119"/>
        <v>6.7567749593123505E-2</v>
      </c>
      <c r="S770" s="10">
        <f t="shared" ca="1" si="120"/>
        <v>1.1372253044716896E-3</v>
      </c>
      <c r="T770" s="10">
        <f t="shared" ca="1" si="121"/>
        <v>6.6430524288651815E-2</v>
      </c>
      <c r="U770" s="10"/>
      <c r="V770" s="11"/>
      <c r="W770" s="12"/>
      <c r="X770" s="12"/>
    </row>
    <row r="771" spans="1:24" x14ac:dyDescent="0.2">
      <c r="A771" s="3">
        <v>1935.02</v>
      </c>
      <c r="B771" s="4">
        <v>8.98</v>
      </c>
      <c r="C771" s="1">
        <v>0.45</v>
      </c>
      <c r="D771" s="4">
        <v>0.65</v>
      </c>
      <c r="E771" s="4">
        <v>13.7</v>
      </c>
      <c r="F771" s="1">
        <f t="shared" ca="1" si="116"/>
        <v>1935.1249999999418</v>
      </c>
      <c r="G771" s="5">
        <f ca="1">G770*11/12+G782*1/12</f>
        <v>2.7783333333333333</v>
      </c>
      <c r="H771" s="1">
        <f t="shared" ref="H771:H834" ca="1" si="122">B771*$E$1815/E771</f>
        <v>178.94649197080295</v>
      </c>
      <c r="I771" s="1">
        <f t="shared" ref="I771:I834" ca="1" si="123">C771*$E$1815/E771</f>
        <v>8.9672518248175184</v>
      </c>
      <c r="J771" s="6">
        <f t="shared" ca="1" si="117"/>
        <v>5308.7149805024055</v>
      </c>
      <c r="K771" s="1">
        <f t="shared" ref="K771:K834" ca="1" si="124">D771*$E$1815/E771</f>
        <v>12.952697080291973</v>
      </c>
      <c r="L771" s="6">
        <f t="shared" ref="L771:L834" ca="1" si="125">K771*(J771/H771)</f>
        <v>384.26110660652154</v>
      </c>
      <c r="M771" s="7">
        <f t="shared" ca="1" si="118"/>
        <v>11.087812159055566</v>
      </c>
      <c r="N771" s="8">
        <f ca="1">J771/AVERAGE(L651:L770)</f>
        <v>15.179973139310743</v>
      </c>
      <c r="O771" s="13">
        <f ca="1">1/M771-(G771/100-(((E771/E651)^(1/10))-1))</f>
        <v>3.9911290060126524E-2</v>
      </c>
      <c r="P771" s="5">
        <f ca="1">((G771/G772+G771/1200+((1+G772/1200)^(-119))*(1-G771/G772)))</f>
        <v>1.0033260709525895</v>
      </c>
      <c r="Q771" s="5">
        <f ca="1">Q770*P770*E770/E771</f>
        <v>13.347892507590659</v>
      </c>
      <c r="R771" s="10">
        <f t="shared" ca="1" si="119"/>
        <v>7.51244594148337E-2</v>
      </c>
      <c r="S771" s="10">
        <f t="shared" ca="1" si="120"/>
        <v>1.8674549898307635E-3</v>
      </c>
      <c r="T771" s="10">
        <f t="shared" ca="1" si="121"/>
        <v>7.3257004425002936E-2</v>
      </c>
      <c r="U771" s="10"/>
      <c r="V771" s="11"/>
      <c r="W771" s="12"/>
      <c r="X771" s="12"/>
    </row>
    <row r="772" spans="1:24" x14ac:dyDescent="0.2">
      <c r="A772" s="3">
        <v>1935.03</v>
      </c>
      <c r="B772" s="4">
        <v>8.41</v>
      </c>
      <c r="C772" s="1">
        <v>0.45</v>
      </c>
      <c r="D772" s="4">
        <v>0.73</v>
      </c>
      <c r="E772" s="4">
        <v>13.7</v>
      </c>
      <c r="F772" s="1">
        <f t="shared" ref="F772:F835" ca="1" si="126">F771+1/12</f>
        <v>1935.208333333275</v>
      </c>
      <c r="G772" s="5">
        <f ca="1">G770*10/12+G782*2/12</f>
        <v>2.7666666666666666</v>
      </c>
      <c r="H772" s="1">
        <f t="shared" ca="1" si="122"/>
        <v>167.58797299270074</v>
      </c>
      <c r="I772" s="1">
        <f t="shared" ca="1" si="123"/>
        <v>8.9672518248175184</v>
      </c>
      <c r="J772" s="6">
        <f t="shared" ref="J772:J835" ca="1" si="127">J771*((H772+(I772/12))/H771)</f>
        <v>4993.9164585516774</v>
      </c>
      <c r="K772" s="1">
        <f t="shared" ca="1" si="124"/>
        <v>14.546875182481751</v>
      </c>
      <c r="L772" s="6">
        <f t="shared" ca="1" si="125"/>
        <v>433.47907428569846</v>
      </c>
      <c r="M772" s="7">
        <f t="shared" ca="1" si="118"/>
        <v>10.398272404790033</v>
      </c>
      <c r="N772" s="8">
        <f ca="1">J772/AVERAGE(L652:L771)</f>
        <v>14.241120748640997</v>
      </c>
      <c r="O772" s="13">
        <f ca="1">1/M772-(G772/100-(((E772/E652)^(1/10))-1))</f>
        <v>4.5442152824976247E-2</v>
      </c>
      <c r="P772" s="5">
        <f ca="1">((G772/G773+G772/1200+((1+G773/1200)^(-119))*(1-G772/G773)))</f>
        <v>1.0033169106083266</v>
      </c>
      <c r="Q772" s="5">
        <f ca="1">Q771*P771*E771/E772</f>
        <v>13.392288545138442</v>
      </c>
      <c r="R772" s="10">
        <f t="shared" ca="1" si="119"/>
        <v>8.2058990207008797E-2</v>
      </c>
      <c r="S772" s="10">
        <f t="shared" ca="1" si="120"/>
        <v>1.8637406386492472E-3</v>
      </c>
      <c r="T772" s="10">
        <f t="shared" ca="1" si="121"/>
        <v>8.019524956835955E-2</v>
      </c>
      <c r="U772" s="10"/>
      <c r="V772" s="11"/>
      <c r="W772" s="12"/>
      <c r="X772" s="12"/>
    </row>
    <row r="773" spans="1:24" x14ac:dyDescent="0.2">
      <c r="A773" s="3">
        <v>1935.04</v>
      </c>
      <c r="B773" s="4">
        <v>9.0399999999999991</v>
      </c>
      <c r="C773" s="1">
        <v>0.44666699999999998</v>
      </c>
      <c r="D773" s="4">
        <v>0.75666699999999998</v>
      </c>
      <c r="E773" s="4">
        <v>13.8</v>
      </c>
      <c r="F773" s="1">
        <f t="shared" ca="1" si="126"/>
        <v>1935.2916666666083</v>
      </c>
      <c r="G773" s="5">
        <f ca="1">G770*9/12+G782*3/12</f>
        <v>2.7549999999999999</v>
      </c>
      <c r="H773" s="1">
        <f t="shared" ca="1" si="122"/>
        <v>178.83674782608693</v>
      </c>
      <c r="I773" s="1">
        <f t="shared" ca="1" si="123"/>
        <v>8.8363355797826078</v>
      </c>
      <c r="J773" s="6">
        <f t="shared" ca="1" si="127"/>
        <v>5351.0588448295575</v>
      </c>
      <c r="K773" s="1">
        <f t="shared" ca="1" si="124"/>
        <v>14.96901166673913</v>
      </c>
      <c r="L773" s="6">
        <f t="shared" ca="1" si="125"/>
        <v>447.89487200670874</v>
      </c>
      <c r="M773" s="7">
        <f t="shared" ca="1" si="118"/>
        <v>11.104210207149523</v>
      </c>
      <c r="N773" s="8">
        <f ca="1">J773/AVERAGE(L653:L772)</f>
        <v>15.203114450417099</v>
      </c>
      <c r="O773" s="13">
        <f ca="1">1/M773-(G773/100-(((E773/E653)^(1/10))-1))</f>
        <v>4.0722612186610878E-2</v>
      </c>
      <c r="P773" s="5">
        <f ca="1">((G773/G774+G773/1200+((1+G774/1200)^(-119))*(1-G773/G774)))</f>
        <v>1.0033077506937862</v>
      </c>
      <c r="Q773" s="5">
        <f ca="1">Q772*P772*E772/E773</f>
        <v>13.339342108438048</v>
      </c>
      <c r="R773" s="10">
        <f t="shared" ca="1" si="119"/>
        <v>7.7688443169169563E-2</v>
      </c>
      <c r="S773" s="10">
        <f t="shared" ca="1" si="120"/>
        <v>2.588681703337592E-3</v>
      </c>
      <c r="T773" s="10">
        <f t="shared" ca="1" si="121"/>
        <v>7.5099761465831971E-2</v>
      </c>
      <c r="U773" s="10"/>
      <c r="V773" s="11"/>
      <c r="W773" s="12"/>
      <c r="X773" s="12"/>
    </row>
    <row r="774" spans="1:24" x14ac:dyDescent="0.2">
      <c r="A774" s="3">
        <v>1935.05</v>
      </c>
      <c r="B774" s="4">
        <v>9.75</v>
      </c>
      <c r="C774" s="1">
        <v>0.44333299999999998</v>
      </c>
      <c r="D774" s="4">
        <v>0.78333299999999995</v>
      </c>
      <c r="E774" s="4">
        <v>13.8</v>
      </c>
      <c r="F774" s="1">
        <f t="shared" ca="1" si="126"/>
        <v>1935.3749999999416</v>
      </c>
      <c r="G774" s="5">
        <f ca="1">G770*8/12+G782*4/12</f>
        <v>2.7433333333333332</v>
      </c>
      <c r="H774" s="1">
        <f t="shared" ca="1" si="122"/>
        <v>192.88255434782607</v>
      </c>
      <c r="I774" s="1">
        <f t="shared" ca="1" si="123"/>
        <v>8.7703796376086931</v>
      </c>
      <c r="J774" s="6">
        <f t="shared" ca="1" si="127"/>
        <v>5793.1986155596715</v>
      </c>
      <c r="K774" s="1">
        <f t="shared" ca="1" si="124"/>
        <v>15.496540507173911</v>
      </c>
      <c r="L774" s="6">
        <f t="shared" ca="1" si="125"/>
        <v>465.43627190996961</v>
      </c>
      <c r="M774" s="7">
        <f t="shared" ca="1" si="118"/>
        <v>11.985576683480097</v>
      </c>
      <c r="N774" s="8">
        <f ca="1">J774/AVERAGE(L654:L773)</f>
        <v>16.397052898465688</v>
      </c>
      <c r="O774" s="13">
        <f ca="1">1/M774-(G774/100-(((E774/E654)^(1/10))-1))</f>
        <v>3.3650043199486133E-2</v>
      </c>
      <c r="P774" s="5">
        <f ca="1">((G774/G775+G774/1200+((1+G775/1200)^(-119))*(1-G774/G775)))</f>
        <v>1.0032985912093437</v>
      </c>
      <c r="Q774" s="5">
        <f ca="1">Q773*P773*E773/E774</f>
        <v>13.383465326551885</v>
      </c>
      <c r="R774" s="10">
        <f t="shared" ca="1" si="119"/>
        <v>7.2932738673130437E-2</v>
      </c>
      <c r="S774" s="10">
        <f t="shared" ca="1" si="120"/>
        <v>2.0229719690421089E-3</v>
      </c>
      <c r="T774" s="10">
        <f t="shared" ca="1" si="121"/>
        <v>7.0909766704088328E-2</v>
      </c>
      <c r="U774" s="10"/>
      <c r="V774" s="11"/>
      <c r="W774" s="12"/>
      <c r="X774" s="12"/>
    </row>
    <row r="775" spans="1:24" x14ac:dyDescent="0.2">
      <c r="A775" s="3">
        <v>1935.06</v>
      </c>
      <c r="B775" s="4">
        <v>10.119999999999999</v>
      </c>
      <c r="C775" s="1">
        <v>0.44</v>
      </c>
      <c r="D775" s="4">
        <v>0.81</v>
      </c>
      <c r="E775" s="4">
        <v>13.7</v>
      </c>
      <c r="F775" s="1">
        <f t="shared" ca="1" si="126"/>
        <v>1935.4583333332748</v>
      </c>
      <c r="G775" s="5">
        <f ca="1">G770*7/12+G782*5/12</f>
        <v>2.7316666666666669</v>
      </c>
      <c r="H775" s="1">
        <f t="shared" ca="1" si="122"/>
        <v>201.66352992700726</v>
      </c>
      <c r="I775" s="1">
        <f t="shared" ca="1" si="123"/>
        <v>8.767979562043795</v>
      </c>
      <c r="J775" s="6">
        <f t="shared" ca="1" si="127"/>
        <v>6078.8793138991168</v>
      </c>
      <c r="K775" s="1">
        <f t="shared" ca="1" si="124"/>
        <v>16.141053284671532</v>
      </c>
      <c r="L775" s="6">
        <f t="shared" ca="1" si="125"/>
        <v>486.55061702156968</v>
      </c>
      <c r="M775" s="7">
        <f t="shared" ca="1" si="118"/>
        <v>12.539519324443891</v>
      </c>
      <c r="N775" s="8">
        <f ca="1">J775/AVERAGE(L655:L774)</f>
        <v>17.136505102037546</v>
      </c>
      <c r="O775" s="13">
        <f ca="1">1/M775-(G775/100-(((E775/E655)^(1/10))-1))</f>
        <v>2.824791923225721E-2</v>
      </c>
      <c r="P775" s="5">
        <f ca="1">((G775/G776+G775/1200+((1+G776/1200)^(-119))*(1-G775/G776)))</f>
        <v>1.0032894321553765</v>
      </c>
      <c r="Q775" s="5">
        <f ca="1">Q774*P774*E774/E775</f>
        <v>13.525623673377721</v>
      </c>
      <c r="R775" s="10">
        <f t="shared" ca="1" si="119"/>
        <v>6.8905102537112795E-2</v>
      </c>
      <c r="S775" s="10">
        <f t="shared" ca="1" si="120"/>
        <v>1.781255406505533E-4</v>
      </c>
      <c r="T775" s="10">
        <f t="shared" ca="1" si="121"/>
        <v>6.8726976996462241E-2</v>
      </c>
      <c r="U775" s="10"/>
      <c r="V775" s="11"/>
      <c r="W775" s="12"/>
      <c r="X775" s="12"/>
    </row>
    <row r="776" spans="1:24" x14ac:dyDescent="0.2">
      <c r="A776" s="3">
        <v>1935.07</v>
      </c>
      <c r="B776" s="4">
        <v>10.65</v>
      </c>
      <c r="C776" s="1">
        <v>0.44</v>
      </c>
      <c r="D776" s="4">
        <v>0.79333299999999995</v>
      </c>
      <c r="E776" s="4">
        <v>13.7</v>
      </c>
      <c r="F776" s="1">
        <f t="shared" ca="1" si="126"/>
        <v>1935.5416666666081</v>
      </c>
      <c r="G776" s="5">
        <f ca="1">G770*6/12+G782*6/12</f>
        <v>2.72</v>
      </c>
      <c r="H776" s="1">
        <f t="shared" ca="1" si="122"/>
        <v>212.2249598540146</v>
      </c>
      <c r="I776" s="1">
        <f t="shared" ca="1" si="123"/>
        <v>8.767979562043795</v>
      </c>
      <c r="J776" s="6">
        <f t="shared" ca="1" si="127"/>
        <v>6419.2645192228501</v>
      </c>
      <c r="K776" s="1">
        <f t="shared" ca="1" si="124"/>
        <v>15.808926204306569</v>
      </c>
      <c r="L776" s="6">
        <f t="shared" ca="1" si="125"/>
        <v>478.17975388062177</v>
      </c>
      <c r="M776" s="7">
        <f t="shared" ca="1" si="118"/>
        <v>13.202137936511013</v>
      </c>
      <c r="N776" s="8">
        <f ca="1">J776/AVERAGE(L656:L775)</f>
        <v>18.016989509797167</v>
      </c>
      <c r="O776" s="13">
        <f ca="1">1/M776-(G776/100-(((E776/E656)^(1/10))-1))</f>
        <v>2.3253755404172988E-2</v>
      </c>
      <c r="P776" s="5">
        <f ca="1">((G776/G777+G776/1200+((1+G777/1200)^(-119))*(1-G776/G777)))</f>
        <v>1.0032802735322615</v>
      </c>
      <c r="Q776" s="5">
        <f ca="1">Q775*P775*E775/E776</f>
        <v>13.570115294810451</v>
      </c>
      <c r="R776" s="10">
        <f t="shared" ca="1" si="119"/>
        <v>6.128293189719769E-2</v>
      </c>
      <c r="S776" s="10">
        <f t="shared" ca="1" si="120"/>
        <v>1.7346680865371056E-4</v>
      </c>
      <c r="T776" s="10">
        <f t="shared" ca="1" si="121"/>
        <v>6.1109465088543979E-2</v>
      </c>
      <c r="U776" s="10"/>
      <c r="V776" s="11"/>
      <c r="W776" s="12"/>
      <c r="X776" s="12"/>
    </row>
    <row r="777" spans="1:24" x14ac:dyDescent="0.2">
      <c r="A777" s="3">
        <v>1935.08</v>
      </c>
      <c r="B777" s="4">
        <v>11.37</v>
      </c>
      <c r="C777" s="1">
        <v>0.44</v>
      </c>
      <c r="D777" s="4">
        <v>0.776667</v>
      </c>
      <c r="E777" s="4">
        <v>13.7</v>
      </c>
      <c r="F777" s="1">
        <f t="shared" ca="1" si="126"/>
        <v>1935.6249999999413</v>
      </c>
      <c r="G777" s="5">
        <f ca="1">G770*5/12+G782*7/12</f>
        <v>2.708333333333333</v>
      </c>
      <c r="H777" s="1">
        <f t="shared" ca="1" si="122"/>
        <v>226.57256277372264</v>
      </c>
      <c r="I777" s="1">
        <f t="shared" ca="1" si="123"/>
        <v>8.767979562043795</v>
      </c>
      <c r="J777" s="6">
        <f t="shared" ca="1" si="127"/>
        <v>6875.3437198061329</v>
      </c>
      <c r="K777" s="1">
        <f t="shared" ca="1" si="124"/>
        <v>15.476819051167883</v>
      </c>
      <c r="L777" s="6">
        <f t="shared" ca="1" si="125"/>
        <v>469.64402645828227</v>
      </c>
      <c r="M777" s="7">
        <f t="shared" ca="1" si="118"/>
        <v>14.10505684666896</v>
      </c>
      <c r="N777" s="8">
        <f ca="1">J777/AVERAGE(L657:L776)</f>
        <v>19.219226540421467</v>
      </c>
      <c r="O777" s="13">
        <f ca="1">1/M777-(G777/100-(((E777/E657)^(1/10))-1))</f>
        <v>1.8521673753049403E-2</v>
      </c>
      <c r="P777" s="5">
        <f ca="1">((G777/G778+G777/1200+((1+G778/1200)^(-119))*(1-G777/G778)))</f>
        <v>1.0032711153403759</v>
      </c>
      <c r="Q777" s="5">
        <f ca="1">Q776*P776*E776/E777</f>
        <v>13.614628984841755</v>
      </c>
      <c r="R777" s="10">
        <f t="shared" ca="1" si="119"/>
        <v>5.47678787068131E-2</v>
      </c>
      <c r="S777" s="10">
        <f t="shared" ca="1" si="120"/>
        <v>1.6857055472474514E-4</v>
      </c>
      <c r="T777" s="10">
        <f t="shared" ca="1" si="121"/>
        <v>5.4599308152088355E-2</v>
      </c>
      <c r="U777" s="10"/>
      <c r="V777" s="11"/>
      <c r="W777" s="12"/>
      <c r="X777" s="12"/>
    </row>
    <row r="778" spans="1:24" x14ac:dyDescent="0.2">
      <c r="A778" s="3">
        <v>1935.09</v>
      </c>
      <c r="B778" s="4">
        <v>11.61</v>
      </c>
      <c r="C778" s="1">
        <v>0.44</v>
      </c>
      <c r="D778" s="4">
        <v>0.76</v>
      </c>
      <c r="E778" s="4">
        <v>13.7</v>
      </c>
      <c r="F778" s="1">
        <f t="shared" ca="1" si="126"/>
        <v>1935.7083333332746</v>
      </c>
      <c r="G778" s="5">
        <f ca="1">G770*4/12+G782*8/12</f>
        <v>2.6966666666666668</v>
      </c>
      <c r="H778" s="1">
        <f t="shared" ca="1" si="122"/>
        <v>231.35509708029196</v>
      </c>
      <c r="I778" s="1">
        <f t="shared" ca="1" si="123"/>
        <v>8.767979562043795</v>
      </c>
      <c r="J778" s="6">
        <f t="shared" ca="1" si="127"/>
        <v>7042.6417346826811</v>
      </c>
      <c r="K778" s="1">
        <f t="shared" ca="1" si="124"/>
        <v>15.144691970802921</v>
      </c>
      <c r="L778" s="6">
        <f t="shared" ca="1" si="125"/>
        <v>461.01703000506785</v>
      </c>
      <c r="M778" s="7">
        <f t="shared" ca="1" si="118"/>
        <v>14.418891702707434</v>
      </c>
      <c r="N778" s="8">
        <f ca="1">J778/AVERAGE(L658:L777)</f>
        <v>19.615521489913743</v>
      </c>
      <c r="O778" s="13">
        <f ca="1">1/M778-(G778/100-(((E778/E658)^(1/10))-1))</f>
        <v>1.7095239052496811E-2</v>
      </c>
      <c r="P778" s="5">
        <f ca="1">((G778/G779+G778/1200+((1+G779/1200)^(-119))*(1-G778/G779)))</f>
        <v>1.0032619575800976</v>
      </c>
      <c r="Q778" s="5">
        <f ca="1">Q777*P777*E777/E778</f>
        <v>13.659164006567597</v>
      </c>
      <c r="R778" s="10">
        <f t="shared" ca="1" si="119"/>
        <v>5.9557952849232043E-2</v>
      </c>
      <c r="S778" s="10">
        <f t="shared" ca="1" si="120"/>
        <v>1.6343682892983047E-4</v>
      </c>
      <c r="T778" s="10">
        <f t="shared" ca="1" si="121"/>
        <v>5.9394516020302213E-2</v>
      </c>
      <c r="U778" s="10"/>
      <c r="V778" s="11"/>
      <c r="W778" s="12"/>
      <c r="X778" s="12"/>
    </row>
    <row r="779" spans="1:24" x14ac:dyDescent="0.2">
      <c r="A779" s="3">
        <v>1935.1</v>
      </c>
      <c r="B779" s="4">
        <v>11.92</v>
      </c>
      <c r="C779" s="1">
        <v>0.45</v>
      </c>
      <c r="D779" s="4">
        <v>0.76</v>
      </c>
      <c r="E779" s="4">
        <v>13.7</v>
      </c>
      <c r="F779" s="1">
        <f t="shared" ca="1" si="126"/>
        <v>1935.7916666666079</v>
      </c>
      <c r="G779" s="5">
        <f ca="1">G770*3/12+G782*9/12</f>
        <v>2.6850000000000001</v>
      </c>
      <c r="H779" s="1">
        <f t="shared" ca="1" si="122"/>
        <v>237.53253722627736</v>
      </c>
      <c r="I779" s="1">
        <f t="shared" ca="1" si="123"/>
        <v>8.9672518248175184</v>
      </c>
      <c r="J779" s="6">
        <f t="shared" ca="1" si="127"/>
        <v>7253.4357056389454</v>
      </c>
      <c r="K779" s="1">
        <f t="shared" ca="1" si="124"/>
        <v>15.144691970802921</v>
      </c>
      <c r="L779" s="6">
        <f t="shared" ca="1" si="125"/>
        <v>462.46737720516774</v>
      </c>
      <c r="M779" s="7">
        <f t="shared" ca="1" si="118"/>
        <v>14.82623262711409</v>
      </c>
      <c r="N779" s="8">
        <f ca="1">J779/AVERAGE(L659:L778)</f>
        <v>20.137764924492995</v>
      </c>
      <c r="O779" s="13">
        <f ca="1">1/M779-(G779/100-(((E779/E659)^(1/10))-1))</f>
        <v>1.5306465382436352E-2</v>
      </c>
      <c r="P779" s="5">
        <f ca="1">((G779/G780+G779/1200+((1+G780/1200)^(-119))*(1-G779/G780)))</f>
        <v>1.0032528002518044</v>
      </c>
      <c r="Q779" s="5">
        <f ca="1">Q778*P778*E778/E779</f>
        <v>13.703719620136617</v>
      </c>
      <c r="R779" s="10">
        <f t="shared" ca="1" si="119"/>
        <v>6.1112179384519072E-2</v>
      </c>
      <c r="S779" s="10">
        <f t="shared" ca="1" si="120"/>
        <v>1.5806568157428202E-4</v>
      </c>
      <c r="T779" s="10">
        <f t="shared" ca="1" si="121"/>
        <v>6.095411370294479E-2</v>
      </c>
      <c r="U779" s="10"/>
      <c r="V779" s="11"/>
      <c r="W779" s="12"/>
      <c r="X779" s="12"/>
    </row>
    <row r="780" spans="1:24" x14ac:dyDescent="0.2">
      <c r="A780" s="3">
        <v>1935.11</v>
      </c>
      <c r="B780" s="4">
        <v>13.04</v>
      </c>
      <c r="C780" s="1">
        <v>0.46</v>
      </c>
      <c r="D780" s="4">
        <v>0.76</v>
      </c>
      <c r="E780" s="4">
        <v>13.8</v>
      </c>
      <c r="F780" s="1">
        <f t="shared" ca="1" si="126"/>
        <v>1935.8749999999411</v>
      </c>
      <c r="G780" s="5">
        <f ca="1">G770*2/12+G782*10/12</f>
        <v>2.6733333333333333</v>
      </c>
      <c r="H780" s="1">
        <f t="shared" ca="1" si="122"/>
        <v>257.96805217391301</v>
      </c>
      <c r="I780" s="1">
        <f t="shared" ca="1" si="123"/>
        <v>9.1000999999999994</v>
      </c>
      <c r="J780" s="6">
        <f t="shared" ca="1" si="127"/>
        <v>7900.6239944582103</v>
      </c>
      <c r="K780" s="1">
        <f t="shared" ca="1" si="124"/>
        <v>15.034947826086956</v>
      </c>
      <c r="L780" s="6">
        <f t="shared" ca="1" si="125"/>
        <v>460.46581562793256</v>
      </c>
      <c r="M780" s="7">
        <f t="shared" ca="1" si="118"/>
        <v>16.129605163251139</v>
      </c>
      <c r="N780" s="8">
        <f ca="1">J780/AVERAGE(L660:L779)</f>
        <v>21.868060170749086</v>
      </c>
      <c r="O780" s="13">
        <f ca="1">1/M780-(G780/100-(((E780/E660)^(1/10))-1))</f>
        <v>9.0440330830283272E-3</v>
      </c>
      <c r="P780" s="5">
        <f ca="1">((G780/G781+G780/1200+((1+G781/1200)^(-119))*(1-G780/G781)))</f>
        <v>1.0032436433558753</v>
      </c>
      <c r="Q780" s="5">
        <f ca="1">Q779*P779*E779/E780</f>
        <v>13.648669756080931</v>
      </c>
      <c r="R780" s="10">
        <f t="shared" ca="1" si="119"/>
        <v>5.5815546898600799E-2</v>
      </c>
      <c r="S780" s="10">
        <f t="shared" ca="1" si="120"/>
        <v>8.8010854413123063E-4</v>
      </c>
      <c r="T780" s="10">
        <f t="shared" ca="1" si="121"/>
        <v>5.4935438354469568E-2</v>
      </c>
      <c r="U780" s="10"/>
      <c r="V780" s="11"/>
      <c r="W780" s="12"/>
      <c r="X780" s="12"/>
    </row>
    <row r="781" spans="1:24" x14ac:dyDescent="0.2">
      <c r="A781" s="3">
        <v>1935.12</v>
      </c>
      <c r="B781" s="4">
        <v>13.04</v>
      </c>
      <c r="C781" s="1">
        <v>0.47</v>
      </c>
      <c r="D781" s="4">
        <v>0.76</v>
      </c>
      <c r="E781" s="4">
        <v>13.8</v>
      </c>
      <c r="F781" s="1">
        <f t="shared" ca="1" si="126"/>
        <v>1935.9583333332744</v>
      </c>
      <c r="G781" s="5">
        <f ca="1">G770*1/12+G782*11/12</f>
        <v>2.6616666666666666</v>
      </c>
      <c r="H781" s="1">
        <f t="shared" ca="1" si="122"/>
        <v>257.96805217391301</v>
      </c>
      <c r="I781" s="1">
        <f t="shared" ca="1" si="123"/>
        <v>9.2979282608695648</v>
      </c>
      <c r="J781" s="6">
        <f t="shared" ca="1" si="127"/>
        <v>7924.3541406583336</v>
      </c>
      <c r="K781" s="1">
        <f t="shared" ca="1" si="124"/>
        <v>15.034947826086956</v>
      </c>
      <c r="L781" s="6">
        <f t="shared" ca="1" si="125"/>
        <v>461.84886095861458</v>
      </c>
      <c r="M781" s="7">
        <f t="shared" ca="1" si="118"/>
        <v>16.159192714615326</v>
      </c>
      <c r="N781" s="8">
        <f ca="1">J781/AVERAGE(L661:L780)</f>
        <v>21.869913075541863</v>
      </c>
      <c r="O781" s="13">
        <f ca="1">1/M781-(G781/100-(((E781/E661)^(1/10))-1))</f>
        <v>9.5898296415088263E-3</v>
      </c>
      <c r="P781" s="5">
        <f ca="1">((G781/G782+G781/1200+((1+G782/1200)^(-119))*(1-G781/G782)))</f>
        <v>1.0032344868926886</v>
      </c>
      <c r="Q781" s="5">
        <f ca="1">Q780*P780*E780/E781</f>
        <v>13.69294117305178</v>
      </c>
      <c r="R781" s="10">
        <f t="shared" ca="1" si="119"/>
        <v>5.7034186856732338E-2</v>
      </c>
      <c r="S781" s="10">
        <f t="shared" ca="1" si="120"/>
        <v>3.2296307136503444E-4</v>
      </c>
      <c r="T781" s="10">
        <f t="shared" ca="1" si="121"/>
        <v>5.6711223785367304E-2</v>
      </c>
      <c r="U781" s="10"/>
      <c r="V781" s="11"/>
      <c r="W781" s="12"/>
      <c r="X781" s="12"/>
    </row>
    <row r="782" spans="1:24" x14ac:dyDescent="0.2">
      <c r="A782" s="3">
        <v>1936.01</v>
      </c>
      <c r="B782" s="4">
        <v>13.76</v>
      </c>
      <c r="C782" s="1">
        <v>0.48</v>
      </c>
      <c r="D782" s="4">
        <v>0.77</v>
      </c>
      <c r="E782" s="4">
        <v>13.8</v>
      </c>
      <c r="F782" s="1">
        <f t="shared" ca="1" si="126"/>
        <v>1936.0416666666076</v>
      </c>
      <c r="G782" s="5">
        <v>2.65</v>
      </c>
      <c r="H782" s="1">
        <f t="shared" ca="1" si="122"/>
        <v>272.2116869565217</v>
      </c>
      <c r="I782" s="1">
        <f t="shared" ca="1" si="123"/>
        <v>9.4957565217391302</v>
      </c>
      <c r="J782" s="6">
        <f t="shared" ca="1" si="127"/>
        <v>8386.2030016169483</v>
      </c>
      <c r="K782" s="1">
        <f t="shared" ca="1" si="124"/>
        <v>15.232776086956521</v>
      </c>
      <c r="L782" s="6">
        <f t="shared" ca="1" si="125"/>
        <v>469.28606913118102</v>
      </c>
      <c r="M782" s="7">
        <f t="shared" ca="1" si="118"/>
        <v>17.087359845997241</v>
      </c>
      <c r="N782" s="8">
        <f ca="1">J782/AVERAGE(L662:L781)</f>
        <v>23.082290704692614</v>
      </c>
      <c r="O782" s="13">
        <f ca="1">1/M782-(G782/100-(((E782/E662)^(1/10))-1))</f>
        <v>6.3450083552025263E-3</v>
      </c>
      <c r="P782" s="5">
        <f ca="1">((G782/G783+G782/1200+((1+G783/1200)^(-119))*(1-G782/G783)))</f>
        <v>1.0019905526047752</v>
      </c>
      <c r="Q782" s="5">
        <f ca="1">Q781*P781*E781/E782</f>
        <v>13.737230811798373</v>
      </c>
      <c r="R782" s="10">
        <f t="shared" ca="1" si="119"/>
        <v>5.5499892268091156E-2</v>
      </c>
      <c r="S782" s="10">
        <f t="shared" ca="1" si="120"/>
        <v>3.1687889094023092E-4</v>
      </c>
      <c r="T782" s="10">
        <f t="shared" ca="1" si="121"/>
        <v>5.5183013377150925E-2</v>
      </c>
      <c r="U782" s="10"/>
      <c r="V782" s="11"/>
      <c r="W782" s="12"/>
      <c r="X782" s="12"/>
    </row>
    <row r="783" spans="1:24" x14ac:dyDescent="0.2">
      <c r="A783" s="3">
        <v>1936.02</v>
      </c>
      <c r="B783" s="4">
        <v>14.55</v>
      </c>
      <c r="C783" s="1">
        <v>0.49</v>
      </c>
      <c r="D783" s="4">
        <v>0.78</v>
      </c>
      <c r="E783" s="4">
        <v>13.8</v>
      </c>
      <c r="F783" s="1">
        <f t="shared" ca="1" si="126"/>
        <v>1936.1249999999409</v>
      </c>
      <c r="G783" s="5">
        <f ca="1">G782*11/12+G794*1/12</f>
        <v>2.6524999999999999</v>
      </c>
      <c r="H783" s="1">
        <f t="shared" ca="1" si="122"/>
        <v>287.84011956521738</v>
      </c>
      <c r="I783" s="1">
        <f t="shared" ca="1" si="123"/>
        <v>9.6935847826086938</v>
      </c>
      <c r="J783" s="6">
        <f t="shared" ca="1" si="127"/>
        <v>8892.56470175092</v>
      </c>
      <c r="K783" s="1">
        <f t="shared" ca="1" si="124"/>
        <v>15.430604347826087</v>
      </c>
      <c r="L783" s="6">
        <f t="shared" ca="1" si="125"/>
        <v>476.71480875365756</v>
      </c>
      <c r="M783" s="7">
        <f t="shared" ca="1" si="118"/>
        <v>18.104536459517789</v>
      </c>
      <c r="N783" s="8">
        <f ca="1">J783/AVERAGE(L663:L782)</f>
        <v>24.406816425328518</v>
      </c>
      <c r="O783" s="13">
        <f ca="1">1/M783-(G783/100-(((E783/E663)^(1/10))-1))</f>
        <v>3.0319918323534548E-3</v>
      </c>
      <c r="P783" s="5">
        <f ca="1">((G783/G784+G783/1200+((1+G784/1200)^(-119))*(1-G783/G784)))</f>
        <v>1.0019926619203892</v>
      </c>
      <c r="Q783" s="5">
        <f ca="1">Q782*P782*E782/E783</f>
        <v>13.764575492373197</v>
      </c>
      <c r="R783" s="10">
        <f t="shared" ca="1" si="119"/>
        <v>5.0524761402348739E-2</v>
      </c>
      <c r="S783" s="10">
        <f t="shared" ca="1" si="120"/>
        <v>8.0714572315154776E-4</v>
      </c>
      <c r="T783" s="10">
        <f t="shared" ca="1" si="121"/>
        <v>4.9717615679197191E-2</v>
      </c>
      <c r="U783" s="10"/>
      <c r="V783" s="11"/>
      <c r="W783" s="12"/>
      <c r="X783" s="12"/>
    </row>
    <row r="784" spans="1:24" x14ac:dyDescent="0.2">
      <c r="A784" s="3">
        <v>1936.03</v>
      </c>
      <c r="B784" s="4">
        <v>14.86</v>
      </c>
      <c r="C784" s="1">
        <v>0.5</v>
      </c>
      <c r="D784" s="4">
        <v>0.79</v>
      </c>
      <c r="E784" s="4">
        <v>13.7</v>
      </c>
      <c r="F784" s="1">
        <f t="shared" ca="1" si="126"/>
        <v>1936.2083333332741</v>
      </c>
      <c r="G784" s="5">
        <f ca="1">G782*10/12+G794*2/12</f>
        <v>2.6550000000000002</v>
      </c>
      <c r="H784" s="1">
        <f t="shared" ca="1" si="122"/>
        <v>296.11858248175179</v>
      </c>
      <c r="I784" s="1">
        <f t="shared" ca="1" si="123"/>
        <v>9.9636131386861315</v>
      </c>
      <c r="J784" s="6">
        <f t="shared" ca="1" si="127"/>
        <v>9173.9718712828362</v>
      </c>
      <c r="K784" s="1">
        <f t="shared" ca="1" si="124"/>
        <v>15.742508759124089</v>
      </c>
      <c r="L784" s="6">
        <f t="shared" ca="1" si="125"/>
        <v>487.71452074787635</v>
      </c>
      <c r="M784" s="7">
        <f t="shared" ca="1" si="118"/>
        <v>18.660478203926019</v>
      </c>
      <c r="N784" s="8">
        <f ca="1">J784/AVERAGE(L664:L783)</f>
        <v>25.10458582278153</v>
      </c>
      <c r="O784" s="13">
        <f ca="1">1/M784-(G784/100-(((E784/E664)^(1/10))-1))</f>
        <v>1.1986641291621969E-3</v>
      </c>
      <c r="P784" s="5">
        <f ca="1">((G784/G785+G784/1200+((1+G785/1200)^(-119))*(1-G784/G785)))</f>
        <v>1.0019947712317432</v>
      </c>
      <c r="Q784" s="5">
        <f ca="1">Q783*P783*E783/E784</f>
        <v>13.892675197207225</v>
      </c>
      <c r="R784" s="10">
        <f t="shared" ca="1" si="119"/>
        <v>4.3274381012652574E-2</v>
      </c>
      <c r="S784" s="10">
        <f t="shared" ca="1" si="120"/>
        <v>-1.0795426547715037E-3</v>
      </c>
      <c r="T784" s="10">
        <f t="shared" ca="1" si="121"/>
        <v>4.4353923667424078E-2</v>
      </c>
      <c r="U784" s="10"/>
      <c r="V784" s="11"/>
      <c r="W784" s="12"/>
      <c r="X784" s="12"/>
    </row>
    <row r="785" spans="1:24" x14ac:dyDescent="0.2">
      <c r="A785" s="3">
        <v>1936.04</v>
      </c>
      <c r="B785" s="4">
        <v>14.88</v>
      </c>
      <c r="C785" s="1">
        <v>0.51666699999999999</v>
      </c>
      <c r="D785" s="4">
        <v>0.82</v>
      </c>
      <c r="E785" s="4">
        <v>13.7</v>
      </c>
      <c r="F785" s="1">
        <f t="shared" ca="1" si="126"/>
        <v>1936.2916666666074</v>
      </c>
      <c r="G785" s="5">
        <f ca="1">G782*9/12+G794*3/12</f>
        <v>2.6574999999999998</v>
      </c>
      <c r="H785" s="1">
        <f t="shared" ca="1" si="122"/>
        <v>296.51712700729928</v>
      </c>
      <c r="I785" s="1">
        <f t="shared" ca="1" si="123"/>
        <v>10.295740219051094</v>
      </c>
      <c r="J785" s="6">
        <f t="shared" ca="1" si="127"/>
        <v>9212.8998758472608</v>
      </c>
      <c r="K785" s="1">
        <f t="shared" ca="1" si="124"/>
        <v>16.340325547445254</v>
      </c>
      <c r="L785" s="6">
        <f t="shared" ca="1" si="125"/>
        <v>507.70012756685168</v>
      </c>
      <c r="M785" s="7">
        <f t="shared" ca="1" si="118"/>
        <v>18.71899966515149</v>
      </c>
      <c r="N785" s="8">
        <f ca="1">J785/AVERAGE(L665:L784)</f>
        <v>25.132351826424653</v>
      </c>
      <c r="O785" s="13">
        <f ca="1">1/M785-(G785/100-(((E785/E665)^(1/10))-1))</f>
        <v>4.6053132009861442E-4</v>
      </c>
      <c r="P785" s="5">
        <f ca="1">((G785/G786+G785/1200+((1+G786/1200)^(-119))*(1-G785/G786)))</f>
        <v>1.0019968805388375</v>
      </c>
      <c r="Q785" s="5">
        <f ca="1">Q784*P784*E784/E785</f>
        <v>13.920387906022567</v>
      </c>
      <c r="R785" s="10">
        <f t="shared" ca="1" si="119"/>
        <v>4.9113882159924405E-2</v>
      </c>
      <c r="S785" s="10">
        <f t="shared" ca="1" si="120"/>
        <v>-1.6842079616904426E-3</v>
      </c>
      <c r="T785" s="10">
        <f t="shared" ca="1" si="121"/>
        <v>5.0798090121614847E-2</v>
      </c>
      <c r="U785" s="10"/>
      <c r="V785" s="11"/>
      <c r="W785" s="12"/>
      <c r="X785" s="12"/>
    </row>
    <row r="786" spans="1:24" x14ac:dyDescent="0.2">
      <c r="A786" s="3">
        <v>1936.05</v>
      </c>
      <c r="B786" s="4">
        <v>14.09</v>
      </c>
      <c r="C786" s="1">
        <v>0.53333299999999995</v>
      </c>
      <c r="D786" s="4">
        <v>0.85</v>
      </c>
      <c r="E786" s="4">
        <v>13.7</v>
      </c>
      <c r="F786" s="1">
        <f t="shared" ca="1" si="126"/>
        <v>1936.3749999999407</v>
      </c>
      <c r="G786" s="5">
        <f ca="1">G782*8/12+G794*4/12</f>
        <v>2.66</v>
      </c>
      <c r="H786" s="1">
        <f t="shared" ca="1" si="122"/>
        <v>280.77461824817516</v>
      </c>
      <c r="I786" s="1">
        <f t="shared" ca="1" si="123"/>
        <v>10.62784737218978</v>
      </c>
      <c r="J786" s="6">
        <f t="shared" ca="1" si="127"/>
        <v>8751.291748083222</v>
      </c>
      <c r="K786" s="1">
        <f t="shared" ca="1" si="124"/>
        <v>16.938142335766422</v>
      </c>
      <c r="L786" s="6">
        <f t="shared" ca="1" si="125"/>
        <v>527.93456251744067</v>
      </c>
      <c r="M786" s="7">
        <f t="shared" ca="1" si="118"/>
        <v>17.750192519328639</v>
      </c>
      <c r="N786" s="8">
        <f ca="1">J786/AVERAGE(L666:L785)</f>
        <v>23.78763740930134</v>
      </c>
      <c r="O786" s="13">
        <f ca="1">1/M786-(G786/100-(((E786/E666)^(1/10))-1))</f>
        <v>3.8968865356358018E-3</v>
      </c>
      <c r="P786" s="5">
        <f ca="1">((G786/G787+G786/1200+((1+G787/1200)^(-119))*(1-G786/G787)))</f>
        <v>1.0019989898416737</v>
      </c>
      <c r="Q786" s="5">
        <f ca="1">Q785*P785*E785/E786</f>
        <v>13.948185257725171</v>
      </c>
      <c r="R786" s="10">
        <f t="shared" ca="1" si="119"/>
        <v>5.449388161950286E-2</v>
      </c>
      <c r="S786" s="10">
        <f t="shared" ca="1" si="120"/>
        <v>-2.2853445081115753E-3</v>
      </c>
      <c r="T786" s="10">
        <f t="shared" ca="1" si="121"/>
        <v>5.6779226127614435E-2</v>
      </c>
      <c r="U786" s="10"/>
      <c r="V786" s="11"/>
      <c r="W786" s="12"/>
      <c r="X786" s="12"/>
    </row>
    <row r="787" spans="1:24" x14ac:dyDescent="0.2">
      <c r="A787" s="3">
        <v>1936.06</v>
      </c>
      <c r="B787" s="4">
        <v>14.69</v>
      </c>
      <c r="C787" s="1">
        <v>0.55000000000000004</v>
      </c>
      <c r="D787" s="4">
        <v>0.88</v>
      </c>
      <c r="E787" s="4">
        <v>13.8</v>
      </c>
      <c r="F787" s="1">
        <f t="shared" ca="1" si="126"/>
        <v>1936.4583333332739</v>
      </c>
      <c r="G787" s="5">
        <f ca="1">G782*7/12+G794*5/12</f>
        <v>2.6625000000000001</v>
      </c>
      <c r="H787" s="1">
        <f t="shared" ca="1" si="122"/>
        <v>290.60971521739128</v>
      </c>
      <c r="I787" s="1">
        <f t="shared" ca="1" si="123"/>
        <v>10.880554347826088</v>
      </c>
      <c r="J787" s="6">
        <f t="shared" ca="1" si="127"/>
        <v>9086.0966258343178</v>
      </c>
      <c r="K787" s="1">
        <f t="shared" ca="1" si="124"/>
        <v>17.408886956521737</v>
      </c>
      <c r="L787" s="6">
        <f t="shared" ca="1" si="125"/>
        <v>544.29986594514628</v>
      </c>
      <c r="M787" s="7">
        <f t="shared" ca="1" si="118"/>
        <v>18.393001065831342</v>
      </c>
      <c r="N787" s="8">
        <f ca="1">J787/AVERAGE(L667:L786)</f>
        <v>24.600188642602649</v>
      </c>
      <c r="O787" s="13">
        <f ca="1">1/M787-(G787/100-(((E787/E667)^(1/10))-1))</f>
        <v>3.1610941699746695E-3</v>
      </c>
      <c r="P787" s="5">
        <f ca="1">((G787/G788+G787/1200+((1+G788/1200)^(-119))*(1-G787/G788)))</f>
        <v>1.0020010991402517</v>
      </c>
      <c r="Q787" s="5">
        <f ca="1">Q786*P786*E786/E787</f>
        <v>13.874791686637861</v>
      </c>
      <c r="R787" s="10">
        <f t="shared" ca="1" si="119"/>
        <v>4.905732523340478E-2</v>
      </c>
      <c r="S787" s="10">
        <f t="shared" ca="1" si="120"/>
        <v>-2.6924410509663321E-3</v>
      </c>
      <c r="T787" s="10">
        <f t="shared" ca="1" si="121"/>
        <v>5.1749766284371113E-2</v>
      </c>
      <c r="U787" s="10"/>
      <c r="V787" s="11"/>
      <c r="W787" s="12"/>
      <c r="X787" s="12"/>
    </row>
    <row r="788" spans="1:24" x14ac:dyDescent="0.2">
      <c r="A788" s="3">
        <v>1936.07</v>
      </c>
      <c r="B788" s="4">
        <v>15.56</v>
      </c>
      <c r="C788" s="1">
        <v>0.56999999999999995</v>
      </c>
      <c r="D788" s="4">
        <v>0.9</v>
      </c>
      <c r="E788" s="4">
        <v>13.9</v>
      </c>
      <c r="F788" s="1">
        <f t="shared" ca="1" si="126"/>
        <v>1936.5416666666072</v>
      </c>
      <c r="G788" s="5">
        <f ca="1">G782*6/12+G794*6/12</f>
        <v>2.665</v>
      </c>
      <c r="H788" s="1">
        <f t="shared" ca="1" si="122"/>
        <v>305.60623597122299</v>
      </c>
      <c r="I788" s="1">
        <f t="shared" ca="1" si="123"/>
        <v>11.195087050359712</v>
      </c>
      <c r="J788" s="6">
        <f t="shared" ca="1" si="127"/>
        <v>9584.1407927400596</v>
      </c>
      <c r="K788" s="1">
        <f t="shared" ca="1" si="124"/>
        <v>17.676453237410072</v>
      </c>
      <c r="L788" s="6">
        <f t="shared" ca="1" si="125"/>
        <v>554.35261654666169</v>
      </c>
      <c r="M788" s="7">
        <f t="shared" ca="1" si="118"/>
        <v>19.360464512319133</v>
      </c>
      <c r="N788" s="8">
        <f ca="1">J788/AVERAGE(L668:L787)</f>
        <v>25.838977130610246</v>
      </c>
      <c r="O788" s="13">
        <f ca="1">1/M788-(G788/100-(((E788/E668)^(1/10))-1))</f>
        <v>2.2336429359787538E-3</v>
      </c>
      <c r="P788" s="5">
        <f ca="1">((G788/G789+G788/1200+((1+G789/1200)^(-119))*(1-G788/G789)))</f>
        <v>1.0020032084345729</v>
      </c>
      <c r="Q788" s="5">
        <f ca="1">Q787*P787*E787/E788</f>
        <v>13.802538128120407</v>
      </c>
      <c r="R788" s="10">
        <f t="shared" ca="1" si="119"/>
        <v>3.4854338574693999E-2</v>
      </c>
      <c r="S788" s="10">
        <f t="shared" ca="1" si="120"/>
        <v>-7.7198294386580102E-3</v>
      </c>
      <c r="T788" s="10">
        <f t="shared" ca="1" si="121"/>
        <v>4.257416801335201E-2</v>
      </c>
      <c r="U788" s="10"/>
      <c r="V788" s="11"/>
      <c r="W788" s="12"/>
      <c r="X788" s="12"/>
    </row>
    <row r="789" spans="1:24" x14ac:dyDescent="0.2">
      <c r="A789" s="3">
        <v>1936.08</v>
      </c>
      <c r="B789" s="4">
        <v>15.87</v>
      </c>
      <c r="C789" s="1">
        <v>0.59</v>
      </c>
      <c r="D789" s="4">
        <v>0.92</v>
      </c>
      <c r="E789" s="4">
        <v>14</v>
      </c>
      <c r="F789" s="1">
        <f t="shared" ca="1" si="126"/>
        <v>1936.6249999999404</v>
      </c>
      <c r="G789" s="5">
        <f ca="1">G782*5/12+G794*7/12</f>
        <v>2.6675000000000004</v>
      </c>
      <c r="H789" s="1">
        <f t="shared" ca="1" si="122"/>
        <v>309.46840071428568</v>
      </c>
      <c r="I789" s="1">
        <f t="shared" ca="1" si="123"/>
        <v>11.505126428571428</v>
      </c>
      <c r="J789" s="6">
        <f t="shared" ca="1" si="127"/>
        <v>9735.3302031139683</v>
      </c>
      <c r="K789" s="1">
        <f t="shared" ca="1" si="124"/>
        <v>17.940197142857141</v>
      </c>
      <c r="L789" s="6">
        <f t="shared" ca="1" si="125"/>
        <v>564.36696829646201</v>
      </c>
      <c r="M789" s="7">
        <f t="shared" ca="1" si="118"/>
        <v>19.623060162983755</v>
      </c>
      <c r="N789" s="8">
        <f ca="1">J789/AVERAGE(L669:L788)</f>
        <v>26.133390803641142</v>
      </c>
      <c r="O789" s="13">
        <f ca="1">1/M789-(G789/100-(((E789/E669)^(1/10))-1))</f>
        <v>2.7788018202817844E-3</v>
      </c>
      <c r="P789" s="5">
        <f ca="1">((G789/G790+G789/1200+((1+G790/1200)^(-119))*(1-G789/G790)))</f>
        <v>1.002005317724638</v>
      </c>
      <c r="Q789" s="5">
        <f ca="1">Q788*P788*E788/E789</f>
        <v>13.731400435424906</v>
      </c>
      <c r="R789" s="10">
        <f t="shared" ca="1" si="119"/>
        <v>2.9486460079607646E-2</v>
      </c>
      <c r="S789" s="10">
        <f t="shared" ca="1" si="120"/>
        <v>-9.0514624694493229E-3</v>
      </c>
      <c r="T789" s="10">
        <f t="shared" ca="1" si="121"/>
        <v>3.8537922549056969E-2</v>
      </c>
      <c r="U789" s="10"/>
      <c r="V789" s="11"/>
      <c r="W789" s="12"/>
      <c r="X789" s="12"/>
    </row>
    <row r="790" spans="1:24" x14ac:dyDescent="0.2">
      <c r="A790" s="3">
        <v>1936.09</v>
      </c>
      <c r="B790" s="4">
        <v>16.05</v>
      </c>
      <c r="C790" s="1">
        <v>0.61</v>
      </c>
      <c r="D790" s="4">
        <v>0.94</v>
      </c>
      <c r="E790" s="4">
        <v>14</v>
      </c>
      <c r="F790" s="1">
        <f t="shared" ca="1" si="126"/>
        <v>1936.7083333332737</v>
      </c>
      <c r="G790" s="5">
        <f ca="1">G782*4/12+G794*8/12</f>
        <v>2.67</v>
      </c>
      <c r="H790" s="1">
        <f t="shared" ca="1" si="122"/>
        <v>312.97843928571427</v>
      </c>
      <c r="I790" s="1">
        <f t="shared" ca="1" si="123"/>
        <v>11.895130714285713</v>
      </c>
      <c r="J790" s="6">
        <f t="shared" ca="1" si="127"/>
        <v>9876.9331471521218</v>
      </c>
      <c r="K790" s="1">
        <f t="shared" ca="1" si="124"/>
        <v>18.330201428571428</v>
      </c>
      <c r="L790" s="6">
        <f t="shared" ca="1" si="125"/>
        <v>578.4621282444233</v>
      </c>
      <c r="M790" s="7">
        <f t="shared" ca="1" si="118"/>
        <v>19.862024243287632</v>
      </c>
      <c r="N790" s="8">
        <f ca="1">J790/AVERAGE(L670:L789)</f>
        <v>26.395710211981687</v>
      </c>
      <c r="O790" s="13">
        <f ca="1">1/M790-(G790/100-(((E790/E670)^(1/10))-1))</f>
        <v>1.5801041292270931E-3</v>
      </c>
      <c r="P790" s="5">
        <f ca="1">((G790/G791+G790/1200+((1+G791/1200)^(-119))*(1-G790/G791)))</f>
        <v>1.0020074270104475</v>
      </c>
      <c r="Q790" s="5">
        <f ca="1">Q789*P789*E789/E790</f>
        <v>13.758936256102166</v>
      </c>
      <c r="R790" s="10">
        <f t="shared" ca="1" si="119"/>
        <v>1.1119267030271995E-2</v>
      </c>
      <c r="S790" s="10">
        <f t="shared" ca="1" si="120"/>
        <v>-1.0086155877858771E-2</v>
      </c>
      <c r="T790" s="10">
        <f t="shared" ca="1" si="121"/>
        <v>2.1205422908130767E-2</v>
      </c>
      <c r="U790" s="10"/>
      <c r="V790" s="11"/>
      <c r="W790" s="12"/>
      <c r="X790" s="12"/>
    </row>
    <row r="791" spans="1:24" x14ac:dyDescent="0.2">
      <c r="A791" s="3">
        <v>1936.1</v>
      </c>
      <c r="B791" s="4">
        <v>16.89</v>
      </c>
      <c r="C791" s="1">
        <v>0.64666699999999999</v>
      </c>
      <c r="D791" s="4">
        <v>0.96666700000000005</v>
      </c>
      <c r="E791" s="4">
        <v>14</v>
      </c>
      <c r="F791" s="1">
        <f t="shared" ca="1" si="126"/>
        <v>1936.7916666666069</v>
      </c>
      <c r="G791" s="5">
        <f ca="1">G782*3/12+G794*9/12</f>
        <v>2.6725000000000003</v>
      </c>
      <c r="H791" s="1">
        <f t="shared" ca="1" si="122"/>
        <v>329.35861928571427</v>
      </c>
      <c r="I791" s="1">
        <f t="shared" ca="1" si="123"/>
        <v>12.6101450715</v>
      </c>
      <c r="J791" s="6">
        <f t="shared" ca="1" si="127"/>
        <v>10427.019195183082</v>
      </c>
      <c r="K791" s="1">
        <f t="shared" ca="1" si="124"/>
        <v>18.850213642928569</v>
      </c>
      <c r="L791" s="6">
        <f t="shared" ca="1" si="125"/>
        <v>596.7705958762607</v>
      </c>
      <c r="M791" s="7">
        <f t="shared" ca="1" si="118"/>
        <v>20.913091852533121</v>
      </c>
      <c r="N791" s="8">
        <f ca="1">J791/AVERAGE(L671:L790)</f>
        <v>27.733337274008402</v>
      </c>
      <c r="O791" s="13">
        <f ca="1">1/M791-(G791/100-(((E791/E671)^(1/10))-1))</f>
        <v>-1.5323636777370836E-3</v>
      </c>
      <c r="P791" s="5">
        <f ca="1">((G791/G792+G791/1200+((1+G792/1200)^(-119))*(1-G791/G792)))</f>
        <v>1.0020095362920027</v>
      </c>
      <c r="Q791" s="5">
        <f ca="1">Q790*P790*E790/E791</f>
        <v>13.786556316377689</v>
      </c>
      <c r="R791" s="10">
        <f t="shared" ca="1" si="119"/>
        <v>1.8118004661056286E-3</v>
      </c>
      <c r="S791" s="10">
        <f t="shared" ca="1" si="120"/>
        <v>-1.2065044998046281E-2</v>
      </c>
      <c r="T791" s="10">
        <f t="shared" ca="1" si="121"/>
        <v>1.387684546415191E-2</v>
      </c>
      <c r="U791" s="10"/>
      <c r="V791" s="11"/>
      <c r="W791" s="12"/>
      <c r="X791" s="12"/>
    </row>
    <row r="792" spans="1:24" x14ac:dyDescent="0.2">
      <c r="A792" s="3">
        <v>1936.11</v>
      </c>
      <c r="B792" s="4">
        <v>17.36</v>
      </c>
      <c r="C792" s="1">
        <v>0.68333299999999997</v>
      </c>
      <c r="D792" s="4">
        <v>0.99333300000000002</v>
      </c>
      <c r="E792" s="4">
        <v>14</v>
      </c>
      <c r="F792" s="1">
        <f t="shared" ca="1" si="126"/>
        <v>1936.8749999999402</v>
      </c>
      <c r="G792" s="5">
        <f ca="1">G782*2/12+G794*10/12</f>
        <v>2.6749999999999998</v>
      </c>
      <c r="H792" s="1">
        <f t="shared" ca="1" si="122"/>
        <v>338.52371999999997</v>
      </c>
      <c r="I792" s="1">
        <f t="shared" ca="1" si="123"/>
        <v>13.325139928499999</v>
      </c>
      <c r="J792" s="6">
        <f t="shared" ca="1" si="127"/>
        <v>10752.327634933104</v>
      </c>
      <c r="K792" s="1">
        <f t="shared" ca="1" si="124"/>
        <v>19.370206357071428</v>
      </c>
      <c r="L792" s="6">
        <f t="shared" ca="1" si="125"/>
        <v>615.24434715385985</v>
      </c>
      <c r="M792" s="7">
        <f t="shared" ca="1" si="118"/>
        <v>21.499765341024162</v>
      </c>
      <c r="N792" s="8">
        <f ca="1">J792/AVERAGE(L672:L791)</f>
        <v>28.451474941810432</v>
      </c>
      <c r="O792" s="13">
        <f ca="1">1/M792-(G792/100-(((E792/E672)^(1/10))-1))</f>
        <v>-3.4157639075073215E-3</v>
      </c>
      <c r="P792" s="5">
        <f ca="1">((G792/G793+G792/1200+((1+G793/1200)^(-119))*(1-G792/G793)))</f>
        <v>1.0020116455693042</v>
      </c>
      <c r="Q792" s="5">
        <f ca="1">Q791*P791*E791/E792</f>
        <v>13.814260901637189</v>
      </c>
      <c r="R792" s="10">
        <f t="shared" ca="1" si="119"/>
        <v>-3.6402044854964011E-3</v>
      </c>
      <c r="S792" s="10">
        <f t="shared" ca="1" si="120"/>
        <v>-1.4467184715541426E-2</v>
      </c>
      <c r="T792" s="10">
        <f t="shared" ca="1" si="121"/>
        <v>1.0826980230045025E-2</v>
      </c>
      <c r="U792" s="10"/>
      <c r="V792" s="11"/>
      <c r="W792" s="12"/>
      <c r="X792" s="12"/>
    </row>
    <row r="793" spans="1:24" x14ac:dyDescent="0.2">
      <c r="A793" s="3">
        <v>1936.12</v>
      </c>
      <c r="B793" s="4">
        <v>17.059999999999999</v>
      </c>
      <c r="C793" s="1">
        <v>0.72</v>
      </c>
      <c r="D793" s="4">
        <v>1.02</v>
      </c>
      <c r="E793" s="4">
        <v>14</v>
      </c>
      <c r="F793" s="1">
        <f t="shared" ca="1" si="126"/>
        <v>1936.9583333332735</v>
      </c>
      <c r="G793" s="5">
        <f ca="1">G782*1/12+G794*11/12</f>
        <v>2.6774999999999998</v>
      </c>
      <c r="H793" s="1">
        <f t="shared" ca="1" si="122"/>
        <v>332.6736557142857</v>
      </c>
      <c r="I793" s="1">
        <f t="shared" ca="1" si="123"/>
        <v>14.040154285714284</v>
      </c>
      <c r="J793" s="6">
        <f t="shared" ca="1" si="127"/>
        <v>10603.677944127578</v>
      </c>
      <c r="K793" s="1">
        <f t="shared" ca="1" si="124"/>
        <v>19.890218571428569</v>
      </c>
      <c r="L793" s="6">
        <f t="shared" ca="1" si="125"/>
        <v>633.98308927374728</v>
      </c>
      <c r="M793" s="7">
        <f t="shared" ca="1" si="118"/>
        <v>21.12566354815544</v>
      </c>
      <c r="N793" s="8">
        <f ca="1">J793/AVERAGE(L673:L792)</f>
        <v>27.902761077390394</v>
      </c>
      <c r="O793" s="13">
        <f ca="1">1/M793-(G793/100-(((E793/E673)^(1/10))-1))</f>
        <v>-2.6171082025578732E-3</v>
      </c>
      <c r="P793" s="5">
        <f ca="1">((G793/G794+G793/1200+((1+G794/1200)^(-119))*(1-G793/G794)))</f>
        <v>1.0020137548423524</v>
      </c>
      <c r="Q793" s="5">
        <f ca="1">Q792*P792*E792/E793</f>
        <v>13.842050298373179</v>
      </c>
      <c r="R793" s="10">
        <f t="shared" ca="1" si="119"/>
        <v>1.5225947387853545E-4</v>
      </c>
      <c r="S793" s="10">
        <f t="shared" ca="1" si="120"/>
        <v>-1.5445724749782119E-2</v>
      </c>
      <c r="T793" s="10">
        <f t="shared" ca="1" si="121"/>
        <v>1.5597984223660655E-2</v>
      </c>
      <c r="U793" s="10"/>
      <c r="V793" s="11"/>
      <c r="W793" s="12"/>
      <c r="X793" s="12"/>
    </row>
    <row r="794" spans="1:24" x14ac:dyDescent="0.2">
      <c r="A794" s="3">
        <v>1937.01</v>
      </c>
      <c r="B794" s="4">
        <v>17.59</v>
      </c>
      <c r="C794" s="1">
        <v>0.73</v>
      </c>
      <c r="D794" s="4">
        <v>1.05</v>
      </c>
      <c r="E794" s="4">
        <v>14.1</v>
      </c>
      <c r="F794" s="1">
        <f t="shared" ca="1" si="126"/>
        <v>1937.0416666666067</v>
      </c>
      <c r="G794" s="5">
        <v>2.68</v>
      </c>
      <c r="H794" s="1">
        <f t="shared" ca="1" si="122"/>
        <v>340.57608297872343</v>
      </c>
      <c r="I794" s="1">
        <f t="shared" ca="1" si="123"/>
        <v>14.134197872340424</v>
      </c>
      <c r="J794" s="6">
        <f t="shared" ca="1" si="127"/>
        <v>10893.103728891519</v>
      </c>
      <c r="K794" s="1">
        <f t="shared" ca="1" si="124"/>
        <v>20.330010638297871</v>
      </c>
      <c r="L794" s="6">
        <f t="shared" ca="1" si="125"/>
        <v>650.24212139488873</v>
      </c>
      <c r="M794" s="7">
        <f t="shared" ca="1" si="118"/>
        <v>21.618741582953511</v>
      </c>
      <c r="N794" s="8">
        <f ca="1">J794/AVERAGE(L674:L793)</f>
        <v>28.495637926638693</v>
      </c>
      <c r="O794" s="13">
        <f ca="1">1/M794-(G794/100-(((E794/E674)^(1/10))-1))</f>
        <v>-1.9147817965586636E-3</v>
      </c>
      <c r="P794" s="5">
        <f ca="1">((G794/G795+G794/1200+((1+G795/1200)^(-119))*(1-G794/G795)))</f>
        <v>1.0031037291014482</v>
      </c>
      <c r="Q794" s="5">
        <f ca="1">Q793*P793*E793/E794</f>
        <v>13.771556533237916</v>
      </c>
      <c r="R794" s="10">
        <f t="shared" ca="1" si="119"/>
        <v>-1.6219133904044059E-3</v>
      </c>
      <c r="S794" s="10">
        <f t="shared" ca="1" si="120"/>
        <v>-1.4802451668775474E-2</v>
      </c>
      <c r="T794" s="10">
        <f t="shared" ca="1" si="121"/>
        <v>1.3180538278371068E-2</v>
      </c>
      <c r="U794" s="10"/>
      <c r="V794" s="11"/>
      <c r="W794" s="12"/>
      <c r="X794" s="12"/>
    </row>
    <row r="795" spans="1:24" x14ac:dyDescent="0.2">
      <c r="A795" s="3">
        <v>1937.02</v>
      </c>
      <c r="B795" s="4">
        <v>18.11</v>
      </c>
      <c r="C795" s="1">
        <v>0.74</v>
      </c>
      <c r="D795" s="4">
        <v>1.08</v>
      </c>
      <c r="E795" s="4">
        <v>14.1</v>
      </c>
      <c r="F795" s="1">
        <f t="shared" ca="1" si="126"/>
        <v>1937.12499999994</v>
      </c>
      <c r="G795" s="5">
        <f ca="1">G794*11/12+G806*1/12</f>
        <v>2.67</v>
      </c>
      <c r="H795" s="1">
        <f t="shared" ca="1" si="122"/>
        <v>350.64427872340423</v>
      </c>
      <c r="I795" s="1">
        <f t="shared" ca="1" si="123"/>
        <v>14.327817021276594</v>
      </c>
      <c r="J795" s="6">
        <f t="shared" ca="1" si="127"/>
        <v>11253.317221537256</v>
      </c>
      <c r="K795" s="1">
        <f t="shared" ca="1" si="124"/>
        <v>20.910868085106383</v>
      </c>
      <c r="L795" s="6">
        <f t="shared" ca="1" si="125"/>
        <v>671.0978795836686</v>
      </c>
      <c r="M795" s="7">
        <f t="shared" ca="1" si="118"/>
        <v>22.244221552805158</v>
      </c>
      <c r="N795" s="8">
        <f ca="1">J795/AVERAGE(L675:L794)</f>
        <v>29.256928436697731</v>
      </c>
      <c r="O795" s="13">
        <f ca="1">1/M795-(G795/100-(((E795/E675)^(1/10))-1))</f>
        <v>-2.5544665829974889E-3</v>
      </c>
      <c r="P795" s="5">
        <f ca="1">((G795/G796+G795/1200+((1+G796/1200)^(-119))*(1-G795/G796)))</f>
        <v>1.0030958111779831</v>
      </c>
      <c r="Q795" s="5">
        <f ca="1">Q794*P794*E794/E795</f>
        <v>13.814299714022365</v>
      </c>
      <c r="R795" s="10">
        <f t="shared" ca="1" si="119"/>
        <v>-6.933345052345663E-4</v>
      </c>
      <c r="S795" s="10">
        <f t="shared" ca="1" si="120"/>
        <v>-1.5061434916469607E-2</v>
      </c>
      <c r="T795" s="10">
        <f t="shared" ca="1" si="121"/>
        <v>1.4368100411235041E-2</v>
      </c>
      <c r="U795" s="10"/>
      <c r="V795" s="11"/>
      <c r="W795" s="12"/>
      <c r="X795" s="12"/>
    </row>
    <row r="796" spans="1:24" x14ac:dyDescent="0.2">
      <c r="A796" s="3">
        <v>1937.03</v>
      </c>
      <c r="B796" s="4">
        <v>18.09</v>
      </c>
      <c r="C796" s="1">
        <v>0.75</v>
      </c>
      <c r="D796" s="4">
        <v>1.1100000000000001</v>
      </c>
      <c r="E796" s="4">
        <v>14.2</v>
      </c>
      <c r="F796" s="1">
        <f t="shared" ca="1" si="126"/>
        <v>1937.2083333332732</v>
      </c>
      <c r="G796" s="5">
        <f ca="1">G794*10/12+G806*2/12</f>
        <v>2.66</v>
      </c>
      <c r="H796" s="1">
        <f t="shared" ca="1" si="122"/>
        <v>347.79044154929574</v>
      </c>
      <c r="I796" s="1">
        <f t="shared" ca="1" si="123"/>
        <v>14.419172535211269</v>
      </c>
      <c r="J796" s="6">
        <f t="shared" ca="1" si="127"/>
        <v>11200.291474563761</v>
      </c>
      <c r="K796" s="1">
        <f t="shared" ca="1" si="124"/>
        <v>21.34037535211268</v>
      </c>
      <c r="L796" s="6">
        <f t="shared" ca="1" si="125"/>
        <v>687.24839893674834</v>
      </c>
      <c r="M796" s="7">
        <f t="shared" ca="1" si="118"/>
        <v>22.042197016050572</v>
      </c>
      <c r="N796" s="8">
        <f ca="1">J796/AVERAGE(L676:L795)</f>
        <v>28.928361986280812</v>
      </c>
      <c r="O796" s="13">
        <f ca="1">1/M796-(G796/100-(((E796/E676)^(1/10))-1))</f>
        <v>-7.8524098742353138E-4</v>
      </c>
      <c r="P796" s="5">
        <f ca="1">((G796/G797+G796/1200+((1+G797/1200)^(-119))*(1-G796/G797)))</f>
        <v>1.0030878935270666</v>
      </c>
      <c r="Q796" s="5">
        <f ca="1">Q795*P795*E795/E796</f>
        <v>13.759481204412108</v>
      </c>
      <c r="R796" s="10">
        <f t="shared" ca="1" si="119"/>
        <v>-5.7877751376484987E-3</v>
      </c>
      <c r="S796" s="10">
        <f t="shared" ca="1" si="120"/>
        <v>-1.6436775195656006E-2</v>
      </c>
      <c r="T796" s="10">
        <f t="shared" ca="1" si="121"/>
        <v>1.0649000058007507E-2</v>
      </c>
      <c r="U796" s="10"/>
      <c r="V796" s="11"/>
      <c r="W796" s="12"/>
      <c r="X796" s="12"/>
    </row>
    <row r="797" spans="1:24" x14ac:dyDescent="0.2">
      <c r="A797" s="3">
        <v>1937.04</v>
      </c>
      <c r="B797" s="4">
        <v>17.010000000000002</v>
      </c>
      <c r="C797" s="1">
        <v>0.78</v>
      </c>
      <c r="D797" s="4">
        <v>1.1299999999999999</v>
      </c>
      <c r="E797" s="4">
        <v>14.3</v>
      </c>
      <c r="F797" s="1">
        <f t="shared" ca="1" si="126"/>
        <v>1937.2916666666065</v>
      </c>
      <c r="G797" s="5">
        <f ca="1">G794*9/12+G806*3/12</f>
        <v>2.6500000000000004</v>
      </c>
      <c r="H797" s="1">
        <f t="shared" ca="1" si="122"/>
        <v>324.73993216783214</v>
      </c>
      <c r="I797" s="1">
        <f t="shared" ca="1" si="123"/>
        <v>14.891072727272727</v>
      </c>
      <c r="J797" s="6">
        <f t="shared" ca="1" si="127"/>
        <v>10497.932529969046</v>
      </c>
      <c r="K797" s="1">
        <f t="shared" ca="1" si="124"/>
        <v>21.572964335664334</v>
      </c>
      <c r="L797" s="6">
        <f t="shared" ca="1" si="125"/>
        <v>697.39351903968384</v>
      </c>
      <c r="M797" s="7">
        <f t="shared" ca="1" si="118"/>
        <v>20.556579457432857</v>
      </c>
      <c r="N797" s="8">
        <f ca="1">J797/AVERAGE(L677:L796)</f>
        <v>26.928946868209689</v>
      </c>
      <c r="O797" s="13">
        <f ca="1">1/M797-(G797/100-(((E797/E677)^(1/10))-1))</f>
        <v>3.2817335242659174E-3</v>
      </c>
      <c r="P797" s="5">
        <f ca="1">((G797/G798+G797/1200+((1+G798/1200)^(-119))*(1-G797/G798)))</f>
        <v>1.0030799761489029</v>
      </c>
      <c r="Q797" s="5">
        <f ca="1">Q796*P796*E796/E797</f>
        <v>13.705451751503347</v>
      </c>
      <c r="R797" s="10">
        <f t="shared" ca="1" si="119"/>
        <v>-2.6710585636944284E-3</v>
      </c>
      <c r="S797" s="10">
        <f t="shared" ca="1" si="120"/>
        <v>-1.6000686562638533E-2</v>
      </c>
      <c r="T797" s="10">
        <f t="shared" ca="1" si="121"/>
        <v>1.3329627998944105E-2</v>
      </c>
      <c r="U797" s="10"/>
      <c r="V797" s="11"/>
      <c r="W797" s="12"/>
      <c r="X797" s="12"/>
    </row>
    <row r="798" spans="1:24" x14ac:dyDescent="0.2">
      <c r="A798" s="3">
        <v>1937.05</v>
      </c>
      <c r="B798" s="4">
        <v>16.25</v>
      </c>
      <c r="C798" s="1">
        <v>0.81</v>
      </c>
      <c r="D798" s="4">
        <v>1.1499999999999999</v>
      </c>
      <c r="E798" s="4">
        <v>14.4</v>
      </c>
      <c r="F798" s="1">
        <f t="shared" ca="1" si="126"/>
        <v>1937.3749999999397</v>
      </c>
      <c r="G798" s="5">
        <f ca="1">G794*8/12+G806*4/12</f>
        <v>2.64</v>
      </c>
      <c r="H798" s="1">
        <f t="shared" ca="1" si="122"/>
        <v>308.0763020833333</v>
      </c>
      <c r="I798" s="1">
        <f t="shared" ca="1" si="123"/>
        <v>15.35641875</v>
      </c>
      <c r="J798" s="6">
        <f t="shared" ca="1" si="127"/>
        <v>10000.613205573967</v>
      </c>
      <c r="K798" s="1">
        <f t="shared" ca="1" si="124"/>
        <v>21.802322916666665</v>
      </c>
      <c r="L798" s="6">
        <f t="shared" ca="1" si="125"/>
        <v>707.73570377908084</v>
      </c>
      <c r="M798" s="7">
        <f t="shared" ca="1" si="118"/>
        <v>19.474174686572102</v>
      </c>
      <c r="N798" s="8">
        <f ca="1">J798/AVERAGE(L678:L797)</f>
        <v>25.472602466914211</v>
      </c>
      <c r="O798" s="13">
        <f ca="1">1/M798-(G798/100-(((E798/E678)^(1/10))-1))</f>
        <v>6.2037965103382206E-3</v>
      </c>
      <c r="P798" s="5">
        <f ca="1">((G798/G799+G798/1200+((1+G799/1200)^(-119))*(1-G798/G799)))</f>
        <v>1.0030720590436968</v>
      </c>
      <c r="Q798" s="5">
        <f ca="1">Q797*P797*E797/E798</f>
        <v>13.652194325618973</v>
      </c>
      <c r="R798" s="10">
        <f t="shared" ca="1" si="119"/>
        <v>8.1499102665261169E-4</v>
      </c>
      <c r="S798" s="10">
        <f t="shared" ca="1" si="120"/>
        <v>-1.5567038605830974E-2</v>
      </c>
      <c r="T798" s="10">
        <f t="shared" ca="1" si="121"/>
        <v>1.6382029632483586E-2</v>
      </c>
      <c r="U798" s="10"/>
      <c r="V798" s="11"/>
      <c r="W798" s="12"/>
      <c r="X798" s="12"/>
    </row>
    <row r="799" spans="1:24" x14ac:dyDescent="0.2">
      <c r="A799" s="3">
        <v>1937.06</v>
      </c>
      <c r="B799" s="4">
        <v>15.64</v>
      </c>
      <c r="C799" s="1">
        <v>0.84</v>
      </c>
      <c r="D799" s="4">
        <v>1.17</v>
      </c>
      <c r="E799" s="4">
        <v>14.4</v>
      </c>
      <c r="F799" s="1">
        <f t="shared" ca="1" si="126"/>
        <v>1937.458333333273</v>
      </c>
      <c r="G799" s="5">
        <f ca="1">G794*7/12+G806*5/12</f>
        <v>2.63</v>
      </c>
      <c r="H799" s="1">
        <f t="shared" ca="1" si="122"/>
        <v>296.51159166666667</v>
      </c>
      <c r="I799" s="1">
        <f t="shared" ca="1" si="123"/>
        <v>15.925174999999998</v>
      </c>
      <c r="J799" s="6">
        <f t="shared" ca="1" si="127"/>
        <v>9668.2851359733577</v>
      </c>
      <c r="K799" s="1">
        <f t="shared" ca="1" si="124"/>
        <v>22.181493749999998</v>
      </c>
      <c r="L799" s="6">
        <f t="shared" ca="1" si="125"/>
        <v>723.26685480107597</v>
      </c>
      <c r="M799" s="7">
        <f t="shared" ca="1" si="118"/>
        <v>18.711659960364962</v>
      </c>
      <c r="N799" s="8">
        <f ca="1">J799/AVERAGE(L679:L798)</f>
        <v>24.446563497204881</v>
      </c>
      <c r="O799" s="13">
        <f ca="1">1/M799-(G799/100-(((E799/E679)^(1/10))-1))</f>
        <v>7.2755469322765345E-3</v>
      </c>
      <c r="P799" s="5">
        <f ca="1">((G799/G800+G799/1200+((1+G800/1200)^(-119))*(1-G799/G800)))</f>
        <v>1.0030641422116537</v>
      </c>
      <c r="Q799" s="5">
        <f ca="1">Q798*P798*E798/E799</f>
        <v>13.694134672663296</v>
      </c>
      <c r="R799" s="10">
        <f t="shared" ca="1" si="119"/>
        <v>7.620720744647258E-3</v>
      </c>
      <c r="S799" s="10">
        <f t="shared" ca="1" si="120"/>
        <v>-1.6265375639800128E-2</v>
      </c>
      <c r="T799" s="10">
        <f t="shared" ca="1" si="121"/>
        <v>2.3886096384447386E-2</v>
      </c>
      <c r="U799" s="10"/>
      <c r="V799" s="11"/>
      <c r="W799" s="12"/>
      <c r="X799" s="12"/>
    </row>
    <row r="800" spans="1:24" x14ac:dyDescent="0.2">
      <c r="A800" s="3">
        <v>1937.07</v>
      </c>
      <c r="B800" s="4">
        <v>16.57</v>
      </c>
      <c r="C800" s="1">
        <v>0.81666700000000003</v>
      </c>
      <c r="D800" s="4">
        <v>1.1866699999999999</v>
      </c>
      <c r="E800" s="4">
        <v>14.5</v>
      </c>
      <c r="F800" s="1">
        <f t="shared" ca="1" si="126"/>
        <v>1937.5416666666063</v>
      </c>
      <c r="G800" s="5">
        <f ca="1">G794*6/12+G806*6/12</f>
        <v>2.62</v>
      </c>
      <c r="H800" s="1">
        <f t="shared" ca="1" si="122"/>
        <v>311.97653172413794</v>
      </c>
      <c r="I800" s="1">
        <f t="shared" ca="1" si="123"/>
        <v>15.376037310413793</v>
      </c>
      <c r="J800" s="6">
        <f t="shared" ca="1" si="127"/>
        <v>10214.327114493777</v>
      </c>
      <c r="K800" s="1">
        <f t="shared" ca="1" si="124"/>
        <v>22.342377242068963</v>
      </c>
      <c r="L800" s="6">
        <f t="shared" ca="1" si="125"/>
        <v>731.50486161474521</v>
      </c>
      <c r="M800" s="7">
        <f t="shared" ca="1" si="118"/>
        <v>19.646723279607624</v>
      </c>
      <c r="N800" s="8">
        <f ca="1">J800/AVERAGE(L680:L799)</f>
        <v>25.628756089453596</v>
      </c>
      <c r="O800" s="13">
        <f ca="1">1/M800-(G800/100-(((E800/E680)^(1/10))-1))</f>
        <v>7.19823778265994E-3</v>
      </c>
      <c r="P800" s="5">
        <f ca="1">((G800/G801+G800/1200+((1+G801/1200)^(-119))*(1-G800/G801)))</f>
        <v>1.0030562256529789</v>
      </c>
      <c r="Q800" s="5">
        <f ca="1">Q799*P799*E799/E800</f>
        <v>13.641363756015766</v>
      </c>
      <c r="R800" s="10">
        <f t="shared" ca="1" si="119"/>
        <v>7.7067329721860478E-3</v>
      </c>
      <c r="S800" s="10">
        <f t="shared" ca="1" si="120"/>
        <v>-1.6722484634776547E-2</v>
      </c>
      <c r="T800" s="10">
        <f t="shared" ca="1" si="121"/>
        <v>2.4429217606962594E-2</v>
      </c>
      <c r="U800" s="10"/>
      <c r="V800" s="11"/>
      <c r="W800" s="12"/>
      <c r="X800" s="12"/>
    </row>
    <row r="801" spans="1:24" x14ac:dyDescent="0.2">
      <c r="A801" s="3">
        <v>1937.08</v>
      </c>
      <c r="B801" s="4">
        <v>16.739999999999998</v>
      </c>
      <c r="C801" s="1">
        <v>0.79333299999999995</v>
      </c>
      <c r="D801" s="4">
        <v>1.20333</v>
      </c>
      <c r="E801" s="4">
        <v>14.5</v>
      </c>
      <c r="F801" s="1">
        <f t="shared" ca="1" si="126"/>
        <v>1937.6249999999395</v>
      </c>
      <c r="G801" s="5">
        <f ca="1">G794*5/12+G806*7/12</f>
        <v>2.6100000000000003</v>
      </c>
      <c r="H801" s="1">
        <f t="shared" ca="1" si="122"/>
        <v>315.1772565517241</v>
      </c>
      <c r="I801" s="1">
        <f t="shared" ca="1" si="123"/>
        <v>14.93670958613793</v>
      </c>
      <c r="J801" s="6">
        <f t="shared" ca="1" si="127"/>
        <v>10359.87423824297</v>
      </c>
      <c r="K801" s="1">
        <f t="shared" ca="1" si="124"/>
        <v>22.656048275172413</v>
      </c>
      <c r="L801" s="6">
        <f t="shared" ca="1" si="125"/>
        <v>744.70414976731877</v>
      </c>
      <c r="M801" s="7">
        <f t="shared" ca="1" si="118"/>
        <v>19.80698257738096</v>
      </c>
      <c r="N801" s="8">
        <f ca="1">J801/AVERAGE(L681:L800)</f>
        <v>25.793551964451119</v>
      </c>
      <c r="O801" s="13">
        <f ca="1">1/M801-(G801/100-(((E801/E681)^(1/10))-1))</f>
        <v>7.4561422622180865E-3</v>
      </c>
      <c r="P801" s="5">
        <f ca="1">((G801/G802+G801/1200+((1+G802/1200)^(-119))*(1-G801/G802)))</f>
        <v>1.0030483093678773</v>
      </c>
      <c r="Q801" s="5">
        <f ca="1">Q800*P800*E800/E801</f>
        <v>13.683054841868518</v>
      </c>
      <c r="R801" s="10">
        <f t="shared" ca="1" si="119"/>
        <v>3.359865816855212E-3</v>
      </c>
      <c r="S801" s="10">
        <f t="shared" ca="1" si="120"/>
        <v>-1.8286541991184957E-2</v>
      </c>
      <c r="T801" s="10">
        <f t="shared" ca="1" si="121"/>
        <v>2.1646407808040169E-2</v>
      </c>
      <c r="U801" s="10"/>
      <c r="V801" s="11"/>
      <c r="W801" s="12"/>
      <c r="X801" s="12"/>
    </row>
    <row r="802" spans="1:24" x14ac:dyDescent="0.2">
      <c r="A802" s="3">
        <v>1937.09</v>
      </c>
      <c r="B802" s="4">
        <v>14.37</v>
      </c>
      <c r="C802" s="1">
        <v>0.77</v>
      </c>
      <c r="D802" s="4">
        <v>1.22</v>
      </c>
      <c r="E802" s="4">
        <v>14.6</v>
      </c>
      <c r="F802" s="1">
        <f t="shared" ca="1" si="126"/>
        <v>1937.7083333332728</v>
      </c>
      <c r="G802" s="5">
        <f ca="1">G794*4/12+G806*8/12</f>
        <v>2.6</v>
      </c>
      <c r="H802" s="1">
        <f t="shared" ca="1" si="122"/>
        <v>268.70226780821912</v>
      </c>
      <c r="I802" s="1">
        <f t="shared" ca="1" si="123"/>
        <v>14.398103424657535</v>
      </c>
      <c r="J802" s="6">
        <f t="shared" ca="1" si="127"/>
        <v>8871.6804770270865</v>
      </c>
      <c r="K802" s="1">
        <f t="shared" ca="1" si="124"/>
        <v>22.812579452054791</v>
      </c>
      <c r="L802" s="6">
        <f t="shared" ca="1" si="125"/>
        <v>753.19764662303737</v>
      </c>
      <c r="M802" s="7">
        <f t="shared" ca="1" si="118"/>
        <v>16.847882862705806</v>
      </c>
      <c r="N802" s="8">
        <f ca="1">J802/AVERAGE(L682:L801)</f>
        <v>21.913400533669702</v>
      </c>
      <c r="O802" s="13">
        <f ca="1">1/M802-(G802/100-(((E802/E682)^(1/10))-1))</f>
        <v>1.6529295513579928E-2</v>
      </c>
      <c r="P802" s="5">
        <f ca="1">((G802/G803+G802/1200+((1+G803/1200)^(-119))*(1-G802/G803)))</f>
        <v>1.0030403933565546</v>
      </c>
      <c r="Q802" s="5">
        <f ca="1">Q801*P801*E801/E802</f>
        <v>13.630759786219205</v>
      </c>
      <c r="R802" s="10">
        <f t="shared" ca="1" si="119"/>
        <v>1.4584059864123589E-2</v>
      </c>
      <c r="S802" s="10">
        <f t="shared" ca="1" si="120"/>
        <v>-2.0010888104683655E-2</v>
      </c>
      <c r="T802" s="10">
        <f t="shared" ca="1" si="121"/>
        <v>3.4594947968807244E-2</v>
      </c>
      <c r="U802" s="10"/>
      <c r="V802" s="11"/>
      <c r="W802" s="12"/>
      <c r="X802" s="12"/>
    </row>
    <row r="803" spans="1:24" x14ac:dyDescent="0.2">
      <c r="A803" s="3">
        <v>1937.1</v>
      </c>
      <c r="B803" s="4">
        <v>12.28</v>
      </c>
      <c r="C803" s="1">
        <v>0.78</v>
      </c>
      <c r="D803" s="4">
        <v>1.19</v>
      </c>
      <c r="E803" s="4">
        <v>14.6</v>
      </c>
      <c r="F803" s="1">
        <f t="shared" ca="1" si="126"/>
        <v>1937.791666666606</v>
      </c>
      <c r="G803" s="5">
        <f ca="1">G794*3/12+G806*9/12</f>
        <v>2.59</v>
      </c>
      <c r="H803" s="1">
        <f t="shared" ca="1" si="122"/>
        <v>229.62170136986302</v>
      </c>
      <c r="I803" s="1">
        <f t="shared" ca="1" si="123"/>
        <v>14.585091780821918</v>
      </c>
      <c r="J803" s="6">
        <f t="shared" ca="1" si="127"/>
        <v>7621.4958586568837</v>
      </c>
      <c r="K803" s="1">
        <f t="shared" ca="1" si="124"/>
        <v>22.251614383561641</v>
      </c>
      <c r="L803" s="6">
        <f t="shared" ca="1" si="125"/>
        <v>738.5651524268477</v>
      </c>
      <c r="M803" s="7">
        <f t="shared" ca="1" si="118"/>
        <v>14.361659574753359</v>
      </c>
      <c r="N803" s="8">
        <f ca="1">J803/AVERAGE(L683:L802)</f>
        <v>18.67277487158368</v>
      </c>
      <c r="O803" s="13">
        <f ca="1">1/M803-(G803/100-(((E803/E683)^(1/10))-1))</f>
        <v>2.6337983197570587E-2</v>
      </c>
      <c r="P803" s="5">
        <f ca="1">((G803/G804+G803/1200+((1+G804/1200)^(-119))*(1-G803/G804)))</f>
        <v>1.0030324776192163</v>
      </c>
      <c r="Q803" s="5">
        <f ca="1">Q802*P802*E802/E803</f>
        <v>13.672202657718017</v>
      </c>
      <c r="R803" s="10">
        <f t="shared" ca="1" si="119"/>
        <v>3.3197872148313268E-2</v>
      </c>
      <c r="S803" s="10">
        <f t="shared" ca="1" si="120"/>
        <v>-2.0251145661065006E-2</v>
      </c>
      <c r="T803" s="10">
        <f t="shared" ca="1" si="121"/>
        <v>5.3449017809378274E-2</v>
      </c>
      <c r="U803" s="10"/>
      <c r="V803" s="11"/>
      <c r="W803" s="12"/>
      <c r="X803" s="12"/>
    </row>
    <row r="804" spans="1:24" x14ac:dyDescent="0.2">
      <c r="A804" s="3">
        <v>1937.11</v>
      </c>
      <c r="B804" s="4">
        <v>11.2</v>
      </c>
      <c r="C804" s="1">
        <v>0.79</v>
      </c>
      <c r="D804" s="4">
        <v>1.1599999999999999</v>
      </c>
      <c r="E804" s="4">
        <v>14.5</v>
      </c>
      <c r="F804" s="1">
        <f t="shared" ca="1" si="126"/>
        <v>1937.8749999999393</v>
      </c>
      <c r="G804" s="5">
        <f ca="1">G794*2/12+G806*10/12</f>
        <v>2.58</v>
      </c>
      <c r="H804" s="1">
        <f t="shared" ca="1" si="122"/>
        <v>210.87128275862068</v>
      </c>
      <c r="I804" s="1">
        <f t="shared" ca="1" si="123"/>
        <v>14.873956551724138</v>
      </c>
      <c r="J804" s="6">
        <f t="shared" ca="1" si="127"/>
        <v>7040.2815375550526</v>
      </c>
      <c r="K804" s="1">
        <f t="shared" ca="1" si="124"/>
        <v>21.840239999999998</v>
      </c>
      <c r="L804" s="6">
        <f t="shared" ca="1" si="125"/>
        <v>729.17201638963036</v>
      </c>
      <c r="M804" s="7">
        <f t="shared" ca="1" si="118"/>
        <v>13.158119166486065</v>
      </c>
      <c r="N804" s="8">
        <f ca="1">J804/AVERAGE(L684:L803)</f>
        <v>17.1137180434607</v>
      </c>
      <c r="O804" s="13">
        <f ca="1">1/M804-(G804/100-(((E804/E684)^(1/10))-1))</f>
        <v>3.2697868622299425E-2</v>
      </c>
      <c r="P804" s="5">
        <f ca="1">((G804/G805+G804/1200+((1+G805/1200)^(-119))*(1-G804/G805)))</f>
        <v>1.0030245621560687</v>
      </c>
      <c r="Q804" s="5">
        <f ca="1">Q803*P803*E803/E804</f>
        <v>13.808240294602131</v>
      </c>
      <c r="R804" s="10">
        <f t="shared" ca="1" si="119"/>
        <v>4.0221589119463719E-2</v>
      </c>
      <c r="S804" s="10">
        <f t="shared" ca="1" si="120"/>
        <v>-2.1586717669969002E-2</v>
      </c>
      <c r="T804" s="10">
        <f t="shared" ca="1" si="121"/>
        <v>6.1808306789432721E-2</v>
      </c>
      <c r="U804" s="10"/>
      <c r="V804" s="11"/>
      <c r="W804" s="12"/>
      <c r="X804" s="12"/>
    </row>
    <row r="805" spans="1:24" x14ac:dyDescent="0.2">
      <c r="A805" s="3">
        <v>1937.12</v>
      </c>
      <c r="B805" s="4">
        <v>11.02</v>
      </c>
      <c r="C805" s="1">
        <v>0.8</v>
      </c>
      <c r="D805" s="4">
        <v>1.1299999999999999</v>
      </c>
      <c r="E805" s="4">
        <v>14.4</v>
      </c>
      <c r="F805" s="1">
        <f t="shared" ca="1" si="126"/>
        <v>1937.9583333332725</v>
      </c>
      <c r="G805" s="5">
        <f ca="1">G794*1/12+G806*11/12</f>
        <v>2.57</v>
      </c>
      <c r="H805" s="1">
        <f t="shared" ca="1" si="122"/>
        <v>208.92312916666666</v>
      </c>
      <c r="I805" s="1">
        <f t="shared" ca="1" si="123"/>
        <v>15.166833333333333</v>
      </c>
      <c r="J805" s="6">
        <f t="shared" ca="1" si="127"/>
        <v>7017.4367086571501</v>
      </c>
      <c r="K805" s="1">
        <f t="shared" ca="1" si="124"/>
        <v>21.423152083333331</v>
      </c>
      <c r="L805" s="6">
        <f t="shared" ca="1" si="125"/>
        <v>719.57381858281121</v>
      </c>
      <c r="M805" s="7">
        <f t="shared" ca="1" si="118"/>
        <v>13.00848303370614</v>
      </c>
      <c r="N805" s="8">
        <f ca="1">J805/AVERAGE(L685:L804)</f>
        <v>16.928806001197078</v>
      </c>
      <c r="O805" s="13">
        <f ca="1">1/M805-(G805/100-(((E805/E685)^(1/10))-1))</f>
        <v>3.2992381382443994E-2</v>
      </c>
      <c r="P805" s="5">
        <f ca="1">((G805/G806+G805/1200+((1+G806/1200)^(-119))*(1-G805/G806)))</f>
        <v>1.0030166469673172</v>
      </c>
      <c r="Q805" s="5">
        <f ca="1">Q804*P804*E804/E805</f>
        <v>13.946184760192136</v>
      </c>
      <c r="R805" s="10">
        <f t="shared" ca="1" si="119"/>
        <v>3.8055128799596272E-2</v>
      </c>
      <c r="S805" s="10">
        <f t="shared" ca="1" si="120"/>
        <v>-2.3759462054063318E-2</v>
      </c>
      <c r="T805" s="10">
        <f t="shared" ca="1" si="121"/>
        <v>6.181459085365959E-2</v>
      </c>
      <c r="U805" s="10"/>
      <c r="V805" s="11"/>
      <c r="W805" s="12"/>
      <c r="X805" s="12"/>
    </row>
    <row r="806" spans="1:24" x14ac:dyDescent="0.2">
      <c r="A806" s="3">
        <v>1938.01</v>
      </c>
      <c r="B806" s="4">
        <v>11.31</v>
      </c>
      <c r="C806" s="1">
        <v>0.79333299999999995</v>
      </c>
      <c r="D806" s="4">
        <v>1.07667</v>
      </c>
      <c r="E806" s="4">
        <v>14.2</v>
      </c>
      <c r="F806" s="1">
        <f t="shared" ca="1" si="126"/>
        <v>1938.0416666666058</v>
      </c>
      <c r="G806" s="5">
        <v>2.56</v>
      </c>
      <c r="H806" s="1">
        <f t="shared" ca="1" si="122"/>
        <v>217.44112183098594</v>
      </c>
      <c r="I806" s="1">
        <f t="shared" ca="1" si="123"/>
        <v>15.252273873169013</v>
      </c>
      <c r="J806" s="6">
        <f t="shared" ca="1" si="127"/>
        <v>7346.2360947982233</v>
      </c>
      <c r="K806" s="1">
        <f t="shared" ca="1" si="124"/>
        <v>20.699587324647887</v>
      </c>
      <c r="L806" s="6">
        <f t="shared" ca="1" si="125"/>
        <v>699.3343957724494</v>
      </c>
      <c r="M806" s="7">
        <f t="shared" ca="1" si="118"/>
        <v>13.511461918562416</v>
      </c>
      <c r="N806" s="8">
        <f ca="1">J806/AVERAGE(L686:L805)</f>
        <v>17.591202047422154</v>
      </c>
      <c r="O806" s="13">
        <f ca="1">1/M806-(G806/100-(((E806/E686)^(1/10))-1))</f>
        <v>2.8858466812653638E-2</v>
      </c>
      <c r="P806" s="5">
        <f ca="1">((G806/G807+G806/1200+((1+G807/1200)^(-119))*(1-G806/G807)))</f>
        <v>1.0035927963643612</v>
      </c>
      <c r="Q806" s="5">
        <f ca="1">Q805*P805*E805/E806</f>
        <v>14.185273158917358</v>
      </c>
      <c r="R806" s="10">
        <f t="shared" ca="1" si="119"/>
        <v>3.1103047120271787E-2</v>
      </c>
      <c r="S806" s="10">
        <f t="shared" ca="1" si="120"/>
        <v>-2.6597243407654902E-2</v>
      </c>
      <c r="T806" s="10">
        <f t="shared" ca="1" si="121"/>
        <v>5.770029052792669E-2</v>
      </c>
      <c r="U806" s="10"/>
      <c r="V806" s="11"/>
      <c r="W806" s="12"/>
      <c r="X806" s="12"/>
    </row>
    <row r="807" spans="1:24" x14ac:dyDescent="0.2">
      <c r="A807" s="3">
        <v>1938.02</v>
      </c>
      <c r="B807" s="4">
        <v>11.04</v>
      </c>
      <c r="C807" s="1">
        <v>0.78666700000000001</v>
      </c>
      <c r="D807" s="4">
        <v>1.0233300000000001</v>
      </c>
      <c r="E807" s="4">
        <v>14.1</v>
      </c>
      <c r="F807" s="1">
        <f t="shared" ca="1" si="126"/>
        <v>1938.1249999999391</v>
      </c>
      <c r="G807" s="5">
        <f ca="1">G806*11/12+G818*1/12</f>
        <v>2.5433333333333334</v>
      </c>
      <c r="H807" s="1">
        <f t="shared" ca="1" si="122"/>
        <v>213.7555404255319</v>
      </c>
      <c r="I807" s="1">
        <f t="shared" ca="1" si="123"/>
        <v>15.231379503617021</v>
      </c>
      <c r="J807" s="6">
        <f t="shared" ca="1" si="127"/>
        <v>7264.6015423670251</v>
      </c>
      <c r="K807" s="1">
        <f t="shared" ca="1" si="124"/>
        <v>19.813628368085109</v>
      </c>
      <c r="L807" s="6">
        <f t="shared" ca="1" si="125"/>
        <v>673.37723698826528</v>
      </c>
      <c r="M807" s="7">
        <f t="shared" ca="1" si="118"/>
        <v>13.263076236460869</v>
      </c>
      <c r="N807" s="8">
        <f ca="1">J807/AVERAGE(L687:L806)</f>
        <v>17.278131157697963</v>
      </c>
      <c r="O807" s="13">
        <f ca="1">1/M807-(G807/100-(((E807/E687)^(1/10))-1))</f>
        <v>3.0858458141780898E-2</v>
      </c>
      <c r="P807" s="5">
        <f ca="1">((G807/G808+G807/1200+((1+G808/1200)^(-119))*(1-G807/G808)))</f>
        <v>1.0035800712783167</v>
      </c>
      <c r="Q807" s="5">
        <f ca="1">Q806*P806*E806/E807</f>
        <v>14.337204183393803</v>
      </c>
      <c r="R807" s="10">
        <f t="shared" ca="1" si="119"/>
        <v>2.8442462730988938E-2</v>
      </c>
      <c r="S807" s="10">
        <f t="shared" ca="1" si="120"/>
        <v>-2.6518995026350467E-2</v>
      </c>
      <c r="T807" s="10">
        <f t="shared" ca="1" si="121"/>
        <v>5.4961457757339405E-2</v>
      </c>
      <c r="U807" s="10"/>
      <c r="V807" s="11"/>
      <c r="W807" s="12"/>
      <c r="X807" s="12"/>
    </row>
    <row r="808" spans="1:24" x14ac:dyDescent="0.2">
      <c r="A808" s="3">
        <v>1938.03</v>
      </c>
      <c r="B808" s="4">
        <v>10.31</v>
      </c>
      <c r="C808" s="1">
        <v>0.78</v>
      </c>
      <c r="D808" s="4">
        <v>0.97</v>
      </c>
      <c r="E808" s="4">
        <v>14.1</v>
      </c>
      <c r="F808" s="1">
        <f t="shared" ca="1" si="126"/>
        <v>1938.2083333332723</v>
      </c>
      <c r="G808" s="5">
        <f ca="1">G806*10/12+G818*2/12</f>
        <v>2.5266666666666664</v>
      </c>
      <c r="H808" s="1">
        <f t="shared" ca="1" si="122"/>
        <v>199.62134255319148</v>
      </c>
      <c r="I808" s="1">
        <f t="shared" ca="1" si="123"/>
        <v>15.102293617021276</v>
      </c>
      <c r="J808" s="6">
        <f t="shared" ca="1" si="127"/>
        <v>6827.0145835197363</v>
      </c>
      <c r="K808" s="1">
        <f t="shared" ca="1" si="124"/>
        <v>18.781057446808511</v>
      </c>
      <c r="L808" s="6">
        <f t="shared" ca="1" si="125"/>
        <v>642.30884054453395</v>
      </c>
      <c r="M808" s="7">
        <f t="shared" ca="1" si="118"/>
        <v>12.377286234697685</v>
      </c>
      <c r="N808" s="8">
        <f ca="1">J808/AVERAGE(L688:L807)</f>
        <v>16.140609995378352</v>
      </c>
      <c r="O808" s="13">
        <f ca="1">1/M808-(G808/100-(((E808/E688)^(1/10))-1))</f>
        <v>3.6420989784192101E-2</v>
      </c>
      <c r="P808" s="5">
        <f ca="1">((G808/G809+G808/1200+((1+G809/1200)^(-119))*(1-G808/G809)))</f>
        <v>1.0035673474667679</v>
      </c>
      <c r="Q808" s="5">
        <f ca="1">Q807*P807*E807/E808</f>
        <v>14.388532396302134</v>
      </c>
      <c r="R808" s="10">
        <f t="shared" ca="1" si="119"/>
        <v>3.7264658511913407E-2</v>
      </c>
      <c r="S808" s="10">
        <f t="shared" ca="1" si="120"/>
        <v>-2.61621543400955E-2</v>
      </c>
      <c r="T808" s="10">
        <f t="shared" ca="1" si="121"/>
        <v>6.3426812852008907E-2</v>
      </c>
      <c r="U808" s="10"/>
      <c r="V808" s="11"/>
      <c r="W808" s="12"/>
      <c r="X808" s="12"/>
    </row>
    <row r="809" spans="1:24" x14ac:dyDescent="0.2">
      <c r="A809" s="3">
        <v>1938.04</v>
      </c>
      <c r="B809" s="4">
        <v>9.89</v>
      </c>
      <c r="C809" s="1">
        <v>0.76666699999999999</v>
      </c>
      <c r="D809" s="4">
        <v>0.90333300000000005</v>
      </c>
      <c r="E809" s="4">
        <v>14.2</v>
      </c>
      <c r="F809" s="1">
        <f t="shared" ca="1" si="126"/>
        <v>1938.2916666666056</v>
      </c>
      <c r="G809" s="5">
        <f ca="1">G806*9/12+G818*3/12</f>
        <v>2.5099999999999998</v>
      </c>
      <c r="H809" s="1">
        <f t="shared" ca="1" si="122"/>
        <v>190.14082183098594</v>
      </c>
      <c r="I809" s="1">
        <f t="shared" ca="1" si="123"/>
        <v>14.739605000070423</v>
      </c>
      <c r="J809" s="6">
        <f t="shared" ca="1" si="127"/>
        <v>6544.7901096647947</v>
      </c>
      <c r="K809" s="1">
        <f t="shared" ca="1" si="124"/>
        <v>17.367085845000002</v>
      </c>
      <c r="L809" s="6">
        <f t="shared" ca="1" si="125"/>
        <v>597.78815815306655</v>
      </c>
      <c r="M809" s="7">
        <f t="shared" ca="1" si="118"/>
        <v>11.789517720684184</v>
      </c>
      <c r="N809" s="8">
        <f ca="1">J809/AVERAGE(L689:L808)</f>
        <v>15.393610143198446</v>
      </c>
      <c r="O809" s="13">
        <f ca="1">1/M809-(G809/100-(((E809/E689)^(1/10))-1))</f>
        <v>4.1309073176831634E-2</v>
      </c>
      <c r="P809" s="5">
        <f ca="1">((G809/G810+G809/1200+((1+G810/1200)^(-119))*(1-G809/G810)))</f>
        <v>1.0035546249313114</v>
      </c>
      <c r="Q809" s="5">
        <f ca="1">Q808*P808*E808/E809</f>
        <v>14.338172126876191</v>
      </c>
      <c r="R809" s="10">
        <f t="shared" ca="1" si="119"/>
        <v>4.8104893599344223E-2</v>
      </c>
      <c r="S809" s="10">
        <f t="shared" ca="1" si="120"/>
        <v>-2.7181975581121565E-2</v>
      </c>
      <c r="T809" s="10">
        <f t="shared" ca="1" si="121"/>
        <v>7.5286869180465787E-2</v>
      </c>
      <c r="U809" s="10"/>
      <c r="V809" s="11"/>
      <c r="W809" s="12"/>
      <c r="X809" s="12"/>
    </row>
    <row r="810" spans="1:24" x14ac:dyDescent="0.2">
      <c r="A810" s="3">
        <v>1938.05</v>
      </c>
      <c r="B810" s="4">
        <v>9.98</v>
      </c>
      <c r="C810" s="1">
        <v>0.75333300000000003</v>
      </c>
      <c r="D810" s="4">
        <v>0.83666700000000005</v>
      </c>
      <c r="E810" s="4">
        <v>14.1</v>
      </c>
      <c r="F810" s="1">
        <f t="shared" ca="1" si="126"/>
        <v>1938.3749999999388</v>
      </c>
      <c r="G810" s="5">
        <f ca="1">G806*8/12+G818*4/12</f>
        <v>2.4933333333333332</v>
      </c>
      <c r="H810" s="1">
        <f t="shared" ca="1" si="122"/>
        <v>193.23191063829788</v>
      </c>
      <c r="I810" s="1">
        <f t="shared" ca="1" si="123"/>
        <v>14.58596943255319</v>
      </c>
      <c r="J810" s="6">
        <f t="shared" ca="1" si="127"/>
        <v>6693.0260481108899</v>
      </c>
      <c r="K810" s="1">
        <f t="shared" ca="1" si="124"/>
        <v>16.199475248297873</v>
      </c>
      <c r="L810" s="6">
        <f t="shared" ca="1" si="125"/>
        <v>561.10561368685308</v>
      </c>
      <c r="M810" s="7">
        <f t="shared" ca="1" si="118"/>
        <v>11.992275930545693</v>
      </c>
      <c r="N810" s="8">
        <f ca="1">J810/AVERAGE(L690:L809)</f>
        <v>15.677821270315917</v>
      </c>
      <c r="O810" s="13">
        <f ca="1">1/M810-(G810/100-(((E810/E690)^(1/10))-1))</f>
        <v>3.8776390744273179E-2</v>
      </c>
      <c r="P810" s="5">
        <f ca="1">((G810/G811+G810/1200+((1+G811/1200)^(-119))*(1-G810/G811)))</f>
        <v>1.0035419036735465</v>
      </c>
      <c r="Q810" s="5">
        <f ca="1">Q809*P809*E809/E810</f>
        <v>14.491189581845889</v>
      </c>
      <c r="R810" s="10">
        <f t="shared" ca="1" si="119"/>
        <v>5.0764082631583385E-2</v>
      </c>
      <c r="S810" s="10">
        <f t="shared" ca="1" si="120"/>
        <v>-2.8334194709689453E-2</v>
      </c>
      <c r="T810" s="10">
        <f t="shared" ca="1" si="121"/>
        <v>7.9098277341272838E-2</v>
      </c>
      <c r="U810" s="10"/>
      <c r="V810" s="11"/>
      <c r="W810" s="12"/>
      <c r="X810" s="12"/>
    </row>
    <row r="811" spans="1:24" x14ac:dyDescent="0.2">
      <c r="A811" s="3">
        <v>1938.06</v>
      </c>
      <c r="B811" s="4">
        <v>10.210000000000001</v>
      </c>
      <c r="C811" s="1">
        <v>0.74</v>
      </c>
      <c r="D811" s="4">
        <v>0.77</v>
      </c>
      <c r="E811" s="4">
        <v>14.1</v>
      </c>
      <c r="F811" s="1">
        <f t="shared" ca="1" si="126"/>
        <v>1938.4583333332721</v>
      </c>
      <c r="G811" s="5">
        <f ca="1">G806*7/12+G818*5/12</f>
        <v>2.4766666666666666</v>
      </c>
      <c r="H811" s="1">
        <f t="shared" ca="1" si="122"/>
        <v>197.68515106382981</v>
      </c>
      <c r="I811" s="1">
        <f t="shared" ca="1" si="123"/>
        <v>14.327817021276594</v>
      </c>
      <c r="J811" s="6">
        <f t="shared" ca="1" si="127"/>
        <v>6888.6305167848068</v>
      </c>
      <c r="K811" s="1">
        <f t="shared" ca="1" si="124"/>
        <v>14.908674468085106</v>
      </c>
      <c r="L811" s="6">
        <f t="shared" ca="1" si="125"/>
        <v>519.51474024723802</v>
      </c>
      <c r="M811" s="7">
        <f t="shared" ca="1" si="118"/>
        <v>12.288966307788129</v>
      </c>
      <c r="N811" s="8">
        <f ca="1">J811/AVERAGE(L691:L810)</f>
        <v>16.083606052598888</v>
      </c>
      <c r="O811" s="13">
        <f ca="1">1/M811-(G811/100-(((E811/E691)^(1/10))-1))</f>
        <v>3.7501644440433156E-2</v>
      </c>
      <c r="P811" s="5">
        <f ca="1">((G811/G812+G811/1200+((1+G812/1200)^(-119))*(1-G811/G812)))</f>
        <v>1.0035291836950739</v>
      </c>
      <c r="Q811" s="5">
        <f ca="1">Q810*P810*E810/E811</f>
        <v>14.542515979459887</v>
      </c>
      <c r="R811" s="10">
        <f t="shared" ca="1" si="119"/>
        <v>5.1574684693842077E-2</v>
      </c>
      <c r="S811" s="10">
        <f t="shared" ca="1" si="120"/>
        <v>-2.9200565630217001E-2</v>
      </c>
      <c r="T811" s="10">
        <f t="shared" ca="1" si="121"/>
        <v>8.0775250324059078E-2</v>
      </c>
      <c r="U811" s="10"/>
      <c r="V811" s="11"/>
      <c r="W811" s="12"/>
      <c r="X811" s="12"/>
    </row>
    <row r="812" spans="1:24" x14ac:dyDescent="0.2">
      <c r="A812" s="3">
        <v>1938.07</v>
      </c>
      <c r="B812" s="4">
        <v>12.24</v>
      </c>
      <c r="C812" s="1">
        <v>0.71333299999999999</v>
      </c>
      <c r="D812" s="4">
        <v>0.72</v>
      </c>
      <c r="E812" s="4">
        <v>14.1</v>
      </c>
      <c r="F812" s="1">
        <f t="shared" ca="1" si="126"/>
        <v>1938.5416666666054</v>
      </c>
      <c r="G812" s="5">
        <f ca="1">G806*6/12+G818*6/12</f>
        <v>2.46</v>
      </c>
      <c r="H812" s="1">
        <f t="shared" ca="1" si="122"/>
        <v>236.98983829787235</v>
      </c>
      <c r="I812" s="1">
        <f t="shared" ca="1" si="123"/>
        <v>13.81149283680851</v>
      </c>
      <c r="J812" s="6">
        <f t="shared" ca="1" si="127"/>
        <v>8298.3671055973064</v>
      </c>
      <c r="K812" s="1">
        <f t="shared" ca="1" si="124"/>
        <v>13.940578723404254</v>
      </c>
      <c r="L812" s="6">
        <f t="shared" ca="1" si="125"/>
        <v>488.13924150572387</v>
      </c>
      <c r="M812" s="7">
        <f t="shared" ca="1" si="118"/>
        <v>14.770328017492069</v>
      </c>
      <c r="N812" s="8">
        <f ca="1">J812/AVERAGE(L692:L811)</f>
        <v>19.332142114203595</v>
      </c>
      <c r="O812" s="13">
        <f ca="1">1/M812-(G812/100-(((E812/E692)^(1/10))-1))</f>
        <v>2.3997805336053363E-2</v>
      </c>
      <c r="P812" s="5">
        <f ca="1">((G812/G813+G812/1200+((1+G813/1200)^(-119))*(1-G812/G813)))</f>
        <v>1.0035164649974975</v>
      </c>
      <c r="Q812" s="5">
        <f ca="1">Q811*P811*E811/E812</f>
        <v>14.593839189739949</v>
      </c>
      <c r="R812" s="10">
        <f t="shared" ca="1" si="119"/>
        <v>2.8868789327310074E-2</v>
      </c>
      <c r="S812" s="10">
        <f t="shared" ca="1" si="120"/>
        <v>-3.0457331358398787E-2</v>
      </c>
      <c r="T812" s="10">
        <f t="shared" ca="1" si="121"/>
        <v>5.9326120685708861E-2</v>
      </c>
      <c r="U812" s="10"/>
      <c r="V812" s="11"/>
      <c r="W812" s="12"/>
      <c r="X812" s="12"/>
    </row>
    <row r="813" spans="1:24" x14ac:dyDescent="0.2">
      <c r="A813" s="3">
        <v>1938.08</v>
      </c>
      <c r="B813" s="4">
        <v>12.31</v>
      </c>
      <c r="C813" s="1">
        <v>0.68666700000000003</v>
      </c>
      <c r="D813" s="4">
        <v>0.67</v>
      </c>
      <c r="E813" s="4">
        <v>14.1</v>
      </c>
      <c r="F813" s="1">
        <f t="shared" ca="1" si="126"/>
        <v>1938.6249999999386</v>
      </c>
      <c r="G813" s="5">
        <f ca="1">G806*5/12+G818*7/12</f>
        <v>2.4433333333333334</v>
      </c>
      <c r="H813" s="1">
        <f t="shared" ca="1" si="122"/>
        <v>238.34517234042553</v>
      </c>
      <c r="I813" s="1">
        <f t="shared" ca="1" si="123"/>
        <v>13.295188014255318</v>
      </c>
      <c r="J813" s="6">
        <f t="shared" ca="1" si="127"/>
        <v>8384.6201231218238</v>
      </c>
      <c r="K813" s="1">
        <f t="shared" ca="1" si="124"/>
        <v>12.972482978723406</v>
      </c>
      <c r="L813" s="6">
        <f t="shared" ca="1" si="125"/>
        <v>456.35219191646001</v>
      </c>
      <c r="M813" s="7">
        <f t="shared" ca="1" si="118"/>
        <v>14.903588512604367</v>
      </c>
      <c r="N813" s="8">
        <f ca="1">J813/AVERAGE(L693:L812)</f>
        <v>19.505140465262347</v>
      </c>
      <c r="O813" s="13">
        <f ca="1">1/M813-(G813/100-(((E813/E693)^(1/10))-1))</f>
        <v>2.3559102649396826E-2</v>
      </c>
      <c r="P813" s="5">
        <f ca="1">((G813/G814+G813/1200+((1+G814/1200)^(-119))*(1-G813/G814)))</f>
        <v>1.0035037475824222</v>
      </c>
      <c r="Q813" s="5">
        <f ca="1">Q812*P812*E812/E813</f>
        <v>14.645157914429776</v>
      </c>
      <c r="R813" s="10">
        <f t="shared" ca="1" si="119"/>
        <v>2.4802991904072424E-2</v>
      </c>
      <c r="S813" s="10">
        <f t="shared" ca="1" si="120"/>
        <v>-3.0909865462287356E-2</v>
      </c>
      <c r="T813" s="10">
        <f t="shared" ca="1" si="121"/>
        <v>5.571285736635978E-2</v>
      </c>
      <c r="U813" s="10"/>
      <c r="V813" s="11"/>
      <c r="W813" s="12"/>
      <c r="X813" s="12"/>
    </row>
    <row r="814" spans="1:24" x14ac:dyDescent="0.2">
      <c r="A814" s="3">
        <v>1938.09</v>
      </c>
      <c r="B814" s="4">
        <v>11.75</v>
      </c>
      <c r="C814" s="1">
        <v>0.66</v>
      </c>
      <c r="D814" s="4">
        <v>0.62</v>
      </c>
      <c r="E814" s="4">
        <v>14.1</v>
      </c>
      <c r="F814" s="1">
        <f t="shared" ca="1" si="126"/>
        <v>1938.7083333332719</v>
      </c>
      <c r="G814" s="5">
        <f ca="1">G806*4/12+G818*8/12</f>
        <v>2.4266666666666667</v>
      </c>
      <c r="H814" s="1">
        <f t="shared" ca="1" si="122"/>
        <v>227.5025</v>
      </c>
      <c r="I814" s="1">
        <f t="shared" ca="1" si="123"/>
        <v>12.778863829787236</v>
      </c>
      <c r="J814" s="6">
        <f t="shared" ca="1" si="127"/>
        <v>8040.6531724982242</v>
      </c>
      <c r="K814" s="1">
        <f t="shared" ca="1" si="124"/>
        <v>12.004387234042552</v>
      </c>
      <c r="L814" s="6">
        <f t="shared" ca="1" si="125"/>
        <v>424.27276314458715</v>
      </c>
      <c r="M814" s="7">
        <f t="shared" ca="1" si="118"/>
        <v>14.282330508639975</v>
      </c>
      <c r="N814" s="8">
        <f ca="1">J814/AVERAGE(L694:L813)</f>
        <v>18.692886470097683</v>
      </c>
      <c r="O814" s="13">
        <f ca="1">1/M814-(G814/100-(((E814/E694)^(1/10))-1))</f>
        <v>2.5504494672704089E-2</v>
      </c>
      <c r="P814" s="5">
        <f ca="1">((G814/G815+G814/1200+((1+G815/1200)^(-119))*(1-G814/G815)))</f>
        <v>1.0034910314514565</v>
      </c>
      <c r="Q814" s="5">
        <f ca="1">Q813*P813*E813/E814</f>
        <v>14.696470851066652</v>
      </c>
      <c r="R814" s="10">
        <f t="shared" ca="1" si="119"/>
        <v>2.8408621378166687E-2</v>
      </c>
      <c r="S814" s="10">
        <f t="shared" ca="1" si="120"/>
        <v>-3.0965532034229248E-2</v>
      </c>
      <c r="T814" s="10">
        <f t="shared" ca="1" si="121"/>
        <v>5.9374153412395936E-2</v>
      </c>
      <c r="U814" s="10"/>
      <c r="V814" s="11"/>
      <c r="W814" s="12"/>
      <c r="X814" s="12"/>
    </row>
    <row r="815" spans="1:24" x14ac:dyDescent="0.2">
      <c r="A815" s="3">
        <v>1938.1</v>
      </c>
      <c r="B815" s="4">
        <v>13.06</v>
      </c>
      <c r="C815" s="1">
        <v>0.61</v>
      </c>
      <c r="D815" s="4">
        <v>0.62666699999999997</v>
      </c>
      <c r="E815" s="4">
        <v>14</v>
      </c>
      <c r="F815" s="1">
        <f t="shared" ca="1" si="126"/>
        <v>1938.7916666666051</v>
      </c>
      <c r="G815" s="5">
        <f ca="1">G806*3/12+G818*9/12</f>
        <v>2.4099999999999997</v>
      </c>
      <c r="H815" s="1">
        <f t="shared" ca="1" si="122"/>
        <v>254.67279857142856</v>
      </c>
      <c r="I815" s="1">
        <f t="shared" ca="1" si="123"/>
        <v>11.895130714285713</v>
      </c>
      <c r="J815" s="6">
        <f t="shared" ca="1" si="127"/>
        <v>9035.9711687796116</v>
      </c>
      <c r="K815" s="1">
        <f t="shared" ca="1" si="124"/>
        <v>12.220140785785713</v>
      </c>
      <c r="L815" s="6">
        <f t="shared" ca="1" si="125"/>
        <v>433.57924536183862</v>
      </c>
      <c r="M815" s="7">
        <f t="shared" ca="1" si="118"/>
        <v>16.061147643333449</v>
      </c>
      <c r="N815" s="8">
        <f ca="1">J815/AVERAGE(L695:L814)</f>
        <v>21.007760685339612</v>
      </c>
      <c r="O815" s="13">
        <f ca="1">1/M815-(G815/100-(((E815/E695)^(1/10))-1))</f>
        <v>1.7787274932387624E-2</v>
      </c>
      <c r="P815" s="5">
        <f ca="1">((G815/G816+G815/1200+((1+G816/1200)^(-119))*(1-G815/G816)))</f>
        <v>1.0034783166062096</v>
      </c>
      <c r="Q815" s="5">
        <f ca="1">Q814*P814*E814/E815</f>
        <v>14.853117955126233</v>
      </c>
      <c r="R815" s="10">
        <f t="shared" ca="1" si="119"/>
        <v>2.0099522250726087E-2</v>
      </c>
      <c r="S815" s="10">
        <f t="shared" ca="1" si="120"/>
        <v>-3.1314104024488087E-2</v>
      </c>
      <c r="T815" s="10">
        <f t="shared" ca="1" si="121"/>
        <v>5.1413626275214175E-2</v>
      </c>
      <c r="U815" s="10"/>
      <c r="V815" s="11"/>
      <c r="W815" s="12"/>
      <c r="X815" s="12"/>
    </row>
    <row r="816" spans="1:24" x14ac:dyDescent="0.2">
      <c r="A816" s="3">
        <v>1938.11</v>
      </c>
      <c r="B816" s="4">
        <v>13.07</v>
      </c>
      <c r="C816" s="1">
        <v>0.56000000000000005</v>
      </c>
      <c r="D816" s="4">
        <v>0.63333300000000003</v>
      </c>
      <c r="E816" s="4">
        <v>14</v>
      </c>
      <c r="F816" s="1">
        <f t="shared" ca="1" si="126"/>
        <v>1938.8749999999384</v>
      </c>
      <c r="G816" s="5">
        <f ca="1">G806*2/12+G818*10/12</f>
        <v>2.3933333333333331</v>
      </c>
      <c r="H816" s="1">
        <f t="shared" ca="1" si="122"/>
        <v>254.86780071428572</v>
      </c>
      <c r="I816" s="1">
        <f t="shared" ca="1" si="123"/>
        <v>10.920120000000001</v>
      </c>
      <c r="J816" s="6">
        <f t="shared" ca="1" si="127"/>
        <v>9075.1777818141345</v>
      </c>
      <c r="K816" s="1">
        <f t="shared" ca="1" si="124"/>
        <v>12.350129214214286</v>
      </c>
      <c r="L816" s="6">
        <f t="shared" ca="1" si="125"/>
        <v>439.75589671688533</v>
      </c>
      <c r="M816" s="7">
        <f t="shared" ca="1" si="118"/>
        <v>16.149571800715517</v>
      </c>
      <c r="N816" s="8">
        <f ca="1">J816/AVERAGE(L696:L815)</f>
        <v>21.10073946765085</v>
      </c>
      <c r="O816" s="13">
        <f ca="1">1/M816-(G816/100-(((E816/E696)^(1/10))-1))</f>
        <v>1.7613036620319045E-2</v>
      </c>
      <c r="P816" s="5">
        <f ca="1">((G816/G817+G816/1200+((1+G817/1200)^(-119))*(1-G816/G817)))</f>
        <v>1.0034656030482938</v>
      </c>
      <c r="Q816" s="5">
        <f ca="1">Q815*P815*E815/E816</f>
        <v>14.904781801963539</v>
      </c>
      <c r="R816" s="10">
        <f t="shared" ca="1" si="119"/>
        <v>1.5179610781114627E-2</v>
      </c>
      <c r="S816" s="10">
        <f t="shared" ca="1" si="120"/>
        <v>-3.0571380380393531E-2</v>
      </c>
      <c r="T816" s="10">
        <f t="shared" ca="1" si="121"/>
        <v>4.5750991161508159E-2</v>
      </c>
      <c r="U816" s="10"/>
      <c r="V816" s="11"/>
      <c r="W816" s="12"/>
      <c r="X816" s="12"/>
    </row>
    <row r="817" spans="1:24" x14ac:dyDescent="0.2">
      <c r="A817" s="3">
        <v>1938.12</v>
      </c>
      <c r="B817" s="4">
        <v>12.69</v>
      </c>
      <c r="C817" s="1">
        <v>0.51</v>
      </c>
      <c r="D817" s="4">
        <v>0.64</v>
      </c>
      <c r="E817" s="4">
        <v>14</v>
      </c>
      <c r="F817" s="1">
        <f t="shared" ca="1" si="126"/>
        <v>1938.9583333332716</v>
      </c>
      <c r="G817" s="5">
        <f ca="1">G806*1/12+G818*11/12</f>
        <v>2.3766666666666665</v>
      </c>
      <c r="H817" s="1">
        <f t="shared" ca="1" si="122"/>
        <v>247.45771928571426</v>
      </c>
      <c r="I817" s="1">
        <f t="shared" ca="1" si="123"/>
        <v>9.9451092857142847</v>
      </c>
      <c r="J817" s="6">
        <f t="shared" ca="1" si="127"/>
        <v>8840.8340556196199</v>
      </c>
      <c r="K817" s="1">
        <f t="shared" ca="1" si="124"/>
        <v>12.480137142857142</v>
      </c>
      <c r="L817" s="6">
        <f t="shared" ca="1" si="125"/>
        <v>445.87342754898009</v>
      </c>
      <c r="M817" s="7">
        <f t="shared" ca="1" si="118"/>
        <v>15.756484438994008</v>
      </c>
      <c r="N817" s="8">
        <f ca="1">J817/AVERAGE(L697:L816)</f>
        <v>20.558601794186661</v>
      </c>
      <c r="O817" s="13">
        <f ca="1">1/M817-(G817/100-(((E817/E697)^(1/10))-1))</f>
        <v>1.9895869007101573E-2</v>
      </c>
      <c r="P817" s="5">
        <f ca="1">((G817/G818+G817/1200+((1+G818/1200)^(-119))*(1-G817/G818)))</f>
        <v>1.0034528907793234</v>
      </c>
      <c r="Q817" s="5">
        <f ca="1">Q816*P816*E816/E817</f>
        <v>14.956435859210577</v>
      </c>
      <c r="R817" s="10">
        <f t="shared" ca="1" si="119"/>
        <v>1.8110587085912622E-2</v>
      </c>
      <c r="S817" s="10">
        <f t="shared" ca="1" si="120"/>
        <v>-3.0224374065182524E-2</v>
      </c>
      <c r="T817" s="10">
        <f t="shared" ca="1" si="121"/>
        <v>4.8334961151095146E-2</v>
      </c>
      <c r="U817" s="10"/>
      <c r="V817" s="11"/>
      <c r="W817" s="12"/>
      <c r="X817" s="12"/>
    </row>
    <row r="818" spans="1:24" x14ac:dyDescent="0.2">
      <c r="A818" s="3">
        <v>1939.01</v>
      </c>
      <c r="B818" s="4">
        <v>12.5</v>
      </c>
      <c r="C818" s="1">
        <v>0.51333300000000004</v>
      </c>
      <c r="D818" s="4">
        <v>0.66333299999999995</v>
      </c>
      <c r="E818" s="4">
        <v>14</v>
      </c>
      <c r="F818" s="1">
        <f t="shared" ca="1" si="126"/>
        <v>1939.0416666666049</v>
      </c>
      <c r="G818" s="5">
        <v>2.36</v>
      </c>
      <c r="H818" s="1">
        <f t="shared" ca="1" si="122"/>
        <v>243.75267857142856</v>
      </c>
      <c r="I818" s="1">
        <f t="shared" ca="1" si="123"/>
        <v>10.010103499928572</v>
      </c>
      <c r="J818" s="6">
        <f t="shared" ca="1" si="127"/>
        <v>8738.2676662149752</v>
      </c>
      <c r="K818" s="1">
        <f t="shared" ca="1" si="124"/>
        <v>12.935135642785712</v>
      </c>
      <c r="L818" s="6">
        <f t="shared" ca="1" si="125"/>
        <v>463.71050446667016</v>
      </c>
      <c r="M818" s="7">
        <f t="shared" ca="1" si="118"/>
        <v>15.599634410919283</v>
      </c>
      <c r="N818" s="8">
        <f ca="1">J818/AVERAGE(L698:L817)</f>
        <v>20.324966524351225</v>
      </c>
      <c r="O818" s="13">
        <f ca="1">1/M818-(G818/100-(((E818/E698)^(1/10))-1))</f>
        <v>2.0700668161540883E-2</v>
      </c>
      <c r="P818" s="5">
        <f ca="1">((G818/G819+G818/1200+((1+G819/1200)^(-119))*(1-G818/G819)))</f>
        <v>1.0030715805683288</v>
      </c>
      <c r="Q818" s="5">
        <f ca="1">Q817*P817*E817/E818</f>
        <v>15.008078798680387</v>
      </c>
      <c r="R818" s="10">
        <f t="shared" ca="1" si="119"/>
        <v>2.1381882689988085E-2</v>
      </c>
      <c r="S818" s="10">
        <f t="shared" ca="1" si="120"/>
        <v>-2.987516925474043E-2</v>
      </c>
      <c r="T818" s="10">
        <f t="shared" ca="1" si="121"/>
        <v>5.1257051944728516E-2</v>
      </c>
      <c r="U818" s="10"/>
      <c r="V818" s="11"/>
      <c r="W818" s="12"/>
      <c r="X818" s="12"/>
    </row>
    <row r="819" spans="1:24" x14ac:dyDescent="0.2">
      <c r="A819" s="3">
        <v>1939.02</v>
      </c>
      <c r="B819" s="4">
        <v>12.4</v>
      </c>
      <c r="C819" s="1">
        <v>0.51666699999999999</v>
      </c>
      <c r="D819" s="4">
        <v>0.68666700000000003</v>
      </c>
      <c r="E819" s="4">
        <v>13.9</v>
      </c>
      <c r="F819" s="1">
        <f t="shared" ca="1" si="126"/>
        <v>1939.1249999999382</v>
      </c>
      <c r="G819" s="5">
        <f ca="1">G818*11/12+G830*1/12</f>
        <v>2.3474999999999997</v>
      </c>
      <c r="H819" s="1">
        <f t="shared" ca="1" si="122"/>
        <v>243.54224460431655</v>
      </c>
      <c r="I819" s="1">
        <f t="shared" ca="1" si="123"/>
        <v>10.147600072014386</v>
      </c>
      <c r="J819" s="6">
        <f t="shared" ca="1" si="127"/>
        <v>8761.0388708984374</v>
      </c>
      <c r="K819" s="1">
        <f t="shared" ca="1" si="124"/>
        <v>13.48648568352518</v>
      </c>
      <c r="L819" s="6">
        <f t="shared" ca="1" si="125"/>
        <v>485.15453857767881</v>
      </c>
      <c r="M819" s="7">
        <f t="shared" ca="1" si="118"/>
        <v>15.66469692895477</v>
      </c>
      <c r="N819" s="8">
        <f ca="1">J819/AVERAGE(L699:L818)</f>
        <v>20.378795316805171</v>
      </c>
      <c r="O819" s="13">
        <f ca="1">1/M819-(G819/100-(((E819/E699)^(1/10))-1))</f>
        <v>1.9857014083435126E-2</v>
      </c>
      <c r="P819" s="5">
        <f ca="1">((G819/G820+G819/1200+((1+G820/1200)^(-119))*(1-G819/G820)))</f>
        <v>1.0030618269304661</v>
      </c>
      <c r="Q819" s="5">
        <f ca="1">Q818*P818*E818/E819</f>
        <v>15.162480755856766</v>
      </c>
      <c r="R819" s="10">
        <f t="shared" ca="1" si="119"/>
        <v>1.8527802313304642E-2</v>
      </c>
      <c r="S819" s="10">
        <f t="shared" ca="1" si="120"/>
        <v>-2.987687810634021E-2</v>
      </c>
      <c r="T819" s="10">
        <f t="shared" ca="1" si="121"/>
        <v>4.8404680419644852E-2</v>
      </c>
      <c r="U819" s="10"/>
      <c r="V819" s="11"/>
      <c r="W819" s="12"/>
      <c r="X819" s="12"/>
    </row>
    <row r="820" spans="1:24" x14ac:dyDescent="0.2">
      <c r="A820" s="3">
        <v>1939.03</v>
      </c>
      <c r="B820" s="4">
        <v>12.39</v>
      </c>
      <c r="C820" s="1">
        <v>0.52</v>
      </c>
      <c r="D820" s="4">
        <v>0.71</v>
      </c>
      <c r="E820" s="4">
        <v>13.9</v>
      </c>
      <c r="F820" s="1">
        <f t="shared" ca="1" si="126"/>
        <v>1939.2083333332714</v>
      </c>
      <c r="G820" s="5">
        <f ca="1">G818*10/12+G830*2/12</f>
        <v>2.335</v>
      </c>
      <c r="H820" s="1">
        <f t="shared" ca="1" si="122"/>
        <v>243.3458395683453</v>
      </c>
      <c r="I820" s="1">
        <f t="shared" ca="1" si="123"/>
        <v>10.213061870503596</v>
      </c>
      <c r="J820" s="6">
        <f t="shared" ca="1" si="127"/>
        <v>8784.5900506589151</v>
      </c>
      <c r="K820" s="1">
        <f t="shared" ca="1" si="124"/>
        <v>13.944757553956833</v>
      </c>
      <c r="L820" s="6">
        <f t="shared" ca="1" si="125"/>
        <v>503.39458724518403</v>
      </c>
      <c r="M820" s="7">
        <f t="shared" ca="1" si="118"/>
        <v>15.729223743214224</v>
      </c>
      <c r="N820" s="8">
        <f ca="1">J820/AVERAGE(L700:L819)</f>
        <v>20.428999210181164</v>
      </c>
      <c r="O820" s="13">
        <f ca="1">1/M820-(G820/100-(((E820/E700)^(1/10))-1))</f>
        <v>2.0294782447704884E-2</v>
      </c>
      <c r="P820" s="5">
        <f ca="1">((G820/G821+G820/1200+((1+G821/1200)^(-119))*(1-G820/G821)))</f>
        <v>1.0030520738380837</v>
      </c>
      <c r="Q820" s="5">
        <f ca="1">Q819*P819*E819/E820</f>
        <v>15.208905647767722</v>
      </c>
      <c r="R820" s="10">
        <f t="shared" ca="1" si="119"/>
        <v>1.9772370842840337E-2</v>
      </c>
      <c r="S820" s="10">
        <f t="shared" ca="1" si="120"/>
        <v>-2.9993960539809184E-2</v>
      </c>
      <c r="T820" s="10">
        <f t="shared" ca="1" si="121"/>
        <v>4.976633138264952E-2</v>
      </c>
      <c r="U820" s="10"/>
      <c r="V820" s="11"/>
      <c r="W820" s="12"/>
      <c r="X820" s="12"/>
    </row>
    <row r="821" spans="1:24" x14ac:dyDescent="0.2">
      <c r="A821" s="3">
        <v>1939.04</v>
      </c>
      <c r="B821" s="4">
        <v>10.83</v>
      </c>
      <c r="C821" s="1">
        <v>0.52333300000000005</v>
      </c>
      <c r="D821" s="4">
        <v>0.72666699999999995</v>
      </c>
      <c r="E821" s="4">
        <v>13.8</v>
      </c>
      <c r="F821" s="1">
        <f t="shared" ca="1" si="126"/>
        <v>1939.2916666666047</v>
      </c>
      <c r="G821" s="5">
        <f ca="1">G818*9/12+G830*3/12</f>
        <v>2.3224999999999998</v>
      </c>
      <c r="H821" s="1">
        <f t="shared" ca="1" si="122"/>
        <v>214.24800652173911</v>
      </c>
      <c r="I821" s="1">
        <f t="shared" ca="1" si="123"/>
        <v>10.353005724565216</v>
      </c>
      <c r="J821" s="6">
        <f t="shared" ca="1" si="127"/>
        <v>7765.3261673722664</v>
      </c>
      <c r="K821" s="1">
        <f t="shared" ca="1" si="124"/>
        <v>14.375526884130432</v>
      </c>
      <c r="L821" s="6">
        <f t="shared" ca="1" si="125"/>
        <v>521.03474331171765</v>
      </c>
      <c r="M821" s="7">
        <f t="shared" ca="1" si="118"/>
        <v>13.916994579812403</v>
      </c>
      <c r="N821" s="8">
        <f ca="1">J821/AVERAGE(L701:L820)</f>
        <v>18.052037760640467</v>
      </c>
      <c r="O821" s="13">
        <f ca="1">1/M821-(G821/100-(((E821/E701)^(1/10))-1))</f>
        <v>2.8569036467798195E-2</v>
      </c>
      <c r="P821" s="5">
        <f ca="1">((G821/G822+G821/1200+((1+G822/1200)^(-119))*(1-G821/G822)))</f>
        <v>1.0030423212916948</v>
      </c>
      <c r="Q821" s="5">
        <f ca="1">Q820*P820*E820/E821</f>
        <v>15.365870179430152</v>
      </c>
      <c r="R821" s="10">
        <f t="shared" ca="1" si="119"/>
        <v>3.2428061099180283E-2</v>
      </c>
      <c r="S821" s="10">
        <f t="shared" ca="1" si="120"/>
        <v>-3.1216334501771414E-2</v>
      </c>
      <c r="T821" s="10">
        <f t="shared" ca="1" si="121"/>
        <v>6.3644395600951698E-2</v>
      </c>
      <c r="U821" s="10"/>
      <c r="V821" s="11"/>
      <c r="W821" s="12"/>
      <c r="X821" s="12"/>
    </row>
    <row r="822" spans="1:24" x14ac:dyDescent="0.2">
      <c r="A822" s="3">
        <v>1939.05</v>
      </c>
      <c r="B822" s="4">
        <v>11.23</v>
      </c>
      <c r="C822" s="1">
        <v>0.526667</v>
      </c>
      <c r="D822" s="4">
        <v>0.74333300000000002</v>
      </c>
      <c r="E822" s="4">
        <v>13.8</v>
      </c>
      <c r="F822" s="1">
        <f t="shared" ca="1" si="126"/>
        <v>1939.3749999999379</v>
      </c>
      <c r="G822" s="5">
        <f ca="1">G818*8/12+G830*4/12</f>
        <v>2.31</v>
      </c>
      <c r="H822" s="1">
        <f t="shared" ca="1" si="122"/>
        <v>222.16113695652174</v>
      </c>
      <c r="I822" s="1">
        <f t="shared" ca="1" si="123"/>
        <v>10.418961666739129</v>
      </c>
      <c r="J822" s="6">
        <f t="shared" ca="1" si="127"/>
        <v>8083.6033806685</v>
      </c>
      <c r="K822" s="1">
        <f t="shared" ca="1" si="124"/>
        <v>14.705227463695651</v>
      </c>
      <c r="L822" s="6">
        <f t="shared" ca="1" si="125"/>
        <v>535.06760033503633</v>
      </c>
      <c r="M822" s="7">
        <f t="shared" ca="1" si="118"/>
        <v>14.502929499657771</v>
      </c>
      <c r="N822" s="8">
        <f ca="1">J822/AVERAGE(L702:L821)</f>
        <v>18.782552949801378</v>
      </c>
      <c r="O822" s="13">
        <f ca="1">1/M822-(G822/100-(((E822/E702)^(1/10))-1))</f>
        <v>2.5213062237963685E-2</v>
      </c>
      <c r="P822" s="5">
        <f ca="1">((G822/G823+G822/1200+((1+G823/1200)^(-119))*(1-G822/G823)))</f>
        <v>1.0030325692918127</v>
      </c>
      <c r="Q822" s="5">
        <f ca="1">Q821*P821*E821/E822</f>
        <v>15.41261809344245</v>
      </c>
      <c r="R822" s="10">
        <f t="shared" ca="1" si="119"/>
        <v>2.8539893194470922E-2</v>
      </c>
      <c r="S822" s="10">
        <f t="shared" ca="1" si="120"/>
        <v>-3.0925000541305869E-2</v>
      </c>
      <c r="T822" s="10">
        <f t="shared" ca="1" si="121"/>
        <v>5.9464893735776791E-2</v>
      </c>
      <c r="U822" s="10"/>
      <c r="V822" s="11"/>
      <c r="W822" s="12"/>
      <c r="X822" s="12"/>
    </row>
    <row r="823" spans="1:24" x14ac:dyDescent="0.2">
      <c r="A823" s="3">
        <v>1939.06</v>
      </c>
      <c r="B823" s="4">
        <v>11.43</v>
      </c>
      <c r="C823" s="1">
        <v>0.53</v>
      </c>
      <c r="D823" s="4">
        <v>0.76</v>
      </c>
      <c r="E823" s="4">
        <v>13.8</v>
      </c>
      <c r="F823" s="1">
        <f t="shared" ca="1" si="126"/>
        <v>1939.4583333332712</v>
      </c>
      <c r="G823" s="5">
        <f ca="1">G818*7/12+G830*5/12</f>
        <v>2.2975000000000003</v>
      </c>
      <c r="H823" s="1">
        <f t="shared" ca="1" si="122"/>
        <v>226.11770217391302</v>
      </c>
      <c r="I823" s="1">
        <f t="shared" ca="1" si="123"/>
        <v>10.484897826086955</v>
      </c>
      <c r="J823" s="6">
        <f t="shared" ca="1" si="127"/>
        <v>8259.3599694586355</v>
      </c>
      <c r="K823" s="1">
        <f t="shared" ca="1" si="124"/>
        <v>15.034947826086956</v>
      </c>
      <c r="L823" s="6">
        <f t="shared" ca="1" si="125"/>
        <v>549.17879062017175</v>
      </c>
      <c r="M823" s="7">
        <f t="shared" ca="1" si="118"/>
        <v>14.833828921489788</v>
      </c>
      <c r="N823" s="8">
        <f ca="1">J823/AVERAGE(L703:L822)</f>
        <v>19.177986644847689</v>
      </c>
      <c r="O823" s="13">
        <f ca="1">1/M823-(G823/100-(((E823/E703)^(1/10))-1))</f>
        <v>2.3225714827656528E-2</v>
      </c>
      <c r="P823" s="5">
        <f ca="1">((G823/G824+G823/1200+((1+G824/1200)^(-119))*(1-G823/G824)))</f>
        <v>1.0030228178389522</v>
      </c>
      <c r="Q823" s="5">
        <f ca="1">Q822*P822*E822/E823</f>
        <v>15.459357925779061</v>
      </c>
      <c r="R823" s="10">
        <f t="shared" ca="1" si="119"/>
        <v>2.0752726070569327E-2</v>
      </c>
      <c r="S823" s="10">
        <f t="shared" ca="1" si="120"/>
        <v>-3.1445116215023328E-2</v>
      </c>
      <c r="T823" s="10">
        <f t="shared" ca="1" si="121"/>
        <v>5.2197842285592655E-2</v>
      </c>
      <c r="U823" s="10"/>
      <c r="V823" s="11"/>
      <c r="W823" s="12"/>
      <c r="X823" s="12"/>
    </row>
    <row r="824" spans="1:24" x14ac:dyDescent="0.2">
      <c r="A824" s="3">
        <v>1939.07</v>
      </c>
      <c r="B824" s="4">
        <v>11.71</v>
      </c>
      <c r="C824" s="1">
        <v>0.54</v>
      </c>
      <c r="D824" s="4">
        <v>0.776667</v>
      </c>
      <c r="E824" s="4">
        <v>13.8</v>
      </c>
      <c r="F824" s="1">
        <f t="shared" ca="1" si="126"/>
        <v>1939.5416666666044</v>
      </c>
      <c r="G824" s="5">
        <f ca="1">G818*6/12+G830*6/12</f>
        <v>2.2850000000000001</v>
      </c>
      <c r="H824" s="1">
        <f t="shared" ca="1" si="122"/>
        <v>231.65689347826086</v>
      </c>
      <c r="I824" s="1">
        <f t="shared" ca="1" si="123"/>
        <v>10.682726086956521</v>
      </c>
      <c r="J824" s="6">
        <f t="shared" ca="1" si="127"/>
        <v>8494.2061628159463</v>
      </c>
      <c r="K824" s="1">
        <f t="shared" ca="1" si="124"/>
        <v>15.364668188478259</v>
      </c>
      <c r="L824" s="6">
        <f t="shared" ca="1" si="125"/>
        <v>563.37913047444681</v>
      </c>
      <c r="M824" s="7">
        <f t="shared" ca="1" si="118"/>
        <v>15.270952598570258</v>
      </c>
      <c r="N824" s="8">
        <f ca="1">J824/AVERAGE(L704:L823)</f>
        <v>19.706503149702893</v>
      </c>
      <c r="O824" s="13">
        <f ca="1">1/M824-(G824/100-(((E824/E704)^(1/10))-1))</f>
        <v>2.0283560367290822E-2</v>
      </c>
      <c r="P824" s="5">
        <f ca="1">((G824/G825+G824/1200+((1+G825/1200)^(-119))*(1-G824/G825)))</f>
        <v>1.0030130669336272</v>
      </c>
      <c r="Q824" s="5">
        <f ca="1">Q823*P823*E823/E824</f>
        <v>15.506088748695856</v>
      </c>
      <c r="R824" s="10">
        <f t="shared" ca="1" si="119"/>
        <v>2.4962247495403433E-2</v>
      </c>
      <c r="S824" s="10">
        <f t="shared" ca="1" si="120"/>
        <v>-3.0743809729687599E-2</v>
      </c>
      <c r="T824" s="10">
        <f t="shared" ca="1" si="121"/>
        <v>5.5706057225091032E-2</v>
      </c>
      <c r="U824" s="10"/>
      <c r="V824" s="11"/>
      <c r="W824" s="12"/>
      <c r="X824" s="12"/>
    </row>
    <row r="825" spans="1:24" x14ac:dyDescent="0.2">
      <c r="A825" s="3">
        <v>1939.08</v>
      </c>
      <c r="B825" s="4">
        <v>11.54</v>
      </c>
      <c r="C825" s="1">
        <v>0.55000000000000004</v>
      </c>
      <c r="D825" s="4">
        <v>0.79333299999999995</v>
      </c>
      <c r="E825" s="4">
        <v>13.8</v>
      </c>
      <c r="F825" s="1">
        <f t="shared" ca="1" si="126"/>
        <v>1939.6249999999377</v>
      </c>
      <c r="G825" s="5">
        <f ca="1">G818*5/12+G830*7/12</f>
        <v>2.2725</v>
      </c>
      <c r="H825" s="1">
        <f t="shared" ca="1" si="122"/>
        <v>228.29381304347822</v>
      </c>
      <c r="I825" s="1">
        <f t="shared" ca="1" si="123"/>
        <v>10.880554347826088</v>
      </c>
      <c r="J825" s="6">
        <f t="shared" ca="1" si="127"/>
        <v>8404.1380786813334</v>
      </c>
      <c r="K825" s="1">
        <f t="shared" ca="1" si="124"/>
        <v>15.694368768043477</v>
      </c>
      <c r="L825" s="6">
        <f t="shared" ca="1" si="125"/>
        <v>577.75390592499991</v>
      </c>
      <c r="M825" s="7">
        <f t="shared" ca="1" si="118"/>
        <v>15.120082343333987</v>
      </c>
      <c r="N825" s="8">
        <f ca="1">J825/AVERAGE(L705:L824)</f>
        <v>19.476322694888829</v>
      </c>
      <c r="O825" s="13">
        <f ca="1">1/M825-(G825/100-(((E825/E705)^(1/10))-1))</f>
        <v>2.1061966700567147E-2</v>
      </c>
      <c r="P825" s="5">
        <f ca="1">((G825/G826+G825/1200+((1+G826/1200)^(-119))*(1-G825/G826)))</f>
        <v>1.0030033165763537</v>
      </c>
      <c r="Q825" s="5">
        <f ca="1">Q824*P824*E824/E825</f>
        <v>15.552809631974441</v>
      </c>
      <c r="R825" s="10">
        <f t="shared" ca="1" si="119"/>
        <v>2.9826313231360313E-2</v>
      </c>
      <c r="S825" s="10">
        <f t="shared" ca="1" si="120"/>
        <v>-3.126371444582321E-2</v>
      </c>
      <c r="T825" s="10">
        <f t="shared" ca="1" si="121"/>
        <v>6.1090027677183523E-2</v>
      </c>
      <c r="U825" s="10"/>
      <c r="V825" s="11"/>
      <c r="W825" s="12"/>
      <c r="X825" s="12"/>
    </row>
    <row r="826" spans="1:24" x14ac:dyDescent="0.2">
      <c r="A826" s="3">
        <v>1939.09</v>
      </c>
      <c r="B826" s="4">
        <v>12.77</v>
      </c>
      <c r="C826" s="1">
        <v>0.56000000000000005</v>
      </c>
      <c r="D826" s="4">
        <v>0.81</v>
      </c>
      <c r="E826" s="4">
        <v>14.1</v>
      </c>
      <c r="F826" s="1">
        <f t="shared" ca="1" si="126"/>
        <v>1939.708333333271</v>
      </c>
      <c r="G826" s="5">
        <f ca="1">G818*4/12+G830*8/12</f>
        <v>2.2599999999999998</v>
      </c>
      <c r="H826" s="1">
        <f t="shared" ca="1" si="122"/>
        <v>247.25165319148934</v>
      </c>
      <c r="I826" s="1">
        <f t="shared" ca="1" si="123"/>
        <v>10.842672340425533</v>
      </c>
      <c r="J826" s="6">
        <f t="shared" ca="1" si="127"/>
        <v>9135.2919968556325</v>
      </c>
      <c r="K826" s="1">
        <f t="shared" ca="1" si="124"/>
        <v>15.683151063829788</v>
      </c>
      <c r="L826" s="6">
        <f t="shared" ca="1" si="125"/>
        <v>579.45078445208014</v>
      </c>
      <c r="M826" s="7">
        <f t="shared" ref="M826:M889" ca="1" si="128">H826/AVERAGE(K706:K825)</f>
        <v>16.452835577060963</v>
      </c>
      <c r="N826" s="8">
        <f ca="1">J826/AVERAGE(L706:L825)</f>
        <v>21.14500033972482</v>
      </c>
      <c r="O826" s="13">
        <f ca="1">1/M826-(G826/100-(((E826/E706)^(1/10))-1))</f>
        <v>1.7934373511527428E-2</v>
      </c>
      <c r="P826" s="5">
        <f ca="1">((G826/G827+G826/1200+((1+G827/1200)^(-119))*(1-G826/G827)))</f>
        <v>1.0029935667676464</v>
      </c>
      <c r="Q826" s="5">
        <f ca="1">Q825*P825*E825/E826</f>
        <v>15.267614969696748</v>
      </c>
      <c r="R826" s="10">
        <f t="shared" ca="1" si="119"/>
        <v>2.2741005106948542E-2</v>
      </c>
      <c r="S826" s="10">
        <f t="shared" ca="1" si="120"/>
        <v>-2.9696109196251541E-2</v>
      </c>
      <c r="T826" s="10">
        <f t="shared" ca="1" si="121"/>
        <v>5.2437114303200083E-2</v>
      </c>
      <c r="U826" s="10"/>
      <c r="V826" s="11"/>
      <c r="W826" s="12"/>
      <c r="X826" s="12"/>
    </row>
    <row r="827" spans="1:24" x14ac:dyDescent="0.2">
      <c r="A827" s="3">
        <v>1939.1</v>
      </c>
      <c r="B827" s="4">
        <v>12.9</v>
      </c>
      <c r="C827" s="1">
        <v>0.57999999999999996</v>
      </c>
      <c r="D827" s="4">
        <v>0.84</v>
      </c>
      <c r="E827" s="4">
        <v>14</v>
      </c>
      <c r="F827" s="1">
        <f t="shared" ca="1" si="126"/>
        <v>1939.7916666666042</v>
      </c>
      <c r="G827" s="5">
        <f ca="1">G818*3/12+G830*9/12</f>
        <v>2.2475000000000001</v>
      </c>
      <c r="H827" s="1">
        <f t="shared" ca="1" si="122"/>
        <v>251.55276428571429</v>
      </c>
      <c r="I827" s="1">
        <f t="shared" ca="1" si="123"/>
        <v>11.310124285714284</v>
      </c>
      <c r="J827" s="6">
        <f t="shared" ca="1" si="127"/>
        <v>9329.0298847965569</v>
      </c>
      <c r="K827" s="1">
        <f t="shared" ca="1" si="124"/>
        <v>16.380179999999999</v>
      </c>
      <c r="L827" s="6">
        <f t="shared" ca="1" si="125"/>
        <v>607.47171342861304</v>
      </c>
      <c r="M827" s="7">
        <f t="shared" ca="1" si="128"/>
        <v>16.821204806265637</v>
      </c>
      <c r="N827" s="8">
        <f ca="1">J827/AVERAGE(L707:L826)</f>
        <v>21.569692820968022</v>
      </c>
      <c r="O827" s="13">
        <f ca="1">1/M827-(G827/100-(((E827/E707)^(1/10))-1))</f>
        <v>1.6031261671560368E-2</v>
      </c>
      <c r="P827" s="5">
        <f ca="1">((G827/G828+G827/1200+((1+G828/1200)^(-119))*(1-G827/G828)))</f>
        <v>1.0029838175080226</v>
      </c>
      <c r="Q827" s="5">
        <f ca="1">Q826*P826*E826/E827</f>
        <v>15.422700448737618</v>
      </c>
      <c r="R827" s="10">
        <f t="shared" ref="R827:R890" ca="1" si="129">(($J947/$J827)^(1/10)-1)</f>
        <v>2.4637494911377011E-2</v>
      </c>
      <c r="S827" s="10">
        <f t="shared" ref="S827:S890" ca="1" si="130">(($Q947/$Q827)^(1/10)-1)</f>
        <v>-2.9681368728167845E-2</v>
      </c>
      <c r="T827" s="10">
        <f t="shared" ref="T827:T890" ca="1" si="131">R827-S827</f>
        <v>5.4318863639544857E-2</v>
      </c>
      <c r="U827" s="10"/>
      <c r="V827" s="11"/>
      <c r="W827" s="12"/>
      <c r="X827" s="12"/>
    </row>
    <row r="828" spans="1:24" x14ac:dyDescent="0.2">
      <c r="A828" s="3">
        <v>1939.11</v>
      </c>
      <c r="B828" s="4">
        <v>12.67</v>
      </c>
      <c r="C828" s="1">
        <v>0.6</v>
      </c>
      <c r="D828" s="4">
        <v>0.87</v>
      </c>
      <c r="E828" s="4">
        <v>14</v>
      </c>
      <c r="F828" s="1">
        <f t="shared" ca="1" si="126"/>
        <v>1939.8749999999375</v>
      </c>
      <c r="G828" s="5">
        <f ca="1">G818*2/12+G830*10/12</f>
        <v>2.2350000000000003</v>
      </c>
      <c r="H828" s="1">
        <f t="shared" ca="1" si="122"/>
        <v>247.06771499999996</v>
      </c>
      <c r="I828" s="1">
        <f t="shared" ca="1" si="123"/>
        <v>11.70012857142857</v>
      </c>
      <c r="J828" s="6">
        <f t="shared" ca="1" si="127"/>
        <v>9198.8573747761384</v>
      </c>
      <c r="K828" s="1">
        <f t="shared" ca="1" si="124"/>
        <v>16.965186428571428</v>
      </c>
      <c r="L828" s="6">
        <f t="shared" ca="1" si="125"/>
        <v>631.65003283782494</v>
      </c>
      <c r="M828" s="7">
        <f t="shared" ca="1" si="128"/>
        <v>16.599238509946641</v>
      </c>
      <c r="N828" s="8">
        <f ca="1">J828/AVERAGE(L708:L827)</f>
        <v>21.237270183870695</v>
      </c>
      <c r="O828" s="13">
        <f ca="1">1/M828-(G828/100-(((E828/E708)^(1/10))-1))</f>
        <v>1.695121525565662E-2</v>
      </c>
      <c r="P828" s="5">
        <f ca="1">((G828/G829+G828/1200+((1+G829/1200)^(-119))*(1-G828/G829)))</f>
        <v>1.0029740687979982</v>
      </c>
      <c r="Q828" s="5">
        <f ca="1">Q827*P827*E827/E828</f>
        <v>15.46871897235755</v>
      </c>
      <c r="R828" s="10">
        <f t="shared" ca="1" si="129"/>
        <v>2.7644050803827813E-2</v>
      </c>
      <c r="S828" s="10">
        <f t="shared" ca="1" si="130"/>
        <v>-3.0198812680253595E-2</v>
      </c>
      <c r="T828" s="10">
        <f t="shared" ca="1" si="131"/>
        <v>5.7842863484081408E-2</v>
      </c>
      <c r="U828" s="10"/>
      <c r="V828" s="11"/>
      <c r="W828" s="12"/>
      <c r="X828" s="12"/>
    </row>
    <row r="829" spans="1:24" x14ac:dyDescent="0.2">
      <c r="A829" s="3">
        <v>1939.12</v>
      </c>
      <c r="B829" s="4">
        <v>12.37</v>
      </c>
      <c r="C829" s="1">
        <v>0.62</v>
      </c>
      <c r="D829" s="4">
        <v>0.9</v>
      </c>
      <c r="E829" s="4">
        <v>14</v>
      </c>
      <c r="F829" s="1">
        <f t="shared" ca="1" si="126"/>
        <v>1939.9583333332707</v>
      </c>
      <c r="G829" s="5">
        <f ca="1">G818*1/12+G830*11/12</f>
        <v>2.2225000000000001</v>
      </c>
      <c r="H829" s="1">
        <f t="shared" ca="1" si="122"/>
        <v>241.21765071428567</v>
      </c>
      <c r="I829" s="1">
        <f t="shared" ca="1" si="123"/>
        <v>12.090132857142857</v>
      </c>
      <c r="J829" s="6">
        <f t="shared" ca="1" si="127"/>
        <v>9018.5588021844978</v>
      </c>
      <c r="K829" s="1">
        <f t="shared" ca="1" si="124"/>
        <v>17.550192857142857</v>
      </c>
      <c r="L829" s="6">
        <f t="shared" ca="1" si="125"/>
        <v>656.16030088650371</v>
      </c>
      <c r="M829" s="7">
        <f t="shared" ca="1" si="128"/>
        <v>16.280412901283832</v>
      </c>
      <c r="N829" s="8">
        <f ca="1">J829/AVERAGE(L709:L828)</f>
        <v>20.784015129907637</v>
      </c>
      <c r="O829" s="13">
        <f ca="1">1/M829-(G829/100-(((E829/E709)^(1/10))-1))</f>
        <v>1.8823727111642083E-2</v>
      </c>
      <c r="P829" s="5">
        <f ca="1">((G829/G830+G829/1200+((1+G830/1200)^(-119))*(1-G829/G830)))</f>
        <v>1.0029643206380907</v>
      </c>
      <c r="Q829" s="5">
        <f ca="1">Q828*P828*E828/E829</f>
        <v>15.514724006798241</v>
      </c>
      <c r="R829" s="10">
        <f t="shared" ca="1" si="129"/>
        <v>3.3859704471030927E-2</v>
      </c>
      <c r="S829" s="10">
        <f t="shared" ca="1" si="130"/>
        <v>-2.948810779112232E-2</v>
      </c>
      <c r="T829" s="10">
        <f t="shared" ca="1" si="131"/>
        <v>6.3347812262153247E-2</v>
      </c>
      <c r="U829" s="10"/>
      <c r="V829" s="11"/>
      <c r="W829" s="12"/>
      <c r="X829" s="12"/>
    </row>
    <row r="830" spans="1:24" x14ac:dyDescent="0.2">
      <c r="A830" s="3">
        <v>1940.01</v>
      </c>
      <c r="B830" s="4">
        <v>12.3</v>
      </c>
      <c r="C830" s="1">
        <v>0.62333300000000003</v>
      </c>
      <c r="D830" s="4">
        <v>0.93</v>
      </c>
      <c r="E830" s="4">
        <v>13.9</v>
      </c>
      <c r="F830" s="1">
        <f t="shared" ca="1" si="126"/>
        <v>1940.041666666604</v>
      </c>
      <c r="G830" s="5">
        <v>2.21</v>
      </c>
      <c r="H830" s="1">
        <f t="shared" ca="1" si="122"/>
        <v>241.57819424460433</v>
      </c>
      <c r="I830" s="1">
        <f t="shared" ca="1" si="123"/>
        <v>12.242574028705036</v>
      </c>
      <c r="J830" s="6">
        <f t="shared" ca="1" si="127"/>
        <v>9070.1820871004929</v>
      </c>
      <c r="K830" s="1">
        <f t="shared" ca="1" si="124"/>
        <v>18.265668345323739</v>
      </c>
      <c r="L830" s="6">
        <f t="shared" ca="1" si="125"/>
        <v>685.79425536613473</v>
      </c>
      <c r="M830" s="7">
        <f t="shared" ca="1" si="128"/>
        <v>16.378480342613667</v>
      </c>
      <c r="N830" s="8">
        <f ca="1">J830/AVERAGE(L710:L829)</f>
        <v>20.860773184593917</v>
      </c>
      <c r="O830" s="13">
        <f ca="1">1/M830-(G830/100-(((E830/E710)^(1/10))-1))</f>
        <v>1.8449926158429539E-2</v>
      </c>
      <c r="P830" s="5">
        <f ca="1">((G830/G831+G830/1200+((1+G831/1200)^(-119))*(1-G830/G831)))</f>
        <v>1.0037715554144664</v>
      </c>
      <c r="Q830" s="5">
        <f ca="1">Q829*P829*E829/E830</f>
        <v>15.672662210584335</v>
      </c>
      <c r="R830" s="10">
        <f t="shared" ca="1" si="129"/>
        <v>3.640069618915609E-2</v>
      </c>
      <c r="S830" s="10">
        <f t="shared" ca="1" si="130"/>
        <v>-2.9878658206996644E-2</v>
      </c>
      <c r="T830" s="10">
        <f t="shared" ca="1" si="131"/>
        <v>6.6279354396152734E-2</v>
      </c>
      <c r="U830" s="10"/>
      <c r="V830" s="11"/>
      <c r="W830" s="12"/>
      <c r="X830" s="12"/>
    </row>
    <row r="831" spans="1:24" x14ac:dyDescent="0.2">
      <c r="A831" s="3">
        <v>1940.02</v>
      </c>
      <c r="B831" s="4">
        <v>12.22</v>
      </c>
      <c r="C831" s="1">
        <v>0.62666699999999997</v>
      </c>
      <c r="D831" s="4">
        <v>0.96</v>
      </c>
      <c r="E831" s="4">
        <v>14</v>
      </c>
      <c r="F831" s="1">
        <f t="shared" ca="1" si="126"/>
        <v>1940.1249999999372</v>
      </c>
      <c r="G831" s="5">
        <f ca="1">G830*11/12+G842*1/12</f>
        <v>2.1883333333333335</v>
      </c>
      <c r="H831" s="1">
        <f t="shared" ca="1" si="122"/>
        <v>238.29261857142859</v>
      </c>
      <c r="I831" s="1">
        <f t="shared" ca="1" si="123"/>
        <v>12.220140785785713</v>
      </c>
      <c r="J831" s="6">
        <f t="shared" ca="1" si="127"/>
        <v>8985.0577052847784</v>
      </c>
      <c r="K831" s="1">
        <f t="shared" ca="1" si="124"/>
        <v>18.720205714285715</v>
      </c>
      <c r="L831" s="6">
        <f t="shared" ca="1" si="125"/>
        <v>705.86378044790399</v>
      </c>
      <c r="M831" s="7">
        <f t="shared" ca="1" si="128"/>
        <v>16.216119847731051</v>
      </c>
      <c r="N831" s="8">
        <f ca="1">J831/AVERAGE(L711:L830)</f>
        <v>20.606533623194952</v>
      </c>
      <c r="O831" s="13">
        <f ca="1">1/M831-(G831/100-(((E831/E711)^(1/10))-1))</f>
        <v>2.0555367211535211E-2</v>
      </c>
      <c r="P831" s="5">
        <f ca="1">((G831/G832+G831/1200+((1+G832/1200)^(-119))*(1-G831/G832)))</f>
        <v>1.0037555134840215</v>
      </c>
      <c r="Q831" s="5">
        <f ca="1">Q830*P830*E830/E831</f>
        <v>15.619402720856597</v>
      </c>
      <c r="R831" s="10">
        <f t="shared" ca="1" si="129"/>
        <v>3.9971189749722802E-2</v>
      </c>
      <c r="S831" s="10">
        <f t="shared" ca="1" si="130"/>
        <v>-2.9539517735034382E-2</v>
      </c>
      <c r="T831" s="10">
        <f t="shared" ca="1" si="131"/>
        <v>6.9510707484757184E-2</v>
      </c>
      <c r="U831" s="10"/>
      <c r="V831" s="11"/>
      <c r="W831" s="12"/>
      <c r="X831" s="12"/>
    </row>
    <row r="832" spans="1:24" x14ac:dyDescent="0.2">
      <c r="A832" s="3">
        <v>1940.03</v>
      </c>
      <c r="B832" s="4">
        <v>12.15</v>
      </c>
      <c r="C832" s="1">
        <v>0.63</v>
      </c>
      <c r="D832" s="4">
        <v>0.99</v>
      </c>
      <c r="E832" s="4">
        <v>14</v>
      </c>
      <c r="F832" s="1">
        <f t="shared" ca="1" si="126"/>
        <v>1940.2083333332705</v>
      </c>
      <c r="G832" s="5">
        <f ca="1">G830*10/12+G842*2/12</f>
        <v>2.166666666666667</v>
      </c>
      <c r="H832" s="1">
        <f t="shared" ca="1" si="122"/>
        <v>236.92760357142856</v>
      </c>
      <c r="I832" s="1">
        <f t="shared" ca="1" si="123"/>
        <v>12.285134999999999</v>
      </c>
      <c r="J832" s="6">
        <f t="shared" ca="1" si="127"/>
        <v>8972.1903967870294</v>
      </c>
      <c r="K832" s="1">
        <f t="shared" ca="1" si="124"/>
        <v>19.30521214285714</v>
      </c>
      <c r="L832" s="6">
        <f t="shared" ca="1" si="125"/>
        <v>731.06736566412826</v>
      </c>
      <c r="M832" s="7">
        <f t="shared" ca="1" si="128"/>
        <v>16.172906305307894</v>
      </c>
      <c r="N832" s="8">
        <f ca="1">J832/AVERAGE(L712:L831)</f>
        <v>20.505754657089845</v>
      </c>
      <c r="O832" s="13">
        <f ca="1">1/M832-(G832/100-(((E832/E712)^(1/10))-1))</f>
        <v>2.1515605176069652E-2</v>
      </c>
      <c r="P832" s="5">
        <f ca="1">((G832/G833+G832/1200+((1+G833/1200)^(-119))*(1-G832/G833)))</f>
        <v>1.0037394744304893</v>
      </c>
      <c r="Q832" s="5">
        <f ca="1">Q831*P831*E831/E832</f>
        <v>15.678061598387135</v>
      </c>
      <c r="R832" s="10">
        <f t="shared" ca="1" si="129"/>
        <v>4.110460342552158E-2</v>
      </c>
      <c r="S832" s="10">
        <f t="shared" ca="1" si="130"/>
        <v>-3.0304361536501623E-2</v>
      </c>
      <c r="T832" s="10">
        <f t="shared" ca="1" si="131"/>
        <v>7.1408964962023203E-2</v>
      </c>
      <c r="U832" s="10"/>
      <c r="V832" s="11"/>
      <c r="W832" s="12"/>
      <c r="X832" s="12"/>
    </row>
    <row r="833" spans="1:24" x14ac:dyDescent="0.2">
      <c r="A833" s="3">
        <v>1940.04</v>
      </c>
      <c r="B833" s="4">
        <v>12.27</v>
      </c>
      <c r="C833" s="1">
        <v>0.63666699999999998</v>
      </c>
      <c r="D833" s="4">
        <v>1.00667</v>
      </c>
      <c r="E833" s="4">
        <v>14</v>
      </c>
      <c r="F833" s="1">
        <f t="shared" ca="1" si="126"/>
        <v>1940.2916666666038</v>
      </c>
      <c r="G833" s="5">
        <f ca="1">G830*9/12+G842*3/12</f>
        <v>2.145</v>
      </c>
      <c r="H833" s="1">
        <f t="shared" ca="1" si="122"/>
        <v>239.26762928571426</v>
      </c>
      <c r="I833" s="1">
        <f t="shared" ca="1" si="123"/>
        <v>12.415142928642856</v>
      </c>
      <c r="J833" s="6">
        <f t="shared" ca="1" si="127"/>
        <v>9099.9836184243723</v>
      </c>
      <c r="K833" s="1">
        <f t="shared" ca="1" si="124"/>
        <v>19.630280714999998</v>
      </c>
      <c r="L833" s="6">
        <f t="shared" ca="1" si="125"/>
        <v>746.59172853783718</v>
      </c>
      <c r="M833" s="7">
        <f t="shared" ca="1" si="128"/>
        <v>16.370988707128777</v>
      </c>
      <c r="N833" s="8">
        <f ca="1">J833/AVERAGE(L713:L832)</f>
        <v>20.710720299995675</v>
      </c>
      <c r="O833" s="13">
        <f ca="1">1/M833-(G833/100-(((E833/E713)^(1/10))-1))</f>
        <v>2.0405333024727509E-2</v>
      </c>
      <c r="P833" s="5">
        <f ca="1">((G833/G834+G833/1200+((1+G834/1200)^(-119))*(1-G833/G834)))</f>
        <v>1.0037234382585667</v>
      </c>
      <c r="Q833" s="5">
        <f ca="1">Q832*P832*E832/E833</f>
        <v>15.73668930885394</v>
      </c>
      <c r="R833" s="10">
        <f t="shared" ca="1" si="129"/>
        <v>4.3105931374411099E-2</v>
      </c>
      <c r="S833" s="10">
        <f t="shared" ca="1" si="130"/>
        <v>-3.0653668957569047E-2</v>
      </c>
      <c r="T833" s="10">
        <f t="shared" ca="1" si="131"/>
        <v>7.3759600331980146E-2</v>
      </c>
      <c r="U833" s="10"/>
      <c r="V833" s="11"/>
      <c r="W833" s="12"/>
      <c r="X833" s="12"/>
    </row>
    <row r="834" spans="1:24" x14ac:dyDescent="0.2">
      <c r="A834" s="3">
        <v>1940.05</v>
      </c>
      <c r="B834" s="4">
        <v>10.58</v>
      </c>
      <c r="C834" s="1">
        <v>0.64333300000000004</v>
      </c>
      <c r="D834" s="4">
        <v>1.0233300000000001</v>
      </c>
      <c r="E834" s="4">
        <v>14</v>
      </c>
      <c r="F834" s="1">
        <f t="shared" ca="1" si="126"/>
        <v>1940.374999999937</v>
      </c>
      <c r="G834" s="5">
        <f ca="1">G830*8/12+G842*4/12</f>
        <v>2.1233333333333335</v>
      </c>
      <c r="H834" s="1">
        <f t="shared" ca="1" si="122"/>
        <v>206.31226714285714</v>
      </c>
      <c r="I834" s="1">
        <f t="shared" ca="1" si="123"/>
        <v>12.545131357071428</v>
      </c>
      <c r="J834" s="6">
        <f t="shared" ca="1" si="127"/>
        <v>7886.3640312167217</v>
      </c>
      <c r="K834" s="1">
        <f t="shared" ca="1" si="124"/>
        <v>19.955154284999999</v>
      </c>
      <c r="L834" s="6">
        <f t="shared" ca="1" si="125"/>
        <v>762.79328015737315</v>
      </c>
      <c r="M834" s="7">
        <f t="shared" ca="1" si="128"/>
        <v>14.138747694800726</v>
      </c>
      <c r="N834" s="8">
        <f ca="1">J834/AVERAGE(L714:L833)</f>
        <v>17.861798289357683</v>
      </c>
      <c r="O834" s="13">
        <f ca="1">1/M834-(G834/100-(((E834/E714)^(1/10))-1))</f>
        <v>3.0844754648737413E-2</v>
      </c>
      <c r="P834" s="5">
        <f ca="1">((G834/G835+G834/1200+((1+G835/1200)^(-119))*(1-G834/G835)))</f>
        <v>1.0037074049729597</v>
      </c>
      <c r="Q834" s="5">
        <f ca="1">Q833*P833*E833/E834</f>
        <v>15.795283899889702</v>
      </c>
      <c r="R834" s="10">
        <f t="shared" ca="1" si="129"/>
        <v>6.1770599522880776E-2</v>
      </c>
      <c r="S834" s="10">
        <f t="shared" ca="1" si="130"/>
        <v>-3.1409081926938143E-2</v>
      </c>
      <c r="T834" s="10">
        <f t="shared" ca="1" si="131"/>
        <v>9.3179681449818919E-2</v>
      </c>
      <c r="U834" s="10"/>
      <c r="V834" s="11"/>
      <c r="W834" s="12"/>
      <c r="X834" s="12"/>
    </row>
    <row r="835" spans="1:24" x14ac:dyDescent="0.2">
      <c r="A835" s="3">
        <v>1940.06</v>
      </c>
      <c r="B835" s="4">
        <v>9.67</v>
      </c>
      <c r="C835" s="1">
        <v>0.65</v>
      </c>
      <c r="D835" s="4">
        <v>1.04</v>
      </c>
      <c r="E835" s="4">
        <v>14.1</v>
      </c>
      <c r="F835" s="1">
        <f t="shared" ca="1" si="126"/>
        <v>1940.4583333332703</v>
      </c>
      <c r="G835" s="5">
        <f ca="1">G830*7/12+G842*5/12</f>
        <v>2.1016666666666666</v>
      </c>
      <c r="H835" s="1">
        <f t="shared" ref="H835:H898" ca="1" si="132">B835*$E$1815/E835</f>
        <v>187.2297170212766</v>
      </c>
      <c r="I835" s="1">
        <f t="shared" ref="I835:I898" ca="1" si="133">C835*$E$1815/E835</f>
        <v>12.585244680851066</v>
      </c>
      <c r="J835" s="6">
        <f t="shared" ca="1" si="127"/>
        <v>7197.0160162342472</v>
      </c>
      <c r="K835" s="1">
        <f t="shared" ref="K835:K898" ca="1" si="134">D835*$E$1815/E835</f>
        <v>20.136391489361703</v>
      </c>
      <c r="L835" s="6">
        <f t="shared" ref="L835:L898" ca="1" si="135">K835*(J835/H835)</f>
        <v>774.03274631681666</v>
      </c>
      <c r="M835" s="7">
        <f t="shared" ca="1" si="128"/>
        <v>12.843765598268805</v>
      </c>
      <c r="N835" s="8">
        <f ca="1">J835/AVERAGE(L715:L834)</f>
        <v>16.212647751148271</v>
      </c>
      <c r="O835" s="13">
        <f ca="1">1/M835-(G835/100-(((E835/E715)^(1/10))-1))</f>
        <v>3.9474300571291102E-2</v>
      </c>
      <c r="P835" s="5">
        <f ca="1">((G835/G836+G835/1200+((1+G836/1200)^(-119))*(1-G835/G836)))</f>
        <v>1.0036913745783809</v>
      </c>
      <c r="Q835" s="5">
        <f ca="1">Q834*P834*E834/E835</f>
        <v>15.741404808196632</v>
      </c>
      <c r="R835" s="10">
        <f t="shared" ca="1" si="129"/>
        <v>7.3376956935260251E-2</v>
      </c>
      <c r="S835" s="10">
        <f t="shared" ca="1" si="130"/>
        <v>-3.1469676625855425E-2</v>
      </c>
      <c r="T835" s="10">
        <f t="shared" ca="1" si="131"/>
        <v>0.10484663356111568</v>
      </c>
      <c r="U835" s="10"/>
      <c r="V835" s="11"/>
      <c r="W835" s="12"/>
      <c r="X835" s="12"/>
    </row>
    <row r="836" spans="1:24" x14ac:dyDescent="0.2">
      <c r="A836" s="3">
        <v>1940.07</v>
      </c>
      <c r="B836" s="4">
        <v>9.99</v>
      </c>
      <c r="C836" s="1">
        <v>0.656667</v>
      </c>
      <c r="D836" s="4">
        <v>1.0533300000000001</v>
      </c>
      <c r="E836" s="4">
        <v>14</v>
      </c>
      <c r="F836" s="1">
        <f t="shared" ref="F836:F899" ca="1" si="136">F835+1/12</f>
        <v>1940.5416666666035</v>
      </c>
      <c r="G836" s="5">
        <f ca="1">G830*6/12+G842*6/12</f>
        <v>2.08</v>
      </c>
      <c r="H836" s="1">
        <f t="shared" ca="1" si="132"/>
        <v>194.80714071428571</v>
      </c>
      <c r="I836" s="1">
        <f t="shared" ca="1" si="133"/>
        <v>12.805147214357143</v>
      </c>
      <c r="J836" s="6">
        <f t="shared" ref="J836:J899" ca="1" si="137">J835*((H836+(I836/12))/H835)</f>
        <v>7529.3069837304656</v>
      </c>
      <c r="K836" s="1">
        <f t="shared" ca="1" si="134"/>
        <v>20.540160713571428</v>
      </c>
      <c r="L836" s="6">
        <f t="shared" ca="1" si="135"/>
        <v>793.87837088816934</v>
      </c>
      <c r="M836" s="7">
        <f t="shared" ca="1" si="128"/>
        <v>13.369884763210052</v>
      </c>
      <c r="N836" s="8">
        <f ca="1">J836/AVERAGE(L716:L835)</f>
        <v>16.862230313337186</v>
      </c>
      <c r="O836" s="13">
        <f ca="1">1/M836-(G836/100-(((E836/E716)^(1/10))-1))</f>
        <v>3.7104691099934875E-2</v>
      </c>
      <c r="P836" s="5">
        <f ca="1">((G836/G837+G836/1200+((1+G837/1200)^(-119))*(1-G836/G837)))</f>
        <v>1.0036753470795532</v>
      </c>
      <c r="Q836" s="5">
        <f ca="1">Q835*P835*E835/E836</f>
        <v>15.912365888517423</v>
      </c>
      <c r="R836" s="10">
        <f t="shared" ca="1" si="129"/>
        <v>5.9825000658282335E-2</v>
      </c>
      <c r="S836" s="10">
        <f t="shared" ca="1" si="130"/>
        <v>-3.3708372905429163E-2</v>
      </c>
      <c r="T836" s="10">
        <f t="shared" ca="1" si="131"/>
        <v>9.3533373563711497E-2</v>
      </c>
      <c r="U836" s="10"/>
      <c r="V836" s="11"/>
      <c r="W836" s="12"/>
      <c r="X836" s="12"/>
    </row>
    <row r="837" spans="1:24" x14ac:dyDescent="0.2">
      <c r="A837" s="3">
        <v>1940.08</v>
      </c>
      <c r="B837" s="4">
        <v>10.199999999999999</v>
      </c>
      <c r="C837" s="1">
        <v>0.66333299999999995</v>
      </c>
      <c r="D837" s="4">
        <v>1.06667</v>
      </c>
      <c r="E837" s="4">
        <v>14</v>
      </c>
      <c r="F837" s="1">
        <f t="shared" ca="1" si="136"/>
        <v>1940.6249999999368</v>
      </c>
      <c r="G837" s="5">
        <f ca="1">G830*5/12+G842*7/12</f>
        <v>2.0583333333333336</v>
      </c>
      <c r="H837" s="1">
        <f t="shared" ca="1" si="132"/>
        <v>198.90218571428568</v>
      </c>
      <c r="I837" s="1">
        <f t="shared" ca="1" si="133"/>
        <v>12.935135642785712</v>
      </c>
      <c r="J837" s="6">
        <f t="shared" ca="1" si="137"/>
        <v>7729.2426809980616</v>
      </c>
      <c r="K837" s="1">
        <f t="shared" ca="1" si="134"/>
        <v>20.800293572142856</v>
      </c>
      <c r="L837" s="6">
        <f t="shared" ca="1" si="135"/>
        <v>808.28934220982376</v>
      </c>
      <c r="M837" s="7">
        <f t="shared" ca="1" si="128"/>
        <v>13.649399392391636</v>
      </c>
      <c r="N837" s="8">
        <f ca="1">J837/AVERAGE(L717:L836)</f>
        <v>17.199450235230646</v>
      </c>
      <c r="O837" s="13">
        <f ca="1">1/M837-(G837/100-(((E837/E717)^(1/10))-1))</f>
        <v>3.6383899673062041E-2</v>
      </c>
      <c r="P837" s="5">
        <f ca="1">((G837/G838+G837/1200+((1+G838/1200)^(-119))*(1-G837/G838)))</f>
        <v>1.0036593224812065</v>
      </c>
      <c r="Q837" s="5">
        <f ca="1">Q836*P836*E836/E837</f>
        <v>15.970849356014567</v>
      </c>
      <c r="R837" s="10">
        <f t="shared" ca="1" si="129"/>
        <v>6.3007997970176977E-2</v>
      </c>
      <c r="S837" s="10">
        <f t="shared" ca="1" si="130"/>
        <v>-3.4840854558174206E-2</v>
      </c>
      <c r="T837" s="10">
        <f t="shared" ca="1" si="131"/>
        <v>9.7848852528351182E-2</v>
      </c>
      <c r="U837" s="10"/>
      <c r="V837" s="11"/>
      <c r="W837" s="12"/>
      <c r="X837" s="12"/>
    </row>
    <row r="838" spans="1:24" x14ac:dyDescent="0.2">
      <c r="A838" s="3">
        <v>1940.09</v>
      </c>
      <c r="B838" s="4">
        <v>10.63</v>
      </c>
      <c r="C838" s="1">
        <v>0.67</v>
      </c>
      <c r="D838" s="4">
        <v>1.08</v>
      </c>
      <c r="E838" s="4">
        <v>14</v>
      </c>
      <c r="F838" s="1">
        <f t="shared" ca="1" si="136"/>
        <v>1940.70833333327</v>
      </c>
      <c r="G838" s="5">
        <f ca="1">G830*4/12+G842*8/12</f>
        <v>2.0366666666666666</v>
      </c>
      <c r="H838" s="1">
        <f t="shared" ca="1" si="132"/>
        <v>207.28727785714287</v>
      </c>
      <c r="I838" s="1">
        <f t="shared" ca="1" si="133"/>
        <v>13.065143571428573</v>
      </c>
      <c r="J838" s="6">
        <f t="shared" ca="1" si="137"/>
        <v>8097.3920668658639</v>
      </c>
      <c r="K838" s="1">
        <f t="shared" ca="1" si="134"/>
        <v>21.060231428571427</v>
      </c>
      <c r="L838" s="6">
        <f t="shared" ca="1" si="135"/>
        <v>822.68894000142348</v>
      </c>
      <c r="M838" s="7">
        <f t="shared" ca="1" si="128"/>
        <v>14.214842598620635</v>
      </c>
      <c r="N838" s="8">
        <f ca="1">J838/AVERAGE(L718:L837)</f>
        <v>17.89452729562808</v>
      </c>
      <c r="O838" s="13">
        <f ca="1">1/M838-(G838/100-(((E838/E718)^(1/10))-1))</f>
        <v>3.309206681458917E-2</v>
      </c>
      <c r="P838" s="5">
        <f ca="1">((G838/G839+G838/1200+((1+G839/1200)^(-119))*(1-G838/G839)))</f>
        <v>1.0036433007880792</v>
      </c>
      <c r="Q838" s="5">
        <f ca="1">Q837*P837*E837/E838</f>
        <v>16.029291844106993</v>
      </c>
      <c r="R838" s="10">
        <f t="shared" ca="1" si="129"/>
        <v>6.1925878084512664E-2</v>
      </c>
      <c r="S838" s="10">
        <f t="shared" ca="1" si="130"/>
        <v>-3.5567719186045399E-2</v>
      </c>
      <c r="T838" s="10">
        <f t="shared" ca="1" si="131"/>
        <v>9.7493597270558063E-2</v>
      </c>
      <c r="U838" s="10"/>
      <c r="V838" s="11"/>
      <c r="W838" s="12"/>
      <c r="X838" s="12"/>
    </row>
    <row r="839" spans="1:24" x14ac:dyDescent="0.2">
      <c r="A839" s="3">
        <v>1940.1</v>
      </c>
      <c r="B839" s="4">
        <v>10.73</v>
      </c>
      <c r="C839" s="1">
        <v>0.67</v>
      </c>
      <c r="D839" s="4">
        <v>1.07</v>
      </c>
      <c r="E839" s="4">
        <v>14</v>
      </c>
      <c r="F839" s="1">
        <f t="shared" ca="1" si="136"/>
        <v>1940.7916666666033</v>
      </c>
      <c r="G839" s="5">
        <f ca="1">G830*3/12+G842*9/12</f>
        <v>2.0150000000000001</v>
      </c>
      <c r="H839" s="1">
        <f t="shared" ca="1" si="132"/>
        <v>209.23729928571427</v>
      </c>
      <c r="I839" s="1">
        <f t="shared" ca="1" si="133"/>
        <v>13.065143571428573</v>
      </c>
      <c r="J839" s="6">
        <f t="shared" ca="1" si="137"/>
        <v>8216.0979555852027</v>
      </c>
      <c r="K839" s="1">
        <f t="shared" ca="1" si="134"/>
        <v>20.865229285714285</v>
      </c>
      <c r="L839" s="6">
        <f t="shared" ca="1" si="135"/>
        <v>819.31265726711729</v>
      </c>
      <c r="M839" s="7">
        <f t="shared" ca="1" si="128"/>
        <v>14.328290323104955</v>
      </c>
      <c r="N839" s="8">
        <f ca="1">J839/AVERAGE(L719:L838)</f>
        <v>18.021167440415685</v>
      </c>
      <c r="O839" s="13">
        <f ca="1">1/M839-(G839/100-(((E839/E719)^(1/10))-1))</f>
        <v>3.3345933452265053E-2</v>
      </c>
      <c r="P839" s="5">
        <f ca="1">((G839/G840+G839/1200+((1+G840/1200)^(-119))*(1-G839/G840)))</f>
        <v>1.0036272820049184</v>
      </c>
      <c r="Q839" s="5">
        <f ca="1">Q838*P838*E838/E839</f>
        <v>16.087691375714979</v>
      </c>
      <c r="R839" s="10">
        <f t="shared" ca="1" si="129"/>
        <v>6.4436129950412147E-2</v>
      </c>
      <c r="S839" s="10">
        <f t="shared" ca="1" si="130"/>
        <v>-3.6681501835572172E-2</v>
      </c>
      <c r="T839" s="10">
        <f t="shared" ca="1" si="131"/>
        <v>0.10111763178598432</v>
      </c>
      <c r="U839" s="10"/>
      <c r="V839" s="11"/>
      <c r="W839" s="12"/>
      <c r="X839" s="12"/>
    </row>
    <row r="840" spans="1:24" x14ac:dyDescent="0.2">
      <c r="A840" s="3">
        <v>1940.11</v>
      </c>
      <c r="B840" s="4">
        <v>10.98</v>
      </c>
      <c r="C840" s="1">
        <v>0.67</v>
      </c>
      <c r="D840" s="4">
        <v>1.06</v>
      </c>
      <c r="E840" s="4">
        <v>14</v>
      </c>
      <c r="F840" s="1">
        <f t="shared" ca="1" si="136"/>
        <v>1940.8749999999366</v>
      </c>
      <c r="G840" s="5">
        <f ca="1">G830*2/12+G842*10/12</f>
        <v>1.9933333333333334</v>
      </c>
      <c r="H840" s="1">
        <f t="shared" ca="1" si="132"/>
        <v>214.11235285714287</v>
      </c>
      <c r="I840" s="1">
        <f t="shared" ca="1" si="133"/>
        <v>13.065143571428573</v>
      </c>
      <c r="J840" s="6">
        <f t="shared" ca="1" si="137"/>
        <v>8450.2784425143564</v>
      </c>
      <c r="K840" s="1">
        <f t="shared" ca="1" si="134"/>
        <v>20.67022714285714</v>
      </c>
      <c r="L840" s="6">
        <f t="shared" ca="1" si="135"/>
        <v>815.78280046131306</v>
      </c>
      <c r="M840" s="7">
        <f t="shared" ca="1" si="128"/>
        <v>14.636689248763608</v>
      </c>
      <c r="N840" s="8">
        <f ca="1">J840/AVERAGE(L720:L839)</f>
        <v>18.393381330164466</v>
      </c>
      <c r="O840" s="13">
        <f ca="1">1/M840-(G840/100-(((E840/E720)^(1/10))-1))</f>
        <v>3.2690244174055832E-2</v>
      </c>
      <c r="P840" s="5">
        <f ca="1">((G840/G841+G840/1200+((1+G841/1200)^(-119))*(1-G840/G841)))</f>
        <v>1.0036112661364796</v>
      </c>
      <c r="Q840" s="5">
        <f ca="1">Q839*P839*E839/E840</f>
        <v>16.14604596914279</v>
      </c>
      <c r="R840" s="10">
        <f t="shared" ca="1" si="129"/>
        <v>6.1437338019164844E-2</v>
      </c>
      <c r="S840" s="10">
        <f t="shared" ca="1" si="130"/>
        <v>-3.7395403887164891E-2</v>
      </c>
      <c r="T840" s="10">
        <f t="shared" ca="1" si="131"/>
        <v>9.8832741906329735E-2</v>
      </c>
      <c r="U840" s="10"/>
      <c r="V840" s="11"/>
      <c r="W840" s="12"/>
      <c r="X840" s="12"/>
    </row>
    <row r="841" spans="1:24" x14ac:dyDescent="0.2">
      <c r="A841" s="3">
        <v>1940.12</v>
      </c>
      <c r="B841" s="4">
        <v>10.53</v>
      </c>
      <c r="C841" s="1">
        <v>0.67</v>
      </c>
      <c r="D841" s="4">
        <v>1.05</v>
      </c>
      <c r="E841" s="4">
        <v>14.1</v>
      </c>
      <c r="F841" s="1">
        <f t="shared" ca="1" si="136"/>
        <v>1940.9583333332698</v>
      </c>
      <c r="G841" s="5">
        <f ca="1">G830*1/12+G842*11/12</f>
        <v>1.9716666666666665</v>
      </c>
      <c r="H841" s="1">
        <f t="shared" ca="1" si="132"/>
        <v>203.88096382978722</v>
      </c>
      <c r="I841" s="1">
        <f t="shared" ca="1" si="133"/>
        <v>12.972482978723406</v>
      </c>
      <c r="J841" s="6">
        <f t="shared" ca="1" si="137"/>
        <v>8089.1456353785197</v>
      </c>
      <c r="K841" s="1">
        <f t="shared" ca="1" si="134"/>
        <v>20.330010638297871</v>
      </c>
      <c r="L841" s="6">
        <f t="shared" ca="1" si="135"/>
        <v>806.60996364173275</v>
      </c>
      <c r="M841" s="7">
        <f t="shared" ca="1" si="128"/>
        <v>13.908426122353838</v>
      </c>
      <c r="N841" s="8">
        <f ca="1">J841/AVERAGE(L721:L840)</f>
        <v>17.470115111948257</v>
      </c>
      <c r="O841" s="13">
        <f ca="1">1/M841-(G841/100-(((E841/E721)^(1/10))-1))</f>
        <v>3.9005332223909589E-2</v>
      </c>
      <c r="P841" s="5">
        <f ca="1">((G841/G842+G841/1200+((1+G842/1200)^(-119))*(1-G841/G842)))</f>
        <v>1.0035952531875263</v>
      </c>
      <c r="Q841" s="5">
        <f ca="1">Q840*P840*E840/E841</f>
        <v>16.089429144301331</v>
      </c>
      <c r="R841" s="10">
        <f t="shared" ca="1" si="129"/>
        <v>6.502516778789591E-2</v>
      </c>
      <c r="S841" s="10">
        <f t="shared" ca="1" si="130"/>
        <v>-3.8191801895766986E-2</v>
      </c>
      <c r="T841" s="10">
        <f t="shared" ca="1" si="131"/>
        <v>0.1032169696836629</v>
      </c>
      <c r="U841" s="10"/>
      <c r="V841" s="11"/>
      <c r="W841" s="12"/>
      <c r="X841" s="12"/>
    </row>
    <row r="842" spans="1:24" x14ac:dyDescent="0.2">
      <c r="A842" s="3">
        <v>1941.01</v>
      </c>
      <c r="B842" s="4">
        <v>10.55</v>
      </c>
      <c r="C842" s="1">
        <v>0.67333299999999996</v>
      </c>
      <c r="D842" s="4">
        <v>1.0533300000000001</v>
      </c>
      <c r="E842" s="4">
        <v>14.1</v>
      </c>
      <c r="F842" s="1">
        <f t="shared" ca="1" si="136"/>
        <v>1941.0416666666031</v>
      </c>
      <c r="G842" s="5">
        <v>1.95</v>
      </c>
      <c r="H842" s="1">
        <f t="shared" ca="1" si="132"/>
        <v>204.26820212765958</v>
      </c>
      <c r="I842" s="1">
        <f t="shared" ca="1" si="133"/>
        <v>13.037016241063828</v>
      </c>
      <c r="J842" s="6">
        <f t="shared" ca="1" si="137"/>
        <v>8147.6141669596936</v>
      </c>
      <c r="K842" s="1">
        <f t="shared" ca="1" si="134"/>
        <v>20.394485814893617</v>
      </c>
      <c r="L842" s="6">
        <f t="shared" ca="1" si="135"/>
        <v>813.47169957191022</v>
      </c>
      <c r="M842" s="7">
        <f t="shared" ca="1" si="128"/>
        <v>13.904158267950832</v>
      </c>
      <c r="N842" s="8">
        <f ca="1">J842/AVERAGE(L722:L841)</f>
        <v>17.459724031152383</v>
      </c>
      <c r="O842" s="13">
        <f ca="1">1/M842-(G842/100-(((E842/E722)^(1/10))-1))</f>
        <v>4.0478384387534733E-2</v>
      </c>
      <c r="P842" s="5">
        <f ca="1">((G842/G843+G842/1200+((1+G843/1200)^(-119))*(1-G842/G843)))</f>
        <v>0.99780354306056551</v>
      </c>
      <c r="Q842" s="5">
        <f ca="1">Q841*P841*E841/E842</f>
        <v>16.14727471571786</v>
      </c>
      <c r="R842" s="10">
        <f t="shared" ca="1" si="129"/>
        <v>7.0799139272996525E-2</v>
      </c>
      <c r="S842" s="10">
        <f t="shared" ca="1" si="130"/>
        <v>-4.0032852455805679E-2</v>
      </c>
      <c r="T842" s="10">
        <f t="shared" ca="1" si="131"/>
        <v>0.1108319917288022</v>
      </c>
      <c r="U842" s="10"/>
      <c r="V842" s="11"/>
      <c r="W842" s="12"/>
      <c r="X842" s="12"/>
    </row>
    <row r="843" spans="1:24" x14ac:dyDescent="0.2">
      <c r="A843" s="3">
        <v>1941.02</v>
      </c>
      <c r="B843" s="4">
        <v>9.89</v>
      </c>
      <c r="C843" s="1">
        <v>0.67666700000000002</v>
      </c>
      <c r="D843" s="4">
        <v>1.05667</v>
      </c>
      <c r="E843" s="4">
        <v>14.1</v>
      </c>
      <c r="F843" s="1">
        <f t="shared" ca="1" si="136"/>
        <v>1941.1249999999363</v>
      </c>
      <c r="G843" s="5">
        <f ca="1">G842*11/12+G854*1/12</f>
        <v>1.9924999999999999</v>
      </c>
      <c r="H843" s="1">
        <f t="shared" ca="1" si="132"/>
        <v>191.48933829787237</v>
      </c>
      <c r="I843" s="1">
        <f t="shared" ca="1" si="133"/>
        <v>13.101568865319148</v>
      </c>
      <c r="J843" s="6">
        <f t="shared" ca="1" si="137"/>
        <v>7681.453957111301</v>
      </c>
      <c r="K843" s="1">
        <f t="shared" ca="1" si="134"/>
        <v>20.459154610638297</v>
      </c>
      <c r="L843" s="6">
        <f t="shared" ca="1" si="135"/>
        <v>820.70393861079845</v>
      </c>
      <c r="M843" s="7">
        <f t="shared" ca="1" si="128"/>
        <v>13.00294330340245</v>
      </c>
      <c r="N843" s="8">
        <f ca="1">J843/AVERAGE(L723:L842)</f>
        <v>16.330448496085086</v>
      </c>
      <c r="O843" s="13">
        <f ca="1">1/M843-(G843/100-(((E843/E723)^(1/10))-1))</f>
        <v>4.6289633068266903E-2</v>
      </c>
      <c r="P843" s="5">
        <f ca="1">((G843/G844+G843/1200+((1+G844/1200)^(-119))*(1-G843/G844)))</f>
        <v>0.99784679152781341</v>
      </c>
      <c r="Q843" s="5">
        <f ca="1">Q842*P842*E842/E843</f>
        <v>16.111807922115567</v>
      </c>
      <c r="R843" s="10">
        <f t="shared" ca="1" si="129"/>
        <v>8.0417427361342719E-2</v>
      </c>
      <c r="S843" s="10">
        <f t="shared" ca="1" si="130"/>
        <v>-4.0820039230184846E-2</v>
      </c>
      <c r="T843" s="10">
        <f t="shared" ca="1" si="131"/>
        <v>0.12123746659152757</v>
      </c>
      <c r="U843" s="10"/>
      <c r="V843" s="11"/>
      <c r="W843" s="12"/>
      <c r="X843" s="12"/>
    </row>
    <row r="844" spans="1:24" x14ac:dyDescent="0.2">
      <c r="A844" s="3">
        <v>1941.03</v>
      </c>
      <c r="B844" s="4">
        <v>9.9499999999999993</v>
      </c>
      <c r="C844" s="1">
        <v>0.68</v>
      </c>
      <c r="D844" s="4">
        <v>1.06</v>
      </c>
      <c r="E844" s="4">
        <v>14.2</v>
      </c>
      <c r="F844" s="1">
        <f t="shared" ca="1" si="136"/>
        <v>1941.2083333332696</v>
      </c>
      <c r="G844" s="5">
        <f ca="1">G842*10/12+G854*2/12</f>
        <v>2.0350000000000001</v>
      </c>
      <c r="H844" s="1">
        <f t="shared" ca="1" si="132"/>
        <v>191.29435563380281</v>
      </c>
      <c r="I844" s="1">
        <f t="shared" ca="1" si="133"/>
        <v>13.073383098591551</v>
      </c>
      <c r="J844" s="6">
        <f t="shared" ca="1" si="137"/>
        <v>7717.3347998736926</v>
      </c>
      <c r="K844" s="1">
        <f t="shared" ca="1" si="134"/>
        <v>20.37909718309859</v>
      </c>
      <c r="L844" s="6">
        <f t="shared" ca="1" si="135"/>
        <v>822.14822993629286</v>
      </c>
      <c r="M844" s="7">
        <f t="shared" ca="1" si="128"/>
        <v>12.955719822063331</v>
      </c>
      <c r="N844" s="8">
        <f ca="1">J844/AVERAGE(L724:L843)</f>
        <v>16.274201363786236</v>
      </c>
      <c r="O844" s="13">
        <f ca="1">1/M844-(G844/100-(((E844/E724)^(1/10))-1))</f>
        <v>4.7477159338851181E-2</v>
      </c>
      <c r="P844" s="5">
        <f ca="1">((G844/G845+G844/1200+((1+G845/1200)^(-119))*(1-G844/G845)))</f>
        <v>0.99789001806578537</v>
      </c>
      <c r="Q844" s="5">
        <f ca="1">Q843*P843*E843/E844</f>
        <v>15.963896715156022</v>
      </c>
      <c r="R844" s="10">
        <f t="shared" ca="1" si="129"/>
        <v>7.8294771296359533E-2</v>
      </c>
      <c r="S844" s="10">
        <f t="shared" ca="1" si="130"/>
        <v>-4.0178458078739543E-2</v>
      </c>
      <c r="T844" s="10">
        <f t="shared" ca="1" si="131"/>
        <v>0.11847322937509908</v>
      </c>
      <c r="U844" s="10"/>
      <c r="V844" s="11"/>
      <c r="W844" s="12"/>
      <c r="X844" s="12"/>
    </row>
    <row r="845" spans="1:24" x14ac:dyDescent="0.2">
      <c r="A845" s="3">
        <v>1941.04</v>
      </c>
      <c r="B845" s="4">
        <v>9.64</v>
      </c>
      <c r="C845" s="1">
        <v>0.68333299999999997</v>
      </c>
      <c r="D845" s="4">
        <v>1.07</v>
      </c>
      <c r="E845" s="4">
        <v>14.3</v>
      </c>
      <c r="F845" s="1">
        <f t="shared" ca="1" si="136"/>
        <v>1941.2916666666029</v>
      </c>
      <c r="G845" s="5">
        <f ca="1">G842*9/12+G854*3/12</f>
        <v>2.0775000000000001</v>
      </c>
      <c r="H845" s="1">
        <f t="shared" ca="1" si="132"/>
        <v>184.03838601398601</v>
      </c>
      <c r="I845" s="1">
        <f t="shared" ca="1" si="133"/>
        <v>13.045591538391607</v>
      </c>
      <c r="J845" s="6">
        <f t="shared" ca="1" si="137"/>
        <v>7468.467130817673</v>
      </c>
      <c r="K845" s="1">
        <f t="shared" ca="1" si="134"/>
        <v>20.427497202797202</v>
      </c>
      <c r="L845" s="6">
        <f t="shared" ca="1" si="135"/>
        <v>828.96886203059228</v>
      </c>
      <c r="M845" s="7">
        <f t="shared" ca="1" si="128"/>
        <v>12.429370389220782</v>
      </c>
      <c r="N845" s="8">
        <f ca="1">J845/AVERAGE(L725:L844)</f>
        <v>15.620596350743064</v>
      </c>
      <c r="O845" s="13">
        <f ca="1">1/M845-(G845/100-(((E845/E725)^(1/10))-1))</f>
        <v>5.1653928535461094E-2</v>
      </c>
      <c r="P845" s="5">
        <f ca="1">((G845/G846+G845/1200+((1+G846/1200)^(-119))*(1-G845/G846)))</f>
        <v>0.99793322274458374</v>
      </c>
      <c r="Q845" s="5">
        <f ca="1">Q844*P844*E844/E845</f>
        <v>15.81881308930914</v>
      </c>
      <c r="R845" s="10">
        <f t="shared" ca="1" si="129"/>
        <v>8.3906737546526333E-2</v>
      </c>
      <c r="S845" s="10">
        <f t="shared" ca="1" si="130"/>
        <v>-3.9171540119704584E-2</v>
      </c>
      <c r="T845" s="10">
        <f t="shared" ca="1" si="131"/>
        <v>0.12307827766623092</v>
      </c>
      <c r="U845" s="10"/>
      <c r="V845" s="11"/>
      <c r="W845" s="12"/>
      <c r="X845" s="12"/>
    </row>
    <row r="846" spans="1:24" x14ac:dyDescent="0.2">
      <c r="A846" s="3">
        <v>1941.05</v>
      </c>
      <c r="B846" s="4">
        <v>9.43</v>
      </c>
      <c r="C846" s="1">
        <v>0.68666700000000003</v>
      </c>
      <c r="D846" s="4">
        <v>1.08</v>
      </c>
      <c r="E846" s="4">
        <v>14.4</v>
      </c>
      <c r="F846" s="1">
        <f t="shared" ca="1" si="136"/>
        <v>1941.3749999999361</v>
      </c>
      <c r="G846" s="5">
        <f ca="1">G842*8/12+G854*4/12</f>
        <v>2.12</v>
      </c>
      <c r="H846" s="1">
        <f t="shared" ca="1" si="132"/>
        <v>178.77904791666663</v>
      </c>
      <c r="I846" s="1">
        <f t="shared" ca="1" si="133"/>
        <v>13.018204930625</v>
      </c>
      <c r="J846" s="6">
        <f t="shared" ca="1" si="137"/>
        <v>7299.0621238004633</v>
      </c>
      <c r="K846" s="1">
        <f t="shared" ca="1" si="134"/>
        <v>20.475224999999998</v>
      </c>
      <c r="L846" s="6">
        <f t="shared" ca="1" si="135"/>
        <v>835.94772997926839</v>
      </c>
      <c r="M846" s="7">
        <f t="shared" ca="1" si="128"/>
        <v>12.037206512481577</v>
      </c>
      <c r="N846" s="8">
        <f ca="1">J846/AVERAGE(L726:L845)</f>
        <v>15.138524744744736</v>
      </c>
      <c r="O846" s="13">
        <f ca="1">1/M846-(G846/100-(((E846/E726)^(1/10))-1))</f>
        <v>5.5831630874339871E-2</v>
      </c>
      <c r="P846" s="5">
        <f ca="1">((G846/G847+G846/1200+((1+G847/1200)^(-119))*(1-G846/G847)))</f>
        <v>0.99797640563406864</v>
      </c>
      <c r="Q846" s="5">
        <f ca="1">Q845*P845*E845/E846</f>
        <v>15.676493298943138</v>
      </c>
      <c r="R846" s="10">
        <f t="shared" ca="1" si="129"/>
        <v>8.6662450509808364E-2</v>
      </c>
      <c r="S846" s="10">
        <f t="shared" ca="1" si="130"/>
        <v>-3.8543675475214867E-2</v>
      </c>
      <c r="T846" s="10">
        <f t="shared" ca="1" si="131"/>
        <v>0.12520612598502323</v>
      </c>
      <c r="U846" s="10"/>
      <c r="V846" s="11"/>
      <c r="W846" s="12"/>
      <c r="X846" s="12"/>
    </row>
    <row r="847" spans="1:24" x14ac:dyDescent="0.2">
      <c r="A847" s="3">
        <v>1941.06</v>
      </c>
      <c r="B847" s="4">
        <v>9.76</v>
      </c>
      <c r="C847" s="1">
        <v>0.69</v>
      </c>
      <c r="D847" s="4">
        <v>1.0900000000000001</v>
      </c>
      <c r="E847" s="4">
        <v>14.7</v>
      </c>
      <c r="F847" s="1">
        <f t="shared" ca="1" si="136"/>
        <v>1941.4583333332694</v>
      </c>
      <c r="G847" s="5">
        <f ca="1">G842*7/12+G854*5/12</f>
        <v>2.1625000000000001</v>
      </c>
      <c r="H847" s="1">
        <f t="shared" ca="1" si="132"/>
        <v>181.25913469387754</v>
      </c>
      <c r="I847" s="1">
        <f t="shared" ca="1" si="133"/>
        <v>12.814426530612245</v>
      </c>
      <c r="J847" s="6">
        <f t="shared" ca="1" si="137"/>
        <v>7443.9155002915795</v>
      </c>
      <c r="K847" s="1">
        <f t="shared" ca="1" si="134"/>
        <v>20.243079591836736</v>
      </c>
      <c r="L847" s="6">
        <f t="shared" ca="1" si="135"/>
        <v>831.33892370059664</v>
      </c>
      <c r="M847" s="7">
        <f t="shared" ca="1" si="128"/>
        <v>12.164306590628442</v>
      </c>
      <c r="N847" s="8">
        <f ca="1">J847/AVERAGE(L727:L846)</f>
        <v>15.307415379169981</v>
      </c>
      <c r="O847" s="13">
        <f ca="1">1/M847-(G847/100-(((E847/E727)^(1/10))-1))</f>
        <v>5.7901603030118695E-2</v>
      </c>
      <c r="P847" s="5">
        <f ca="1">((G847/G848+G847/1200+((1+G848/1200)^(-119))*(1-G847/G848)))</f>
        <v>0.99801956680385973</v>
      </c>
      <c r="Q847" s="5">
        <f ca="1">Q846*P846*E846/E847</f>
        <v>15.325489406131432</v>
      </c>
      <c r="R847" s="10">
        <f t="shared" ca="1" si="129"/>
        <v>8.3286391548049066E-2</v>
      </c>
      <c r="S847" s="10">
        <f t="shared" ca="1" si="130"/>
        <v>-3.6231839601446825E-2</v>
      </c>
      <c r="T847" s="10">
        <f t="shared" ca="1" si="131"/>
        <v>0.11951823114949589</v>
      </c>
      <c r="U847" s="10"/>
      <c r="V847" s="11"/>
      <c r="W847" s="12"/>
      <c r="X847" s="12"/>
    </row>
    <row r="848" spans="1:24" x14ac:dyDescent="0.2">
      <c r="A848" s="3">
        <v>1941.07</v>
      </c>
      <c r="B848" s="4">
        <v>10.26</v>
      </c>
      <c r="C848" s="1">
        <v>0.69333299999999998</v>
      </c>
      <c r="D848" s="4">
        <v>1.1233299999999999</v>
      </c>
      <c r="E848" s="4">
        <v>14.7</v>
      </c>
      <c r="F848" s="1">
        <f t="shared" ca="1" si="136"/>
        <v>1941.5416666666026</v>
      </c>
      <c r="G848" s="5">
        <f ca="1">G842*6/12+G854*6/12</f>
        <v>2.2050000000000001</v>
      </c>
      <c r="H848" s="1">
        <f t="shared" ca="1" si="132"/>
        <v>190.54495102040815</v>
      </c>
      <c r="I848" s="1">
        <f t="shared" ca="1" si="133"/>
        <v>12.876325782244898</v>
      </c>
      <c r="J848" s="6">
        <f t="shared" ca="1" si="137"/>
        <v>7869.3305042816155</v>
      </c>
      <c r="K848" s="1">
        <f t="shared" ca="1" si="134"/>
        <v>20.862072108163265</v>
      </c>
      <c r="L848" s="6">
        <f t="shared" ca="1" si="135"/>
        <v>861.584311440026</v>
      </c>
      <c r="M848" s="7">
        <f t="shared" ca="1" si="128"/>
        <v>12.744996277919576</v>
      </c>
      <c r="N848" s="8">
        <f ca="1">J848/AVERAGE(L728:L847)</f>
        <v>16.045059460934315</v>
      </c>
      <c r="O848" s="13">
        <f ca="1">1/M848-(G848/100-(((E848/E728)^(1/10))-1))</f>
        <v>5.3731040578336373E-2</v>
      </c>
      <c r="P848" s="5">
        <f ca="1">((G848/G849+G848/1200+((1+G849/1200)^(-119))*(1-G848/G849)))</f>
        <v>0.99806270632333516</v>
      </c>
      <c r="Q848" s="5">
        <f ca="1">Q847*P847*E847/E848</f>
        <v>15.295138298164433</v>
      </c>
      <c r="R848" s="10">
        <f t="shared" ca="1" si="129"/>
        <v>7.9799914622028068E-2</v>
      </c>
      <c r="S848" s="10">
        <f t="shared" ca="1" si="130"/>
        <v>-3.5907792503111713E-2</v>
      </c>
      <c r="T848" s="10">
        <f t="shared" ca="1" si="131"/>
        <v>0.11570770712513978</v>
      </c>
      <c r="U848" s="10"/>
      <c r="V848" s="11"/>
      <c r="W848" s="12"/>
      <c r="X848" s="12"/>
    </row>
    <row r="849" spans="1:24" x14ac:dyDescent="0.2">
      <c r="A849" s="3">
        <v>1941.08</v>
      </c>
      <c r="B849" s="4">
        <v>10.210000000000001</v>
      </c>
      <c r="C849" s="1">
        <v>0.69666700000000004</v>
      </c>
      <c r="D849" s="4">
        <v>1.1566700000000001</v>
      </c>
      <c r="E849" s="4">
        <v>14.9</v>
      </c>
      <c r="F849" s="1">
        <f t="shared" ca="1" si="136"/>
        <v>1941.6249999999359</v>
      </c>
      <c r="G849" s="5">
        <f ca="1">G842*5/12+G854*7/12</f>
        <v>2.2474999999999996</v>
      </c>
      <c r="H849" s="1">
        <f t="shared" ca="1" si="132"/>
        <v>187.0711832214765</v>
      </c>
      <c r="I849" s="1">
        <f t="shared" ca="1" si="133"/>
        <v>12.764575906107382</v>
      </c>
      <c r="J849" s="6">
        <f t="shared" ca="1" si="137"/>
        <v>7769.7975353381689</v>
      </c>
      <c r="K849" s="1">
        <f t="shared" ca="1" si="134"/>
        <v>21.192911410067115</v>
      </c>
      <c r="L849" s="6">
        <f t="shared" ca="1" si="135"/>
        <v>880.2244579039766</v>
      </c>
      <c r="M849" s="7">
        <f t="shared" ca="1" si="128"/>
        <v>12.463173720387802</v>
      </c>
      <c r="N849" s="8">
        <f ca="1">J849/AVERAGE(L729:L848)</f>
        <v>15.698062133844481</v>
      </c>
      <c r="O849" s="13">
        <f ca="1">1/M849-(G849/100-(((E849/E729)^(1/10))-1))</f>
        <v>5.6428920036089333E-2</v>
      </c>
      <c r="P849" s="5">
        <f ca="1">((G849/G850+G849/1200+((1+G850/1200)^(-119))*(1-G849/G850)))</f>
        <v>0.99810582426163519</v>
      </c>
      <c r="Q849" s="5">
        <f ca="1">Q848*P848*E848/E849</f>
        <v>15.060600987570371</v>
      </c>
      <c r="R849" s="10">
        <f t="shared" ca="1" si="129"/>
        <v>8.6422053219641581E-2</v>
      </c>
      <c r="S849" s="10">
        <f t="shared" ca="1" si="130"/>
        <v>-3.4282874070881597E-2</v>
      </c>
      <c r="T849" s="10">
        <f t="shared" ca="1" si="131"/>
        <v>0.12070492729052318</v>
      </c>
      <c r="U849" s="10"/>
      <c r="V849" s="11"/>
      <c r="W849" s="12"/>
      <c r="X849" s="12"/>
    </row>
    <row r="850" spans="1:24" x14ac:dyDescent="0.2">
      <c r="A850" s="3">
        <v>1941.09</v>
      </c>
      <c r="B850" s="4">
        <v>10.24</v>
      </c>
      <c r="C850" s="1">
        <v>0.7</v>
      </c>
      <c r="D850" s="4">
        <v>1.19</v>
      </c>
      <c r="E850" s="4">
        <v>15.1</v>
      </c>
      <c r="F850" s="1">
        <f t="shared" ca="1" si="136"/>
        <v>1941.7083333332691</v>
      </c>
      <c r="G850" s="5">
        <f ca="1">G842*4/12+G854*8/12</f>
        <v>2.29</v>
      </c>
      <c r="H850" s="1">
        <f t="shared" ca="1" si="132"/>
        <v>185.13580927152316</v>
      </c>
      <c r="I850" s="1">
        <f t="shared" ca="1" si="133"/>
        <v>12.655768211920529</v>
      </c>
      <c r="J850" s="6">
        <f t="shared" ca="1" si="137"/>
        <v>7733.2175167588011</v>
      </c>
      <c r="K850" s="1">
        <f t="shared" ca="1" si="134"/>
        <v>21.514805960264898</v>
      </c>
      <c r="L850" s="6">
        <f t="shared" ca="1" si="135"/>
        <v>898.68445751396223</v>
      </c>
      <c r="M850" s="7">
        <f t="shared" ca="1" si="128"/>
        <v>12.279729272093075</v>
      </c>
      <c r="N850" s="8">
        <f ca="1">J850/AVERAGE(L730:L849)</f>
        <v>15.475689806719128</v>
      </c>
      <c r="O850" s="13">
        <f ca="1">1/M850-(G850/100-(((E850/E730)^(1/10))-1))</f>
        <v>5.9199695162733643E-2</v>
      </c>
      <c r="P850" s="5">
        <f ca="1">((G850/G851+G850/1200+((1+G851/1200)^(-119))*(1-G850/G851)))</f>
        <v>0.99814892068766214</v>
      </c>
      <c r="Q850" s="5">
        <f ca="1">Q849*P849*E849/E850</f>
        <v>14.832973250487443</v>
      </c>
      <c r="R850" s="10">
        <f t="shared" ca="1" si="129"/>
        <v>8.9452584610300034E-2</v>
      </c>
      <c r="S850" s="10">
        <f t="shared" ca="1" si="130"/>
        <v>-3.3419867329752551E-2</v>
      </c>
      <c r="T850" s="10">
        <f t="shared" ca="1" si="131"/>
        <v>0.12287245194005258</v>
      </c>
      <c r="U850" s="10"/>
      <c r="V850" s="11"/>
      <c r="W850" s="12"/>
      <c r="X850" s="12"/>
    </row>
    <row r="851" spans="1:24" x14ac:dyDescent="0.2">
      <c r="A851" s="3">
        <v>1941.1</v>
      </c>
      <c r="B851" s="4">
        <v>9.83</v>
      </c>
      <c r="C851" s="1">
        <v>0.70333299999999999</v>
      </c>
      <c r="D851" s="4">
        <v>1.18</v>
      </c>
      <c r="E851" s="4">
        <v>15.3</v>
      </c>
      <c r="F851" s="1">
        <f t="shared" ca="1" si="136"/>
        <v>1941.7916666666024</v>
      </c>
      <c r="G851" s="5">
        <f ca="1">G842*3/12+G854*9/12</f>
        <v>2.3325</v>
      </c>
      <c r="H851" s="1">
        <f t="shared" ca="1" si="132"/>
        <v>175.39996666666667</v>
      </c>
      <c r="I851" s="1">
        <f t="shared" ca="1" si="133"/>
        <v>12.549805163333332</v>
      </c>
      <c r="J851" s="6">
        <f t="shared" ca="1" si="137"/>
        <v>7370.2307032228691</v>
      </c>
      <c r="K851" s="1">
        <f t="shared" ca="1" si="134"/>
        <v>21.05513333333333</v>
      </c>
      <c r="L851" s="6">
        <f t="shared" ca="1" si="135"/>
        <v>884.72759204506451</v>
      </c>
      <c r="M851" s="7">
        <f t="shared" ca="1" si="128"/>
        <v>11.577814956574077</v>
      </c>
      <c r="N851" s="8">
        <f ca="1">J851/AVERAGE(L731:L850)</f>
        <v>14.603833689036168</v>
      </c>
      <c r="O851" s="13">
        <f ca="1">1/M851-(G851/100-(((E851/E731)^(1/10))-1))</f>
        <v>6.5699757158589459E-2</v>
      </c>
      <c r="P851" s="5">
        <f ca="1">((G851/G852+G851/1200+((1+G852/1200)^(-119))*(1-G851/G852)))</f>
        <v>0.99819199567007955</v>
      </c>
      <c r="Q851" s="5">
        <f ca="1">Q850*P850*E850/E851</f>
        <v>14.611980080555643</v>
      </c>
      <c r="R851" s="10">
        <f t="shared" ca="1" si="129"/>
        <v>9.4301130073987993E-2</v>
      </c>
      <c r="S851" s="10">
        <f t="shared" ca="1" si="130"/>
        <v>-3.2202172093984571E-2</v>
      </c>
      <c r="T851" s="10">
        <f t="shared" ca="1" si="131"/>
        <v>0.12650330216797256</v>
      </c>
      <c r="U851" s="10"/>
      <c r="V851" s="11"/>
      <c r="W851" s="12"/>
      <c r="X851" s="12"/>
    </row>
    <row r="852" spans="1:24" x14ac:dyDescent="0.2">
      <c r="A852" s="3">
        <v>1941.11</v>
      </c>
      <c r="B852" s="4">
        <v>9.3699999999999992</v>
      </c>
      <c r="C852" s="1">
        <v>0.70666700000000005</v>
      </c>
      <c r="D852" s="4">
        <v>1.17</v>
      </c>
      <c r="E852" s="4">
        <v>15.4</v>
      </c>
      <c r="F852" s="1">
        <f t="shared" ca="1" si="136"/>
        <v>1941.8749999999357</v>
      </c>
      <c r="G852" s="5">
        <f ca="1">G842*2/12+G854*10/12</f>
        <v>2.3750000000000004</v>
      </c>
      <c r="H852" s="1">
        <f t="shared" ca="1" si="132"/>
        <v>166.10637077922075</v>
      </c>
      <c r="I852" s="1">
        <f t="shared" ca="1" si="133"/>
        <v>12.527416298766234</v>
      </c>
      <c r="J852" s="6">
        <f t="shared" ca="1" si="137"/>
        <v>7023.5842097520535</v>
      </c>
      <c r="K852" s="1">
        <f t="shared" ca="1" si="134"/>
        <v>20.741137012987011</v>
      </c>
      <c r="L852" s="6">
        <f t="shared" ca="1" si="135"/>
        <v>877.01104860297789</v>
      </c>
      <c r="M852" s="7">
        <f t="shared" ca="1" si="128"/>
        <v>10.911668685916965</v>
      </c>
      <c r="N852" s="8">
        <f ca="1">J852/AVERAGE(L732:L851)</f>
        <v>13.782187279853902</v>
      </c>
      <c r="O852" s="13">
        <f ca="1">1/M852-(G852/100-(((E852/E732)^(1/10))-1))</f>
        <v>7.255785021929935E-2</v>
      </c>
      <c r="P852" s="5">
        <f ca="1">((G852/G853+G852/1200+((1+G853/1200)^(-119))*(1-G852/G853)))</f>
        <v>0.99823504927731521</v>
      </c>
      <c r="Q852" s="5">
        <f ca="1">Q851*P851*E851/E852</f>
        <v>14.490850118617512</v>
      </c>
      <c r="R852" s="10">
        <f t="shared" ca="1" si="129"/>
        <v>9.6233772726342925E-2</v>
      </c>
      <c r="S852" s="10">
        <f t="shared" ca="1" si="130"/>
        <v>-3.1995916013274672E-2</v>
      </c>
      <c r="T852" s="10">
        <f t="shared" ca="1" si="131"/>
        <v>0.1282296887396176</v>
      </c>
      <c r="U852" s="10"/>
      <c r="V852" s="11"/>
      <c r="W852" s="12"/>
      <c r="X852" s="12"/>
    </row>
    <row r="853" spans="1:24" x14ac:dyDescent="0.2">
      <c r="A853" s="3">
        <v>1941.12</v>
      </c>
      <c r="B853" s="4">
        <v>8.76</v>
      </c>
      <c r="C853" s="1">
        <v>0.71</v>
      </c>
      <c r="D853" s="4">
        <v>1.1599999999999999</v>
      </c>
      <c r="E853" s="4">
        <v>15.5</v>
      </c>
      <c r="F853" s="1">
        <f t="shared" ca="1" si="136"/>
        <v>1941.9583333332689</v>
      </c>
      <c r="G853" s="5">
        <f ca="1">G842*1/12+G854*11/12</f>
        <v>2.4175</v>
      </c>
      <c r="H853" s="1">
        <f t="shared" ca="1" si="132"/>
        <v>154.29072774193546</v>
      </c>
      <c r="I853" s="1">
        <f t="shared" ca="1" si="133"/>
        <v>12.505298709677417</v>
      </c>
      <c r="J853" s="6">
        <f t="shared" ca="1" si="137"/>
        <v>6568.0397978782212</v>
      </c>
      <c r="K853" s="1">
        <f t="shared" ca="1" si="134"/>
        <v>20.431192258064513</v>
      </c>
      <c r="L853" s="6">
        <f t="shared" ca="1" si="135"/>
        <v>869.74042985602011</v>
      </c>
      <c r="M853" s="7">
        <f t="shared" ca="1" si="128"/>
        <v>10.086593309917903</v>
      </c>
      <c r="N853" s="8">
        <f ca="1">J853/AVERAGE(L733:L852)</f>
        <v>12.764729919112977</v>
      </c>
      <c r="O853" s="13">
        <f ca="1">1/M853-(G853/100-(((E853/E733)^(1/10))-1))</f>
        <v>8.0966277439067424E-2</v>
      </c>
      <c r="P853" s="5">
        <f ca="1">((G853/G854+G853/1200+((1+G854/1200)^(-119))*(1-G853/G854)))</f>
        <v>0.99827808157756137</v>
      </c>
      <c r="Q853" s="5">
        <f ca="1">Q852*P852*E852/E853</f>
        <v>14.371950130730095</v>
      </c>
      <c r="R853" s="10">
        <f t="shared" ca="1" si="129"/>
        <v>0.10710076168999527</v>
      </c>
      <c r="S853" s="10">
        <f t="shared" ca="1" si="130"/>
        <v>-3.1426802572939283E-2</v>
      </c>
      <c r="T853" s="10">
        <f t="shared" ca="1" si="131"/>
        <v>0.13852756426293455</v>
      </c>
      <c r="U853" s="10"/>
      <c r="V853" s="11"/>
      <c r="W853" s="12"/>
      <c r="X853" s="12"/>
    </row>
    <row r="854" spans="1:24" x14ac:dyDescent="0.2">
      <c r="A854" s="3">
        <v>1942.01</v>
      </c>
      <c r="B854" s="4">
        <v>8.93</v>
      </c>
      <c r="C854" s="1">
        <v>0.70333299999999999</v>
      </c>
      <c r="D854" s="4">
        <v>1.1200000000000001</v>
      </c>
      <c r="E854" s="4">
        <v>15.7</v>
      </c>
      <c r="F854" s="1">
        <f t="shared" ca="1" si="136"/>
        <v>1942.0416666666022</v>
      </c>
      <c r="G854" s="5">
        <v>2.46</v>
      </c>
      <c r="H854" s="1">
        <f t="shared" ca="1" si="132"/>
        <v>155.28132420382164</v>
      </c>
      <c r="I854" s="1">
        <f t="shared" ca="1" si="133"/>
        <v>12.230064904394904</v>
      </c>
      <c r="J854" s="6">
        <f t="shared" ca="1" si="137"/>
        <v>6653.594127230248</v>
      </c>
      <c r="K854" s="1">
        <f t="shared" ca="1" si="134"/>
        <v>19.475373248407646</v>
      </c>
      <c r="L854" s="6">
        <f t="shared" ca="1" si="135"/>
        <v>834.49332838722046</v>
      </c>
      <c r="M854" s="7">
        <f t="shared" ca="1" si="128"/>
        <v>10.101686431929252</v>
      </c>
      <c r="N854" s="8">
        <f ca="1">J854/AVERAGE(L734:L853)</f>
        <v>12.807799723300173</v>
      </c>
      <c r="O854" s="13">
        <f ca="1">1/M854-(G854/100-(((E854/E734)^(1/10))-1))</f>
        <v>8.3777244250419561E-2</v>
      </c>
      <c r="P854" s="5">
        <f ca="1">((G854/G855+G854/1200+((1+G855/1200)^(-119))*(1-G854/G855)))</f>
        <v>1.0019767381834872</v>
      </c>
      <c r="Q854" s="5">
        <f ca="1">Q853*P853*E853/E854</f>
        <v>14.164435890319817</v>
      </c>
      <c r="R854" s="10">
        <f t="shared" ca="1" si="129"/>
        <v>0.10983771849347512</v>
      </c>
      <c r="S854" s="10">
        <f t="shared" ca="1" si="130"/>
        <v>-2.9878630794221261E-2</v>
      </c>
      <c r="T854" s="10">
        <f t="shared" ca="1" si="131"/>
        <v>0.13971634928769638</v>
      </c>
      <c r="U854" s="10"/>
      <c r="V854" s="11"/>
      <c r="W854" s="12"/>
      <c r="X854" s="12"/>
    </row>
    <row r="855" spans="1:24" x14ac:dyDescent="0.2">
      <c r="A855" s="3">
        <v>1942.02</v>
      </c>
      <c r="B855" s="4">
        <v>8.65</v>
      </c>
      <c r="C855" s="1">
        <v>0.69666700000000004</v>
      </c>
      <c r="D855" s="4">
        <v>1.08</v>
      </c>
      <c r="E855" s="4">
        <v>15.8</v>
      </c>
      <c r="F855" s="1">
        <f t="shared" ca="1" si="136"/>
        <v>1942.1249999999354</v>
      </c>
      <c r="G855" s="5">
        <f ca="1">G854*11/12+G866*1/12</f>
        <v>2.4608333333333334</v>
      </c>
      <c r="H855" s="1">
        <f t="shared" ca="1" si="132"/>
        <v>149.46050316455697</v>
      </c>
      <c r="I855" s="1">
        <f t="shared" ca="1" si="133"/>
        <v>12.037479810189872</v>
      </c>
      <c r="J855" s="6">
        <f t="shared" ca="1" si="137"/>
        <v>6447.1623143090528</v>
      </c>
      <c r="K855" s="1">
        <f t="shared" ca="1" si="134"/>
        <v>18.660964556962025</v>
      </c>
      <c r="L855" s="6">
        <f t="shared" ca="1" si="135"/>
        <v>804.96361843396255</v>
      </c>
      <c r="M855" s="7">
        <f t="shared" ca="1" si="128"/>
        <v>9.6802555917493631</v>
      </c>
      <c r="N855" s="8">
        <f ca="1">J855/AVERAGE(L735:L854)</f>
        <v>12.300243464664581</v>
      </c>
      <c r="O855" s="13">
        <f ca="1">1/M855-(G855/100-(((E855/E735)^(1/10))-1))</f>
        <v>9.0143277184680334E-2</v>
      </c>
      <c r="P855" s="5">
        <f ca="1">((G855/G856+G855/1200+((1+G856/1200)^(-119))*(1-G855/G856)))</f>
        <v>1.001977435551568</v>
      </c>
      <c r="Q855" s="5">
        <f ca="1">Q854*P854*E854/E855</f>
        <v>14.102609731898148</v>
      </c>
      <c r="R855" s="10">
        <f t="shared" ca="1" si="129"/>
        <v>0.11269306381535271</v>
      </c>
      <c r="S855" s="10">
        <f t="shared" ca="1" si="130"/>
        <v>-2.8607319473923032E-2</v>
      </c>
      <c r="T855" s="10">
        <f t="shared" ca="1" si="131"/>
        <v>0.14130038328927574</v>
      </c>
      <c r="U855" s="10"/>
      <c r="V855" s="11"/>
      <c r="W855" s="12"/>
      <c r="X855" s="12"/>
    </row>
    <row r="856" spans="1:24" x14ac:dyDescent="0.2">
      <c r="A856" s="3">
        <v>1942.03</v>
      </c>
      <c r="B856" s="4">
        <v>8.18</v>
      </c>
      <c r="C856" s="1">
        <v>0.69</v>
      </c>
      <c r="D856" s="4">
        <v>1.04</v>
      </c>
      <c r="E856" s="4">
        <v>16</v>
      </c>
      <c r="F856" s="1">
        <f t="shared" ca="1" si="136"/>
        <v>1942.2083333332687</v>
      </c>
      <c r="G856" s="5">
        <f ca="1">G854*10/12+G866*2/12</f>
        <v>2.4616666666666669</v>
      </c>
      <c r="H856" s="1">
        <f t="shared" ca="1" si="132"/>
        <v>139.57278374999999</v>
      </c>
      <c r="I856" s="1">
        <f t="shared" ca="1" si="133"/>
        <v>11.773254374999999</v>
      </c>
      <c r="J856" s="6">
        <f t="shared" ca="1" si="137"/>
        <v>6062.9645456149483</v>
      </c>
      <c r="K856" s="1">
        <f t="shared" ca="1" si="134"/>
        <v>17.745194999999999</v>
      </c>
      <c r="L856" s="6">
        <f t="shared" ca="1" si="135"/>
        <v>770.84145812219401</v>
      </c>
      <c r="M856" s="7">
        <f t="shared" ca="1" si="128"/>
        <v>9.0034266177609705</v>
      </c>
      <c r="N856" s="8">
        <f ca="1">J856/AVERAGE(L736:L855)</f>
        <v>11.470465379020203</v>
      </c>
      <c r="O856" s="13">
        <f ca="1">1/M856-(G856/100-(((E856/E736)^(1/10))-1))</f>
        <v>9.9894847201602188E-2</v>
      </c>
      <c r="P856" s="5">
        <f ca="1">((G856/G857+G856/1200+((1+G857/1200)^(-119))*(1-G856/G857)))</f>
        <v>1.0019781329194886</v>
      </c>
      <c r="Q856" s="5">
        <f ca="1">Q855*P855*E855/E856</f>
        <v>13.953865524579996</v>
      </c>
      <c r="R856" s="10">
        <f t="shared" ca="1" si="129"/>
        <v>0.12038844714628039</v>
      </c>
      <c r="S856" s="10">
        <f t="shared" ca="1" si="130"/>
        <v>-2.7464270283647396E-2</v>
      </c>
      <c r="T856" s="10">
        <f t="shared" ca="1" si="131"/>
        <v>0.14785271742992778</v>
      </c>
      <c r="U856" s="10"/>
      <c r="V856" s="11"/>
      <c r="W856" s="12"/>
      <c r="X856" s="12"/>
    </row>
    <row r="857" spans="1:24" x14ac:dyDescent="0.2">
      <c r="A857" s="3">
        <v>1942.04</v>
      </c>
      <c r="B857" s="4">
        <v>7.84</v>
      </c>
      <c r="C857" s="1">
        <v>0.68</v>
      </c>
      <c r="D857" s="4">
        <v>1.02</v>
      </c>
      <c r="E857" s="4">
        <v>16.100000000000001</v>
      </c>
      <c r="F857" s="1">
        <f t="shared" ca="1" si="136"/>
        <v>1942.2916666666019</v>
      </c>
      <c r="G857" s="5">
        <f ca="1">G854*9/12+G866*3/12</f>
        <v>2.4624999999999999</v>
      </c>
      <c r="H857" s="1">
        <f t="shared" ca="1" si="132"/>
        <v>132.94059130434781</v>
      </c>
      <c r="I857" s="1">
        <f t="shared" ca="1" si="133"/>
        <v>11.53056149068323</v>
      </c>
      <c r="J857" s="6">
        <f t="shared" ca="1" si="137"/>
        <v>5816.6058744751617</v>
      </c>
      <c r="K857" s="1">
        <f t="shared" ca="1" si="134"/>
        <v>17.295842236024843</v>
      </c>
      <c r="L857" s="6">
        <f t="shared" ca="1" si="135"/>
        <v>756.75229489345224</v>
      </c>
      <c r="M857" s="7">
        <f t="shared" ca="1" si="128"/>
        <v>8.5442557075882615</v>
      </c>
      <c r="N857" s="8">
        <f ca="1">J857/AVERAGE(L737:L856)</f>
        <v>10.918206150831155</v>
      </c>
      <c r="O857" s="13">
        <f ca="1">1/M857-(G857/100-(((E857/E737)^(1/10))-1))</f>
        <v>0.10721421232122588</v>
      </c>
      <c r="P857" s="5">
        <f ca="1">((G857/G858+G857/1200+((1+G858/1200)^(-119))*(1-G857/G858)))</f>
        <v>1.0019788302872494</v>
      </c>
      <c r="Q857" s="5">
        <f ca="1">Q856*P856*E856/E857</f>
        <v>13.894626708400779</v>
      </c>
      <c r="R857" s="10">
        <f t="shared" ca="1" si="129"/>
        <v>0.12485082395492353</v>
      </c>
      <c r="S857" s="10">
        <f t="shared" ca="1" si="130"/>
        <v>-2.7306001405905556E-2</v>
      </c>
      <c r="T857" s="10">
        <f t="shared" ca="1" si="131"/>
        <v>0.15215682536082908</v>
      </c>
      <c r="U857" s="10"/>
      <c r="V857" s="11"/>
      <c r="W857" s="12"/>
      <c r="X857" s="12"/>
    </row>
    <row r="858" spans="1:24" x14ac:dyDescent="0.2">
      <c r="A858" s="3">
        <v>1942.05</v>
      </c>
      <c r="B858" s="4">
        <v>7.93</v>
      </c>
      <c r="C858" s="1">
        <v>0.67</v>
      </c>
      <c r="D858" s="4">
        <v>1</v>
      </c>
      <c r="E858" s="4">
        <v>16.3</v>
      </c>
      <c r="F858" s="1">
        <f t="shared" ca="1" si="136"/>
        <v>1942.3749999999352</v>
      </c>
      <c r="G858" s="5">
        <f ca="1">G854*8/12+G866*4/12</f>
        <v>2.4633333333333334</v>
      </c>
      <c r="H858" s="1">
        <f t="shared" ca="1" si="132"/>
        <v>132.8167969325153</v>
      </c>
      <c r="I858" s="1">
        <f t="shared" ca="1" si="133"/>
        <v>11.221595705521473</v>
      </c>
      <c r="J858" s="6">
        <f t="shared" ca="1" si="137"/>
        <v>5852.1047152862802</v>
      </c>
      <c r="K858" s="1">
        <f t="shared" ca="1" si="134"/>
        <v>16.748650306748466</v>
      </c>
      <c r="L858" s="6">
        <f t="shared" ca="1" si="135"/>
        <v>737.97032979650464</v>
      </c>
      <c r="M858" s="7">
        <f t="shared" ca="1" si="128"/>
        <v>8.50611625969605</v>
      </c>
      <c r="N858" s="8">
        <f ca="1">J858/AVERAGE(L738:L857)</f>
        <v>10.901248386825083</v>
      </c>
      <c r="O858" s="13">
        <f ca="1">1/M858-(G858/100-(((E858/E738)^(1/10))-1))</f>
        <v>0.1104579168774196</v>
      </c>
      <c r="P858" s="5">
        <f ca="1">((G858/G859+G858/1200+((1+G859/1200)^(-119))*(1-G858/G859)))</f>
        <v>1.0019795276548498</v>
      </c>
      <c r="Q858" s="5">
        <f ca="1">Q857*P857*E857/E858</f>
        <v>13.751298235990081</v>
      </c>
      <c r="R858" s="10">
        <f t="shared" ca="1" si="129"/>
        <v>0.12468642324822099</v>
      </c>
      <c r="S858" s="10">
        <f t="shared" ca="1" si="130"/>
        <v>-2.6182089194104585E-2</v>
      </c>
      <c r="T858" s="10">
        <f t="shared" ca="1" si="131"/>
        <v>0.15086851244232558</v>
      </c>
      <c r="U858" s="10"/>
      <c r="V858" s="11"/>
      <c r="W858" s="12"/>
      <c r="X858" s="12"/>
    </row>
    <row r="859" spans="1:24" x14ac:dyDescent="0.2">
      <c r="A859" s="3">
        <v>1942.06</v>
      </c>
      <c r="B859" s="4">
        <v>8.33</v>
      </c>
      <c r="C859" s="1">
        <v>0.66</v>
      </c>
      <c r="D859" s="4">
        <v>0.98</v>
      </c>
      <c r="E859" s="4">
        <v>16.3</v>
      </c>
      <c r="F859" s="1">
        <f t="shared" ca="1" si="136"/>
        <v>1942.4583333332685</v>
      </c>
      <c r="G859" s="5">
        <f ca="1">G854*7/12+G866*5/12</f>
        <v>2.4641666666666664</v>
      </c>
      <c r="H859" s="1">
        <f t="shared" ca="1" si="132"/>
        <v>139.51625705521471</v>
      </c>
      <c r="I859" s="1">
        <f t="shared" ca="1" si="133"/>
        <v>11.054109202453988</v>
      </c>
      <c r="J859" s="6">
        <f t="shared" ca="1" si="137"/>
        <v>6187.8812153436911</v>
      </c>
      <c r="K859" s="1">
        <f t="shared" ca="1" si="134"/>
        <v>16.413677300613497</v>
      </c>
      <c r="L859" s="6">
        <f t="shared" ca="1" si="135"/>
        <v>727.98602533455198</v>
      </c>
      <c r="M859" s="7">
        <f t="shared" ca="1" si="128"/>
        <v>8.9054569285180545</v>
      </c>
      <c r="N859" s="8">
        <f ca="1">J859/AVERAGE(L739:L858)</f>
        <v>11.442697243987245</v>
      </c>
      <c r="O859" s="13">
        <f ca="1">1/M859-(G859/100-(((E859/E739)^(1/10))-1))</f>
        <v>0.10592353761816532</v>
      </c>
      <c r="P859" s="5">
        <f ca="1">((G859/G860+G859/1200+((1+G860/1200)^(-119))*(1-G859/G860)))</f>
        <v>1.0019802250222902</v>
      </c>
      <c r="Q859" s="5">
        <f ca="1">Q858*P858*E858/E859</f>
        <v>13.778519311138311</v>
      </c>
      <c r="R859" s="10">
        <f t="shared" ca="1" si="129"/>
        <v>0.12158600518883467</v>
      </c>
      <c r="S859" s="10">
        <f t="shared" ca="1" si="130"/>
        <v>-2.6626851226970838E-2</v>
      </c>
      <c r="T859" s="10">
        <f t="shared" ca="1" si="131"/>
        <v>0.14821285641580551</v>
      </c>
      <c r="U859" s="10"/>
      <c r="V859" s="11"/>
      <c r="W859" s="12"/>
      <c r="X859" s="12"/>
    </row>
    <row r="860" spans="1:24" x14ac:dyDescent="0.2">
      <c r="A860" s="3">
        <v>1942.07</v>
      </c>
      <c r="B860" s="4">
        <v>8.64</v>
      </c>
      <c r="C860" s="1">
        <v>0.64666699999999999</v>
      </c>
      <c r="D860" s="4">
        <v>0.96666700000000005</v>
      </c>
      <c r="E860" s="4">
        <v>16.399999999999999</v>
      </c>
      <c r="F860" s="1">
        <f t="shared" ca="1" si="136"/>
        <v>1942.5416666666017</v>
      </c>
      <c r="G860" s="5">
        <f ca="1">G854*6/12+G866*6/12</f>
        <v>2.4649999999999999</v>
      </c>
      <c r="H860" s="1">
        <f t="shared" ca="1" si="132"/>
        <v>143.82597073170732</v>
      </c>
      <c r="I860" s="1">
        <f t="shared" ca="1" si="133"/>
        <v>10.764757987865854</v>
      </c>
      <c r="J860" s="6">
        <f t="shared" ca="1" si="137"/>
        <v>6418.8142785870932</v>
      </c>
      <c r="K860" s="1">
        <f t="shared" ca="1" si="134"/>
        <v>16.091645792743904</v>
      </c>
      <c r="L860" s="6">
        <f t="shared" ca="1" si="135"/>
        <v>718.15462294432302</v>
      </c>
      <c r="M860" s="7">
        <f t="shared" ca="1" si="128"/>
        <v>9.150488900994743</v>
      </c>
      <c r="N860" s="8">
        <f ca="1">J860/AVERAGE(L740:L859)</f>
        <v>11.784997227682227</v>
      </c>
      <c r="O860" s="13">
        <f ca="1">1/M860-(G860/100-(((E860/E740)^(1/10))-1))</f>
        <v>0.10353127198083711</v>
      </c>
      <c r="P860" s="5">
        <f ca="1">((G860/G861+G860/1200+((1+G861/1200)^(-119))*(1-G860/G861)))</f>
        <v>1.0019809223895706</v>
      </c>
      <c r="Q860" s="5">
        <f ca="1">Q859*P859*E859/E860</f>
        <v>13.721622148873653</v>
      </c>
      <c r="R860" s="10">
        <f t="shared" ca="1" si="129"/>
        <v>0.12034783390632886</v>
      </c>
      <c r="S860" s="10">
        <f t="shared" ca="1" si="130"/>
        <v>-2.6839001257765949E-2</v>
      </c>
      <c r="T860" s="10">
        <f t="shared" ca="1" si="131"/>
        <v>0.14718683516409481</v>
      </c>
      <c r="U860" s="10"/>
      <c r="V860" s="11"/>
      <c r="W860" s="12"/>
      <c r="X860" s="12"/>
    </row>
    <row r="861" spans="1:24" x14ac:dyDescent="0.2">
      <c r="A861" s="3">
        <v>1942.08</v>
      </c>
      <c r="B861" s="4">
        <v>8.59</v>
      </c>
      <c r="C861" s="1">
        <v>0.63333300000000003</v>
      </c>
      <c r="D861" s="4">
        <v>0.95333299999999999</v>
      </c>
      <c r="E861" s="4">
        <v>16.5</v>
      </c>
      <c r="F861" s="1">
        <f t="shared" ca="1" si="136"/>
        <v>1942.624999999935</v>
      </c>
      <c r="G861" s="5">
        <f ca="1">G854*5/12+G866*7/12</f>
        <v>2.4658333333333338</v>
      </c>
      <c r="H861" s="1">
        <f t="shared" ca="1" si="132"/>
        <v>142.12701636363636</v>
      </c>
      <c r="I861" s="1">
        <f t="shared" ca="1" si="133"/>
        <v>10.478897515090908</v>
      </c>
      <c r="J861" s="6">
        <f t="shared" ca="1" si="137"/>
        <v>6381.963508312424</v>
      </c>
      <c r="K861" s="1">
        <f t="shared" ca="1" si="134"/>
        <v>15.773501151454546</v>
      </c>
      <c r="L861" s="6">
        <f t="shared" ca="1" si="135"/>
        <v>708.28130585215467</v>
      </c>
      <c r="M861" s="7">
        <f t="shared" ca="1" si="128"/>
        <v>9.0128230475642965</v>
      </c>
      <c r="N861" s="8">
        <f ca="1">J861/AVERAGE(L741:L860)</f>
        <v>11.634971805540614</v>
      </c>
      <c r="O861" s="13">
        <f ca="1">1/M861-(G861/100-(((E861/E741)^(1/10))-1))</f>
        <v>0.1065644605463146</v>
      </c>
      <c r="P861" s="5">
        <f ca="1">((G861/G862+G861/1200+((1+G862/1200)^(-119))*(1-G861/G862)))</f>
        <v>1.0019816197566911</v>
      </c>
      <c r="Q861" s="5">
        <f ca="1">Q860*P860*E860/E861</f>
        <v>13.66547753487983</v>
      </c>
      <c r="R861" s="10">
        <f t="shared" ca="1" si="129"/>
        <v>0.12197623362054455</v>
      </c>
      <c r="S861" s="10">
        <f t="shared" ca="1" si="130"/>
        <v>-2.6321898240336705E-2</v>
      </c>
      <c r="T861" s="10">
        <f t="shared" ca="1" si="131"/>
        <v>0.14829813186088125</v>
      </c>
      <c r="U861" s="10"/>
      <c r="V861" s="11"/>
      <c r="W861" s="12"/>
      <c r="X861" s="12"/>
    </row>
    <row r="862" spans="1:24" x14ac:dyDescent="0.2">
      <c r="A862" s="3">
        <v>1942.09</v>
      </c>
      <c r="B862" s="4">
        <v>8.68</v>
      </c>
      <c r="C862" s="1">
        <v>0.62</v>
      </c>
      <c r="D862" s="4">
        <v>0.94</v>
      </c>
      <c r="E862" s="4">
        <v>16.5</v>
      </c>
      <c r="F862" s="1">
        <f t="shared" ca="1" si="136"/>
        <v>1942.7083333332682</v>
      </c>
      <c r="G862" s="5">
        <f ca="1">G854*4/12+G866*8/12</f>
        <v>2.4666666666666668</v>
      </c>
      <c r="H862" s="1">
        <f t="shared" ca="1" si="132"/>
        <v>143.61612363636362</v>
      </c>
      <c r="I862" s="1">
        <f t="shared" ca="1" si="133"/>
        <v>10.258294545454545</v>
      </c>
      <c r="J862" s="6">
        <f t="shared" ca="1" si="137"/>
        <v>6487.2151377665468</v>
      </c>
      <c r="K862" s="1">
        <f t="shared" ca="1" si="134"/>
        <v>15.552898181818181</v>
      </c>
      <c r="L862" s="6">
        <f t="shared" ca="1" si="135"/>
        <v>702.53251491941865</v>
      </c>
      <c r="M862" s="7">
        <f t="shared" ca="1" si="128"/>
        <v>9.0778298393715016</v>
      </c>
      <c r="N862" s="8">
        <f ca="1">J862/AVERAGE(L742:L861)</f>
        <v>11.745145809200274</v>
      </c>
      <c r="O862" s="13">
        <f ca="1">1/M862-(G862/100-(((E862/E742)^(1/10))-1))</f>
        <v>0.10652043750087253</v>
      </c>
      <c r="P862" s="5">
        <f ca="1">((G862/G863+G862/1200+((1+G863/1200)^(-119))*(1-G862/G863)))</f>
        <v>1.0019823171236515</v>
      </c>
      <c r="Q862" s="5">
        <f ca="1">Q861*P861*E861/E862</f>
        <v>13.692557315147566</v>
      </c>
      <c r="R862" s="10">
        <f t="shared" ca="1" si="129"/>
        <v>0.11889433414901407</v>
      </c>
      <c r="S862" s="10">
        <f t="shared" ca="1" si="130"/>
        <v>-2.6395550559896619E-2</v>
      </c>
      <c r="T862" s="10">
        <f t="shared" ca="1" si="131"/>
        <v>0.14528988470891069</v>
      </c>
      <c r="U862" s="10"/>
      <c r="V862" s="11"/>
      <c r="W862" s="12"/>
      <c r="X862" s="12"/>
    </row>
    <row r="863" spans="1:24" x14ac:dyDescent="0.2">
      <c r="A863" s="3">
        <v>1942.1</v>
      </c>
      <c r="B863" s="4">
        <v>9.32</v>
      </c>
      <c r="C863" s="1">
        <v>0.61</v>
      </c>
      <c r="D863" s="4">
        <v>0.97</v>
      </c>
      <c r="E863" s="4">
        <v>16.7</v>
      </c>
      <c r="F863" s="1">
        <f t="shared" ca="1" si="136"/>
        <v>1942.7916666666015</v>
      </c>
      <c r="G863" s="5">
        <f ca="1">G854*3/12+G866*9/12</f>
        <v>2.4675000000000002</v>
      </c>
      <c r="H863" s="1">
        <f t="shared" ca="1" si="132"/>
        <v>152.35856047904193</v>
      </c>
      <c r="I863" s="1">
        <f t="shared" ca="1" si="133"/>
        <v>9.9719658682634726</v>
      </c>
      <c r="J863" s="6">
        <f t="shared" ca="1" si="137"/>
        <v>6919.6521398392724</v>
      </c>
      <c r="K863" s="1">
        <f t="shared" ca="1" si="134"/>
        <v>15.857060479041916</v>
      </c>
      <c r="L863" s="6">
        <f t="shared" ca="1" si="135"/>
        <v>720.17838794464524</v>
      </c>
      <c r="M863" s="7">
        <f t="shared" ca="1" si="128"/>
        <v>9.5991767493529867</v>
      </c>
      <c r="N863" s="8">
        <f ca="1">J863/AVERAGE(L743:L862)</f>
        <v>12.442152869609719</v>
      </c>
      <c r="O863" s="13">
        <f ca="1">1/M863-(G863/100-(((E863/E743)^(1/10))-1))</f>
        <v>0.10252615661656952</v>
      </c>
      <c r="P863" s="5">
        <f ca="1">((G863/G864+G863/1200+((1+G864/1200)^(-119))*(1-G863/G864)))</f>
        <v>1.0019830144904518</v>
      </c>
      <c r="Q863" s="5">
        <f ca="1">Q862*P862*E862/E863</f>
        <v>13.555392517884396</v>
      </c>
      <c r="R863" s="10">
        <f t="shared" ca="1" si="129"/>
        <v>0.10988817439131737</v>
      </c>
      <c r="S863" s="10">
        <f t="shared" ca="1" si="130"/>
        <v>-2.5294538636276176E-2</v>
      </c>
      <c r="T863" s="10">
        <f t="shared" ca="1" si="131"/>
        <v>0.13518271302759355</v>
      </c>
      <c r="U863" s="10"/>
      <c r="V863" s="11"/>
      <c r="W863" s="12"/>
      <c r="X863" s="12"/>
    </row>
    <row r="864" spans="1:24" x14ac:dyDescent="0.2">
      <c r="A864" s="3">
        <v>1942.11</v>
      </c>
      <c r="B864" s="4">
        <v>9.4700000000000006</v>
      </c>
      <c r="C864" s="1">
        <v>0.6</v>
      </c>
      <c r="D864" s="4">
        <v>1</v>
      </c>
      <c r="E864" s="4">
        <v>16.8</v>
      </c>
      <c r="F864" s="1">
        <f t="shared" ca="1" si="136"/>
        <v>1942.8749999999347</v>
      </c>
      <c r="G864" s="5">
        <f ca="1">G854*2/12+G866*10/12</f>
        <v>2.4683333333333337</v>
      </c>
      <c r="H864" s="1">
        <f t="shared" ca="1" si="132"/>
        <v>153.88919107142854</v>
      </c>
      <c r="I864" s="1">
        <f t="shared" ca="1" si="133"/>
        <v>9.7501071428571411</v>
      </c>
      <c r="J864" s="6">
        <f t="shared" ca="1" si="137"/>
        <v>7026.0702521472413</v>
      </c>
      <c r="K864" s="1">
        <f t="shared" ca="1" si="134"/>
        <v>16.25017857142857</v>
      </c>
      <c r="L864" s="6">
        <f t="shared" ca="1" si="135"/>
        <v>741.92927688988834</v>
      </c>
      <c r="M864" s="7">
        <f t="shared" ca="1" si="128"/>
        <v>9.6613341521716549</v>
      </c>
      <c r="N864" s="8">
        <f ca="1">J864/AVERAGE(L744:L863)</f>
        <v>12.543111801092824</v>
      </c>
      <c r="O864" s="13">
        <f ca="1">1/M864-(G864/100-(((E864/E744)^(1/10))-1))</f>
        <v>0.10323139333544552</v>
      </c>
      <c r="P864" s="5">
        <f ca="1">((G864/G865+G864/1200+((1+G865/1200)^(-119))*(1-G864/G865)))</f>
        <v>1.001983711857092</v>
      </c>
      <c r="Q864" s="5">
        <f ca="1">Q863*P863*E863/E864</f>
        <v>13.501426194232602</v>
      </c>
      <c r="R864" s="10">
        <f t="shared" ca="1" si="129"/>
        <v>0.11218932404266657</v>
      </c>
      <c r="S864" s="10">
        <f t="shared" ca="1" si="130"/>
        <v>-2.4784204688455325E-2</v>
      </c>
      <c r="T864" s="10">
        <f t="shared" ca="1" si="131"/>
        <v>0.1369735287311219</v>
      </c>
      <c r="U864" s="10"/>
      <c r="V864" s="11"/>
      <c r="W864" s="12"/>
      <c r="X864" s="12"/>
    </row>
    <row r="865" spans="1:24" x14ac:dyDescent="0.2">
      <c r="A865" s="3">
        <v>1942.12</v>
      </c>
      <c r="B865" s="4">
        <v>9.52</v>
      </c>
      <c r="C865" s="1">
        <v>0.59</v>
      </c>
      <c r="D865" s="4">
        <v>1.03</v>
      </c>
      <c r="E865" s="4">
        <v>16.899999999999999</v>
      </c>
      <c r="F865" s="1">
        <f t="shared" ca="1" si="136"/>
        <v>1942.958333333268</v>
      </c>
      <c r="G865" s="5">
        <f ca="1">G854*1/12+G866*11/12</f>
        <v>2.4691666666666667</v>
      </c>
      <c r="H865" s="1">
        <f t="shared" ca="1" si="132"/>
        <v>153.78630532544378</v>
      </c>
      <c r="I865" s="1">
        <f t="shared" ca="1" si="133"/>
        <v>9.5308739644970419</v>
      </c>
      <c r="J865" s="6">
        <f t="shared" ca="1" si="137"/>
        <v>7057.6351722705449</v>
      </c>
      <c r="K865" s="1">
        <f t="shared" ca="1" si="134"/>
        <v>16.638644378698224</v>
      </c>
      <c r="L865" s="6">
        <f t="shared" ca="1" si="135"/>
        <v>763.58867935280057</v>
      </c>
      <c r="M865" s="7">
        <f t="shared" ca="1" si="128"/>
        <v>9.6175141032831775</v>
      </c>
      <c r="N865" s="8">
        <f ca="1">J865/AVERAGE(L745:L864)</f>
        <v>12.504872502621096</v>
      </c>
      <c r="O865" s="13">
        <f ca="1">1/M865-(G865/100-(((E865/E745)^(1/10))-1))</f>
        <v>0.10508258054935472</v>
      </c>
      <c r="P865" s="5">
        <f ca="1">((G865/G866+G865/1200+((1+G866/1200)^(-119))*(1-G865/G866)))</f>
        <v>1.0019844092235723</v>
      </c>
      <c r="Q865" s="5">
        <f ca="1">Q864*P864*E864/E865</f>
        <v>13.448160558707544</v>
      </c>
      <c r="R865" s="10">
        <f t="shared" ca="1" si="129"/>
        <v>0.1165999104835409</v>
      </c>
      <c r="S865" s="10">
        <f t="shared" ca="1" si="130"/>
        <v>-2.4276050828246576E-2</v>
      </c>
      <c r="T865" s="10">
        <f t="shared" ca="1" si="131"/>
        <v>0.14087596131178748</v>
      </c>
      <c r="U865" s="10"/>
      <c r="V865" s="11"/>
      <c r="W865" s="12"/>
      <c r="X865" s="12"/>
    </row>
    <row r="866" spans="1:24" x14ac:dyDescent="0.2">
      <c r="A866" s="3">
        <v>1943.01</v>
      </c>
      <c r="B866" s="4">
        <v>10.09</v>
      </c>
      <c r="C866" s="1">
        <v>0.59</v>
      </c>
      <c r="D866" s="4">
        <v>1.0433300000000001</v>
      </c>
      <c r="E866" s="4">
        <v>16.899999999999999</v>
      </c>
      <c r="F866" s="1">
        <f t="shared" ca="1" si="136"/>
        <v>1943.0416666666013</v>
      </c>
      <c r="G866" s="5">
        <v>2.4700000000000002</v>
      </c>
      <c r="H866" s="1">
        <f t="shared" ca="1" si="132"/>
        <v>162.99409881656806</v>
      </c>
      <c r="I866" s="1">
        <f t="shared" ca="1" si="133"/>
        <v>9.5308739644970419</v>
      </c>
      <c r="J866" s="6">
        <f t="shared" ca="1" si="137"/>
        <v>7516.6532861533378</v>
      </c>
      <c r="K866" s="1">
        <f t="shared" ca="1" si="134"/>
        <v>16.853977514201183</v>
      </c>
      <c r="L866" s="6">
        <f t="shared" ca="1" si="135"/>
        <v>777.23982884463442</v>
      </c>
      <c r="M866" s="7">
        <f t="shared" ca="1" si="128"/>
        <v>10.150534220432084</v>
      </c>
      <c r="N866" s="8">
        <f ca="1">J866/AVERAGE(L746:L865)</f>
        <v>13.213565770538388</v>
      </c>
      <c r="O866" s="13">
        <f ca="1">1/M866-(G866/100-(((E866/E746)^(1/10))-1))</f>
        <v>0.10119365235814597</v>
      </c>
      <c r="P866" s="5">
        <f ca="1">((G866/G867+G866/1200+((1+G867/1200)^(-119))*(1-G866/G867)))</f>
        <v>1.0019851065898928</v>
      </c>
      <c r="Q866" s="5">
        <f ca="1">Q865*P865*E865/E866</f>
        <v>13.474847212560325</v>
      </c>
      <c r="R866" s="10">
        <f t="shared" ca="1" si="129"/>
        <v>0.11109544759668788</v>
      </c>
      <c r="S866" s="10">
        <f t="shared" ca="1" si="130"/>
        <v>-2.3979650422291221E-2</v>
      </c>
      <c r="T866" s="10">
        <f t="shared" ca="1" si="131"/>
        <v>0.1350750980189791</v>
      </c>
      <c r="U866" s="10"/>
      <c r="V866" s="11"/>
      <c r="W866" s="12"/>
      <c r="X866" s="12"/>
    </row>
    <row r="867" spans="1:24" x14ac:dyDescent="0.2">
      <c r="A867" s="3">
        <v>1943.02</v>
      </c>
      <c r="B867" s="4">
        <v>10.69</v>
      </c>
      <c r="C867" s="1">
        <v>0.59</v>
      </c>
      <c r="D867" s="4">
        <v>1.05667</v>
      </c>
      <c r="E867" s="4">
        <v>16.899999999999999</v>
      </c>
      <c r="F867" s="1">
        <f t="shared" ca="1" si="136"/>
        <v>1943.1249999999345</v>
      </c>
      <c r="G867" s="5">
        <f ca="1">G866*11/12+G878*1/12</f>
        <v>2.4708333333333332</v>
      </c>
      <c r="H867" s="1">
        <f t="shared" ca="1" si="132"/>
        <v>172.68651301775148</v>
      </c>
      <c r="I867" s="1">
        <f t="shared" ca="1" si="133"/>
        <v>9.5308739644970419</v>
      </c>
      <c r="J867" s="6">
        <f t="shared" ca="1" si="137"/>
        <v>8000.2569291921091</v>
      </c>
      <c r="K867" s="1">
        <f t="shared" ca="1" si="134"/>
        <v>17.069472189940829</v>
      </c>
      <c r="L867" s="6">
        <f t="shared" ca="1" si="135"/>
        <v>790.79808132548419</v>
      </c>
      <c r="M867" s="7">
        <f t="shared" ca="1" si="128"/>
        <v>10.708982995221268</v>
      </c>
      <c r="N867" s="8">
        <f ca="1">J867/AVERAGE(L747:L866)</f>
        <v>13.952601800590953</v>
      </c>
      <c r="O867" s="13">
        <f ca="1">1/M867-(G867/100-(((E867/E747)^(1/10))-1))</f>
        <v>9.7654449052904851E-2</v>
      </c>
      <c r="P867" s="5">
        <f ca="1">((G867/G868+G867/1200+((1+G868/1200)^(-119))*(1-G867/G868)))</f>
        <v>1.001985803956053</v>
      </c>
      <c r="Q867" s="5">
        <f ca="1">Q866*P866*E866/E867</f>
        <v>13.501596220559778</v>
      </c>
      <c r="R867" s="10">
        <f t="shared" ca="1" si="129"/>
        <v>0.10374760436908259</v>
      </c>
      <c r="S867" s="10">
        <f t="shared" ca="1" si="130"/>
        <v>-2.3330119465403643E-2</v>
      </c>
      <c r="T867" s="10">
        <f t="shared" ca="1" si="131"/>
        <v>0.12707772383448623</v>
      </c>
      <c r="U867" s="10"/>
      <c r="V867" s="11"/>
      <c r="W867" s="12"/>
      <c r="X867" s="12"/>
    </row>
    <row r="868" spans="1:24" x14ac:dyDescent="0.2">
      <c r="A868" s="3">
        <v>1943.03</v>
      </c>
      <c r="B868" s="4">
        <v>11.07</v>
      </c>
      <c r="C868" s="1">
        <v>0.59</v>
      </c>
      <c r="D868" s="4">
        <v>1.07</v>
      </c>
      <c r="E868" s="4">
        <v>17.2</v>
      </c>
      <c r="F868" s="1">
        <f t="shared" ca="1" si="136"/>
        <v>1943.2083333332678</v>
      </c>
      <c r="G868" s="5">
        <f ca="1">G866*10/12+G878*2/12</f>
        <v>2.4716666666666667</v>
      </c>
      <c r="H868" s="1">
        <f t="shared" ca="1" si="132"/>
        <v>175.70600058139533</v>
      </c>
      <c r="I868" s="1">
        <f t="shared" ca="1" si="133"/>
        <v>9.3646377906976745</v>
      </c>
      <c r="J868" s="6">
        <f t="shared" ca="1" si="137"/>
        <v>8176.2982895562491</v>
      </c>
      <c r="K868" s="1">
        <f t="shared" ca="1" si="134"/>
        <v>16.983326162790696</v>
      </c>
      <c r="L868" s="6">
        <f t="shared" ca="1" si="135"/>
        <v>790.30164135728876</v>
      </c>
      <c r="M868" s="7">
        <f t="shared" ca="1" si="128"/>
        <v>10.850541744036802</v>
      </c>
      <c r="N868" s="8">
        <f ca="1">J868/AVERAGE(L748:L867)</f>
        <v>14.146459872218617</v>
      </c>
      <c r="O868" s="13">
        <f ca="1">1/M868-(G868/100-(((E868/E748)^(1/10))-1))</f>
        <v>9.9055216600679952E-2</v>
      </c>
      <c r="P868" s="5">
        <f ca="1">((G868/G869+G868/1200+((1+G869/1200)^(-119))*(1-G868/G869)))</f>
        <v>1.0019865013220532</v>
      </c>
      <c r="Q868" s="5">
        <f ca="1">Q867*P867*E867/E868</f>
        <v>13.292447143565951</v>
      </c>
      <c r="R868" s="10">
        <f t="shared" ca="1" si="129"/>
        <v>0.10198223940225426</v>
      </c>
      <c r="S868" s="10">
        <f t="shared" ca="1" si="130"/>
        <v>-2.1698297281205203E-2</v>
      </c>
      <c r="T868" s="10">
        <f t="shared" ca="1" si="131"/>
        <v>0.12368053668345946</v>
      </c>
      <c r="U868" s="10"/>
      <c r="V868" s="11"/>
      <c r="W868" s="12"/>
      <c r="X868" s="12"/>
    </row>
    <row r="869" spans="1:24" x14ac:dyDescent="0.2">
      <c r="A869" s="3">
        <v>1943.04</v>
      </c>
      <c r="B869" s="4">
        <v>11.44</v>
      </c>
      <c r="C869" s="1">
        <v>0.59</v>
      </c>
      <c r="D869" s="4">
        <v>1.08</v>
      </c>
      <c r="E869" s="4">
        <v>17.399999999999999</v>
      </c>
      <c r="F869" s="1">
        <f t="shared" ca="1" si="136"/>
        <v>1943.291666666601</v>
      </c>
      <c r="G869" s="5">
        <f ca="1">G866*9/12+G878*3/12</f>
        <v>2.4725000000000001</v>
      </c>
      <c r="H869" s="1">
        <f t="shared" ca="1" si="132"/>
        <v>179.4916275862069</v>
      </c>
      <c r="I869" s="1">
        <f t="shared" ca="1" si="133"/>
        <v>9.2569982758620686</v>
      </c>
      <c r="J869" s="6">
        <f t="shared" ca="1" si="137"/>
        <v>8388.3556301052122</v>
      </c>
      <c r="K869" s="1">
        <f t="shared" ca="1" si="134"/>
        <v>16.945013793103449</v>
      </c>
      <c r="L869" s="6">
        <f t="shared" ca="1" si="135"/>
        <v>791.90769934559694</v>
      </c>
      <c r="M869" s="7">
        <f t="shared" ca="1" si="128"/>
        <v>11.039227142939692</v>
      </c>
      <c r="N869" s="8">
        <f ca="1">J869/AVERAGE(L749:L868)</f>
        <v>14.400210502607525</v>
      </c>
      <c r="O869" s="13">
        <f ca="1">1/M869-(G869/100-(((E869/E749)^(1/10))-1))</f>
        <v>9.8664954260692606E-2</v>
      </c>
      <c r="P869" s="5">
        <f ca="1">((G869/G870+G869/1200+((1+G870/1200)^(-119))*(1-G869/G870)))</f>
        <v>1.0019871986878939</v>
      </c>
      <c r="Q869" s="5">
        <f ca="1">Q868*P868*E868/E869</f>
        <v>13.16576234753491</v>
      </c>
      <c r="R869" s="10">
        <f t="shared" ca="1" si="129"/>
        <v>9.4147168650394741E-2</v>
      </c>
      <c r="S869" s="10">
        <f t="shared" ca="1" si="130"/>
        <v>-2.1028564348838708E-2</v>
      </c>
      <c r="T869" s="10">
        <f t="shared" ca="1" si="131"/>
        <v>0.11517573299923345</v>
      </c>
      <c r="U869" s="10"/>
      <c r="V869" s="11"/>
      <c r="W869" s="12"/>
      <c r="X869" s="12"/>
    </row>
    <row r="870" spans="1:24" x14ac:dyDescent="0.2">
      <c r="A870" s="3">
        <v>1943.05</v>
      </c>
      <c r="B870" s="4">
        <v>11.89</v>
      </c>
      <c r="C870" s="1">
        <v>0.59</v>
      </c>
      <c r="D870" s="4">
        <v>1.0900000000000001</v>
      </c>
      <c r="E870" s="4">
        <v>17.5</v>
      </c>
      <c r="F870" s="1">
        <f t="shared" ca="1" si="136"/>
        <v>1943.3749999999343</v>
      </c>
      <c r="G870" s="5">
        <f ca="1">G866*8/12+G878*4/12</f>
        <v>2.4733333333333336</v>
      </c>
      <c r="H870" s="1">
        <f t="shared" ca="1" si="132"/>
        <v>185.48603828571427</v>
      </c>
      <c r="I870" s="1">
        <f t="shared" ca="1" si="133"/>
        <v>9.2041011428571426</v>
      </c>
      <c r="J870" s="6">
        <f t="shared" ca="1" si="137"/>
        <v>8704.3435620954115</v>
      </c>
      <c r="K870" s="1">
        <f t="shared" ca="1" si="134"/>
        <v>17.004186857142855</v>
      </c>
      <c r="L870" s="6">
        <f t="shared" ca="1" si="135"/>
        <v>797.95916591118578</v>
      </c>
      <c r="M870" s="7">
        <f t="shared" ca="1" si="128"/>
        <v>11.362215800613692</v>
      </c>
      <c r="N870" s="8">
        <f ca="1">J870/AVERAGE(L750:L869)</f>
        <v>14.827344489187837</v>
      </c>
      <c r="O870" s="13">
        <f ca="1">1/M870-(G870/100-(((E870/E750)^(1/10))-1))</f>
        <v>9.6673607448530596E-2</v>
      </c>
      <c r="P870" s="5">
        <f ca="1">((G870/G871+G870/1200+((1+G871/1200)^(-119))*(1-G870/G871)))</f>
        <v>1.0019878960535744</v>
      </c>
      <c r="Q870" s="5">
        <f ca="1">Q869*P869*E869/E870</f>
        <v>13.11654290272164</v>
      </c>
      <c r="R870" s="10">
        <f t="shared" ca="1" si="129"/>
        <v>9.0788774874241529E-2</v>
      </c>
      <c r="S870" s="10">
        <f t="shared" ca="1" si="130"/>
        <v>-2.2651444214162098E-2</v>
      </c>
      <c r="T870" s="10">
        <f t="shared" ca="1" si="131"/>
        <v>0.11344021908840363</v>
      </c>
      <c r="U870" s="10"/>
      <c r="V870" s="11"/>
      <c r="W870" s="12"/>
      <c r="X870" s="12"/>
    </row>
    <row r="871" spans="1:24" x14ac:dyDescent="0.2">
      <c r="A871" s="3">
        <v>1943.06</v>
      </c>
      <c r="B871" s="4">
        <v>12.1</v>
      </c>
      <c r="C871" s="1">
        <v>0.59</v>
      </c>
      <c r="D871" s="4">
        <v>1.1000000000000001</v>
      </c>
      <c r="E871" s="4">
        <v>17.5</v>
      </c>
      <c r="F871" s="1">
        <f t="shared" ca="1" si="136"/>
        <v>1943.4583333332675</v>
      </c>
      <c r="G871" s="5">
        <f ca="1">G866*7/12+G878*5/12</f>
        <v>2.4741666666666671</v>
      </c>
      <c r="H871" s="1">
        <f t="shared" ca="1" si="132"/>
        <v>188.76207428571428</v>
      </c>
      <c r="I871" s="1">
        <f t="shared" ca="1" si="133"/>
        <v>9.2041011428571426</v>
      </c>
      <c r="J871" s="6">
        <f t="shared" ca="1" si="137"/>
        <v>8894.072385182857</v>
      </c>
      <c r="K871" s="1">
        <f t="shared" ca="1" si="134"/>
        <v>17.160188571428574</v>
      </c>
      <c r="L871" s="6">
        <f t="shared" ca="1" si="135"/>
        <v>808.55203501662345</v>
      </c>
      <c r="M871" s="7">
        <f t="shared" ca="1" si="128"/>
        <v>11.516744786451234</v>
      </c>
      <c r="N871" s="8">
        <f ca="1">J871/AVERAGE(L751:L870)</f>
        <v>15.033775620802519</v>
      </c>
      <c r="O871" s="13">
        <f ca="1">1/M871-(G871/100-(((E871/E751)^(1/10))-1))</f>
        <v>9.4667767857563756E-2</v>
      </c>
      <c r="P871" s="5">
        <f ca="1">((G871/G872+G871/1200+((1+G872/1200)^(-119))*(1-G871/G872)))</f>
        <v>1.0019885934190949</v>
      </c>
      <c r="Q871" s="5">
        <f ca="1">Q870*P870*E870/E871</f>
        <v>13.142617226594501</v>
      </c>
      <c r="R871" s="10">
        <f t="shared" ca="1" si="129"/>
        <v>8.4604209985769341E-2</v>
      </c>
      <c r="S871" s="10">
        <f t="shared" ca="1" si="130"/>
        <v>-2.3462326496268671E-2</v>
      </c>
      <c r="T871" s="10">
        <f t="shared" ca="1" si="131"/>
        <v>0.10806653648203801</v>
      </c>
      <c r="U871" s="10"/>
      <c r="V871" s="11"/>
      <c r="W871" s="12"/>
      <c r="X871" s="12"/>
    </row>
    <row r="872" spans="1:24" x14ac:dyDescent="0.2">
      <c r="A872" s="3">
        <v>1943.07</v>
      </c>
      <c r="B872" s="4">
        <v>12.35</v>
      </c>
      <c r="C872" s="1">
        <v>0.593333</v>
      </c>
      <c r="D872" s="4">
        <v>1.0933299999999999</v>
      </c>
      <c r="E872" s="4">
        <v>17.399999999999999</v>
      </c>
      <c r="F872" s="1">
        <f t="shared" ca="1" si="136"/>
        <v>1943.5416666666008</v>
      </c>
      <c r="G872" s="5">
        <f ca="1">G866*6/12+G878*6/12</f>
        <v>2.4750000000000001</v>
      </c>
      <c r="H872" s="1">
        <f t="shared" ca="1" si="132"/>
        <v>193.76937068965518</v>
      </c>
      <c r="I872" s="1">
        <f t="shared" ca="1" si="133"/>
        <v>9.3092924712068967</v>
      </c>
      <c r="J872" s="6">
        <f t="shared" ca="1" si="137"/>
        <v>9166.5585309821581</v>
      </c>
      <c r="K872" s="1">
        <f t="shared" ca="1" si="134"/>
        <v>17.154159194827585</v>
      </c>
      <c r="L872" s="6">
        <f t="shared" ca="1" si="135"/>
        <v>811.50392216022044</v>
      </c>
      <c r="M872" s="7">
        <f t="shared" ca="1" si="128"/>
        <v>11.774213341781657</v>
      </c>
      <c r="N872" s="8">
        <f ca="1">J872/AVERAGE(L752:L871)</f>
        <v>15.373683748422984</v>
      </c>
      <c r="O872" s="13">
        <f ca="1">1/M872-(G872/100-(((E872/E752)^(1/10))-1))</f>
        <v>8.8973877625299902E-2</v>
      </c>
      <c r="P872" s="5">
        <f ca="1">((G872/G873+G872/1200+((1+G873/1200)^(-119))*(1-G872/G873)))</f>
        <v>1.0019892907844554</v>
      </c>
      <c r="Q872" s="5">
        <f ca="1">Q871*P871*E871/E872</f>
        <v>13.244435034633181</v>
      </c>
      <c r="R872" s="10">
        <f t="shared" ca="1" si="129"/>
        <v>8.3387900587165387E-2</v>
      </c>
      <c r="S872" s="10">
        <f t="shared" ca="1" si="130"/>
        <v>-2.2466967654152681E-2</v>
      </c>
      <c r="T872" s="10">
        <f t="shared" ca="1" si="131"/>
        <v>0.10585486824131807</v>
      </c>
      <c r="U872" s="10"/>
      <c r="V872" s="11"/>
      <c r="W872" s="12"/>
      <c r="X872" s="12"/>
    </row>
    <row r="873" spans="1:24" x14ac:dyDescent="0.2">
      <c r="A873" s="3">
        <v>1943.08</v>
      </c>
      <c r="B873" s="4">
        <v>11.74</v>
      </c>
      <c r="C873" s="1">
        <v>0.59666699999999995</v>
      </c>
      <c r="D873" s="4">
        <v>1.08667</v>
      </c>
      <c r="E873" s="4">
        <v>17.3</v>
      </c>
      <c r="F873" s="1">
        <f t="shared" ca="1" si="136"/>
        <v>1943.6249999999341</v>
      </c>
      <c r="G873" s="5">
        <f ca="1">G866*5/12+G878*7/12</f>
        <v>2.4758333333333331</v>
      </c>
      <c r="H873" s="1">
        <f t="shared" ca="1" si="132"/>
        <v>185.26330751445084</v>
      </c>
      <c r="I873" s="1">
        <f t="shared" ca="1" si="133"/>
        <v>9.4157156647976858</v>
      </c>
      <c r="J873" s="6">
        <f t="shared" ca="1" si="137"/>
        <v>8801.2848554654429</v>
      </c>
      <c r="K873" s="1">
        <f t="shared" ca="1" si="134"/>
        <v>17.148217919653177</v>
      </c>
      <c r="L873" s="6">
        <f t="shared" ca="1" si="135"/>
        <v>814.65862128523281</v>
      </c>
      <c r="M873" s="7">
        <f t="shared" ca="1" si="128"/>
        <v>11.210545904158966</v>
      </c>
      <c r="N873" s="8">
        <f ca="1">J873/AVERAGE(L753:L872)</f>
        <v>14.645291104906272</v>
      </c>
      <c r="O873" s="13">
        <f ca="1">1/M873-(G873/100-(((E873/E753)^(1/10))-1))</f>
        <v>9.1861500047827865E-2</v>
      </c>
      <c r="P873" s="5">
        <f ca="1">((G873/G874+G873/1200+((1+G874/1200)^(-119))*(1-G873/G874)))</f>
        <v>1.0019899881496559</v>
      </c>
      <c r="Q873" s="5">
        <f ca="1">Q872*P872*E872/E873</f>
        <v>13.347491790124645</v>
      </c>
      <c r="R873" s="10">
        <f t="shared" ca="1" si="129"/>
        <v>8.8370802794813796E-2</v>
      </c>
      <c r="S873" s="10">
        <f t="shared" ca="1" si="130"/>
        <v>-2.3517423096650725E-2</v>
      </c>
      <c r="T873" s="10">
        <f t="shared" ca="1" si="131"/>
        <v>0.11188822589146452</v>
      </c>
      <c r="U873" s="10"/>
      <c r="V873" s="11"/>
      <c r="W873" s="12"/>
      <c r="X873" s="12"/>
    </row>
    <row r="874" spans="1:24" x14ac:dyDescent="0.2">
      <c r="A874" s="3">
        <v>1943.09</v>
      </c>
      <c r="B874" s="4">
        <v>11.99</v>
      </c>
      <c r="C874" s="1">
        <v>0.6</v>
      </c>
      <c r="D874" s="4">
        <v>1.08</v>
      </c>
      <c r="E874" s="4">
        <v>17.399999999999999</v>
      </c>
      <c r="F874" s="1">
        <f t="shared" ca="1" si="136"/>
        <v>1943.7083333332673</v>
      </c>
      <c r="G874" s="5">
        <f ca="1">G866*4/12+G878*8/12</f>
        <v>2.4766666666666666</v>
      </c>
      <c r="H874" s="1">
        <f t="shared" ca="1" si="132"/>
        <v>188.12103275862069</v>
      </c>
      <c r="I874" s="1">
        <f t="shared" ca="1" si="133"/>
        <v>9.4138965517241378</v>
      </c>
      <c r="J874" s="6">
        <f t="shared" ca="1" si="137"/>
        <v>8974.3152652030003</v>
      </c>
      <c r="K874" s="1">
        <f t="shared" ca="1" si="134"/>
        <v>16.945013793103449</v>
      </c>
      <c r="L874" s="6">
        <f t="shared" ca="1" si="135"/>
        <v>808.36200887566656</v>
      </c>
      <c r="M874" s="7">
        <f t="shared" ca="1" si="128"/>
        <v>11.336281939610288</v>
      </c>
      <c r="N874" s="8">
        <f ca="1">J874/AVERAGE(L754:L873)</f>
        <v>14.816447618832878</v>
      </c>
      <c r="O874" s="13">
        <f ca="1">1/M874-(G874/100-(((E874/E754)^(1/10))-1))</f>
        <v>9.1456132605392343E-2</v>
      </c>
      <c r="P874" s="5">
        <f ca="1">((G874/G875+G874/1200+((1+G875/1200)^(-119))*(1-G874/G875)))</f>
        <v>1.0019906855146967</v>
      </c>
      <c r="Q874" s="5">
        <f ca="1">Q873*P873*E873/E874</f>
        <v>13.297190766243276</v>
      </c>
      <c r="R874" s="10">
        <f t="shared" ca="1" si="129"/>
        <v>8.1708159362284372E-2</v>
      </c>
      <c r="S874" s="10">
        <f t="shared" ca="1" si="130"/>
        <v>-2.2238596143089873E-2</v>
      </c>
      <c r="T874" s="10">
        <f t="shared" ca="1" si="131"/>
        <v>0.10394675550537424</v>
      </c>
      <c r="U874" s="10"/>
      <c r="V874" s="11"/>
      <c r="W874" s="12"/>
      <c r="X874" s="12"/>
    </row>
    <row r="875" spans="1:24" x14ac:dyDescent="0.2">
      <c r="A875" s="3">
        <v>1943.1</v>
      </c>
      <c r="B875" s="4">
        <v>11.88</v>
      </c>
      <c r="C875" s="1">
        <v>0.60333300000000001</v>
      </c>
      <c r="D875" s="4">
        <v>1.0333300000000001</v>
      </c>
      <c r="E875" s="4">
        <v>17.399999999999999</v>
      </c>
      <c r="F875" s="1">
        <f t="shared" ca="1" si="136"/>
        <v>1943.7916666666006</v>
      </c>
      <c r="G875" s="5">
        <f ca="1">G866*3/12+G878*9/12</f>
        <v>2.4775</v>
      </c>
      <c r="H875" s="1">
        <f t="shared" ca="1" si="132"/>
        <v>186.39515172413795</v>
      </c>
      <c r="I875" s="1">
        <f t="shared" ca="1" si="133"/>
        <v>9.4661907470689659</v>
      </c>
      <c r="J875" s="6">
        <f t="shared" ca="1" si="137"/>
        <v>8929.6141559580246</v>
      </c>
      <c r="K875" s="1">
        <f t="shared" ca="1" si="134"/>
        <v>16.212769539655174</v>
      </c>
      <c r="L875" s="6">
        <f t="shared" ca="1" si="135"/>
        <v>776.70355183300546</v>
      </c>
      <c r="M875" s="7">
        <f t="shared" ca="1" si="128"/>
        <v>11.187335503326032</v>
      </c>
      <c r="N875" s="8">
        <f ca="1">J875/AVERAGE(L755:L874)</f>
        <v>14.629987013874125</v>
      </c>
      <c r="O875" s="13">
        <f ca="1">1/M875-(G875/100-(((E875/E755)^(1/10))-1))</f>
        <v>9.262224462976594E-2</v>
      </c>
      <c r="P875" s="5">
        <f ca="1">((G875/G876+G875/1200+((1+G876/1200)^(-119))*(1-G875/G876)))</f>
        <v>1.0019913828795777</v>
      </c>
      <c r="Q875" s="5">
        <f ca="1">Q874*P874*E874/E875</f>
        <v>13.323661291287795</v>
      </c>
      <c r="R875" s="10">
        <f t="shared" ca="1" si="129"/>
        <v>8.5596312240796335E-2</v>
      </c>
      <c r="S875" s="10">
        <f t="shared" ca="1" si="130"/>
        <v>-2.0793521082683286E-2</v>
      </c>
      <c r="T875" s="10">
        <f t="shared" ca="1" si="131"/>
        <v>0.10638983332347962</v>
      </c>
      <c r="U875" s="10"/>
      <c r="V875" s="11"/>
      <c r="W875" s="12"/>
      <c r="X875" s="12"/>
    </row>
    <row r="876" spans="1:24" x14ac:dyDescent="0.2">
      <c r="A876" s="3">
        <v>1943.11</v>
      </c>
      <c r="B876" s="4">
        <v>11.33</v>
      </c>
      <c r="C876" s="1">
        <v>0.60666699999999996</v>
      </c>
      <c r="D876" s="4">
        <v>0.98666699999999996</v>
      </c>
      <c r="E876" s="4">
        <v>17.399999999999999</v>
      </c>
      <c r="F876" s="1">
        <f t="shared" ca="1" si="136"/>
        <v>1943.8749999999338</v>
      </c>
      <c r="G876" s="5">
        <f ca="1">G866*2/12+G878*10/12</f>
        <v>2.4783333333333335</v>
      </c>
      <c r="H876" s="1">
        <f t="shared" ca="1" si="132"/>
        <v>177.76574655172416</v>
      </c>
      <c r="I876" s="1">
        <f t="shared" ca="1" si="133"/>
        <v>9.5185006322413788</v>
      </c>
      <c r="J876" s="6">
        <f t="shared" ca="1" si="137"/>
        <v>8554.2062491246197</v>
      </c>
      <c r="K876" s="1">
        <f t="shared" ca="1" si="134"/>
        <v>15.480635115</v>
      </c>
      <c r="L876" s="6">
        <f t="shared" ca="1" si="135"/>
        <v>744.93848342498143</v>
      </c>
      <c r="M876" s="7">
        <f t="shared" ca="1" si="128"/>
        <v>10.63103367300142</v>
      </c>
      <c r="N876" s="8">
        <f ca="1">J876/AVERAGE(L756:L875)</f>
        <v>13.915069560218239</v>
      </c>
      <c r="O876" s="13">
        <f ca="1">1/M876-(G876/100-(((E876/E756)^(1/10))-1))</f>
        <v>9.7291352451369884E-2</v>
      </c>
      <c r="P876" s="5">
        <f ca="1">((G876/G877+G876/1200+((1+G877/1200)^(-119))*(1-G876/G877)))</f>
        <v>1.0019920802442988</v>
      </c>
      <c r="Q876" s="5">
        <f ca="1">Q875*P875*E875/E876</f>
        <v>13.350193802276557</v>
      </c>
      <c r="R876" s="10">
        <f t="shared" ca="1" si="129"/>
        <v>9.3595732603532378E-2</v>
      </c>
      <c r="S876" s="10">
        <f t="shared" ca="1" si="130"/>
        <v>-2.0578290515885667E-2</v>
      </c>
      <c r="T876" s="10">
        <f t="shared" ca="1" si="131"/>
        <v>0.11417402311941804</v>
      </c>
      <c r="U876" s="10"/>
      <c r="V876" s="11"/>
      <c r="W876" s="12"/>
      <c r="X876" s="12"/>
    </row>
    <row r="877" spans="1:24" x14ac:dyDescent="0.2">
      <c r="A877" s="3">
        <v>1943.12</v>
      </c>
      <c r="B877" s="4">
        <v>11.48</v>
      </c>
      <c r="C877" s="1">
        <v>0.61</v>
      </c>
      <c r="D877" s="4">
        <v>0.94</v>
      </c>
      <c r="E877" s="4">
        <v>17.399999999999999</v>
      </c>
      <c r="F877" s="1">
        <f t="shared" ca="1" si="136"/>
        <v>1943.9583333332671</v>
      </c>
      <c r="G877" s="5">
        <f ca="1">G866*1/12+G878*11/12</f>
        <v>2.479166666666667</v>
      </c>
      <c r="H877" s="1">
        <f t="shared" ca="1" si="132"/>
        <v>180.11922068965518</v>
      </c>
      <c r="I877" s="1">
        <f t="shared" ca="1" si="133"/>
        <v>9.5707948275862069</v>
      </c>
      <c r="J877" s="6">
        <f t="shared" ca="1" si="137"/>
        <v>8705.8364128521152</v>
      </c>
      <c r="K877" s="1">
        <f t="shared" ca="1" si="134"/>
        <v>14.748437931034484</v>
      </c>
      <c r="L877" s="6">
        <f t="shared" ca="1" si="135"/>
        <v>712.84723241123595</v>
      </c>
      <c r="M877" s="7">
        <f t="shared" ca="1" si="128"/>
        <v>10.737360316041073</v>
      </c>
      <c r="N877" s="8">
        <f ca="1">J877/AVERAGE(L757:L876)</f>
        <v>14.068001177874821</v>
      </c>
      <c r="O877" s="13">
        <f ca="1">1/M877-(G877/100-(((E877/E757)^(1/10))-1))</f>
        <v>9.6351548668495643E-2</v>
      </c>
      <c r="P877" s="5">
        <f ca="1">((G877/G878+G877/1200+((1+G878/1200)^(-119))*(1-G877/G878)))</f>
        <v>1.0019927776088597</v>
      </c>
      <c r="Q877" s="5">
        <f ca="1">Q876*P876*E876/E877</f>
        <v>13.376788459607631</v>
      </c>
      <c r="R877" s="10">
        <f t="shared" ca="1" si="129"/>
        <v>9.3668303002425013E-2</v>
      </c>
      <c r="S877" s="10">
        <f t="shared" ca="1" si="130"/>
        <v>-1.9788936567351478E-2</v>
      </c>
      <c r="T877" s="10">
        <f t="shared" ca="1" si="131"/>
        <v>0.11345723956977649</v>
      </c>
      <c r="U877" s="10"/>
      <c r="V877" s="11"/>
      <c r="W877" s="12"/>
      <c r="X877" s="12"/>
    </row>
    <row r="878" spans="1:24" x14ac:dyDescent="0.2">
      <c r="A878" s="3">
        <v>1944.01</v>
      </c>
      <c r="B878" s="4">
        <v>11.85</v>
      </c>
      <c r="C878" s="1">
        <v>0.61333300000000002</v>
      </c>
      <c r="D878" s="4">
        <v>0.93666700000000003</v>
      </c>
      <c r="E878" s="4">
        <v>17.399999999999999</v>
      </c>
      <c r="F878" s="1">
        <f t="shared" ca="1" si="136"/>
        <v>1944.0416666666003</v>
      </c>
      <c r="G878" s="5">
        <v>2.48</v>
      </c>
      <c r="H878" s="1">
        <f t="shared" ca="1" si="132"/>
        <v>185.92445689655173</v>
      </c>
      <c r="I878" s="1">
        <f t="shared" ca="1" si="133"/>
        <v>9.6230890229310351</v>
      </c>
      <c r="J878" s="6">
        <f t="shared" ca="1" si="137"/>
        <v>9025.18521103495</v>
      </c>
      <c r="K878" s="1">
        <f t="shared" ca="1" si="134"/>
        <v>14.696143735689656</v>
      </c>
      <c r="L878" s="6">
        <f t="shared" ca="1" si="135"/>
        <v>713.38338869742392</v>
      </c>
      <c r="M878" s="7">
        <f t="shared" ca="1" si="128"/>
        <v>11.052412763977472</v>
      </c>
      <c r="N878" s="8">
        <f ca="1">J878/AVERAGE(L758:L877)</f>
        <v>14.494846472285824</v>
      </c>
      <c r="O878" s="13">
        <f ca="1">1/M878-(G878/100-(((E878/E758)^(1/10))-1))</f>
        <v>9.3688437178742867E-2</v>
      </c>
      <c r="P878" s="5">
        <f ca="1">((G878/G879+G878/1200+((1+G879/1200)^(-119))*(1-G878/G879)))</f>
        <v>1.0028721608445137</v>
      </c>
      <c r="Q878" s="5">
        <f ca="1">Q877*P877*E877/E878</f>
        <v>13.403445424128391</v>
      </c>
      <c r="R878" s="10">
        <f t="shared" ca="1" si="129"/>
        <v>9.2989031993344629E-2</v>
      </c>
      <c r="S878" s="10">
        <f t="shared" ca="1" si="130"/>
        <v>-1.8831791717297874E-2</v>
      </c>
      <c r="T878" s="10">
        <f t="shared" ca="1" si="131"/>
        <v>0.1118208237106425</v>
      </c>
      <c r="U878" s="10"/>
      <c r="V878" s="11"/>
      <c r="W878" s="12"/>
      <c r="X878" s="12"/>
    </row>
    <row r="879" spans="1:24" x14ac:dyDescent="0.2">
      <c r="A879" s="3">
        <v>1944.02</v>
      </c>
      <c r="B879" s="4">
        <v>11.77</v>
      </c>
      <c r="C879" s="1">
        <v>0.61666699999999997</v>
      </c>
      <c r="D879" s="4">
        <v>0.93333299999999997</v>
      </c>
      <c r="E879" s="4">
        <v>17.399999999999999</v>
      </c>
      <c r="F879" s="1">
        <f t="shared" ca="1" si="136"/>
        <v>1944.1249999999336</v>
      </c>
      <c r="G879" s="5">
        <f ca="1">G878*11/12+G890*1/12</f>
        <v>2.4708333333333332</v>
      </c>
      <c r="H879" s="1">
        <f t="shared" ca="1" si="132"/>
        <v>184.66927068965518</v>
      </c>
      <c r="I879" s="1">
        <f t="shared" ca="1" si="133"/>
        <v>9.6753989081034479</v>
      </c>
      <c r="J879" s="6">
        <f t="shared" ca="1" si="137"/>
        <v>9003.3944662103349</v>
      </c>
      <c r="K879" s="1">
        <f t="shared" ca="1" si="134"/>
        <v>14.643833850517241</v>
      </c>
      <c r="L879" s="6">
        <f t="shared" ca="1" si="135"/>
        <v>713.94776272994818</v>
      </c>
      <c r="M879" s="7">
        <f t="shared" ca="1" si="128"/>
        <v>10.947918887724722</v>
      </c>
      <c r="N879" s="8">
        <f ca="1">J879/AVERAGE(L759:L878)</f>
        <v>14.372484109547688</v>
      </c>
      <c r="O879" s="13">
        <f ca="1">1/M879-(G879/100-(((E879/E759)^(1/10))-1))</f>
        <v>9.3868115119619955E-2</v>
      </c>
      <c r="P879" s="5">
        <f ca="1">((G879/G880+G879/1200+((1+G880/1200)^(-119))*(1-G879/G880)))</f>
        <v>1.0028648755994189</v>
      </c>
      <c r="Q879" s="5">
        <f ca="1">Q878*P878*E878/E879</f>
        <v>13.441942275257148</v>
      </c>
      <c r="R879" s="10">
        <f t="shared" ca="1" si="129"/>
        <v>9.6146841260784877E-2</v>
      </c>
      <c r="S879" s="10">
        <f t="shared" ca="1" si="130"/>
        <v>-1.8824624324006334E-2</v>
      </c>
      <c r="T879" s="10">
        <f t="shared" ca="1" si="131"/>
        <v>0.11497146558479121</v>
      </c>
      <c r="U879" s="10"/>
      <c r="V879" s="11"/>
      <c r="W879" s="12"/>
      <c r="X879" s="12"/>
    </row>
    <row r="880" spans="1:24" x14ac:dyDescent="0.2">
      <c r="A880" s="3">
        <v>1944.03</v>
      </c>
      <c r="B880" s="4">
        <v>12.1</v>
      </c>
      <c r="C880" s="1">
        <v>0.62</v>
      </c>
      <c r="D880" s="4">
        <v>0.93</v>
      </c>
      <c r="E880" s="4">
        <v>17.399999999999999</v>
      </c>
      <c r="F880" s="1">
        <f t="shared" ca="1" si="136"/>
        <v>1944.2083333332669</v>
      </c>
      <c r="G880" s="5">
        <f ca="1">G878*10/12+G890*2/12</f>
        <v>2.4616666666666669</v>
      </c>
      <c r="H880" s="1">
        <f t="shared" ca="1" si="132"/>
        <v>189.84691379310345</v>
      </c>
      <c r="I880" s="1">
        <f t="shared" ca="1" si="133"/>
        <v>9.7276931034482761</v>
      </c>
      <c r="J880" s="6">
        <f t="shared" ca="1" si="137"/>
        <v>9295.3482091673104</v>
      </c>
      <c r="K880" s="1">
        <f t="shared" ca="1" si="134"/>
        <v>14.591539655172415</v>
      </c>
      <c r="L880" s="6">
        <f t="shared" ca="1" si="135"/>
        <v>714.43585409302466</v>
      </c>
      <c r="M880" s="7">
        <f t="shared" ca="1" si="128"/>
        <v>11.224693196180683</v>
      </c>
      <c r="N880" s="8">
        <f ca="1">J880/AVERAGE(L760:L879)</f>
        <v>14.749564229990963</v>
      </c>
      <c r="O880" s="13">
        <f ca="1">1/M880-(G880/100-(((E880/E760)^(1/10))-1))</f>
        <v>9.170751556267559E-2</v>
      </c>
      <c r="P880" s="5">
        <f ca="1">((G880/G881+G880/1200+((1+G881/1200)^(-119))*(1-G880/G881)))</f>
        <v>1.0028575905674066</v>
      </c>
      <c r="Q880" s="5">
        <f ca="1">Q879*P879*E879/E880</f>
        <v>13.480451767690329</v>
      </c>
      <c r="R880" s="10">
        <f t="shared" ca="1" si="129"/>
        <v>9.5446051039833169E-2</v>
      </c>
      <c r="S880" s="10">
        <f t="shared" ca="1" si="130"/>
        <v>-1.8042465139279096E-2</v>
      </c>
      <c r="T880" s="10">
        <f t="shared" ca="1" si="131"/>
        <v>0.11348851617911226</v>
      </c>
      <c r="U880" s="10"/>
      <c r="V880" s="11"/>
      <c r="W880" s="12"/>
      <c r="X880" s="12"/>
    </row>
    <row r="881" spans="1:24" x14ac:dyDescent="0.2">
      <c r="A881" s="3">
        <v>1944.04</v>
      </c>
      <c r="B881" s="4">
        <v>11.89</v>
      </c>
      <c r="C881" s="1">
        <v>0.62333300000000003</v>
      </c>
      <c r="D881" s="4">
        <v>0.92666700000000002</v>
      </c>
      <c r="E881" s="4">
        <v>17.5</v>
      </c>
      <c r="F881" s="1">
        <f t="shared" ca="1" si="136"/>
        <v>1944.2916666666001</v>
      </c>
      <c r="G881" s="5">
        <f ca="1">G878*9/12+G890*3/12</f>
        <v>2.4525000000000001</v>
      </c>
      <c r="H881" s="1">
        <f t="shared" ca="1" si="132"/>
        <v>185.48603828571427</v>
      </c>
      <c r="I881" s="1">
        <f t="shared" ca="1" si="133"/>
        <v>9.7241016570857148</v>
      </c>
      <c r="J881" s="6">
        <f t="shared" ca="1" si="137"/>
        <v>9121.5057882664551</v>
      </c>
      <c r="K881" s="1">
        <f t="shared" ca="1" si="134"/>
        <v>14.456164057199999</v>
      </c>
      <c r="L881" s="6">
        <f t="shared" ca="1" si="135"/>
        <v>710.89978169011863</v>
      </c>
      <c r="M881" s="7">
        <f t="shared" ca="1" si="128"/>
        <v>10.938275188239396</v>
      </c>
      <c r="N881" s="8">
        <f ca="1">J881/AVERAGE(L761:L880)</f>
        <v>14.3879839483434</v>
      </c>
      <c r="O881" s="13">
        <f ca="1">1/M881-(G881/100-(((E881/E761)^(1/10))-1))</f>
        <v>9.4720823089111034E-2</v>
      </c>
      <c r="P881" s="5">
        <f ca="1">((G881/G882+G881/1200+((1+G882/1200)^(-119))*(1-G881/G882)))</f>
        <v>1.0028503057486233</v>
      </c>
      <c r="Q881" s="5">
        <f ca="1">Q880*P880*E880/E881</f>
        <v>13.44172210305174</v>
      </c>
      <c r="R881" s="10">
        <f t="shared" ca="1" si="129"/>
        <v>0.10271387995294945</v>
      </c>
      <c r="S881" s="10">
        <f t="shared" ca="1" si="130"/>
        <v>-1.6506789364159613E-2</v>
      </c>
      <c r="T881" s="10">
        <f t="shared" ca="1" si="131"/>
        <v>0.11922066931710906</v>
      </c>
      <c r="U881" s="10"/>
      <c r="V881" s="11"/>
      <c r="W881" s="12"/>
      <c r="X881" s="12"/>
    </row>
    <row r="882" spans="1:24" x14ac:dyDescent="0.2">
      <c r="A882" s="3">
        <v>1944.05</v>
      </c>
      <c r="B882" s="4">
        <v>12.1</v>
      </c>
      <c r="C882" s="1">
        <v>0.62666699999999997</v>
      </c>
      <c r="D882" s="4">
        <v>0.92333299999999996</v>
      </c>
      <c r="E882" s="4">
        <v>17.5</v>
      </c>
      <c r="F882" s="1">
        <f t="shared" ca="1" si="136"/>
        <v>1944.3749999999334</v>
      </c>
      <c r="G882" s="5">
        <f ca="1">G878*8/12+G890*4/12</f>
        <v>2.4433333333333334</v>
      </c>
      <c r="H882" s="1">
        <f t="shared" ca="1" si="132"/>
        <v>188.76207428571428</v>
      </c>
      <c r="I882" s="1">
        <f t="shared" ca="1" si="133"/>
        <v>9.7761126286285691</v>
      </c>
      <c r="J882" s="6">
        <f t="shared" ca="1" si="137"/>
        <v>9322.6716226808585</v>
      </c>
      <c r="K882" s="1">
        <f t="shared" ca="1" si="134"/>
        <v>14.404153085657141</v>
      </c>
      <c r="L882" s="6">
        <f t="shared" ca="1" si="135"/>
        <v>711.39920308965156</v>
      </c>
      <c r="M882" s="7">
        <f t="shared" ca="1" si="128"/>
        <v>11.10373693679262</v>
      </c>
      <c r="N882" s="8">
        <f ca="1">J882/AVERAGE(L762:L881)</f>
        <v>14.620020758909009</v>
      </c>
      <c r="O882" s="13">
        <f ca="1">1/M882-(G882/100-(((E882/E762)^(1/10))-1))</f>
        <v>9.3450168289046218E-2</v>
      </c>
      <c r="P882" s="5">
        <f ca="1">((G882/G883+G882/1200+((1+G883/1200)^(-119))*(1-G882/G883)))</f>
        <v>1.0028430211432164</v>
      </c>
      <c r="Q882" s="5">
        <f ca="1">Q881*P881*E881/E882</f>
        <v>13.480035120833465</v>
      </c>
      <c r="R882" s="10">
        <f t="shared" ca="1" si="129"/>
        <v>0.10466931871305518</v>
      </c>
      <c r="S882" s="10">
        <f t="shared" ca="1" si="130"/>
        <v>-1.7660681040923332E-2</v>
      </c>
      <c r="T882" s="10">
        <f t="shared" ca="1" si="131"/>
        <v>0.12232999975397851</v>
      </c>
      <c r="U882" s="10"/>
      <c r="V882" s="11"/>
      <c r="W882" s="12"/>
      <c r="X882" s="12"/>
    </row>
    <row r="883" spans="1:24" x14ac:dyDescent="0.2">
      <c r="A883" s="3">
        <v>1944.06</v>
      </c>
      <c r="B883" s="4">
        <v>12.67</v>
      </c>
      <c r="C883" s="1">
        <v>0.63</v>
      </c>
      <c r="D883" s="4">
        <v>0.92</v>
      </c>
      <c r="E883" s="4">
        <v>17.600000000000001</v>
      </c>
      <c r="F883" s="1">
        <f t="shared" ca="1" si="136"/>
        <v>1944.4583333332666</v>
      </c>
      <c r="G883" s="5">
        <f ca="1">G878*7/12+G890*5/12</f>
        <v>2.4341666666666666</v>
      </c>
      <c r="H883" s="1">
        <f t="shared" ca="1" si="132"/>
        <v>196.53113693181814</v>
      </c>
      <c r="I883" s="1">
        <f t="shared" ca="1" si="133"/>
        <v>9.7722664772727263</v>
      </c>
      <c r="J883" s="6">
        <f t="shared" ca="1" si="137"/>
        <v>9746.5935860830705</v>
      </c>
      <c r="K883" s="1">
        <f t="shared" ca="1" si="134"/>
        <v>14.270611363636363</v>
      </c>
      <c r="L883" s="6">
        <f t="shared" ca="1" si="135"/>
        <v>707.72423829490344</v>
      </c>
      <c r="M883" s="7">
        <f t="shared" ca="1" si="128"/>
        <v>11.532785272532504</v>
      </c>
      <c r="N883" s="8">
        <f ca="1">J883/AVERAGE(L763:L882)</f>
        <v>15.197274767915017</v>
      </c>
      <c r="O883" s="13">
        <f ca="1">1/M883-(G883/100-(((E883/E763)^(1/10))-1))</f>
        <v>9.0007150820361259E-2</v>
      </c>
      <c r="P883" s="5">
        <f ca="1">((G883/G884+G883/1200+((1+G884/1200)^(-119))*(1-G883/G884)))</f>
        <v>1.0028357367513328</v>
      </c>
      <c r="Q883" s="5">
        <f ca="1">Q882*P882*E882/E883</f>
        <v>13.441550286910944</v>
      </c>
      <c r="R883" s="10">
        <f t="shared" ca="1" si="129"/>
        <v>0.10110356093025841</v>
      </c>
      <c r="S883" s="10">
        <f t="shared" ca="1" si="130"/>
        <v>-1.7272493554204682E-2</v>
      </c>
      <c r="T883" s="10">
        <f t="shared" ca="1" si="131"/>
        <v>0.11837605448446309</v>
      </c>
      <c r="U883" s="10"/>
      <c r="V883" s="11"/>
      <c r="W883" s="12"/>
      <c r="X883" s="12"/>
    </row>
    <row r="884" spans="1:24" x14ac:dyDescent="0.2">
      <c r="A884" s="3">
        <v>1944.07</v>
      </c>
      <c r="B884" s="4">
        <v>13</v>
      </c>
      <c r="C884" s="1">
        <v>0.63333300000000003</v>
      </c>
      <c r="D884" s="4">
        <v>0.91333299999999995</v>
      </c>
      <c r="E884" s="4">
        <v>17.7</v>
      </c>
      <c r="F884" s="1">
        <f t="shared" ca="1" si="136"/>
        <v>1944.5416666665999</v>
      </c>
      <c r="G884" s="5">
        <f ca="1">G878*6/12+G890*6/12</f>
        <v>2.4249999999999998</v>
      </c>
      <c r="H884" s="1">
        <f t="shared" ca="1" si="132"/>
        <v>200.5106779661017</v>
      </c>
      <c r="I884" s="1">
        <f t="shared" ca="1" si="133"/>
        <v>9.7684637852542373</v>
      </c>
      <c r="J884" s="6">
        <f t="shared" ca="1" si="137"/>
        <v>9984.322190937417</v>
      </c>
      <c r="K884" s="1">
        <f t="shared" ca="1" si="134"/>
        <v>14.087155310677966</v>
      </c>
      <c r="L884" s="6">
        <f t="shared" ca="1" si="135"/>
        <v>701.46237997041874</v>
      </c>
      <c r="M884" s="7">
        <f t="shared" ca="1" si="128"/>
        <v>11.738774750180715</v>
      </c>
      <c r="N884" s="8">
        <f ca="1">J884/AVERAGE(L764:L883)</f>
        <v>15.480309849362943</v>
      </c>
      <c r="O884" s="13">
        <f ca="1">1/M884-(G884/100-(((E884/E764)^(1/10))-1))</f>
        <v>8.9159659602390959E-2</v>
      </c>
      <c r="P884" s="5">
        <f ca="1">((G884/G885+G884/1200+((1+G885/1200)^(-119))*(1-G884/G885)))</f>
        <v>1.0028284525731195</v>
      </c>
      <c r="Q884" s="5">
        <f ca="1">Q883*P883*E883/E884</f>
        <v>13.403510674404401</v>
      </c>
      <c r="R884" s="10">
        <f t="shared" ca="1" si="129"/>
        <v>0.10325593048271897</v>
      </c>
      <c r="S884" s="10">
        <f t="shared" ca="1" si="130"/>
        <v>-1.6105889233199111E-2</v>
      </c>
      <c r="T884" s="10">
        <f t="shared" ca="1" si="131"/>
        <v>0.11936181971591808</v>
      </c>
      <c r="U884" s="10"/>
      <c r="V884" s="11"/>
      <c r="W884" s="12"/>
      <c r="X884" s="12"/>
    </row>
    <row r="885" spans="1:24" x14ac:dyDescent="0.2">
      <c r="A885" s="3">
        <v>1944.08</v>
      </c>
      <c r="B885" s="4">
        <v>12.81</v>
      </c>
      <c r="C885" s="1">
        <v>0.63666699999999998</v>
      </c>
      <c r="D885" s="4">
        <v>0.906667</v>
      </c>
      <c r="E885" s="4">
        <v>17.7</v>
      </c>
      <c r="F885" s="1">
        <f t="shared" ca="1" si="136"/>
        <v>1944.6249999999332</v>
      </c>
      <c r="G885" s="5">
        <f ca="1">G878*5/12+G890*7/12</f>
        <v>2.4158333333333335</v>
      </c>
      <c r="H885" s="1">
        <f t="shared" ca="1" si="132"/>
        <v>197.5801372881356</v>
      </c>
      <c r="I885" s="1">
        <f t="shared" ca="1" si="133"/>
        <v>9.8198870622033905</v>
      </c>
      <c r="J885" s="6">
        <f t="shared" ca="1" si="137"/>
        <v>9879.1454849181882</v>
      </c>
      <c r="K885" s="1">
        <f t="shared" ca="1" si="134"/>
        <v>13.98433960457627</v>
      </c>
      <c r="L885" s="6">
        <f t="shared" ca="1" si="135"/>
        <v>699.22679152024341</v>
      </c>
      <c r="M885" s="7">
        <f t="shared" ca="1" si="128"/>
        <v>11.541711674209223</v>
      </c>
      <c r="N885" s="8">
        <f ca="1">J885/AVERAGE(L765:L884)</f>
        <v>15.233407930416268</v>
      </c>
      <c r="O885" s="13">
        <f ca="1">1/M885-(G885/100-(((E885/E765)^(1/10))-1))</f>
        <v>9.0705821385116597E-2</v>
      </c>
      <c r="P885" s="5">
        <f ca="1">((G885/G886+G885/1200+((1+G886/1200)^(-119))*(1-G885/G886)))</f>
        <v>1.0028211686087238</v>
      </c>
      <c r="Q885" s="5">
        <f ca="1">Q884*P884*E884/E885</f>
        <v>13.441421868660255</v>
      </c>
      <c r="R885" s="10">
        <f t="shared" ca="1" si="129"/>
        <v>0.10704310601687061</v>
      </c>
      <c r="S885" s="10">
        <f t="shared" ca="1" si="130"/>
        <v>-1.6717085013500887E-2</v>
      </c>
      <c r="T885" s="10">
        <f t="shared" ca="1" si="131"/>
        <v>0.1237601910303715</v>
      </c>
      <c r="U885" s="10"/>
      <c r="V885" s="11"/>
      <c r="W885" s="12"/>
      <c r="X885" s="12"/>
    </row>
    <row r="886" spans="1:24" x14ac:dyDescent="0.2">
      <c r="A886" s="3">
        <v>1944.09</v>
      </c>
      <c r="B886" s="4">
        <v>12.6</v>
      </c>
      <c r="C886" s="1">
        <v>0.64</v>
      </c>
      <c r="D886" s="4">
        <v>0.9</v>
      </c>
      <c r="E886" s="4">
        <v>17.7</v>
      </c>
      <c r="F886" s="1">
        <f t="shared" ca="1" si="136"/>
        <v>1944.7083333332664</v>
      </c>
      <c r="G886" s="5">
        <f ca="1">G878*4/12+G890*8/12</f>
        <v>2.4066666666666667</v>
      </c>
      <c r="H886" s="1">
        <f t="shared" ca="1" si="132"/>
        <v>194.34111864406779</v>
      </c>
      <c r="I886" s="1">
        <f t="shared" ca="1" si="133"/>
        <v>9.8712949152542375</v>
      </c>
      <c r="J886" s="6">
        <f t="shared" ca="1" si="137"/>
        <v>9758.3232528622011</v>
      </c>
      <c r="K886" s="1">
        <f t="shared" ca="1" si="134"/>
        <v>13.881508474576272</v>
      </c>
      <c r="L886" s="6">
        <f t="shared" ca="1" si="135"/>
        <v>697.0230894901573</v>
      </c>
      <c r="M886" s="7">
        <f t="shared" ca="1" si="128"/>
        <v>11.328560584696469</v>
      </c>
      <c r="N886" s="8">
        <f ca="1">J886/AVERAGE(L766:L885)</f>
        <v>14.966305729668377</v>
      </c>
      <c r="O886" s="13">
        <f ca="1">1/M886-(G886/100-(((E886/E766)^(1/10))-1))</f>
        <v>9.0905502784364198E-2</v>
      </c>
      <c r="P886" s="5">
        <f ca="1">((G886/G887+G886/1200+((1+G887/1200)^(-119))*(1-G886/G887)))</f>
        <v>1.0028138848582933</v>
      </c>
      <c r="Q886" s="5">
        <f ca="1">Q885*P885*E885/E886</f>
        <v>13.479342386092734</v>
      </c>
      <c r="R886" s="10">
        <f t="shared" ca="1" si="129"/>
        <v>0.11182219525685722</v>
      </c>
      <c r="S886" s="10">
        <f t="shared" ca="1" si="130"/>
        <v>-1.6608058386365032E-2</v>
      </c>
      <c r="T886" s="10">
        <f t="shared" ca="1" si="131"/>
        <v>0.12843025364322225</v>
      </c>
      <c r="U886" s="10"/>
      <c r="V886" s="11"/>
      <c r="W886" s="12"/>
      <c r="X886" s="12"/>
    </row>
    <row r="887" spans="1:24" x14ac:dyDescent="0.2">
      <c r="A887" s="3">
        <v>1944.1</v>
      </c>
      <c r="B887" s="4">
        <v>12.91</v>
      </c>
      <c r="C887" s="1">
        <v>0.64</v>
      </c>
      <c r="D887" s="4">
        <v>0.91</v>
      </c>
      <c r="E887" s="4">
        <v>17.7</v>
      </c>
      <c r="F887" s="1">
        <f t="shared" ca="1" si="136"/>
        <v>1944.7916666665997</v>
      </c>
      <c r="G887" s="5">
        <f ca="1">G878*3/12+G890*9/12</f>
        <v>2.3975</v>
      </c>
      <c r="H887" s="1">
        <f t="shared" ca="1" si="132"/>
        <v>199.12252711864409</v>
      </c>
      <c r="I887" s="1">
        <f t="shared" ca="1" si="133"/>
        <v>9.8712949152542375</v>
      </c>
      <c r="J887" s="6">
        <f t="shared" ca="1" si="137"/>
        <v>10039.714055656379</v>
      </c>
      <c r="K887" s="1">
        <f t="shared" ca="1" si="134"/>
        <v>14.035747457627119</v>
      </c>
      <c r="L887" s="6">
        <f t="shared" ca="1" si="135"/>
        <v>707.67930214154183</v>
      </c>
      <c r="M887" s="7">
        <f t="shared" ca="1" si="128"/>
        <v>11.583105186279125</v>
      </c>
      <c r="N887" s="8">
        <f ca="1">J887/AVERAGE(L767:L886)</f>
        <v>15.315966613277222</v>
      </c>
      <c r="O887" s="13">
        <f ca="1">1/M887-(G887/100-(((E887/E767)^(1/10))-1))</f>
        <v>8.9815332339061249E-2</v>
      </c>
      <c r="P887" s="5">
        <f ca="1">((G887/G888+G887/1200+((1+G888/1200)^(-119))*(1-G887/G888)))</f>
        <v>1.0028066013219752</v>
      </c>
      <c r="Q887" s="5">
        <f ca="1">Q886*P886*E886/E887</f>
        <v>13.51727170353271</v>
      </c>
      <c r="R887" s="10">
        <f t="shared" ca="1" si="129"/>
        <v>0.11164184812922673</v>
      </c>
      <c r="S887" s="10">
        <f t="shared" ca="1" si="130"/>
        <v>-1.7122408567357805E-2</v>
      </c>
      <c r="T887" s="10">
        <f t="shared" ca="1" si="131"/>
        <v>0.12876425669658453</v>
      </c>
      <c r="U887" s="10"/>
      <c r="V887" s="11"/>
      <c r="W887" s="12"/>
      <c r="X887" s="12"/>
    </row>
    <row r="888" spans="1:24" x14ac:dyDescent="0.2">
      <c r="A888" s="3">
        <v>1944.11</v>
      </c>
      <c r="B888" s="4">
        <v>12.82</v>
      </c>
      <c r="C888" s="1">
        <v>0.64</v>
      </c>
      <c r="D888" s="4">
        <v>0.92</v>
      </c>
      <c r="E888" s="4">
        <v>17.7</v>
      </c>
      <c r="F888" s="1">
        <f t="shared" ca="1" si="136"/>
        <v>1944.8749999999329</v>
      </c>
      <c r="G888" s="5">
        <f ca="1">G878*2/12+G890*10/12</f>
        <v>2.3883333333333336</v>
      </c>
      <c r="H888" s="1">
        <f t="shared" ca="1" si="132"/>
        <v>197.73437627118645</v>
      </c>
      <c r="I888" s="1">
        <f t="shared" ca="1" si="133"/>
        <v>9.8712949152542375</v>
      </c>
      <c r="J888" s="6">
        <f t="shared" ca="1" si="137"/>
        <v>10011.199505020639</v>
      </c>
      <c r="K888" s="1">
        <f t="shared" ca="1" si="134"/>
        <v>14.189986440677966</v>
      </c>
      <c r="L888" s="6">
        <f t="shared" ca="1" si="135"/>
        <v>718.43241377683216</v>
      </c>
      <c r="M888" s="7">
        <f t="shared" ca="1" si="128"/>
        <v>11.47845919805548</v>
      </c>
      <c r="N888" s="8">
        <f ca="1">J888/AVERAGE(L768:L887)</f>
        <v>15.19070698656507</v>
      </c>
      <c r="O888" s="13">
        <f ca="1">1/M888-(G888/100-(((E888/E768)^(1/10))-1))</f>
        <v>9.0694070146548053E-2</v>
      </c>
      <c r="P888" s="5">
        <f ca="1">((G888/G889+G888/1200+((1+G889/1200)^(-119))*(1-G888/G889)))</f>
        <v>1.0027993179999177</v>
      </c>
      <c r="Q888" s="5">
        <f ca="1">Q887*P887*E887/E888</f>
        <v>13.555209296165343</v>
      </c>
      <c r="R888" s="10">
        <f t="shared" ca="1" si="129"/>
        <v>0.11665822430314465</v>
      </c>
      <c r="S888" s="10">
        <f t="shared" ca="1" si="130"/>
        <v>-1.7630636352335194E-2</v>
      </c>
      <c r="T888" s="10">
        <f t="shared" ca="1" si="131"/>
        <v>0.13428886065547985</v>
      </c>
      <c r="U888" s="10"/>
      <c r="V888" s="11"/>
      <c r="W888" s="12"/>
      <c r="X888" s="12"/>
    </row>
    <row r="889" spans="1:24" x14ac:dyDescent="0.2">
      <c r="A889" s="3">
        <v>1944.12</v>
      </c>
      <c r="B889" s="4">
        <v>13.1</v>
      </c>
      <c r="C889" s="1">
        <v>0.64</v>
      </c>
      <c r="D889" s="4">
        <v>0.93</v>
      </c>
      <c r="E889" s="4">
        <v>17.8</v>
      </c>
      <c r="F889" s="1">
        <f t="shared" ca="1" si="136"/>
        <v>1944.9583333332662</v>
      </c>
      <c r="G889" s="5">
        <f ca="1">G878*1/12+G890*11/12</f>
        <v>2.3791666666666664</v>
      </c>
      <c r="H889" s="1">
        <f t="shared" ca="1" si="132"/>
        <v>200.91793820224717</v>
      </c>
      <c r="I889" s="1">
        <f t="shared" ca="1" si="133"/>
        <v>9.8158382022471891</v>
      </c>
      <c r="J889" s="6">
        <f t="shared" ca="1" si="137"/>
        <v>10213.796041831909</v>
      </c>
      <c r="K889" s="1">
        <f t="shared" ca="1" si="134"/>
        <v>14.263639887640448</v>
      </c>
      <c r="L889" s="6">
        <f t="shared" ca="1" si="135"/>
        <v>725.10155106134926</v>
      </c>
      <c r="M889" s="7">
        <f t="shared" ca="1" si="128"/>
        <v>11.638683593355131</v>
      </c>
      <c r="N889" s="8">
        <f ca="1">J889/AVERAGE(L769:L888)</f>
        <v>15.414205958668186</v>
      </c>
      <c r="O889" s="13">
        <f ca="1">1/M889-(G889/100-(((E889/E769)^(1/10))-1))</f>
        <v>9.0930041266258199E-2</v>
      </c>
      <c r="P889" s="5">
        <f ca="1">((G889/G890+G889/1200+((1+G890/1200)^(-119))*(1-G889/G890)))</f>
        <v>1.0027920348922679</v>
      </c>
      <c r="Q889" s="5">
        <f ca="1">Q888*P888*E888/E889</f>
        <v>13.516788600251195</v>
      </c>
      <c r="R889" s="10">
        <f t="shared" ca="1" si="129"/>
        <v>0.1202489311081969</v>
      </c>
      <c r="S889" s="10">
        <f t="shared" ca="1" si="130"/>
        <v>-1.7039856902801853E-2</v>
      </c>
      <c r="T889" s="10">
        <f t="shared" ca="1" si="131"/>
        <v>0.13728878801099875</v>
      </c>
      <c r="U889" s="10"/>
      <c r="V889" s="11"/>
      <c r="W889" s="12"/>
      <c r="X889" s="12"/>
    </row>
    <row r="890" spans="1:24" x14ac:dyDescent="0.2">
      <c r="A890" s="3">
        <v>1945.01</v>
      </c>
      <c r="B890" s="4">
        <v>13.49</v>
      </c>
      <c r="C890" s="1">
        <v>0.64333300000000004</v>
      </c>
      <c r="D890" s="4">
        <v>0.94</v>
      </c>
      <c r="E890" s="4">
        <v>17.8</v>
      </c>
      <c r="F890" s="1">
        <f t="shared" ca="1" si="136"/>
        <v>1945.0416666665994</v>
      </c>
      <c r="G890" s="5">
        <v>2.37</v>
      </c>
      <c r="H890" s="1">
        <f t="shared" ca="1" si="132"/>
        <v>206.89946460674156</v>
      </c>
      <c r="I890" s="1">
        <f t="shared" ca="1" si="133"/>
        <v>9.866957247134831</v>
      </c>
      <c r="J890" s="6">
        <f t="shared" ca="1" si="137"/>
        <v>10559.670326340518</v>
      </c>
      <c r="K890" s="1">
        <f t="shared" ca="1" si="134"/>
        <v>14.417012359550561</v>
      </c>
      <c r="L890" s="6">
        <f t="shared" ca="1" si="135"/>
        <v>735.81097900371299</v>
      </c>
      <c r="M890" s="7">
        <f t="shared" ref="M890:M953" ca="1" si="138">H890/AVERAGE(K770:K889)</f>
        <v>11.960463439806993</v>
      </c>
      <c r="N890" s="8">
        <f ca="1">J890/AVERAGE(L770:L889)</f>
        <v>15.850197374836531</v>
      </c>
      <c r="O890" s="13">
        <f ca="1">1/M890-(G890/100-(((E890/E770)^(1/10))-1))</f>
        <v>8.7187088829362741E-2</v>
      </c>
      <c r="P890" s="5">
        <f ca="1">((G890/G891+G890/1200+((1+G891/1200)^(-119))*(1-G890/G891)))</f>
        <v>1.0033004196151964</v>
      </c>
      <c r="Q890" s="5">
        <f ca="1">Q889*P889*E889/E890</f>
        <v>13.554527945654504</v>
      </c>
      <c r="R890" s="10">
        <f t="shared" ca="1" si="129"/>
        <v>0.11892404974264337</v>
      </c>
      <c r="S890" s="10">
        <f t="shared" ca="1" si="130"/>
        <v>-1.7968072465690543E-2</v>
      </c>
      <c r="T890" s="10">
        <f t="shared" ca="1" si="131"/>
        <v>0.13689212220833391</v>
      </c>
      <c r="U890" s="10"/>
      <c r="V890" s="11"/>
      <c r="W890" s="12"/>
      <c r="X890" s="12"/>
    </row>
    <row r="891" spans="1:24" x14ac:dyDescent="0.2">
      <c r="A891" s="3">
        <v>1945.02</v>
      </c>
      <c r="B891" s="4">
        <v>13.94</v>
      </c>
      <c r="C891" s="1">
        <v>0.64666699999999999</v>
      </c>
      <c r="D891" s="4">
        <v>0.95</v>
      </c>
      <c r="E891" s="4">
        <v>17.8</v>
      </c>
      <c r="F891" s="1">
        <f t="shared" ca="1" si="136"/>
        <v>1945.1249999999327</v>
      </c>
      <c r="G891" s="5">
        <f ca="1">G890*11/12+G902*1/12</f>
        <v>2.355</v>
      </c>
      <c r="H891" s="1">
        <f t="shared" ca="1" si="132"/>
        <v>213.8012258426966</v>
      </c>
      <c r="I891" s="1">
        <f t="shared" ca="1" si="133"/>
        <v>9.9180916292696626</v>
      </c>
      <c r="J891" s="6">
        <f t="shared" ca="1" si="137"/>
        <v>10954.103301959261</v>
      </c>
      <c r="K891" s="1">
        <f t="shared" ca="1" si="134"/>
        <v>14.570384831460673</v>
      </c>
      <c r="L891" s="6">
        <f t="shared" ca="1" si="135"/>
        <v>746.51349618804159</v>
      </c>
      <c r="M891" s="7">
        <f t="shared" ca="1" si="138"/>
        <v>12.341753548186317</v>
      </c>
      <c r="N891" s="8">
        <f ca="1">J891/AVERAGE(L771:L890)</f>
        <v>16.36084162334253</v>
      </c>
      <c r="O891" s="13">
        <f ca="1">1/M891-(G891/100-(((E891/E771)^(1/10))-1))</f>
        <v>8.4001739041967408E-2</v>
      </c>
      <c r="P891" s="5">
        <f ca="1">((G891/G892+G891/1200+((1+G892/1200)^(-119))*(1-G891/G892)))</f>
        <v>1.0032888739842185</v>
      </c>
      <c r="Q891" s="5">
        <f ca="1">Q890*P890*E890/E891</f>
        <v>13.599263575561071</v>
      </c>
      <c r="R891" s="10">
        <f t="shared" ref="R891:R954" ca="1" si="139">(($J1011/$J891)^(1/10)-1)</f>
        <v>0.11889279398052444</v>
      </c>
      <c r="S891" s="10">
        <f t="shared" ref="S891:S954" ca="1" si="140">(($Q1011/$Q891)^(1/10)-1)</f>
        <v>-1.8420267805878576E-2</v>
      </c>
      <c r="T891" s="10">
        <f t="shared" ref="T891:T954" ca="1" si="141">R891-S891</f>
        <v>0.13731306178640301</v>
      </c>
      <c r="U891" s="10"/>
      <c r="V891" s="11"/>
      <c r="W891" s="12"/>
      <c r="X891" s="12"/>
    </row>
    <row r="892" spans="1:24" x14ac:dyDescent="0.2">
      <c r="A892" s="3">
        <v>1945.03</v>
      </c>
      <c r="B892" s="4">
        <v>13.93</v>
      </c>
      <c r="C892" s="1">
        <v>0.65</v>
      </c>
      <c r="D892" s="4">
        <v>0.96</v>
      </c>
      <c r="E892" s="4">
        <v>17.8</v>
      </c>
      <c r="F892" s="1">
        <f t="shared" ca="1" si="136"/>
        <v>1945.208333333266</v>
      </c>
      <c r="G892" s="5">
        <f ca="1">G890*10/12+G902*2/12</f>
        <v>2.3400000000000003</v>
      </c>
      <c r="H892" s="1">
        <f t="shared" ca="1" si="132"/>
        <v>213.64785337078649</v>
      </c>
      <c r="I892" s="1">
        <f t="shared" ca="1" si="133"/>
        <v>9.9692106741573028</v>
      </c>
      <c r="J892" s="6">
        <f t="shared" ca="1" si="137"/>
        <v>10988.809631168004</v>
      </c>
      <c r="K892" s="1">
        <f t="shared" ca="1" si="134"/>
        <v>14.723757303370785</v>
      </c>
      <c r="L892" s="6">
        <f t="shared" ca="1" si="135"/>
        <v>757.30489920468665</v>
      </c>
      <c r="M892" s="7">
        <f t="shared" ca="1" si="138"/>
        <v>12.323310311389326</v>
      </c>
      <c r="N892" s="8">
        <f ca="1">J892/AVERAGE(L772:L891)</f>
        <v>16.339009379818233</v>
      </c>
      <c r="O892" s="13">
        <f ca="1">1/M892-(G892/100-(((E892/E772)^(1/10))-1))</f>
        <v>8.4273003320711873E-2</v>
      </c>
      <c r="P892" s="5">
        <f ca="1">((G892/G893+G892/1200+((1+G893/1200)^(-119))*(1-G892/G893)))</f>
        <v>1.0032773292954764</v>
      </c>
      <c r="Q892" s="5">
        <f ca="1">Q891*P891*E891/E892</f>
        <v>13.643989839739264</v>
      </c>
      <c r="R892" s="10">
        <f t="shared" ca="1" si="139"/>
        <v>0.11805149893227962</v>
      </c>
      <c r="S892" s="10">
        <f t="shared" ca="1" si="140"/>
        <v>-1.8781929656038088E-2</v>
      </c>
      <c r="T892" s="10">
        <f t="shared" ca="1" si="141"/>
        <v>0.13683342858831771</v>
      </c>
      <c r="U892" s="10"/>
      <c r="V892" s="11"/>
      <c r="W892" s="12"/>
      <c r="X892" s="12"/>
    </row>
    <row r="893" spans="1:24" x14ac:dyDescent="0.2">
      <c r="A893" s="3">
        <v>1945.04</v>
      </c>
      <c r="B893" s="4">
        <v>14.28</v>
      </c>
      <c r="C893" s="1">
        <v>0.65</v>
      </c>
      <c r="D893" s="4">
        <v>0.973333</v>
      </c>
      <c r="E893" s="4">
        <v>17.8</v>
      </c>
      <c r="F893" s="1">
        <f t="shared" ca="1" si="136"/>
        <v>1945.2916666665992</v>
      </c>
      <c r="G893" s="5">
        <f ca="1">G890*9/12+G902*3/12</f>
        <v>2.3250000000000002</v>
      </c>
      <c r="H893" s="1">
        <f t="shared" ca="1" si="132"/>
        <v>219.01588988764041</v>
      </c>
      <c r="I893" s="1">
        <f t="shared" ca="1" si="133"/>
        <v>9.9692106741573028</v>
      </c>
      <c r="J893" s="6">
        <f t="shared" ca="1" si="137"/>
        <v>11307.640252794976</v>
      </c>
      <c r="K893" s="1">
        <f t="shared" ca="1" si="134"/>
        <v>14.928248820168539</v>
      </c>
      <c r="L893" s="6">
        <f t="shared" ca="1" si="135"/>
        <v>770.73525281328386</v>
      </c>
      <c r="M893" s="7">
        <f t="shared" ca="1" si="138"/>
        <v>12.631867236563075</v>
      </c>
      <c r="N893" s="8">
        <f ca="1">J893/AVERAGE(L773:L892)</f>
        <v>16.745879992645971</v>
      </c>
      <c r="O893" s="13">
        <f ca="1">1/M893-(G893/100-(((E893/E773)^(1/10))-1))</f>
        <v>8.1694539553084117E-2</v>
      </c>
      <c r="P893" s="5">
        <f ca="1">((G893/G894+G893/1200+((1+G894/1200)^(-119))*(1-G893/G894)))</f>
        <v>1.0032657855500335</v>
      </c>
      <c r="Q893" s="5">
        <f ca="1">Q892*P892*E892/E893</f>
        <v>13.688705687348225</v>
      </c>
      <c r="R893" s="10">
        <f t="shared" ca="1" si="139"/>
        <v>0.11903370356202614</v>
      </c>
      <c r="S893" s="10">
        <f t="shared" ca="1" si="140"/>
        <v>-1.9479875900787147E-2</v>
      </c>
      <c r="T893" s="10">
        <f t="shared" ca="1" si="141"/>
        <v>0.13851357946281329</v>
      </c>
      <c r="U893" s="10"/>
      <c r="V893" s="11"/>
      <c r="W893" s="12"/>
      <c r="X893" s="12"/>
    </row>
    <row r="894" spans="1:24" x14ac:dyDescent="0.2">
      <c r="A894" s="3">
        <v>1945.05</v>
      </c>
      <c r="B894" s="4">
        <v>14.82</v>
      </c>
      <c r="C894" s="1">
        <v>0.65</v>
      </c>
      <c r="D894" s="4">
        <v>0.98666699999999996</v>
      </c>
      <c r="E894" s="4">
        <v>17.899999999999999</v>
      </c>
      <c r="F894" s="1">
        <f t="shared" ca="1" si="136"/>
        <v>1945.3749999999325</v>
      </c>
      <c r="G894" s="5">
        <f ca="1">G890*8/12+G902*4/12</f>
        <v>2.31</v>
      </c>
      <c r="H894" s="1">
        <f t="shared" ca="1" si="132"/>
        <v>226.02818212290504</v>
      </c>
      <c r="I894" s="1">
        <f t="shared" ca="1" si="133"/>
        <v>9.9135167597765381</v>
      </c>
      <c r="J894" s="6">
        <f t="shared" ca="1" si="137"/>
        <v>11712.332433284459</v>
      </c>
      <c r="K894" s="1">
        <f t="shared" ca="1" si="134"/>
        <v>15.04821513972067</v>
      </c>
      <c r="L894" s="6">
        <f t="shared" ca="1" si="135"/>
        <v>779.76868454463397</v>
      </c>
      <c r="M894" s="7">
        <f t="shared" ca="1" si="138"/>
        <v>13.036560628785349</v>
      </c>
      <c r="N894" s="8">
        <f ca="1">J894/AVERAGE(L774:L893)</f>
        <v>17.276370053124356</v>
      </c>
      <c r="O894" s="13">
        <f ca="1">1/M894-(G894/100-(((E894/E774)^(1/10))-1))</f>
        <v>7.9961857196301653E-2</v>
      </c>
      <c r="P894" s="5">
        <f ca="1">((G894/G895+G894/1200+((1+G895/1200)^(-119))*(1-G894/G895)))</f>
        <v>1.003254242748955</v>
      </c>
      <c r="Q894" s="5">
        <f ca="1">Q893*P893*E893/E894</f>
        <v>13.656687103325989</v>
      </c>
      <c r="R894" s="10">
        <f t="shared" ca="1" si="139"/>
        <v>0.11501869231649731</v>
      </c>
      <c r="S894" s="10">
        <f t="shared" ca="1" si="140"/>
        <v>-1.9110564638683436E-2</v>
      </c>
      <c r="T894" s="10">
        <f t="shared" ca="1" si="141"/>
        <v>0.13412925695518074</v>
      </c>
      <c r="U894" s="10"/>
      <c r="V894" s="11"/>
      <c r="W894" s="12"/>
      <c r="X894" s="12"/>
    </row>
    <row r="895" spans="1:24" x14ac:dyDescent="0.2">
      <c r="A895" s="3">
        <v>1945.06</v>
      </c>
      <c r="B895" s="4">
        <v>15.09</v>
      </c>
      <c r="C895" s="1">
        <v>0.65</v>
      </c>
      <c r="D895" s="4">
        <v>1</v>
      </c>
      <c r="E895" s="4">
        <v>18.100000000000001</v>
      </c>
      <c r="F895" s="1">
        <f t="shared" ca="1" si="136"/>
        <v>1945.4583333332657</v>
      </c>
      <c r="G895" s="5">
        <f ca="1">G890*7/12+G902*5/12</f>
        <v>2.2949999999999999</v>
      </c>
      <c r="H895" s="1">
        <f t="shared" ca="1" si="132"/>
        <v>227.60305359116018</v>
      </c>
      <c r="I895" s="1">
        <f t="shared" ca="1" si="133"/>
        <v>9.8039751381215474</v>
      </c>
      <c r="J895" s="6">
        <f t="shared" ca="1" si="137"/>
        <v>11836.274364971441</v>
      </c>
      <c r="K895" s="1">
        <f t="shared" ca="1" si="134"/>
        <v>15.083038674033148</v>
      </c>
      <c r="L895" s="6">
        <f t="shared" ca="1" si="135"/>
        <v>784.37868555145405</v>
      </c>
      <c r="M895" s="7">
        <f t="shared" ca="1" si="138"/>
        <v>13.130223361406051</v>
      </c>
      <c r="N895" s="8">
        <f ca="1">J895/AVERAGE(L775:L894)</f>
        <v>17.391992046675039</v>
      </c>
      <c r="O895" s="13">
        <f ca="1">1/M895-(G895/100-(((E895/E775)^(1/10))-1))</f>
        <v>8.1453259365824315E-2</v>
      </c>
      <c r="P895" s="5">
        <f ca="1">((G895/G896+G895/1200+((1+G896/1200)^(-119))*(1-G895/G896)))</f>
        <v>1.0032427008933069</v>
      </c>
      <c r="Q895" s="5">
        <f ca="1">Q894*P894*E894/E895</f>
        <v>13.549735584623786</v>
      </c>
      <c r="R895" s="10">
        <f t="shared" ca="1" si="139"/>
        <v>0.12050882105555916</v>
      </c>
      <c r="S895" s="10">
        <f t="shared" ca="1" si="140"/>
        <v>-1.8283285328311805E-2</v>
      </c>
      <c r="T895" s="10">
        <f t="shared" ca="1" si="141"/>
        <v>0.13879210638387096</v>
      </c>
      <c r="U895" s="10"/>
      <c r="V895" s="11"/>
      <c r="W895" s="12"/>
      <c r="X895" s="12"/>
    </row>
    <row r="896" spans="1:24" x14ac:dyDescent="0.2">
      <c r="A896" s="3">
        <v>1945.07</v>
      </c>
      <c r="B896" s="4">
        <v>14.78</v>
      </c>
      <c r="C896" s="1">
        <v>0.65333300000000005</v>
      </c>
      <c r="D896" s="4">
        <v>0.99666699999999997</v>
      </c>
      <c r="E896" s="4">
        <v>18.100000000000001</v>
      </c>
      <c r="F896" s="1">
        <f t="shared" ca="1" si="136"/>
        <v>1945.541666666599</v>
      </c>
      <c r="G896" s="5">
        <f ca="1">G890*6/12+G902*6/12</f>
        <v>2.2800000000000002</v>
      </c>
      <c r="H896" s="1">
        <f t="shared" ca="1" si="132"/>
        <v>222.9273116022099</v>
      </c>
      <c r="I896" s="1">
        <f t="shared" ca="1" si="133"/>
        <v>9.8542469060220981</v>
      </c>
      <c r="J896" s="6">
        <f t="shared" ca="1" si="137"/>
        <v>11635.822012431106</v>
      </c>
      <c r="K896" s="1">
        <f t="shared" ca="1" si="134"/>
        <v>15.032766906132593</v>
      </c>
      <c r="L896" s="6">
        <f t="shared" ca="1" si="135"/>
        <v>784.64410133042441</v>
      </c>
      <c r="M896" s="7">
        <f t="shared" ca="1" si="138"/>
        <v>12.867028443009156</v>
      </c>
      <c r="N896" s="8">
        <f ca="1">J896/AVERAGE(L776:L895)</f>
        <v>17.035325856511669</v>
      </c>
      <c r="O896" s="13">
        <f ca="1">1/M896-(G896/100-(((E896/E776)^(1/10))-1))</f>
        <v>8.3161114697241745E-2</v>
      </c>
      <c r="P896" s="5">
        <f ca="1">((G896/G897+G896/1200+((1+G897/1200)^(-119))*(1-G896/G897)))</f>
        <v>1.0032311599841568</v>
      </c>
      <c r="Q896" s="5">
        <f ca="1">Q895*P895*E895/E896</f>
        <v>13.593673324308117</v>
      </c>
      <c r="R896" s="10">
        <f t="shared" ca="1" si="139"/>
        <v>0.13030373955782659</v>
      </c>
      <c r="S896" s="10">
        <f t="shared" ca="1" si="140"/>
        <v>-1.9756951347773999E-2</v>
      </c>
      <c r="T896" s="10">
        <f t="shared" ca="1" si="141"/>
        <v>0.15006069090560059</v>
      </c>
      <c r="U896" s="10"/>
      <c r="V896" s="11"/>
      <c r="W896" s="12"/>
      <c r="X896" s="12"/>
    </row>
    <row r="897" spans="1:24" x14ac:dyDescent="0.2">
      <c r="A897" s="3">
        <v>1945.08</v>
      </c>
      <c r="B897" s="4">
        <v>14.83</v>
      </c>
      <c r="C897" s="1">
        <v>0.656667</v>
      </c>
      <c r="D897" s="4">
        <v>0.99333300000000002</v>
      </c>
      <c r="E897" s="4">
        <v>18.100000000000001</v>
      </c>
      <c r="F897" s="1">
        <f t="shared" ca="1" si="136"/>
        <v>1945.6249999999322</v>
      </c>
      <c r="G897" s="5">
        <f ca="1">G890*5/12+G902*7/12</f>
        <v>2.2650000000000001</v>
      </c>
      <c r="H897" s="1">
        <f t="shared" ca="1" si="132"/>
        <v>223.68146353591158</v>
      </c>
      <c r="I897" s="1">
        <f t="shared" ca="1" si="133"/>
        <v>9.9045337569613245</v>
      </c>
      <c r="J897" s="6">
        <f t="shared" ca="1" si="137"/>
        <v>11718.266495634174</v>
      </c>
      <c r="K897" s="1">
        <f t="shared" ca="1" si="134"/>
        <v>14.982480055193369</v>
      </c>
      <c r="L897" s="6">
        <f t="shared" ca="1" si="135"/>
        <v>784.90497726957392</v>
      </c>
      <c r="M897" s="7">
        <f t="shared" ca="1" si="138"/>
        <v>12.915378562256739</v>
      </c>
      <c r="N897" s="8">
        <f ca="1">J897/AVERAGE(L777:L896)</f>
        <v>17.092121054476227</v>
      </c>
      <c r="O897" s="13">
        <f ca="1">1/M897-(G897/100-(((E897/E777)^(1/10))-1))</f>
        <v>8.3020168859708254E-2</v>
      </c>
      <c r="P897" s="5">
        <f ca="1">((G897/G898+G897/1200+((1+G898/1200)^(-119))*(1-G897/G898)))</f>
        <v>1.0032196200225736</v>
      </c>
      <c r="Q897" s="5">
        <f ca="1">Q896*P896*E896/E897</f>
        <v>13.63759665759132</v>
      </c>
      <c r="R897" s="10">
        <f t="shared" ca="1" si="139"/>
        <v>0.12917112846314427</v>
      </c>
      <c r="S897" s="10">
        <f t="shared" ca="1" si="140"/>
        <v>-2.042546051841776E-2</v>
      </c>
      <c r="T897" s="10">
        <f t="shared" ca="1" si="141"/>
        <v>0.14959658898156203</v>
      </c>
      <c r="U897" s="10"/>
      <c r="V897" s="11"/>
      <c r="W897" s="12"/>
      <c r="X897" s="12"/>
    </row>
    <row r="898" spans="1:24" x14ac:dyDescent="0.2">
      <c r="A898" s="3">
        <v>1945.09</v>
      </c>
      <c r="B898" s="4">
        <v>15.84</v>
      </c>
      <c r="C898" s="1">
        <v>0.66</v>
      </c>
      <c r="D898" s="4">
        <v>0.99</v>
      </c>
      <c r="E898" s="4">
        <v>18.100000000000001</v>
      </c>
      <c r="F898" s="1">
        <f t="shared" ca="1" si="136"/>
        <v>1945.7083333332655</v>
      </c>
      <c r="G898" s="5">
        <f ca="1">G890*4/12+G902*8/12</f>
        <v>2.25</v>
      </c>
      <c r="H898" s="1">
        <f t="shared" ca="1" si="132"/>
        <v>238.91533259668506</v>
      </c>
      <c r="I898" s="1">
        <f t="shared" ca="1" si="133"/>
        <v>9.9548055248618788</v>
      </c>
      <c r="J898" s="6">
        <f t="shared" ca="1" si="137"/>
        <v>12559.800805671288</v>
      </c>
      <c r="K898" s="1">
        <f t="shared" ca="1" si="134"/>
        <v>14.932208287292816</v>
      </c>
      <c r="L898" s="6">
        <f t="shared" ca="1" si="135"/>
        <v>784.98755035445549</v>
      </c>
      <c r="M898" s="7">
        <f t="shared" ca="1" si="138"/>
        <v>13.79826495171978</v>
      </c>
      <c r="N898" s="8">
        <f ca="1">J898/AVERAGE(L778:L897)</f>
        <v>18.249640785494673</v>
      </c>
      <c r="O898" s="13">
        <f ca="1">1/M898-(G898/100-(((E898/E778)^(1/10))-1))</f>
        <v>7.821597266288069E-2</v>
      </c>
      <c r="P898" s="5">
        <f ca="1">((G898/G899+G898/1200+((1+G899/1200)^(-119))*(1-G898/G899)))</f>
        <v>1.0032080810096271</v>
      </c>
      <c r="Q898" s="5">
        <f ca="1">Q897*P897*E897/E898</f>
        <v>13.681504536849884</v>
      </c>
      <c r="R898" s="10">
        <f t="shared" ca="1" si="139"/>
        <v>0.12623850408630566</v>
      </c>
      <c r="S898" s="10">
        <f t="shared" ca="1" si="140"/>
        <v>-2.0862929445683243E-2</v>
      </c>
      <c r="T898" s="10">
        <f t="shared" ca="1" si="141"/>
        <v>0.1471014335319889</v>
      </c>
      <c r="U898" s="10"/>
      <c r="V898" s="11"/>
      <c r="W898" s="12"/>
      <c r="X898" s="12"/>
    </row>
    <row r="899" spans="1:24" x14ac:dyDescent="0.2">
      <c r="A899" s="3">
        <v>1945.1</v>
      </c>
      <c r="B899" s="4">
        <v>16.5</v>
      </c>
      <c r="C899" s="1">
        <v>0.66</v>
      </c>
      <c r="D899" s="4">
        <v>0.98</v>
      </c>
      <c r="E899" s="4">
        <v>18.100000000000001</v>
      </c>
      <c r="F899" s="1">
        <f t="shared" ca="1" si="136"/>
        <v>1945.7916666665988</v>
      </c>
      <c r="G899" s="5">
        <f ca="1">G890*3/12+G902*9/12</f>
        <v>2.2350000000000003</v>
      </c>
      <c r="H899" s="1">
        <f t="shared" ref="H899:H962" ca="1" si="142">B899*$E$1815/E899</f>
        <v>248.87013812154694</v>
      </c>
      <c r="I899" s="1">
        <f t="shared" ref="I899:I962" ca="1" si="143">C899*$E$1815/E899</f>
        <v>9.9548055248618788</v>
      </c>
      <c r="J899" s="6">
        <f t="shared" ca="1" si="137"/>
        <v>13126.736258705061</v>
      </c>
      <c r="K899" s="1">
        <f t="shared" ref="K899:K962" ca="1" si="144">D899*$E$1815/E899</f>
        <v>14.781377900552485</v>
      </c>
      <c r="L899" s="6">
        <f t="shared" ref="L899:L962" ca="1" si="145">K899*(J899/H899)</f>
        <v>779.64857778975511</v>
      </c>
      <c r="M899" s="7">
        <f t="shared" ca="1" si="138"/>
        <v>14.374662675391336</v>
      </c>
      <c r="N899" s="8">
        <f ca="1">J899/AVERAGE(L779:L898)</f>
        <v>18.998880544708715</v>
      </c>
      <c r="O899" s="13">
        <f ca="1">1/M899-(G899/100-(((E899/E779)^(1/10))-1))</f>
        <v>7.5459942517966644E-2</v>
      </c>
      <c r="P899" s="5">
        <f ca="1">((G899/G900+G899/1200+((1+G900/1200)^(-119))*(1-G899/G900)))</f>
        <v>1.0031965429463889</v>
      </c>
      <c r="Q899" s="5">
        <f ca="1">Q898*P898*E898/E899</f>
        <v>13.72539591173768</v>
      </c>
      <c r="R899" s="10">
        <f t="shared" ca="1" si="139"/>
        <v>0.11586461050631303</v>
      </c>
      <c r="S899" s="10">
        <f t="shared" ca="1" si="140"/>
        <v>-2.0179675671544772E-2</v>
      </c>
      <c r="T899" s="10">
        <f t="shared" ca="1" si="141"/>
        <v>0.1360442861778578</v>
      </c>
      <c r="U899" s="10"/>
      <c r="V899" s="11"/>
      <c r="W899" s="12"/>
      <c r="X899" s="12"/>
    </row>
    <row r="900" spans="1:24" x14ac:dyDescent="0.2">
      <c r="A900" s="3">
        <v>1945.11</v>
      </c>
      <c r="B900" s="4">
        <v>17.04</v>
      </c>
      <c r="C900" s="1">
        <v>0.66</v>
      </c>
      <c r="D900" s="4">
        <v>0.97</v>
      </c>
      <c r="E900" s="4">
        <v>18.100000000000001</v>
      </c>
      <c r="F900" s="1">
        <f t="shared" ref="F900:F963" ca="1" si="146">F899+1/12</f>
        <v>1945.874999999932</v>
      </c>
      <c r="G900" s="5">
        <f ca="1">G890*2/12+G902*10/12</f>
        <v>2.2199999999999998</v>
      </c>
      <c r="H900" s="1">
        <f t="shared" ca="1" si="142"/>
        <v>257.01497900552482</v>
      </c>
      <c r="I900" s="1">
        <f t="shared" ca="1" si="143"/>
        <v>9.9548055248618788</v>
      </c>
      <c r="J900" s="6">
        <f t="shared" ref="J900:J963" ca="1" si="147">J899*((H900+(I900/12))/H899)</f>
        <v>13600.094323791696</v>
      </c>
      <c r="K900" s="1">
        <f t="shared" ca="1" si="144"/>
        <v>14.630547513812154</v>
      </c>
      <c r="L900" s="6">
        <f t="shared" ca="1" si="145"/>
        <v>774.18377312664006</v>
      </c>
      <c r="M900" s="7">
        <f t="shared" ca="1" si="138"/>
        <v>14.847702661876779</v>
      </c>
      <c r="N900" s="8">
        <f ca="1">J900/AVERAGE(L780:L899)</f>
        <v>19.60897595827285</v>
      </c>
      <c r="O900" s="13">
        <f ca="1">1/M900-(G900/100-(((E900/E780)^(1/10))-1))</f>
        <v>7.264603473680932E-2</v>
      </c>
      <c r="P900" s="5">
        <f ca="1">((G900/G901+G900/1200+((1+G901/1200)^(-119))*(1-G900/G901)))</f>
        <v>1.0031850058339318</v>
      </c>
      <c r="Q900" s="5">
        <f ca="1">Q899*P899*E899/E900</f>
        <v>13.769269729225741</v>
      </c>
      <c r="R900" s="10">
        <f t="shared" ca="1" si="139"/>
        <v>0.11953774780963711</v>
      </c>
      <c r="S900" s="10">
        <f t="shared" ca="1" si="140"/>
        <v>-2.0341719918070877E-2</v>
      </c>
      <c r="T900" s="10">
        <f t="shared" ca="1" si="141"/>
        <v>0.13987946772770798</v>
      </c>
      <c r="U900" s="10"/>
      <c r="V900" s="11"/>
      <c r="W900" s="12"/>
      <c r="X900" s="12"/>
    </row>
    <row r="901" spans="1:24" x14ac:dyDescent="0.2">
      <c r="A901" s="3">
        <v>1945.12</v>
      </c>
      <c r="B901" s="4">
        <v>17.329999999999998</v>
      </c>
      <c r="C901" s="1">
        <v>0.66</v>
      </c>
      <c r="D901" s="4">
        <v>0.96</v>
      </c>
      <c r="E901" s="4">
        <v>18.2</v>
      </c>
      <c r="F901" s="1">
        <f t="shared" ca="1" si="146"/>
        <v>1945.9583333332653</v>
      </c>
      <c r="G901" s="5">
        <f ca="1">G890*1/12+G902*11/12</f>
        <v>2.2050000000000001</v>
      </c>
      <c r="H901" s="1">
        <f t="shared" ca="1" si="142"/>
        <v>259.95285659340658</v>
      </c>
      <c r="I901" s="1">
        <f t="shared" ca="1" si="143"/>
        <v>9.9001087912087922</v>
      </c>
      <c r="J901" s="6">
        <f t="shared" ca="1" si="147"/>
        <v>13799.20961901553</v>
      </c>
      <c r="K901" s="1">
        <f t="shared" ca="1" si="144"/>
        <v>14.400158241758241</v>
      </c>
      <c r="L901" s="6">
        <f t="shared" ca="1" si="145"/>
        <v>764.41091946075642</v>
      </c>
      <c r="M901" s="7">
        <f t="shared" ca="1" si="138"/>
        <v>15.020347474739964</v>
      </c>
      <c r="N901" s="8">
        <f ca="1">J901/AVERAGE(L781:L900)</f>
        <v>19.821351248851297</v>
      </c>
      <c r="O901" s="13">
        <f ca="1">1/M901-(G901/100-(((E901/E781)^(1/10))-1))</f>
        <v>7.2588174698029431E-2</v>
      </c>
      <c r="P901" s="5">
        <f ca="1">((G901/G902+G901/1200+((1+G902/1200)^(-119))*(1-G901/G902)))</f>
        <v>1.0031734696733301</v>
      </c>
      <c r="Q901" s="5">
        <f ca="1">Q900*P900*E900/E901</f>
        <v>13.737228642798117</v>
      </c>
      <c r="R901" s="10">
        <f t="shared" ca="1" si="139"/>
        <v>0.11970545428265966</v>
      </c>
      <c r="S901" s="10">
        <f t="shared" ca="1" si="140"/>
        <v>-2.0101999645483981E-2</v>
      </c>
      <c r="T901" s="10">
        <f t="shared" ca="1" si="141"/>
        <v>0.13980745392814364</v>
      </c>
      <c r="U901" s="10"/>
      <c r="V901" s="11"/>
      <c r="W901" s="12"/>
      <c r="X901" s="12"/>
    </row>
    <row r="902" spans="1:24" x14ac:dyDescent="0.2">
      <c r="A902" s="3">
        <v>1946.01</v>
      </c>
      <c r="B902" s="4">
        <v>18.02</v>
      </c>
      <c r="C902" s="1">
        <v>0.66666700000000001</v>
      </c>
      <c r="D902" s="4">
        <v>0.94</v>
      </c>
      <c r="E902" s="4">
        <v>18.2</v>
      </c>
      <c r="F902" s="1">
        <f t="shared" ca="1" si="146"/>
        <v>1946.0416666665985</v>
      </c>
      <c r="G902" s="5">
        <v>2.19</v>
      </c>
      <c r="H902" s="1">
        <f t="shared" ca="1" si="142"/>
        <v>270.3029703296703</v>
      </c>
      <c r="I902" s="1">
        <f t="shared" ca="1" si="143"/>
        <v>10.000114890164836</v>
      </c>
      <c r="J902" s="6">
        <f t="shared" ca="1" si="147"/>
        <v>14392.866732520668</v>
      </c>
      <c r="K902" s="1">
        <f t="shared" ca="1" si="144"/>
        <v>14.100154945054944</v>
      </c>
      <c r="L902" s="6">
        <f t="shared" ca="1" si="145"/>
        <v>750.793270175884</v>
      </c>
      <c r="M902" s="7">
        <f t="shared" ca="1" si="138"/>
        <v>15.623163177761667</v>
      </c>
      <c r="N902" s="8">
        <f ca="1">J902/AVERAGE(L782:L901)</f>
        <v>20.599482382192488</v>
      </c>
      <c r="O902" s="13">
        <f ca="1">1/M902-(G902/100-(((E902/E782)^(1/10))-1))</f>
        <v>7.0169343254540828E-2</v>
      </c>
      <c r="P902" s="5">
        <f ca="1">((G902/G903+G902/1200+((1+G903/1200)^(-119))*(1-G902/G903)))</f>
        <v>1.001379783904099</v>
      </c>
      <c r="Q902" s="5">
        <f ca="1">Q901*P901*E901/E902</f>
        <v>13.780823321291638</v>
      </c>
      <c r="R902" s="10">
        <f t="shared" ca="1" si="139"/>
        <v>0.11231388223019323</v>
      </c>
      <c r="S902" s="10">
        <f t="shared" ca="1" si="140"/>
        <v>-1.9667343910357737E-2</v>
      </c>
      <c r="T902" s="10">
        <f t="shared" ca="1" si="141"/>
        <v>0.13198122614055097</v>
      </c>
      <c r="U902" s="10"/>
      <c r="V902" s="11"/>
      <c r="W902" s="12"/>
      <c r="X902" s="12"/>
    </row>
    <row r="903" spans="1:24" x14ac:dyDescent="0.2">
      <c r="A903" s="3">
        <v>1946.02</v>
      </c>
      <c r="B903" s="4">
        <v>18.07</v>
      </c>
      <c r="C903" s="1">
        <v>0.67333299999999996</v>
      </c>
      <c r="D903" s="4">
        <v>0.92</v>
      </c>
      <c r="E903" s="4">
        <v>18.100000000000001</v>
      </c>
      <c r="F903" s="1">
        <f t="shared" ca="1" si="146"/>
        <v>1946.1249999999318</v>
      </c>
      <c r="G903" s="5">
        <f ca="1">G902*11/12+G914*1/12</f>
        <v>2.1949999999999998</v>
      </c>
      <c r="H903" s="1">
        <f t="shared" ca="1" si="142"/>
        <v>272.55050883977896</v>
      </c>
      <c r="I903" s="1">
        <f t="shared" ca="1" si="143"/>
        <v>10.155907679502759</v>
      </c>
      <c r="J903" s="6">
        <f t="shared" ca="1" si="147"/>
        <v>14557.606225934784</v>
      </c>
      <c r="K903" s="1">
        <f t="shared" ca="1" si="144"/>
        <v>13.876395580110495</v>
      </c>
      <c r="L903" s="6">
        <f t="shared" ca="1" si="145"/>
        <v>741.17308953292752</v>
      </c>
      <c r="M903" s="7">
        <f t="shared" ca="1" si="138"/>
        <v>15.761666525801902</v>
      </c>
      <c r="N903" s="8">
        <f ca="1">J903/AVERAGE(L783:L902)</f>
        <v>20.765541749059174</v>
      </c>
      <c r="O903" s="13">
        <f ca="1">1/M903-(G903/100-(((E903/E783)^(1/10))-1))</f>
        <v>6.8990615793924875E-2</v>
      </c>
      <c r="P903" s="5">
        <f ca="1">((G903/G904+G903/1200+((1+G904/1200)^(-119))*(1-G903/G904)))</f>
        <v>1.0013840576640278</v>
      </c>
      <c r="Q903" s="5">
        <f ca="1">Q902*P902*E902/E903</f>
        <v>13.876080077724845</v>
      </c>
      <c r="R903" s="10">
        <f t="shared" ca="1" si="139"/>
        <v>0.11210529287571824</v>
      </c>
      <c r="S903" s="10">
        <f t="shared" ca="1" si="140"/>
        <v>-1.9600706618504771E-2</v>
      </c>
      <c r="T903" s="10">
        <f t="shared" ca="1" si="141"/>
        <v>0.13170599949422301</v>
      </c>
      <c r="U903" s="10"/>
      <c r="V903" s="11"/>
      <c r="W903" s="12"/>
      <c r="X903" s="12"/>
    </row>
    <row r="904" spans="1:24" x14ac:dyDescent="0.2">
      <c r="A904" s="3">
        <v>1946.03</v>
      </c>
      <c r="B904" s="4">
        <v>17.53</v>
      </c>
      <c r="C904" s="1">
        <v>0.68</v>
      </c>
      <c r="D904" s="4">
        <v>0.9</v>
      </c>
      <c r="E904" s="4">
        <v>18.3</v>
      </c>
      <c r="F904" s="1">
        <f t="shared" ca="1" si="146"/>
        <v>1946.208333333265</v>
      </c>
      <c r="G904" s="5">
        <f ca="1">G902*10/12+G914*2/12</f>
        <v>2.2000000000000002</v>
      </c>
      <c r="H904" s="1">
        <f t="shared" ca="1" si="142"/>
        <v>261.51598852459017</v>
      </c>
      <c r="I904" s="1">
        <f t="shared" ca="1" si="143"/>
        <v>10.144373770491804</v>
      </c>
      <c r="J904" s="6">
        <f t="shared" ca="1" si="147"/>
        <v>14013.377858715579</v>
      </c>
      <c r="K904" s="1">
        <f t="shared" ca="1" si="144"/>
        <v>13.426377049180328</v>
      </c>
      <c r="L904" s="6">
        <f t="shared" ca="1" si="145"/>
        <v>719.45465332823846</v>
      </c>
      <c r="M904" s="7">
        <f t="shared" ca="1" si="138"/>
        <v>15.134873415142534</v>
      </c>
      <c r="N904" s="8">
        <f ca="1">J904/AVERAGE(L784:L903)</f>
        <v>19.926591500429492</v>
      </c>
      <c r="O904" s="13">
        <f ca="1">1/M904-(G904/100-(((E904/E784)^(1/10))-1))</f>
        <v>7.3446233699462141E-2</v>
      </c>
      <c r="P904" s="5">
        <f ca="1">((G904/G905+G904/1200+((1+G905/1200)^(-119))*(1-G904/G905)))</f>
        <v>1.0013883313886893</v>
      </c>
      <c r="Q904" s="5">
        <f ca="1">Q903*P903*E903/E904</f>
        <v>13.743424330378462</v>
      </c>
      <c r="R904" s="10">
        <f t="shared" ca="1" si="139"/>
        <v>0.12415150720568335</v>
      </c>
      <c r="S904" s="10">
        <f t="shared" ca="1" si="140"/>
        <v>-1.9439962852505488E-2</v>
      </c>
      <c r="T904" s="10">
        <f t="shared" ca="1" si="141"/>
        <v>0.14359147005818884</v>
      </c>
      <c r="U904" s="10"/>
      <c r="V904" s="11"/>
      <c r="W904" s="12"/>
      <c r="X904" s="12"/>
    </row>
    <row r="905" spans="1:24" x14ac:dyDescent="0.2">
      <c r="A905" s="3">
        <v>1946.04</v>
      </c>
      <c r="B905" s="4">
        <v>18.66</v>
      </c>
      <c r="C905" s="1">
        <v>0.68</v>
      </c>
      <c r="D905" s="4">
        <v>0.88</v>
      </c>
      <c r="E905" s="4">
        <v>18.399999999999999</v>
      </c>
      <c r="F905" s="1">
        <f t="shared" ca="1" si="146"/>
        <v>1946.2916666665983</v>
      </c>
      <c r="G905" s="5">
        <f ca="1">G902*9/12+G914*3/12</f>
        <v>2.2050000000000001</v>
      </c>
      <c r="H905" s="1">
        <f t="shared" ca="1" si="142"/>
        <v>276.86065108695652</v>
      </c>
      <c r="I905" s="1">
        <f t="shared" ca="1" si="143"/>
        <v>10.089241304347828</v>
      </c>
      <c r="J905" s="6">
        <f t="shared" ca="1" si="147"/>
        <v>14880.676967676427</v>
      </c>
      <c r="K905" s="1">
        <f t="shared" ca="1" si="144"/>
        <v>13.056665217391306</v>
      </c>
      <c r="L905" s="6">
        <f t="shared" ca="1" si="145"/>
        <v>701.76825999760217</v>
      </c>
      <c r="M905" s="7">
        <f t="shared" ca="1" si="138"/>
        <v>16.040842386215914</v>
      </c>
      <c r="N905" s="8">
        <f ca="1">J905/AVERAGE(L785:L904)</f>
        <v>21.101916955508464</v>
      </c>
      <c r="O905" s="13">
        <f ca="1">1/M905-(G905/100-(((E905/E785)^(1/10))-1))</f>
        <v>7.0225649072409038E-2</v>
      </c>
      <c r="P905" s="5">
        <f ca="1">((G905/G906+G905/1200+((1+G906/1200)^(-119))*(1-G905/G906)))</f>
        <v>1.001392605078097</v>
      </c>
      <c r="Q905" s="5">
        <f ca="1">Q904*P904*E904/E905</f>
        <v>13.687708536254814</v>
      </c>
      <c r="R905" s="10">
        <f t="shared" ca="1" si="139"/>
        <v>0.11865481251117793</v>
      </c>
      <c r="S905" s="10">
        <f t="shared" ca="1" si="140"/>
        <v>-2.1009465178734921E-2</v>
      </c>
      <c r="T905" s="10">
        <f t="shared" ca="1" si="141"/>
        <v>0.13966427768991285</v>
      </c>
      <c r="U905" s="10"/>
      <c r="V905" s="11"/>
      <c r="W905" s="12"/>
      <c r="X905" s="12"/>
    </row>
    <row r="906" spans="1:24" x14ac:dyDescent="0.2">
      <c r="A906" s="3">
        <v>1946.05</v>
      </c>
      <c r="B906" s="4">
        <v>18.7</v>
      </c>
      <c r="C906" s="1">
        <v>0.68</v>
      </c>
      <c r="D906" s="4">
        <v>0.86</v>
      </c>
      <c r="E906" s="4">
        <v>18.5</v>
      </c>
      <c r="F906" s="1">
        <f t="shared" ca="1" si="146"/>
        <v>1946.3749999999316</v>
      </c>
      <c r="G906" s="5">
        <f ca="1">G902*8/12+G914*4/12</f>
        <v>2.21</v>
      </c>
      <c r="H906" s="1">
        <f t="shared" ca="1" si="142"/>
        <v>275.95438378378373</v>
      </c>
      <c r="I906" s="1">
        <f t="shared" ca="1" si="143"/>
        <v>10.034704864864866</v>
      </c>
      <c r="J906" s="6">
        <f t="shared" ca="1" si="147"/>
        <v>14876.912363169475</v>
      </c>
      <c r="K906" s="1">
        <f t="shared" ca="1" si="144"/>
        <v>12.690950270270269</v>
      </c>
      <c r="L906" s="6">
        <f t="shared" ca="1" si="145"/>
        <v>684.17885734362301</v>
      </c>
      <c r="M906" s="7">
        <f t="shared" ca="1" si="138"/>
        <v>16.013723170832176</v>
      </c>
      <c r="N906" s="8">
        <f ca="1">J906/AVERAGE(L786:L905)</f>
        <v>21.04830712170752</v>
      </c>
      <c r="O906" s="13">
        <f ca="1">1/M906-(G906/100-(((E906/E786)^(1/10))-1))</f>
        <v>7.083960614331003E-2</v>
      </c>
      <c r="P906" s="5">
        <f ca="1">((G906/G907+G906/1200+((1+G907/1200)^(-119))*(1-G906/G907)))</f>
        <v>1.001396878732264</v>
      </c>
      <c r="Q906" s="5">
        <f ca="1">Q905*P905*E905/E906</f>
        <v>13.632679459433859</v>
      </c>
      <c r="R906" s="10">
        <f t="shared" ca="1" si="139"/>
        <v>0.11505727393446419</v>
      </c>
      <c r="S906" s="10">
        <f t="shared" ca="1" si="140"/>
        <v>-1.9805555392884644E-2</v>
      </c>
      <c r="T906" s="10">
        <f t="shared" ca="1" si="141"/>
        <v>0.13486282932734883</v>
      </c>
      <c r="U906" s="10"/>
      <c r="V906" s="11"/>
      <c r="W906" s="12"/>
      <c r="X906" s="12"/>
    </row>
    <row r="907" spans="1:24" x14ac:dyDescent="0.2">
      <c r="A907" s="3">
        <v>1946.06</v>
      </c>
      <c r="B907" s="4">
        <v>18.579999999999998</v>
      </c>
      <c r="C907" s="1">
        <v>0.68</v>
      </c>
      <c r="D907" s="4">
        <v>0.84</v>
      </c>
      <c r="E907" s="4">
        <v>18.7</v>
      </c>
      <c r="F907" s="1">
        <f t="shared" ca="1" si="146"/>
        <v>1946.4583333332648</v>
      </c>
      <c r="G907" s="5">
        <f ca="1">G902*7/12+G914*5/12</f>
        <v>2.2149999999999999</v>
      </c>
      <c r="H907" s="1">
        <f t="shared" ca="1" si="142"/>
        <v>271.25110909090904</v>
      </c>
      <c r="I907" s="1">
        <f t="shared" ca="1" si="143"/>
        <v>9.9273818181818196</v>
      </c>
      <c r="J907" s="6">
        <f t="shared" ca="1" si="147"/>
        <v>14667.954616144678</v>
      </c>
      <c r="K907" s="1">
        <f t="shared" ca="1" si="144"/>
        <v>12.263236363636363</v>
      </c>
      <c r="L907" s="6">
        <f t="shared" ca="1" si="145"/>
        <v>663.13680718845694</v>
      </c>
      <c r="M907" s="7">
        <f t="shared" ca="1" si="138"/>
        <v>15.773186880128739</v>
      </c>
      <c r="N907" s="8">
        <f ca="1">J907/AVERAGE(L787:L906)</f>
        <v>20.714507926611375</v>
      </c>
      <c r="O907" s="13">
        <f ca="1">1/M907-(G907/100-(((E907/E787)^(1/10))-1))</f>
        <v>7.2100572682852374E-2</v>
      </c>
      <c r="P907" s="5">
        <f ca="1">((G907/G908+G907/1200+((1+G908/1200)^(-119))*(1-G907/G908)))</f>
        <v>1.0014011523512036</v>
      </c>
      <c r="Q907" s="5">
        <f ca="1">Q906*P906*E906/E907</f>
        <v>13.505714930456607</v>
      </c>
      <c r="R907" s="10">
        <f t="shared" ca="1" si="139"/>
        <v>0.11552385405557741</v>
      </c>
      <c r="S907" s="10">
        <f t="shared" ca="1" si="140"/>
        <v>-1.8776145435939973E-2</v>
      </c>
      <c r="T907" s="10">
        <f t="shared" ca="1" si="141"/>
        <v>0.13429999949151739</v>
      </c>
      <c r="U907" s="10"/>
      <c r="V907" s="11"/>
      <c r="W907" s="12"/>
      <c r="X907" s="12"/>
    </row>
    <row r="908" spans="1:24" x14ac:dyDescent="0.2">
      <c r="A908" s="3">
        <v>1946.07</v>
      </c>
      <c r="B908" s="4">
        <v>18.05</v>
      </c>
      <c r="C908" s="1">
        <v>0.68333299999999997</v>
      </c>
      <c r="D908" s="4">
        <v>0.85666699999999996</v>
      </c>
      <c r="E908" s="4">
        <v>19.8</v>
      </c>
      <c r="F908" s="1">
        <f t="shared" ca="1" si="146"/>
        <v>1946.5416666665981</v>
      </c>
      <c r="G908" s="5">
        <f ca="1">G902*6/12+G914*6/12</f>
        <v>2.2199999999999998</v>
      </c>
      <c r="H908" s="1">
        <f t="shared" ca="1" si="142"/>
        <v>248.87394696969693</v>
      </c>
      <c r="I908" s="1">
        <f t="shared" ca="1" si="143"/>
        <v>9.4218161110606058</v>
      </c>
      <c r="J908" s="6">
        <f t="shared" ca="1" si="147"/>
        <v>13500.36258220385</v>
      </c>
      <c r="K908" s="1">
        <f t="shared" ca="1" si="144"/>
        <v>11.811750555606059</v>
      </c>
      <c r="L908" s="6">
        <f t="shared" ca="1" si="145"/>
        <v>640.73767934674936</v>
      </c>
      <c r="M908" s="7">
        <f t="shared" ca="1" si="138"/>
        <v>14.508136111909064</v>
      </c>
      <c r="N908" s="8">
        <f ca="1">J908/AVERAGE(L788:L907)</f>
        <v>19.038974040498356</v>
      </c>
      <c r="O908" s="13">
        <f ca="1">1/M908-(G908/100-(((E908/E788)^(1/10))-1))</f>
        <v>8.2739445589748661E-2</v>
      </c>
      <c r="P908" s="5">
        <f ca="1">((G908/G909+G908/1200+((1+G909/1200)^(-119))*(1-G908/G909)))</f>
        <v>1.0014054259349292</v>
      </c>
      <c r="Q908" s="5">
        <f ca="1">Q907*P907*E907/E908</f>
        <v>12.773269689425762</v>
      </c>
      <c r="R908" s="10">
        <f t="shared" ca="1" si="139"/>
        <v>0.13029463379336037</v>
      </c>
      <c r="S908" s="10">
        <f t="shared" ca="1" si="140"/>
        <v>-1.4692430260692557E-2</v>
      </c>
      <c r="T908" s="10">
        <f t="shared" ca="1" si="141"/>
        <v>0.14498706405405293</v>
      </c>
      <c r="U908" s="10"/>
      <c r="V908" s="11"/>
      <c r="W908" s="12"/>
      <c r="X908" s="12"/>
    </row>
    <row r="909" spans="1:24" x14ac:dyDescent="0.2">
      <c r="A909" s="3">
        <v>1946.08</v>
      </c>
      <c r="B909" s="4">
        <v>17.7</v>
      </c>
      <c r="C909" s="1">
        <v>0.68666700000000003</v>
      </c>
      <c r="D909" s="4">
        <v>0.87333300000000003</v>
      </c>
      <c r="E909" s="4">
        <v>20.2</v>
      </c>
      <c r="F909" s="1">
        <f t="shared" ca="1" si="146"/>
        <v>1946.6249999999313</v>
      </c>
      <c r="G909" s="5">
        <f ca="1">G902*5/12+G914*7/12</f>
        <v>2.2250000000000001</v>
      </c>
      <c r="H909" s="1">
        <f t="shared" ca="1" si="142"/>
        <v>239.21549999999999</v>
      </c>
      <c r="I909" s="1">
        <f t="shared" ca="1" si="143"/>
        <v>9.2803045050000001</v>
      </c>
      <c r="J909" s="6">
        <f t="shared" ca="1" si="147"/>
        <v>13018.383996023145</v>
      </c>
      <c r="K909" s="1">
        <f t="shared" ca="1" si="144"/>
        <v>11.803095495000001</v>
      </c>
      <c r="L909" s="6">
        <f t="shared" ca="1" si="145"/>
        <v>642.33809889259226</v>
      </c>
      <c r="M909" s="7">
        <f t="shared" ca="1" si="138"/>
        <v>13.98493930994276</v>
      </c>
      <c r="N909" s="8">
        <f ca="1">J909/AVERAGE(L789:L908)</f>
        <v>18.340641021743625</v>
      </c>
      <c r="O909" s="13">
        <f ca="1">1/M909-(G909/100-(((E909/E789)^(1/10))-1))</f>
        <v>8.6598381477112227E-2</v>
      </c>
      <c r="P909" s="5">
        <f ca="1">((G909/G910+G909/1200+((1+G910/1200)^(-119))*(1-G909/G910)))</f>
        <v>1.001409699483454</v>
      </c>
      <c r="Q909" s="5">
        <f ca="1">Q908*P908*E908/E909</f>
        <v>12.537930057605857</v>
      </c>
      <c r="R909" s="10">
        <f t="shared" ca="1" si="139"/>
        <v>0.13450510441925756</v>
      </c>
      <c r="S909" s="10">
        <f t="shared" ca="1" si="140"/>
        <v>-1.4085609851683834E-2</v>
      </c>
      <c r="T909" s="10">
        <f t="shared" ca="1" si="141"/>
        <v>0.14859071427094139</v>
      </c>
      <c r="U909" s="10"/>
      <c r="V909" s="11"/>
      <c r="W909" s="12"/>
      <c r="X909" s="12"/>
    </row>
    <row r="910" spans="1:24" x14ac:dyDescent="0.2">
      <c r="A910" s="3">
        <v>1946.09</v>
      </c>
      <c r="B910" s="4">
        <v>15.09</v>
      </c>
      <c r="C910" s="1">
        <v>0.69</v>
      </c>
      <c r="D910" s="4">
        <v>0.89</v>
      </c>
      <c r="E910" s="4">
        <v>20.399999999999999</v>
      </c>
      <c r="F910" s="1">
        <f t="shared" ca="1" si="146"/>
        <v>1946.7083333332646</v>
      </c>
      <c r="G910" s="5">
        <f ca="1">G902*4/12+G914*8/12</f>
        <v>2.23</v>
      </c>
      <c r="H910" s="1">
        <f t="shared" ca="1" si="142"/>
        <v>201.94192499999997</v>
      </c>
      <c r="I910" s="1">
        <f t="shared" ca="1" si="143"/>
        <v>9.2339249999999993</v>
      </c>
      <c r="J910" s="6">
        <f t="shared" ca="1" si="147"/>
        <v>11031.789702866854</v>
      </c>
      <c r="K910" s="1">
        <f t="shared" ca="1" si="144"/>
        <v>11.910425</v>
      </c>
      <c r="L910" s="6">
        <f t="shared" ca="1" si="145"/>
        <v>650.64896193184234</v>
      </c>
      <c r="M910" s="7">
        <f t="shared" ca="1" si="138"/>
        <v>11.84126754014963</v>
      </c>
      <c r="N910" s="8">
        <f ca="1">J910/AVERAGE(L790:L909)</f>
        <v>15.527660854694702</v>
      </c>
      <c r="O910" s="13">
        <f ca="1">1/M910-(G910/100-(((E910/E790)^(1/10))-1))</f>
        <v>0.10051583018992169</v>
      </c>
      <c r="P910" s="5">
        <f ca="1">((G910/G911+G910/1200+((1+G911/1200)^(-119))*(1-G910/G911)))</f>
        <v>1.001413972996791</v>
      </c>
      <c r="Q910" s="5">
        <f ca="1">Q909*P909*E909/E910</f>
        <v>12.432510606708787</v>
      </c>
      <c r="R910" s="10">
        <f t="shared" ca="1" si="139"/>
        <v>0.1494158449999099</v>
      </c>
      <c r="S910" s="10">
        <f t="shared" ca="1" si="140"/>
        <v>-1.375494556952217E-2</v>
      </c>
      <c r="T910" s="10">
        <f t="shared" ca="1" si="141"/>
        <v>0.16317079056943207</v>
      </c>
      <c r="U910" s="10"/>
      <c r="V910" s="11"/>
      <c r="W910" s="12"/>
      <c r="X910" s="12"/>
    </row>
    <row r="911" spans="1:24" x14ac:dyDescent="0.2">
      <c r="A911" s="3">
        <v>1946.1</v>
      </c>
      <c r="B911" s="4">
        <v>14.75</v>
      </c>
      <c r="C911" s="1">
        <v>0.69666700000000004</v>
      </c>
      <c r="D911" s="4">
        <v>0.94666700000000004</v>
      </c>
      <c r="E911" s="4">
        <v>20.8</v>
      </c>
      <c r="F911" s="1">
        <f t="shared" ca="1" si="146"/>
        <v>1946.7916666665978</v>
      </c>
      <c r="G911" s="5">
        <f ca="1">G902*3/12+G914*9/12</f>
        <v>2.2349999999999999</v>
      </c>
      <c r="H911" s="1">
        <f t="shared" ca="1" si="142"/>
        <v>193.59587740384615</v>
      </c>
      <c r="I911" s="1">
        <f t="shared" ca="1" si="143"/>
        <v>9.1438548558173078</v>
      </c>
      <c r="J911" s="6">
        <f t="shared" ca="1" si="147"/>
        <v>10617.483700729639</v>
      </c>
      <c r="K911" s="1">
        <f t="shared" ca="1" si="144"/>
        <v>12.425140913509614</v>
      </c>
      <c r="L911" s="6">
        <f t="shared" ca="1" si="145"/>
        <v>681.4387418656695</v>
      </c>
      <c r="M911" s="7">
        <f t="shared" ca="1" si="138"/>
        <v>11.387602961765047</v>
      </c>
      <c r="N911" s="8">
        <f ca="1">J911/AVERAGE(L791:L910)</f>
        <v>14.931866479299595</v>
      </c>
      <c r="O911" s="13">
        <f ca="1">1/M911-(G911/100-(((E911/E791)^(1/10))-1))</f>
        <v>0.1058484706903061</v>
      </c>
      <c r="P911" s="5">
        <f ca="1">((G911/G912+G911/1200+((1+G912/1200)^(-119))*(1-G911/G912)))</f>
        <v>1.0014182464749537</v>
      </c>
      <c r="Q911" s="5">
        <f ca="1">Q910*P910*E910/E911</f>
        <v>12.210665036354586</v>
      </c>
      <c r="R911" s="10">
        <f t="shared" ca="1" si="139"/>
        <v>0.15229233427166822</v>
      </c>
      <c r="S911" s="10">
        <f t="shared" ca="1" si="140"/>
        <v>-1.1727866860472336E-2</v>
      </c>
      <c r="T911" s="10">
        <f t="shared" ca="1" si="141"/>
        <v>0.16402020113214055</v>
      </c>
      <c r="U911" s="10"/>
      <c r="V911" s="11"/>
      <c r="W911" s="12"/>
      <c r="X911" s="12"/>
    </row>
    <row r="912" spans="1:24" x14ac:dyDescent="0.2">
      <c r="A912" s="3">
        <v>1946.11</v>
      </c>
      <c r="B912" s="4">
        <v>14.69</v>
      </c>
      <c r="C912" s="1">
        <v>0.70333299999999999</v>
      </c>
      <c r="D912" s="4">
        <v>1.0033300000000001</v>
      </c>
      <c r="E912" s="4">
        <v>21.3</v>
      </c>
      <c r="F912" s="1">
        <f t="shared" ca="1" si="146"/>
        <v>1946.8749999999311</v>
      </c>
      <c r="G912" s="5">
        <f ca="1">G902*2/12+G914*10/12</f>
        <v>2.2400000000000002</v>
      </c>
      <c r="H912" s="1">
        <f t="shared" ca="1" si="142"/>
        <v>188.28235070422534</v>
      </c>
      <c r="I912" s="1">
        <f t="shared" ca="1" si="143"/>
        <v>9.0146487792957739</v>
      </c>
      <c r="J912" s="6">
        <f t="shared" ca="1" si="147"/>
        <v>10367.270680169959</v>
      </c>
      <c r="K912" s="1">
        <f t="shared" ca="1" si="144"/>
        <v>12.859723004225351</v>
      </c>
      <c r="L912" s="6">
        <f t="shared" ca="1" si="145"/>
        <v>708.08670466541355</v>
      </c>
      <c r="M912" s="7">
        <f t="shared" ca="1" si="138"/>
        <v>11.110043656743288</v>
      </c>
      <c r="N912" s="8">
        <f ca="1">J912/AVERAGE(L792:L911)</f>
        <v>14.565527161951852</v>
      </c>
      <c r="O912" s="13">
        <f ca="1">1/M912-(G912/100-(((E912/E792)^(1/10))-1))</f>
        <v>0.1104665985028886</v>
      </c>
      <c r="P912" s="5">
        <f ca="1">((G912/G913+G912/1200+((1+G913/1200)^(-119))*(1-G912/G913)))</f>
        <v>1.0014225199179554</v>
      </c>
      <c r="Q912" s="5">
        <f ca="1">Q911*P911*E911/E912</f>
        <v>11.940940919961696</v>
      </c>
      <c r="R912" s="10">
        <f t="shared" ca="1" si="139"/>
        <v>0.15421106523337214</v>
      </c>
      <c r="S912" s="10">
        <f t="shared" ca="1" si="140"/>
        <v>-1.0490420533101008E-2</v>
      </c>
      <c r="T912" s="10">
        <f t="shared" ca="1" si="141"/>
        <v>0.16470148576647314</v>
      </c>
      <c r="U912" s="10"/>
      <c r="V912" s="11"/>
      <c r="W912" s="12"/>
      <c r="X912" s="12"/>
    </row>
    <row r="913" spans="1:24" x14ac:dyDescent="0.2">
      <c r="A913" s="3">
        <v>1946.12</v>
      </c>
      <c r="B913" s="4">
        <v>15.13</v>
      </c>
      <c r="C913" s="1">
        <v>0.71</v>
      </c>
      <c r="D913" s="4">
        <v>1.06</v>
      </c>
      <c r="E913" s="4">
        <v>21.5</v>
      </c>
      <c r="F913" s="1">
        <f t="shared" ca="1" si="146"/>
        <v>1946.9583333332644</v>
      </c>
      <c r="G913" s="5">
        <f ca="1">G902*1/12+G914*11/12</f>
        <v>2.2450000000000001</v>
      </c>
      <c r="H913" s="1">
        <f t="shared" ca="1" si="142"/>
        <v>192.11792511627908</v>
      </c>
      <c r="I913" s="1">
        <f t="shared" ca="1" si="143"/>
        <v>9.0154479069767426</v>
      </c>
      <c r="J913" s="6">
        <f t="shared" ca="1" si="147"/>
        <v>10619.834114972618</v>
      </c>
      <c r="K913" s="1">
        <f t="shared" ca="1" si="144"/>
        <v>13.459682790697673</v>
      </c>
      <c r="L913" s="6">
        <f t="shared" ca="1" si="145"/>
        <v>744.02010323007096</v>
      </c>
      <c r="M913" s="7">
        <f t="shared" ca="1" si="138"/>
        <v>11.372779425862701</v>
      </c>
      <c r="N913" s="8">
        <f ca="1">J913/AVERAGE(L793:L912)</f>
        <v>14.904166173962976</v>
      </c>
      <c r="O913" s="13">
        <f ca="1">1/M913-(G913/100-(((E913/E793)^(1/10))-1))</f>
        <v>0.10931230061839768</v>
      </c>
      <c r="P913" s="5">
        <f ca="1">((G913/G914+G913/1200+((1+G914/1200)^(-119))*(1-G913/G914)))</f>
        <v>1.001426793325809</v>
      </c>
      <c r="Q913" s="5">
        <f ca="1">Q912*P912*E912/E913</f>
        <v>11.846690614666359</v>
      </c>
      <c r="R913" s="10">
        <f t="shared" ca="1" si="139"/>
        <v>0.15307690453346412</v>
      </c>
      <c r="S913" s="10">
        <f t="shared" ca="1" si="140"/>
        <v>-1.0603714905176864E-2</v>
      </c>
      <c r="T913" s="10">
        <f t="shared" ca="1" si="141"/>
        <v>0.16368061943864098</v>
      </c>
      <c r="U913" s="10"/>
      <c r="V913" s="11"/>
      <c r="W913" s="12"/>
      <c r="X913" s="12"/>
    </row>
    <row r="914" spans="1:24" x14ac:dyDescent="0.2">
      <c r="A914" s="3">
        <v>1947.01</v>
      </c>
      <c r="B914" s="4">
        <v>15.21</v>
      </c>
      <c r="C914" s="1">
        <v>0.71333299999999999</v>
      </c>
      <c r="D914" s="4">
        <v>1.1299999999999999</v>
      </c>
      <c r="E914" s="4">
        <v>21.5</v>
      </c>
      <c r="F914" s="1">
        <f t="shared" ca="1" si="146"/>
        <v>1947.0416666665976</v>
      </c>
      <c r="G914" s="5">
        <v>2.25</v>
      </c>
      <c r="H914" s="1">
        <f t="shared" ca="1" si="142"/>
        <v>193.13375023255816</v>
      </c>
      <c r="I914" s="1">
        <f t="shared" ca="1" si="143"/>
        <v>9.0577697208837211</v>
      </c>
      <c r="J914" s="6">
        <f t="shared" ca="1" si="147"/>
        <v>10717.710953919026</v>
      </c>
      <c r="K914" s="1">
        <f t="shared" ca="1" si="144"/>
        <v>14.348529767441859</v>
      </c>
      <c r="L914" s="6">
        <f t="shared" ca="1" si="145"/>
        <v>796.25334503145939</v>
      </c>
      <c r="M914" s="7">
        <f t="shared" ca="1" si="138"/>
        <v>11.469296334735574</v>
      </c>
      <c r="N914" s="8">
        <f ca="1">J914/AVERAGE(L794:L913)</f>
        <v>15.02219702593433</v>
      </c>
      <c r="O914" s="13">
        <f ca="1">1/M914-(G914/100-(((E914/E794)^(1/10))-1))</f>
        <v>0.1077796741638497</v>
      </c>
      <c r="P914" s="5">
        <f ca="1">((G914/G915+G914/1200+((1+G915/1200)^(-119))*(1-G914/G915)))</f>
        <v>1.0004699429526016</v>
      </c>
      <c r="Q914" s="5">
        <f ca="1">Q913*P913*E913/E914</f>
        <v>11.863593393768289</v>
      </c>
      <c r="R914" s="10">
        <f t="shared" ca="1" si="139"/>
        <v>0.14985485961229661</v>
      </c>
      <c r="S914" s="10">
        <f t="shared" ca="1" si="140"/>
        <v>-9.379095770818302E-3</v>
      </c>
      <c r="T914" s="10">
        <f t="shared" ca="1" si="141"/>
        <v>0.15923395538311491</v>
      </c>
      <c r="U914" s="10"/>
      <c r="V914" s="11"/>
      <c r="W914" s="12"/>
      <c r="X914" s="12"/>
    </row>
    <row r="915" spans="1:24" x14ac:dyDescent="0.2">
      <c r="A915" s="3">
        <v>1947.02</v>
      </c>
      <c r="B915" s="4">
        <v>15.8</v>
      </c>
      <c r="C915" s="1">
        <v>0.71666700000000005</v>
      </c>
      <c r="D915" s="4">
        <v>1.2</v>
      </c>
      <c r="E915" s="4">
        <v>21.5</v>
      </c>
      <c r="F915" s="1">
        <f t="shared" ca="1" si="146"/>
        <v>1947.1249999999309</v>
      </c>
      <c r="G915" s="5">
        <f ca="1">G914*11/12+G926*1/12</f>
        <v>2.2658333333333331</v>
      </c>
      <c r="H915" s="1">
        <f t="shared" ca="1" si="142"/>
        <v>200.62546046511628</v>
      </c>
      <c r="I915" s="1">
        <f t="shared" ca="1" si="143"/>
        <v>9.1001042326046502</v>
      </c>
      <c r="J915" s="6">
        <f t="shared" ca="1" si="147"/>
        <v>11175.537073302978</v>
      </c>
      <c r="K915" s="1">
        <f t="shared" ca="1" si="144"/>
        <v>15.237376744186045</v>
      </c>
      <c r="L915" s="6">
        <f t="shared" ca="1" si="145"/>
        <v>848.77496759263113</v>
      </c>
      <c r="M915" s="7">
        <f t="shared" ca="1" si="138"/>
        <v>11.949565314209432</v>
      </c>
      <c r="N915" s="8">
        <f ca="1">J915/AVERAGE(L795:L914)</f>
        <v>15.637228584438995</v>
      </c>
      <c r="O915" s="13">
        <f ca="1">1/M915-(G915/100-(((E915/E795)^(1/10))-1))</f>
        <v>0.10411708620482774</v>
      </c>
      <c r="P915" s="5">
        <f ca="1">((G915/G916+G915/1200+((1+G916/1200)^(-119))*(1-G915/G916)))</f>
        <v>1.000484205925781</v>
      </c>
      <c r="Q915" s="5">
        <f ca="1">Q914*P914*E914/E915</f>
        <v>11.86916860587622</v>
      </c>
      <c r="R915" s="10">
        <f t="shared" ca="1" si="139"/>
        <v>0.13998222708408692</v>
      </c>
      <c r="S915" s="10">
        <f t="shared" ca="1" si="140"/>
        <v>-8.5038771317570427E-3</v>
      </c>
      <c r="T915" s="10">
        <f t="shared" ca="1" si="141"/>
        <v>0.14848610421584396</v>
      </c>
      <c r="U915" s="10"/>
      <c r="V915" s="11"/>
      <c r="W915" s="12"/>
      <c r="X915" s="12"/>
    </row>
    <row r="916" spans="1:24" x14ac:dyDescent="0.2">
      <c r="A916" s="3">
        <v>1947.03</v>
      </c>
      <c r="B916" s="4">
        <v>15.16</v>
      </c>
      <c r="C916" s="1">
        <v>0.72</v>
      </c>
      <c r="D916" s="4">
        <v>1.27</v>
      </c>
      <c r="E916" s="4">
        <v>21.9</v>
      </c>
      <c r="F916" s="1">
        <f t="shared" ca="1" si="146"/>
        <v>1947.2083333332641</v>
      </c>
      <c r="G916" s="5">
        <f ca="1">G914*10/12+G926*2/12</f>
        <v>2.2816666666666667</v>
      </c>
      <c r="H916" s="1">
        <f t="shared" ca="1" si="142"/>
        <v>188.98289863013702</v>
      </c>
      <c r="I916" s="1">
        <f t="shared" ca="1" si="143"/>
        <v>8.9754410958904103</v>
      </c>
      <c r="J916" s="6">
        <f t="shared" ca="1" si="147"/>
        <v>10568.669430948888</v>
      </c>
      <c r="K916" s="1">
        <f t="shared" ca="1" si="144"/>
        <v>15.831680821917807</v>
      </c>
      <c r="L916" s="6">
        <f t="shared" ca="1" si="145"/>
        <v>885.37006446603459</v>
      </c>
      <c r="M916" s="7">
        <f t="shared" ca="1" si="138"/>
        <v>11.287903096501278</v>
      </c>
      <c r="N916" s="8">
        <f ca="1">J916/AVERAGE(L796:L915)</f>
        <v>14.757502576039036</v>
      </c>
      <c r="O916" s="13">
        <f ca="1">1/M916-(G916/100-(((E916/E796)^(1/10))-1))</f>
        <v>0.11005042001644613</v>
      </c>
      <c r="P916" s="5">
        <f ca="1">((G916/G917+G916/1200+((1+G917/1200)^(-119))*(1-G916/G917)))</f>
        <v>1.0004984677859259</v>
      </c>
      <c r="Q916" s="5">
        <f ca="1">Q915*P915*E915/E916</f>
        <v>11.658022289701348</v>
      </c>
      <c r="R916" s="10">
        <f t="shared" ca="1" si="139"/>
        <v>0.14779481696047281</v>
      </c>
      <c r="S916" s="10">
        <f t="shared" ca="1" si="140"/>
        <v>-7.3886359870464213E-3</v>
      </c>
      <c r="T916" s="10">
        <f t="shared" ca="1" si="141"/>
        <v>0.15518345294751923</v>
      </c>
      <c r="U916" s="10"/>
      <c r="V916" s="11"/>
      <c r="W916" s="12"/>
      <c r="X916" s="12"/>
    </row>
    <row r="917" spans="1:24" x14ac:dyDescent="0.2">
      <c r="A917" s="3">
        <v>1947.04</v>
      </c>
      <c r="B917" s="4">
        <v>14.6</v>
      </c>
      <c r="C917" s="1">
        <v>0.73333300000000001</v>
      </c>
      <c r="D917" s="4">
        <v>1.32667</v>
      </c>
      <c r="E917" s="4">
        <v>21.9</v>
      </c>
      <c r="F917" s="1">
        <f t="shared" ca="1" si="146"/>
        <v>1947.2916666665974</v>
      </c>
      <c r="G917" s="5">
        <f ca="1">G914*9/12+G926*3/12</f>
        <v>2.2974999999999999</v>
      </c>
      <c r="H917" s="1">
        <f t="shared" ca="1" si="142"/>
        <v>182.00200000000001</v>
      </c>
      <c r="I917" s="1">
        <f t="shared" ca="1" si="143"/>
        <v>9.1416488127397262</v>
      </c>
      <c r="J917" s="6">
        <f t="shared" ca="1" si="147"/>
        <v>10220.873122042938</v>
      </c>
      <c r="K917" s="1">
        <f t="shared" ca="1" si="144"/>
        <v>16.53812283150685</v>
      </c>
      <c r="L917" s="6">
        <f t="shared" ca="1" si="145"/>
        <v>928.7483386863496</v>
      </c>
      <c r="M917" s="7">
        <f t="shared" ca="1" si="138"/>
        <v>10.900825126392668</v>
      </c>
      <c r="N917" s="8">
        <f ca="1">J917/AVERAGE(L797:L916)</f>
        <v>14.239032702754537</v>
      </c>
      <c r="O917" s="13">
        <f ca="1">1/M917-(G917/100-(((E917/E797)^(1/10))-1))</f>
        <v>0.11230527663572902</v>
      </c>
      <c r="P917" s="5">
        <f ca="1">((G917/G918+G917/1200+((1+G918/1200)^(-119))*(1-G917/G918)))</f>
        <v>1.0005127285343618</v>
      </c>
      <c r="Q917" s="5">
        <f ca="1">Q916*P916*E916/E917</f>
        <v>11.663833438260371</v>
      </c>
      <c r="R917" s="10">
        <f t="shared" ca="1" si="139"/>
        <v>0.15423680902181935</v>
      </c>
      <c r="S917" s="10">
        <f t="shared" ca="1" si="140"/>
        <v>-8.0946634267811124E-3</v>
      </c>
      <c r="T917" s="10">
        <f t="shared" ca="1" si="141"/>
        <v>0.16233147244860047</v>
      </c>
      <c r="U917" s="10"/>
      <c r="V917" s="11"/>
      <c r="W917" s="12"/>
      <c r="X917" s="12"/>
    </row>
    <row r="918" spans="1:24" x14ac:dyDescent="0.2">
      <c r="A918" s="3">
        <v>1947.05</v>
      </c>
      <c r="B918" s="4">
        <v>14.34</v>
      </c>
      <c r="C918" s="1">
        <v>0.74666699999999997</v>
      </c>
      <c r="D918" s="4">
        <v>1.3833299999999999</v>
      </c>
      <c r="E918" s="4">
        <v>21.9</v>
      </c>
      <c r="F918" s="1">
        <f t="shared" ca="1" si="146"/>
        <v>1947.3749999999307</v>
      </c>
      <c r="G918" s="5">
        <f ca="1">G914*8/12+G926*4/12</f>
        <v>2.3133333333333335</v>
      </c>
      <c r="H918" s="1">
        <f t="shared" ca="1" si="142"/>
        <v>178.7608684931507</v>
      </c>
      <c r="I918" s="1">
        <f t="shared" ca="1" si="143"/>
        <v>9.3078689954794527</v>
      </c>
      <c r="J918" s="6">
        <f t="shared" ca="1" si="147"/>
        <v>10082.416869363957</v>
      </c>
      <c r="K918" s="1">
        <f t="shared" ca="1" si="144"/>
        <v>17.244440182191781</v>
      </c>
      <c r="L918" s="6">
        <f t="shared" ca="1" si="145"/>
        <v>972.61574113648828</v>
      </c>
      <c r="M918" s="7">
        <f t="shared" ca="1" si="138"/>
        <v>10.733674273688536</v>
      </c>
      <c r="N918" s="8">
        <f ca="1">J918/AVERAGE(L798:L917)</f>
        <v>14.008519289638569</v>
      </c>
      <c r="O918" s="13">
        <f ca="1">1/M918-(G918/100-(((E918/E798)^(1/10))-1))</f>
        <v>0.1128485529039903</v>
      </c>
      <c r="P918" s="5">
        <f ca="1">((G918/G919+G918/1200+((1+G919/1200)^(-119))*(1-G918/G919)))</f>
        <v>1.0005269881724117</v>
      </c>
      <c r="Q918" s="5">
        <f ca="1">Q917*P917*E917/E918</f>
        <v>11.66981381848421</v>
      </c>
      <c r="R918" s="10">
        <f t="shared" ca="1" si="139"/>
        <v>0.16011769024362033</v>
      </c>
      <c r="S918" s="10">
        <f t="shared" ca="1" si="140"/>
        <v>-9.2060478064108775E-3</v>
      </c>
      <c r="T918" s="10">
        <f t="shared" ca="1" si="141"/>
        <v>0.1693237380500312</v>
      </c>
      <c r="U918" s="10"/>
      <c r="V918" s="11"/>
      <c r="W918" s="12"/>
      <c r="X918" s="12"/>
    </row>
    <row r="919" spans="1:24" x14ac:dyDescent="0.2">
      <c r="A919" s="3">
        <v>1947.06</v>
      </c>
      <c r="B919" s="4">
        <v>14.84</v>
      </c>
      <c r="C919" s="1">
        <v>0.76</v>
      </c>
      <c r="D919" s="4">
        <v>1.44</v>
      </c>
      <c r="E919" s="4">
        <v>22</v>
      </c>
      <c r="F919" s="1">
        <f t="shared" ca="1" si="146"/>
        <v>1947.4583333332639</v>
      </c>
      <c r="G919" s="5">
        <f ca="1">G914*7/12+G926*5/12</f>
        <v>2.3291666666666666</v>
      </c>
      <c r="H919" s="1">
        <f t="shared" ca="1" si="142"/>
        <v>184.15293272727271</v>
      </c>
      <c r="I919" s="1">
        <f t="shared" ca="1" si="143"/>
        <v>9.4310127272727282</v>
      </c>
      <c r="J919" s="6">
        <f t="shared" ca="1" si="147"/>
        <v>10430.865554309674</v>
      </c>
      <c r="K919" s="1">
        <f t="shared" ca="1" si="144"/>
        <v>17.86928727272727</v>
      </c>
      <c r="L919" s="6">
        <f t="shared" ca="1" si="145"/>
        <v>1012.1594607955477</v>
      </c>
      <c r="M919" s="7">
        <f t="shared" ca="1" si="138"/>
        <v>11.08271585505209</v>
      </c>
      <c r="N919" s="8">
        <f ca="1">J919/AVERAGE(L799:L918)</f>
        <v>14.44834300367576</v>
      </c>
      <c r="O919" s="13">
        <f ca="1">1/M919-(G919/100-(((E919/E799)^(1/10))-1))</f>
        <v>0.11023126451262741</v>
      </c>
      <c r="P919" s="5">
        <f ca="1">((G919/G920+G919/1200+((1+G920/1200)^(-119))*(1-G919/G920)))</f>
        <v>1.0005412467013974</v>
      </c>
      <c r="Q919" s="5">
        <f ca="1">Q918*P918*E918/E919</f>
        <v>11.622891110193793</v>
      </c>
      <c r="R919" s="10">
        <f t="shared" ca="1" si="139"/>
        <v>0.15800958832575596</v>
      </c>
      <c r="S919" s="10">
        <f t="shared" ca="1" si="140"/>
        <v>-1.0506235998028357E-2</v>
      </c>
      <c r="T919" s="10">
        <f t="shared" ca="1" si="141"/>
        <v>0.16851582432378431</v>
      </c>
      <c r="U919" s="10"/>
      <c r="V919" s="11"/>
      <c r="W919" s="12"/>
      <c r="X919" s="12"/>
    </row>
    <row r="920" spans="1:24" x14ac:dyDescent="0.2">
      <c r="A920" s="3">
        <v>1947.07</v>
      </c>
      <c r="B920" s="4">
        <v>15.77</v>
      </c>
      <c r="C920" s="1">
        <v>0.77</v>
      </c>
      <c r="D920" s="4">
        <v>1.4766699999999999</v>
      </c>
      <c r="E920" s="4">
        <v>22.2</v>
      </c>
      <c r="F920" s="1">
        <f t="shared" ca="1" si="146"/>
        <v>1947.5416666665972</v>
      </c>
      <c r="G920" s="5">
        <f ca="1">G914*6/12+G926*6/12</f>
        <v>2.3449999999999998</v>
      </c>
      <c r="H920" s="1">
        <f t="shared" ca="1" si="142"/>
        <v>193.93050945945947</v>
      </c>
      <c r="I920" s="1">
        <f t="shared" ca="1" si="143"/>
        <v>9.469022972972974</v>
      </c>
      <c r="J920" s="6">
        <f t="shared" ca="1" si="147"/>
        <v>11029.386733626245</v>
      </c>
      <c r="K920" s="1">
        <f t="shared" ca="1" si="144"/>
        <v>18.159249549999998</v>
      </c>
      <c r="L920" s="6">
        <f t="shared" ca="1" si="145"/>
        <v>1032.76883373138</v>
      </c>
      <c r="M920" s="7">
        <f t="shared" ca="1" si="138"/>
        <v>11.696446553354361</v>
      </c>
      <c r="N920" s="8">
        <f ca="1">J920/AVERAGE(L800:L919)</f>
        <v>15.226610589448994</v>
      </c>
      <c r="O920" s="13">
        <f ca="1">1/M920-(G920/100-(((E920/E800)^(1/10))-1))</f>
        <v>0.10556057364060729</v>
      </c>
      <c r="P920" s="5">
        <f ca="1">((G920/G921+G920/1200+((1+G921/1200)^(-119))*(1-G920/G921)))</f>
        <v>1.0005555041226388</v>
      </c>
      <c r="Q920" s="5">
        <f ca="1">Q919*P919*E919/E920</f>
        <v>11.524414556607816</v>
      </c>
      <c r="R920" s="10">
        <f t="shared" ca="1" si="139"/>
        <v>0.15339678796768808</v>
      </c>
      <c r="S920" s="10">
        <f t="shared" ca="1" si="140"/>
        <v>-1.1110357703870921E-2</v>
      </c>
      <c r="T920" s="10">
        <f t="shared" ca="1" si="141"/>
        <v>0.164507145671559</v>
      </c>
      <c r="U920" s="10"/>
      <c r="V920" s="11"/>
      <c r="W920" s="12"/>
      <c r="X920" s="12"/>
    </row>
    <row r="921" spans="1:24" x14ac:dyDescent="0.2">
      <c r="A921" s="3">
        <v>1947.08</v>
      </c>
      <c r="B921" s="4">
        <v>15.46</v>
      </c>
      <c r="C921" s="1">
        <v>0.78</v>
      </c>
      <c r="D921" s="4">
        <v>1.5133300000000001</v>
      </c>
      <c r="E921" s="4">
        <v>22.5</v>
      </c>
      <c r="F921" s="1">
        <f t="shared" ca="1" si="146"/>
        <v>1947.6249999999304</v>
      </c>
      <c r="G921" s="5">
        <f ca="1">G914*5/12+G926*7/12</f>
        <v>2.3608333333333329</v>
      </c>
      <c r="H921" s="1">
        <f t="shared" ca="1" si="142"/>
        <v>187.58339466666666</v>
      </c>
      <c r="I921" s="1">
        <f t="shared" ca="1" si="143"/>
        <v>9.4641040000000007</v>
      </c>
      <c r="J921" s="6">
        <f t="shared" ca="1" si="147"/>
        <v>10713.262269225543</v>
      </c>
      <c r="K921" s="1">
        <f t="shared" ca="1" si="144"/>
        <v>18.361939110666668</v>
      </c>
      <c r="L921" s="6">
        <f t="shared" ca="1" si="145"/>
        <v>1048.6870109888157</v>
      </c>
      <c r="M921" s="7">
        <f t="shared" ca="1" si="138"/>
        <v>11.337472355329828</v>
      </c>
      <c r="N921" s="8">
        <f ca="1">J921/AVERAGE(L801:L920)</f>
        <v>14.739100764648136</v>
      </c>
      <c r="O921" s="13">
        <f ca="1">1/M921-(G921/100-(((E921/E801)^(1/10))-1))</f>
        <v>0.10951092237802161</v>
      </c>
      <c r="P921" s="5">
        <f ca="1">((G921/G922+G921/1200+((1+G922/1200)^(-119))*(1-G921/G922)))</f>
        <v>1.0005697604374542</v>
      </c>
      <c r="Q921" s="5">
        <f ca="1">Q920*P920*E920/E921</f>
        <v>11.377072197519608</v>
      </c>
      <c r="R921" s="10">
        <f t="shared" ca="1" si="139"/>
        <v>0.1505910171136875</v>
      </c>
      <c r="S921" s="10">
        <f t="shared" ca="1" si="140"/>
        <v>-9.5132666197692561E-3</v>
      </c>
      <c r="T921" s="10">
        <f t="shared" ca="1" si="141"/>
        <v>0.16010428373345675</v>
      </c>
      <c r="U921" s="10"/>
      <c r="V921" s="11"/>
      <c r="W921" s="12"/>
      <c r="X921" s="12"/>
    </row>
    <row r="922" spans="1:24" x14ac:dyDescent="0.2">
      <c r="A922" s="3">
        <v>1947.09</v>
      </c>
      <c r="B922" s="4">
        <v>15.06</v>
      </c>
      <c r="C922" s="1">
        <v>0.79</v>
      </c>
      <c r="D922" s="4">
        <v>1.55</v>
      </c>
      <c r="E922" s="4">
        <v>23</v>
      </c>
      <c r="F922" s="1">
        <f t="shared" ca="1" si="146"/>
        <v>1947.7083333332637</v>
      </c>
      <c r="G922" s="5">
        <f ca="1">G914*4/12+G926*8/12</f>
        <v>2.3766666666666669</v>
      </c>
      <c r="H922" s="1">
        <f t="shared" ca="1" si="142"/>
        <v>178.75761652173915</v>
      </c>
      <c r="I922" s="1">
        <f t="shared" ca="1" si="143"/>
        <v>9.377059565217392</v>
      </c>
      <c r="J922" s="6">
        <f t="shared" ca="1" si="147"/>
        <v>10253.833004284172</v>
      </c>
      <c r="K922" s="1">
        <f t="shared" ca="1" si="144"/>
        <v>18.398028260869566</v>
      </c>
      <c r="L922" s="6">
        <f t="shared" ca="1" si="145"/>
        <v>1055.3413782629791</v>
      </c>
      <c r="M922" s="7">
        <f t="shared" ca="1" si="138"/>
        <v>10.827463017228832</v>
      </c>
      <c r="N922" s="8">
        <f ca="1">J922/AVERAGE(L802:L921)</f>
        <v>14.058032932818938</v>
      </c>
      <c r="O922" s="13">
        <f ca="1">1/M922-(G922/100-(((E922/E802)^(1/10))-1))</f>
        <v>0.11508689211783996</v>
      </c>
      <c r="P922" s="5">
        <f ca="1">((G922/G923+G922/1200+((1+G923/1200)^(-119))*(1-G922/G923)))</f>
        <v>1.0005840156471602</v>
      </c>
      <c r="Q922" s="5">
        <f ca="1">Q921*P921*E921/E922</f>
        <v>11.136085829170252</v>
      </c>
      <c r="R922" s="10">
        <f t="shared" ca="1" si="139"/>
        <v>0.15125142313541295</v>
      </c>
      <c r="S922" s="10">
        <f t="shared" ca="1" si="140"/>
        <v>-6.9846505465648301E-3</v>
      </c>
      <c r="T922" s="10">
        <f t="shared" ca="1" si="141"/>
        <v>0.15823607368197778</v>
      </c>
      <c r="U922" s="10"/>
      <c r="V922" s="11"/>
      <c r="W922" s="12"/>
      <c r="X922" s="12"/>
    </row>
    <row r="923" spans="1:24" x14ac:dyDescent="0.2">
      <c r="A923" s="3">
        <v>1947.1</v>
      </c>
      <c r="B923" s="4">
        <v>15.45</v>
      </c>
      <c r="C923" s="1">
        <v>0.80666700000000002</v>
      </c>
      <c r="D923" s="4">
        <v>1.57</v>
      </c>
      <c r="E923" s="4">
        <v>23</v>
      </c>
      <c r="F923" s="1">
        <f t="shared" ca="1" si="146"/>
        <v>1947.7916666665969</v>
      </c>
      <c r="G923" s="5">
        <f ca="1">G914*3/12+G926*9/12</f>
        <v>2.3925000000000001</v>
      </c>
      <c r="H923" s="1">
        <f t="shared" ca="1" si="142"/>
        <v>183.38679782608696</v>
      </c>
      <c r="I923" s="1">
        <f t="shared" ca="1" si="143"/>
        <v>9.5748917826521733</v>
      </c>
      <c r="J923" s="6">
        <f t="shared" ca="1" si="147"/>
        <v>10565.139816856752</v>
      </c>
      <c r="K923" s="1">
        <f t="shared" ca="1" si="144"/>
        <v>18.635422173913042</v>
      </c>
      <c r="L923" s="6">
        <f t="shared" ca="1" si="145"/>
        <v>1073.609677182207</v>
      </c>
      <c r="M923" s="7">
        <f t="shared" ca="1" si="138"/>
        <v>11.132662042754784</v>
      </c>
      <c r="N923" s="8">
        <f ca="1">J923/AVERAGE(L803:L922)</f>
        <v>14.43500579412189</v>
      </c>
      <c r="O923" s="13">
        <f ca="1">1/M923-(G923/100-(((E923/E803)^(1/10))-1))</f>
        <v>0.11239659547338418</v>
      </c>
      <c r="P923" s="5">
        <f ca="1">((G923/G924+G923/1200+((1+G924/1200)^(-119))*(1-G923/G924)))</f>
        <v>1.0005982697530713</v>
      </c>
      <c r="Q923" s="5">
        <f ca="1">Q922*P922*E922/E923</f>
        <v>11.142589477542606</v>
      </c>
      <c r="R923" s="10">
        <f t="shared" ca="1" si="139"/>
        <v>0.14086084742961291</v>
      </c>
      <c r="S923" s="10">
        <f t="shared" ca="1" si="140"/>
        <v>-7.1247266461228476E-3</v>
      </c>
      <c r="T923" s="10">
        <f t="shared" ca="1" si="141"/>
        <v>0.14798557407573576</v>
      </c>
      <c r="U923" s="10"/>
      <c r="V923" s="11"/>
      <c r="W923" s="12"/>
      <c r="X923" s="12"/>
    </row>
    <row r="924" spans="1:24" x14ac:dyDescent="0.2">
      <c r="A924" s="3">
        <v>1947.11</v>
      </c>
      <c r="B924" s="4">
        <v>15.27</v>
      </c>
      <c r="C924" s="1">
        <v>0.82333299999999998</v>
      </c>
      <c r="D924" s="4">
        <v>1.59</v>
      </c>
      <c r="E924" s="4">
        <v>23.1</v>
      </c>
      <c r="F924" s="1">
        <f t="shared" ca="1" si="146"/>
        <v>1947.8749999999302</v>
      </c>
      <c r="G924" s="5">
        <f ca="1">G914*2/12+G926*10/12</f>
        <v>2.4083333333333332</v>
      </c>
      <c r="H924" s="1">
        <f t="shared" ca="1" si="142"/>
        <v>180.46561948051945</v>
      </c>
      <c r="I924" s="1">
        <f t="shared" ca="1" si="143"/>
        <v>9.7304060172727258</v>
      </c>
      <c r="J924" s="6">
        <f t="shared" ca="1" si="147"/>
        <v>10443.562184708446</v>
      </c>
      <c r="K924" s="1">
        <f t="shared" ca="1" si="144"/>
        <v>18.791115584415582</v>
      </c>
      <c r="L924" s="6">
        <f t="shared" ca="1" si="145"/>
        <v>1087.4436066592291</v>
      </c>
      <c r="M924" s="7">
        <f t="shared" ca="1" si="138"/>
        <v>10.975407324839066</v>
      </c>
      <c r="N924" s="8">
        <f ca="1">J924/AVERAGE(L804:L923)</f>
        <v>14.214670910685843</v>
      </c>
      <c r="O924" s="13">
        <f ca="1">1/M924-(G924/100-(((E924/E804)^(1/10))-1))</f>
        <v>0.11469919212401686</v>
      </c>
      <c r="P924" s="5">
        <f ca="1">((G924/G925+G924/1200+((1+G925/1200)^(-119))*(1-G924/G925)))</f>
        <v>1.000612522756501</v>
      </c>
      <c r="Q924" s="5">
        <f ca="1">Q923*P923*E923/E924</f>
        <v>11.100990575383198</v>
      </c>
      <c r="R924" s="10">
        <f t="shared" ca="1" si="139"/>
        <v>0.13970904303537335</v>
      </c>
      <c r="S924" s="10">
        <f t="shared" ca="1" si="140"/>
        <v>-4.7445522646158977E-3</v>
      </c>
      <c r="T924" s="10">
        <f t="shared" ca="1" si="141"/>
        <v>0.14445359529998925</v>
      </c>
      <c r="U924" s="10"/>
      <c r="V924" s="11"/>
      <c r="W924" s="12"/>
      <c r="X924" s="12"/>
    </row>
    <row r="925" spans="1:24" x14ac:dyDescent="0.2">
      <c r="A925" s="3">
        <v>1947.12</v>
      </c>
      <c r="B925" s="4">
        <v>15.03</v>
      </c>
      <c r="C925" s="1">
        <v>0.84</v>
      </c>
      <c r="D925" s="4">
        <v>1.61</v>
      </c>
      <c r="E925" s="4">
        <v>23.4</v>
      </c>
      <c r="F925" s="1">
        <f t="shared" ca="1" si="146"/>
        <v>1947.9583333332635</v>
      </c>
      <c r="G925" s="5">
        <f ca="1">G914*1/12+G926*11/12</f>
        <v>2.4241666666666668</v>
      </c>
      <c r="H925" s="1">
        <f t="shared" ca="1" si="142"/>
        <v>175.35192692307689</v>
      </c>
      <c r="I925" s="1">
        <f t="shared" ca="1" si="143"/>
        <v>9.8001076923076909</v>
      </c>
      <c r="J925" s="6">
        <f t="shared" ca="1" si="147"/>
        <v>10194.893416083582</v>
      </c>
      <c r="K925" s="1">
        <f t="shared" ca="1" si="144"/>
        <v>18.783539743589746</v>
      </c>
      <c r="L925" s="6">
        <f t="shared" ca="1" si="145"/>
        <v>1092.0677578106834</v>
      </c>
      <c r="M925" s="7">
        <f t="shared" ca="1" si="138"/>
        <v>10.680912531969186</v>
      </c>
      <c r="N925" s="8">
        <f ca="1">J925/AVERAGE(L805:L924)</f>
        <v>13.820049087776743</v>
      </c>
      <c r="O925" s="13">
        <f ca="1">1/M925-(G925/100-(((E925/E805)^(1/10))-1))</f>
        <v>0.11913197089243804</v>
      </c>
      <c r="P925" s="5">
        <f ca="1">((G925/G926+G925/1200+((1+G926/1200)^(-119))*(1-G925/G926)))</f>
        <v>1.0006267746587607</v>
      </c>
      <c r="Q925" s="5">
        <f ca="1">Q924*P924*E924/E925</f>
        <v>10.965382618259424</v>
      </c>
      <c r="R925" s="10">
        <f t="shared" ca="1" si="139"/>
        <v>0.14282410813308766</v>
      </c>
      <c r="S925" s="10">
        <f t="shared" ca="1" si="140"/>
        <v>1.0061381415678028E-3</v>
      </c>
      <c r="T925" s="10">
        <f t="shared" ca="1" si="141"/>
        <v>0.14181796999151985</v>
      </c>
      <c r="U925" s="10"/>
      <c r="V925" s="11"/>
      <c r="W925" s="12"/>
      <c r="X925" s="12"/>
    </row>
    <row r="926" spans="1:24" x14ac:dyDescent="0.2">
      <c r="A926" s="3">
        <v>1948.01</v>
      </c>
      <c r="B926" s="4">
        <v>14.83</v>
      </c>
      <c r="C926" s="1">
        <v>0.843333</v>
      </c>
      <c r="D926" s="4">
        <v>1.64333</v>
      </c>
      <c r="E926" s="4">
        <v>23.7</v>
      </c>
      <c r="F926" s="1">
        <f t="shared" ca="1" si="146"/>
        <v>1948.0416666665967</v>
      </c>
      <c r="G926" s="5">
        <v>2.44</v>
      </c>
      <c r="H926" s="1">
        <f t="shared" ca="1" si="142"/>
        <v>170.82845949367089</v>
      </c>
      <c r="I926" s="1">
        <f t="shared" ca="1" si="143"/>
        <v>9.7144489029113927</v>
      </c>
      <c r="J926" s="6">
        <f t="shared" ca="1" si="147"/>
        <v>9978.9669567537949</v>
      </c>
      <c r="K926" s="1">
        <f t="shared" ca="1" si="144"/>
        <v>18.929705484810125</v>
      </c>
      <c r="L926" s="6">
        <f t="shared" ca="1" si="145"/>
        <v>1105.7812386407425</v>
      </c>
      <c r="M926" s="7">
        <f t="shared" ca="1" si="138"/>
        <v>10.419342657320325</v>
      </c>
      <c r="N926" s="8">
        <f ca="1">J926/AVERAGE(L806:L925)</f>
        <v>13.470659208036274</v>
      </c>
      <c r="O926" s="13">
        <f ca="1">1/M926-(G926/100-(((E926/E806)^(1/10))-1))</f>
        <v>0.12413325641961878</v>
      </c>
      <c r="P926" s="5">
        <f ca="1">((G926/G927+G926/1200+((1+G927/1200)^(-119))*(1-G926/G927)))</f>
        <v>1.0029871827678041</v>
      </c>
      <c r="Q926" s="5">
        <f ca="1">Q925*P925*E925/E926</f>
        <v>10.833366132813124</v>
      </c>
      <c r="R926" s="10">
        <f t="shared" ca="1" si="139"/>
        <v>0.14710585736138837</v>
      </c>
      <c r="S926" s="10">
        <f t="shared" ca="1" si="140"/>
        <v>2.8021021673600988E-3</v>
      </c>
      <c r="T926" s="10">
        <f t="shared" ca="1" si="141"/>
        <v>0.14430375519402827</v>
      </c>
      <c r="U926" s="10"/>
      <c r="V926" s="11"/>
      <c r="W926" s="12"/>
      <c r="X926" s="12"/>
    </row>
    <row r="927" spans="1:24" x14ac:dyDescent="0.2">
      <c r="A927" s="3">
        <v>1948.02</v>
      </c>
      <c r="B927" s="4">
        <v>14.1</v>
      </c>
      <c r="C927" s="1">
        <v>0.84666699999999995</v>
      </c>
      <c r="D927" s="4">
        <v>1.6766700000000001</v>
      </c>
      <c r="E927" s="4">
        <v>23.5</v>
      </c>
      <c r="F927" s="1">
        <f t="shared" ca="1" si="146"/>
        <v>1948.12499999993</v>
      </c>
      <c r="G927" s="5">
        <f ca="1">G926*11/12+G938*1/12</f>
        <v>2.4291666666666667</v>
      </c>
      <c r="H927" s="1">
        <f t="shared" ca="1" si="142"/>
        <v>163.80179999999999</v>
      </c>
      <c r="I927" s="1">
        <f t="shared" ca="1" si="143"/>
        <v>9.8358566383404256</v>
      </c>
      <c r="J927" s="6">
        <f t="shared" ca="1" si="147"/>
        <v>9616.3839555264731</v>
      </c>
      <c r="K927" s="1">
        <f t="shared" ca="1" si="144"/>
        <v>19.478125106808509</v>
      </c>
      <c r="L927" s="6">
        <f t="shared" ca="1" si="145"/>
        <v>1143.5108146604662</v>
      </c>
      <c r="M927" s="7">
        <f t="shared" ca="1" si="138"/>
        <v>9.999761169144179</v>
      </c>
      <c r="N927" s="8">
        <f ca="1">J927/AVERAGE(L807:L926)</f>
        <v>12.922123925363076</v>
      </c>
      <c r="O927" s="13">
        <f ca="1">1/M927-(G927/100-(((E927/E807)^(1/10))-1))</f>
        <v>0.12812050084785861</v>
      </c>
      <c r="P927" s="5">
        <f ca="1">((G927/G928+G927/1200+((1+G928/1200)^(-119))*(1-G927/G928)))</f>
        <v>1.0029786503038336</v>
      </c>
      <c r="Q927" s="5">
        <f ca="1">Q926*P926*E926/E927</f>
        <v>10.958201652995077</v>
      </c>
      <c r="R927" s="10">
        <f t="shared" ca="1" si="139"/>
        <v>0.15216333251057712</v>
      </c>
      <c r="S927" s="10">
        <f t="shared" ca="1" si="140"/>
        <v>2.2526158931861495E-3</v>
      </c>
      <c r="T927" s="10">
        <f t="shared" ca="1" si="141"/>
        <v>0.14991071661739097</v>
      </c>
      <c r="U927" s="10"/>
      <c r="V927" s="11"/>
      <c r="W927" s="12"/>
      <c r="X927" s="12"/>
    </row>
    <row r="928" spans="1:24" x14ac:dyDescent="0.2">
      <c r="A928" s="3">
        <v>1948.03</v>
      </c>
      <c r="B928" s="4">
        <v>14.3</v>
      </c>
      <c r="C928" s="1">
        <v>0.85</v>
      </c>
      <c r="D928" s="4">
        <v>1.71</v>
      </c>
      <c r="E928" s="4">
        <v>23.4</v>
      </c>
      <c r="F928" s="1">
        <f t="shared" ca="1" si="146"/>
        <v>1948.2083333332632</v>
      </c>
      <c r="G928" s="5">
        <f ca="1">G926*10/12+G938*2/12</f>
        <v>2.418333333333333</v>
      </c>
      <c r="H928" s="1">
        <f t="shared" ca="1" si="142"/>
        <v>166.83516666666668</v>
      </c>
      <c r="I928" s="1">
        <f t="shared" ca="1" si="143"/>
        <v>9.9167756410256409</v>
      </c>
      <c r="J928" s="6">
        <f t="shared" ca="1" si="147"/>
        <v>9842.9808471660763</v>
      </c>
      <c r="K928" s="1">
        <f t="shared" ca="1" si="144"/>
        <v>19.950219230769232</v>
      </c>
      <c r="L928" s="6">
        <f t="shared" ca="1" si="145"/>
        <v>1177.0277796261532</v>
      </c>
      <c r="M928" s="7">
        <f t="shared" ca="1" si="138"/>
        <v>10.186680609489672</v>
      </c>
      <c r="N928" s="8">
        <f ca="1">J928/AVERAGE(L808:L927)</f>
        <v>13.157348384869662</v>
      </c>
      <c r="O928" s="13">
        <f ca="1">1/M928-(G928/100-(((E928/E808)^(1/10))-1))</f>
        <v>0.12594515689644098</v>
      </c>
      <c r="P928" s="5">
        <f ca="1">((G928/G929+G928/1200+((1+G929/1200)^(-119))*(1-G928/G929)))</f>
        <v>1.0029701181927324</v>
      </c>
      <c r="Q928" s="5">
        <f ca="1">Q927*P927*E927/E928</f>
        <v>11.037811715232422</v>
      </c>
      <c r="R928" s="10">
        <f t="shared" ca="1" si="139"/>
        <v>0.15142956734815471</v>
      </c>
      <c r="S928" s="10">
        <f t="shared" ca="1" si="140"/>
        <v>1.6816586411179113E-3</v>
      </c>
      <c r="T928" s="10">
        <f t="shared" ca="1" si="141"/>
        <v>0.1497479087070368</v>
      </c>
      <c r="U928" s="10"/>
      <c r="V928" s="11"/>
      <c r="W928" s="12"/>
      <c r="X928" s="12"/>
    </row>
    <row r="929" spans="1:24" x14ac:dyDescent="0.2">
      <c r="A929" s="3">
        <v>1948.04</v>
      </c>
      <c r="B929" s="4">
        <v>15.4</v>
      </c>
      <c r="C929" s="1">
        <v>0.85</v>
      </c>
      <c r="D929" s="4">
        <v>1.76</v>
      </c>
      <c r="E929" s="4">
        <v>23.8</v>
      </c>
      <c r="F929" s="1">
        <f t="shared" ca="1" si="146"/>
        <v>1948.2916666665965</v>
      </c>
      <c r="G929" s="5">
        <f ca="1">G926*9/12+G938*3/12</f>
        <v>2.4075000000000002</v>
      </c>
      <c r="H929" s="1">
        <f t="shared" ca="1" si="142"/>
        <v>176.64899999999997</v>
      </c>
      <c r="I929" s="1">
        <f t="shared" ca="1" si="143"/>
        <v>9.7501071428571411</v>
      </c>
      <c r="J929" s="6">
        <f t="shared" ca="1" si="147"/>
        <v>10469.916315563683</v>
      </c>
      <c r="K929" s="1">
        <f t="shared" ca="1" si="144"/>
        <v>20.188457142857143</v>
      </c>
      <c r="L929" s="6">
        <f t="shared" ca="1" si="145"/>
        <v>1196.5618646358496</v>
      </c>
      <c r="M929" s="7">
        <f t="shared" ca="1" si="138"/>
        <v>10.779484482024616</v>
      </c>
      <c r="N929" s="8">
        <f ca="1">J929/AVERAGE(L809:L928)</f>
        <v>13.912519101434725</v>
      </c>
      <c r="O929" s="13">
        <f ca="1">1/M929-(G929/100-(((E929/E809)^(1/10))-1))</f>
        <v>0.12169500310549992</v>
      </c>
      <c r="P929" s="5">
        <f ca="1">((G929/G930+G929/1200+((1+G930/1200)^(-119))*(1-G929/G930)))</f>
        <v>1.0029615864347885</v>
      </c>
      <c r="Q929" s="5">
        <f ca="1">Q928*P928*E928/E929</f>
        <v>10.88453489505922</v>
      </c>
      <c r="R929" s="10">
        <f t="shared" ca="1" si="139"/>
        <v>0.14496350236959832</v>
      </c>
      <c r="S929" s="10">
        <f t="shared" ca="1" si="140"/>
        <v>3.8433284333341255E-3</v>
      </c>
      <c r="T929" s="10">
        <f t="shared" ca="1" si="141"/>
        <v>0.14112017393626419</v>
      </c>
      <c r="U929" s="10"/>
      <c r="V929" s="11"/>
      <c r="W929" s="12"/>
      <c r="X929" s="12"/>
    </row>
    <row r="930" spans="1:24" x14ac:dyDescent="0.2">
      <c r="A930" s="3">
        <v>1948.05</v>
      </c>
      <c r="B930" s="4">
        <v>16.149999999999999</v>
      </c>
      <c r="C930" s="1">
        <v>0.85</v>
      </c>
      <c r="D930" s="4">
        <v>1.81</v>
      </c>
      <c r="E930" s="4">
        <v>23.9</v>
      </c>
      <c r="F930" s="1">
        <f t="shared" ca="1" si="146"/>
        <v>1948.3749999999297</v>
      </c>
      <c r="G930" s="5">
        <f ca="1">G926*8/12+G938*4/12</f>
        <v>2.3966666666666665</v>
      </c>
      <c r="H930" s="1">
        <f t="shared" ca="1" si="142"/>
        <v>184.47692259414222</v>
      </c>
      <c r="I930" s="1">
        <f t="shared" ca="1" si="143"/>
        <v>9.7093117154811708</v>
      </c>
      <c r="J930" s="6">
        <f t="shared" ca="1" si="147"/>
        <v>10981.82977812096</v>
      </c>
      <c r="K930" s="1">
        <f t="shared" ca="1" si="144"/>
        <v>20.675122594142259</v>
      </c>
      <c r="L930" s="6">
        <f t="shared" ca="1" si="145"/>
        <v>1230.7809225014823</v>
      </c>
      <c r="M930" s="7">
        <f t="shared" ca="1" si="138"/>
        <v>11.241032697984433</v>
      </c>
      <c r="N930" s="8">
        <f ca="1">J930/AVERAGE(L810:L929)</f>
        <v>14.496634879651303</v>
      </c>
      <c r="O930" s="13">
        <f ca="1">1/M930-(G930/100-(((E930/E810)^(1/10))-1))</f>
        <v>0.11918067168503875</v>
      </c>
      <c r="P930" s="5">
        <f ca="1">((G930/G931+G930/1200+((1+G931/1200)^(-119))*(1-G930/G931)))</f>
        <v>1.002953055030289</v>
      </c>
      <c r="Q930" s="5">
        <f ca="1">Q929*P929*E929/E930</f>
        <v>10.871093522413856</v>
      </c>
      <c r="R930" s="10">
        <f t="shared" ca="1" si="139"/>
        <v>0.14349873959004378</v>
      </c>
      <c r="S930" s="10">
        <f t="shared" ca="1" si="140"/>
        <v>3.8628767739861125E-3</v>
      </c>
      <c r="T930" s="10">
        <f t="shared" ca="1" si="141"/>
        <v>0.13963586281605767</v>
      </c>
      <c r="U930" s="10"/>
      <c r="V930" s="11"/>
      <c r="W930" s="12"/>
      <c r="X930" s="12"/>
    </row>
    <row r="931" spans="1:24" x14ac:dyDescent="0.2">
      <c r="A931" s="3">
        <v>1948.06</v>
      </c>
      <c r="B931" s="4">
        <v>16.82</v>
      </c>
      <c r="C931" s="1">
        <v>0.85</v>
      </c>
      <c r="D931" s="4">
        <v>1.86</v>
      </c>
      <c r="E931" s="4">
        <v>24.1</v>
      </c>
      <c r="F931" s="1">
        <f t="shared" ca="1" si="146"/>
        <v>1948.458333333263</v>
      </c>
      <c r="G931" s="5">
        <f ca="1">G926*7/12+G938*5/12</f>
        <v>2.3858333333333333</v>
      </c>
      <c r="H931" s="1">
        <f t="shared" ca="1" si="142"/>
        <v>190.53570373443983</v>
      </c>
      <c r="I931" s="1">
        <f t="shared" ca="1" si="143"/>
        <v>9.628736514522819</v>
      </c>
      <c r="J931" s="6">
        <f t="shared" ca="1" si="147"/>
        <v>11390.272548095392</v>
      </c>
      <c r="K931" s="1">
        <f t="shared" ca="1" si="144"/>
        <v>21.069941078838173</v>
      </c>
      <c r="L931" s="6">
        <f t="shared" ca="1" si="145"/>
        <v>1259.5664054374215</v>
      </c>
      <c r="M931" s="7">
        <f t="shared" ca="1" si="138"/>
        <v>11.583895756523841</v>
      </c>
      <c r="N931" s="8">
        <f ca="1">J931/AVERAGE(L811:L930)</f>
        <v>14.925847493337093</v>
      </c>
      <c r="O931" s="13">
        <f ca="1">1/M931-(G931/100-(((E931/E811)^(1/10))-1))</f>
        <v>0.11753481139368556</v>
      </c>
      <c r="P931" s="5">
        <f ca="1">((G931/G932+G931/1200+((1+G932/1200)^(-119))*(1-G931/G932)))</f>
        <v>1.0029445239795223</v>
      </c>
      <c r="Q931" s="5">
        <f ca="1">Q930*P930*E930/E931</f>
        <v>10.812713501652139</v>
      </c>
      <c r="R931" s="10">
        <f t="shared" ca="1" si="139"/>
        <v>0.14240632034748257</v>
      </c>
      <c r="S931" s="10">
        <f t="shared" ca="1" si="140"/>
        <v>4.2169001584975163E-3</v>
      </c>
      <c r="T931" s="10">
        <f t="shared" ca="1" si="141"/>
        <v>0.13818942018898506</v>
      </c>
      <c r="U931" s="10"/>
      <c r="V931" s="11"/>
      <c r="W931" s="12"/>
      <c r="X931" s="12"/>
    </row>
    <row r="932" spans="1:24" x14ac:dyDescent="0.2">
      <c r="A932" s="3">
        <v>1948.07</v>
      </c>
      <c r="B932" s="4">
        <v>16.420000000000002</v>
      </c>
      <c r="C932" s="1">
        <v>0.85666699999999996</v>
      </c>
      <c r="D932" s="4">
        <v>1.93</v>
      </c>
      <c r="E932" s="4">
        <v>24.4</v>
      </c>
      <c r="F932" s="1">
        <f t="shared" ca="1" si="146"/>
        <v>1948.5416666665963</v>
      </c>
      <c r="G932" s="5">
        <f ca="1">G926*6/12+G938*6/12</f>
        <v>2.375</v>
      </c>
      <c r="H932" s="1">
        <f t="shared" ca="1" si="142"/>
        <v>183.71759262295086</v>
      </c>
      <c r="I932" s="1">
        <f t="shared" ca="1" si="143"/>
        <v>9.5849451229918028</v>
      </c>
      <c r="J932" s="6">
        <f t="shared" ca="1" si="147"/>
        <v>11030.433345415047</v>
      </c>
      <c r="K932" s="1">
        <f t="shared" ca="1" si="144"/>
        <v>21.594089754098359</v>
      </c>
      <c r="L932" s="6">
        <f t="shared" ca="1" si="145"/>
        <v>1296.5125673965308</v>
      </c>
      <c r="M932" s="7">
        <f t="shared" ca="1" si="138"/>
        <v>11.134621739180931</v>
      </c>
      <c r="N932" s="8">
        <f ca="1">J932/AVERAGE(L812:L931)</f>
        <v>14.338438705434077</v>
      </c>
      <c r="O932" s="13">
        <f ca="1">1/M932-(G932/100-(((E932/E812)^(1/10))-1))</f>
        <v>0.12243242819353198</v>
      </c>
      <c r="P932" s="5">
        <f ca="1">((G932/G933+G932/1200+((1+G933/1200)^(-119))*(1-G932/G933)))</f>
        <v>1.0029359932827764</v>
      </c>
      <c r="Q932" s="5">
        <f ca="1">Q931*P931*E931/E932</f>
        <v>10.711217142613901</v>
      </c>
      <c r="R932" s="10">
        <f t="shared" ca="1" si="139"/>
        <v>0.14915413761745677</v>
      </c>
      <c r="S932" s="10">
        <f t="shared" ca="1" si="140"/>
        <v>3.0911344841895172E-3</v>
      </c>
      <c r="T932" s="10">
        <f t="shared" ca="1" si="141"/>
        <v>0.14606300313326726</v>
      </c>
      <c r="U932" s="10"/>
      <c r="V932" s="11"/>
      <c r="W932" s="12"/>
      <c r="X932" s="12"/>
    </row>
    <row r="933" spans="1:24" x14ac:dyDescent="0.2">
      <c r="A933" s="3">
        <v>1948.08</v>
      </c>
      <c r="B933" s="4">
        <v>15.94</v>
      </c>
      <c r="C933" s="1">
        <v>0.86333300000000002</v>
      </c>
      <c r="D933" s="4">
        <v>2</v>
      </c>
      <c r="E933" s="4">
        <v>24.5</v>
      </c>
      <c r="F933" s="1">
        <f t="shared" ca="1" si="146"/>
        <v>1948.6249999999295</v>
      </c>
      <c r="G933" s="5">
        <f ca="1">G926*5/12+G938*7/12</f>
        <v>2.3641666666666667</v>
      </c>
      <c r="H933" s="1">
        <f t="shared" ca="1" si="142"/>
        <v>177.61909469387754</v>
      </c>
      <c r="I933" s="1">
        <f t="shared" ca="1" si="143"/>
        <v>9.6201019999591821</v>
      </c>
      <c r="J933" s="6">
        <f t="shared" ca="1" si="147"/>
        <v>10712.411268219908</v>
      </c>
      <c r="K933" s="1">
        <f t="shared" ca="1" si="144"/>
        <v>22.285959183673469</v>
      </c>
      <c r="L933" s="6">
        <f t="shared" ca="1" si="145"/>
        <v>1344.0917525997377</v>
      </c>
      <c r="M933" s="7">
        <f t="shared" ca="1" si="138"/>
        <v>10.723556662478131</v>
      </c>
      <c r="N933" s="8">
        <f ca="1">J933/AVERAGE(L813:L932)</f>
        <v>13.804163636491664</v>
      </c>
      <c r="O933" s="13">
        <f ca="1">1/M933-(G933/100-(((E933/E813)^(1/10))-1))</f>
        <v>0.12641558155058846</v>
      </c>
      <c r="P933" s="5">
        <f ca="1">((G933/G934+G933/1200+((1+G934/1200)^(-119))*(1-G933/G934)))</f>
        <v>1.0029274629403402</v>
      </c>
      <c r="Q933" s="5">
        <f ca="1">Q932*P932*E932/E933</f>
        <v>10.698817591116626</v>
      </c>
      <c r="R933" s="10">
        <f t="shared" ca="1" si="139"/>
        <v>0.15751022763418732</v>
      </c>
      <c r="S933" s="10">
        <f t="shared" ca="1" si="140"/>
        <v>9.4110400936986416E-4</v>
      </c>
      <c r="T933" s="10">
        <f t="shared" ca="1" si="141"/>
        <v>0.15656912362481745</v>
      </c>
      <c r="U933" s="10"/>
      <c r="V933" s="11"/>
      <c r="W933" s="12"/>
      <c r="X933" s="12"/>
    </row>
    <row r="934" spans="1:24" x14ac:dyDescent="0.2">
      <c r="A934" s="3">
        <v>1948.09</v>
      </c>
      <c r="B934" s="4">
        <v>15.76</v>
      </c>
      <c r="C934" s="1">
        <v>0.87</v>
      </c>
      <c r="D934" s="4">
        <v>2.0699999999999998</v>
      </c>
      <c r="E934" s="4">
        <v>24.5</v>
      </c>
      <c r="F934" s="1">
        <f t="shared" ca="1" si="146"/>
        <v>1948.7083333332628</v>
      </c>
      <c r="G934" s="5">
        <f ca="1">G926*4/12+G938*8/12</f>
        <v>2.3533333333333335</v>
      </c>
      <c r="H934" s="1">
        <f t="shared" ca="1" si="142"/>
        <v>175.6133583673469</v>
      </c>
      <c r="I934" s="1">
        <f t="shared" ca="1" si="143"/>
        <v>9.6943922448979585</v>
      </c>
      <c r="J934" s="6">
        <f t="shared" ca="1" si="147"/>
        <v>10640.166336517672</v>
      </c>
      <c r="K934" s="1">
        <f t="shared" ca="1" si="144"/>
        <v>23.065967755102037</v>
      </c>
      <c r="L934" s="6">
        <f t="shared" ca="1" si="145"/>
        <v>1397.5345378547956</v>
      </c>
      <c r="M934" s="7">
        <f t="shared" ca="1" si="138"/>
        <v>10.553013689399156</v>
      </c>
      <c r="N934" s="8">
        <f ca="1">J934/AVERAGE(L814:L933)</f>
        <v>13.581595172569703</v>
      </c>
      <c r="O934" s="13">
        <f ca="1">1/M934-(G934/100-(((E934/E814)^(1/10))-1))</f>
        <v>0.12803093301492224</v>
      </c>
      <c r="P934" s="5">
        <f ca="1">((G934/G935+G934/1200+((1+G935/1200)^(-119))*(1-G934/G935)))</f>
        <v>1.0029189329525021</v>
      </c>
      <c r="Q934" s="5">
        <f ca="1">Q933*P933*E933/E934</f>
        <v>10.730137983120079</v>
      </c>
      <c r="R934" s="10">
        <f t="shared" ca="1" si="139"/>
        <v>0.16165914509991741</v>
      </c>
      <c r="S934" s="10">
        <f t="shared" ca="1" si="140"/>
        <v>-8.8674457823167963E-4</v>
      </c>
      <c r="T934" s="10">
        <f t="shared" ca="1" si="141"/>
        <v>0.16254588967814909</v>
      </c>
      <c r="U934" s="10"/>
      <c r="V934" s="11"/>
      <c r="W934" s="12"/>
      <c r="X934" s="12"/>
    </row>
    <row r="935" spans="1:24" x14ac:dyDescent="0.2">
      <c r="A935" s="3">
        <v>1948.1</v>
      </c>
      <c r="B935" s="4">
        <v>16.190000000000001</v>
      </c>
      <c r="C935" s="1">
        <v>0.89</v>
      </c>
      <c r="D935" s="4">
        <v>2.1433300000000002</v>
      </c>
      <c r="E935" s="4">
        <v>24.4</v>
      </c>
      <c r="F935" s="1">
        <f t="shared" ca="1" si="146"/>
        <v>1948.791666666596</v>
      </c>
      <c r="G935" s="5">
        <f ca="1">G926*3/12+G938*9/12</f>
        <v>2.3424999999999998</v>
      </c>
      <c r="H935" s="1">
        <f t="shared" ca="1" si="142"/>
        <v>181.14420368852458</v>
      </c>
      <c r="I935" s="1">
        <f t="shared" ca="1" si="143"/>
        <v>9.9578963114754107</v>
      </c>
      <c r="J935" s="6">
        <f t="shared" ca="1" si="147"/>
        <v>11025.550384677432</v>
      </c>
      <c r="K935" s="1">
        <f t="shared" ca="1" si="144"/>
        <v>23.980963934016398</v>
      </c>
      <c r="L935" s="6">
        <f t="shared" ca="1" si="145"/>
        <v>1459.6289626924449</v>
      </c>
      <c r="M935" s="7">
        <f t="shared" ca="1" si="138"/>
        <v>10.825409809169489</v>
      </c>
      <c r="N935" s="8">
        <f ca="1">J935/AVERAGE(L815:L934)</f>
        <v>13.929311962219323</v>
      </c>
      <c r="O935" s="13">
        <f ca="1">1/M935-(G935/100-(((E935/E815)^(1/10))-1))</f>
        <v>0.12607485528211443</v>
      </c>
      <c r="P935" s="5">
        <f ca="1">((G935/G936+G935/1200+((1+G936/1200)^(-119))*(1-G935/G936)))</f>
        <v>1.0029104033195513</v>
      </c>
      <c r="Q935" s="5">
        <f ca="1">Q934*P934*E934/E935</f>
        <v>10.805562874728098</v>
      </c>
      <c r="R935" s="10">
        <f t="shared" ca="1" si="139"/>
        <v>0.16248402427743347</v>
      </c>
      <c r="S935" s="10">
        <f t="shared" ca="1" si="140"/>
        <v>-1.603050640929693E-3</v>
      </c>
      <c r="T935" s="10">
        <f t="shared" ca="1" si="141"/>
        <v>0.16408707491836316</v>
      </c>
      <c r="U935" s="10"/>
      <c r="V935" s="11"/>
      <c r="W935" s="12"/>
      <c r="X935" s="12"/>
    </row>
    <row r="936" spans="1:24" x14ac:dyDescent="0.2">
      <c r="A936" s="3">
        <v>1948.11</v>
      </c>
      <c r="B936" s="4">
        <v>15.29</v>
      </c>
      <c r="C936" s="1">
        <v>0.91</v>
      </c>
      <c r="D936" s="4">
        <v>2.2166700000000001</v>
      </c>
      <c r="E936" s="4">
        <v>24.2</v>
      </c>
      <c r="F936" s="1">
        <f t="shared" ca="1" si="146"/>
        <v>1948.8749999999293</v>
      </c>
      <c r="G936" s="5">
        <f ca="1">G926*2/12+G938*10/12</f>
        <v>2.3316666666666666</v>
      </c>
      <c r="H936" s="1">
        <f t="shared" ca="1" si="142"/>
        <v>172.48825909090908</v>
      </c>
      <c r="I936" s="1">
        <f t="shared" ca="1" si="143"/>
        <v>10.265815289256198</v>
      </c>
      <c r="J936" s="6">
        <f t="shared" ca="1" si="147"/>
        <v>10550.766412051702</v>
      </c>
      <c r="K936" s="1">
        <f t="shared" ca="1" si="144"/>
        <v>25.006510744214875</v>
      </c>
      <c r="L936" s="6">
        <f t="shared" ca="1" si="145"/>
        <v>1529.5989131852614</v>
      </c>
      <c r="M936" s="7">
        <f t="shared" ca="1" si="138"/>
        <v>10.248096205635571</v>
      </c>
      <c r="N936" s="8">
        <f ca="1">J936/AVERAGE(L816:L935)</f>
        <v>13.187035340998523</v>
      </c>
      <c r="O936" s="13">
        <f ca="1">1/M936-(G936/100-(((E936/E816)^(1/10))-1))</f>
        <v>0.13051732404994573</v>
      </c>
      <c r="P936" s="5">
        <f ca="1">((G936/G937+G936/1200+((1+G937/1200)^(-119))*(1-G936/G937)))</f>
        <v>1.002901874041777</v>
      </c>
      <c r="Q936" s="5">
        <f ca="1">Q935*P935*E935/E936</f>
        <v>10.926573498646082</v>
      </c>
      <c r="R936" s="10">
        <f t="shared" ca="1" si="139"/>
        <v>0.17103568028837968</v>
      </c>
      <c r="S936" s="10">
        <f t="shared" ca="1" si="140"/>
        <v>-2.2510243862304824E-3</v>
      </c>
      <c r="T936" s="10">
        <f t="shared" ca="1" si="141"/>
        <v>0.17328670467461016</v>
      </c>
      <c r="U936" s="10"/>
      <c r="V936" s="11"/>
      <c r="W936" s="12"/>
      <c r="X936" s="12"/>
    </row>
    <row r="937" spans="1:24" x14ac:dyDescent="0.2">
      <c r="A937" s="3">
        <v>1948.12</v>
      </c>
      <c r="B937" s="4">
        <v>15.19</v>
      </c>
      <c r="C937" s="1">
        <v>0.93</v>
      </c>
      <c r="D937" s="4">
        <v>2.29</v>
      </c>
      <c r="E937" s="4">
        <v>24.1</v>
      </c>
      <c r="F937" s="1">
        <f t="shared" ca="1" si="146"/>
        <v>1948.9583333332625</v>
      </c>
      <c r="G937" s="5">
        <f ca="1">G926*1/12+G938*11/12</f>
        <v>2.3208333333333333</v>
      </c>
      <c r="H937" s="1">
        <f t="shared" ca="1" si="142"/>
        <v>172.07118547717837</v>
      </c>
      <c r="I937" s="1">
        <f t="shared" ca="1" si="143"/>
        <v>10.534970539419087</v>
      </c>
      <c r="J937" s="6">
        <f t="shared" ca="1" si="147"/>
        <v>10578.955121979716</v>
      </c>
      <c r="K937" s="1">
        <f t="shared" ca="1" si="144"/>
        <v>25.9409489626556</v>
      </c>
      <c r="L937" s="6">
        <f t="shared" ca="1" si="145"/>
        <v>1594.8523521615243</v>
      </c>
      <c r="M937" s="7">
        <f t="shared" ca="1" si="138"/>
        <v>10.159652938900912</v>
      </c>
      <c r="N937" s="8">
        <f ca="1">J937/AVERAGE(L817:L936)</f>
        <v>13.073862008778567</v>
      </c>
      <c r="O937" s="13">
        <f ca="1">1/M937-(G937/100-(((E937/E817)^(1/10))-1))</f>
        <v>0.13103783423521193</v>
      </c>
      <c r="P937" s="5">
        <f ca="1">((G937/G938+G937/1200+((1+G938/1200)^(-119))*(1-G937/G938)))</f>
        <v>1.0028933451194686</v>
      </c>
      <c r="Q937" s="5">
        <f ca="1">Q936*P936*E936/E937</f>
        <v>11.003751084450887</v>
      </c>
      <c r="R937" s="10">
        <f t="shared" ca="1" si="139"/>
        <v>0.17363712693357347</v>
      </c>
      <c r="S937" s="10">
        <f t="shared" ca="1" si="140"/>
        <v>-3.2846259371097641E-3</v>
      </c>
      <c r="T937" s="10">
        <f t="shared" ca="1" si="141"/>
        <v>0.17692175287068324</v>
      </c>
      <c r="U937" s="10"/>
      <c r="V937" s="11"/>
      <c r="W937" s="12"/>
      <c r="X937" s="12"/>
    </row>
    <row r="938" spans="1:24" x14ac:dyDescent="0.2">
      <c r="A938" s="3">
        <v>1949.01</v>
      </c>
      <c r="B938" s="4">
        <v>15.36</v>
      </c>
      <c r="C938" s="1">
        <v>0.94666700000000004</v>
      </c>
      <c r="D938" s="4">
        <v>2.3199999999999998</v>
      </c>
      <c r="E938" s="4">
        <v>24</v>
      </c>
      <c r="F938" s="1">
        <f t="shared" ca="1" si="146"/>
        <v>1949.0416666665958</v>
      </c>
      <c r="G938" s="5">
        <v>2.31</v>
      </c>
      <c r="H938" s="1">
        <f t="shared" ca="1" si="142"/>
        <v>174.72191999999998</v>
      </c>
      <c r="I938" s="1">
        <f t="shared" ca="1" si="143"/>
        <v>10.768455458375</v>
      </c>
      <c r="J938" s="6">
        <f t="shared" ca="1" si="147"/>
        <v>10797.093051573915</v>
      </c>
      <c r="K938" s="1">
        <f t="shared" ca="1" si="144"/>
        <v>26.390289999999997</v>
      </c>
      <c r="L938" s="6">
        <f t="shared" ca="1" si="145"/>
        <v>1630.8109296648101</v>
      </c>
      <c r="M938" s="7">
        <f t="shared" ca="1" si="138"/>
        <v>10.248285758038978</v>
      </c>
      <c r="N938" s="8">
        <f ca="1">J938/AVERAGE(L818:L937)</f>
        <v>13.187399442600727</v>
      </c>
      <c r="O938" s="13">
        <f ca="1">1/M938-(G938/100-(((E938/E818)^(1/10))-1))</f>
        <v>0.12985598440762083</v>
      </c>
      <c r="P938" s="5">
        <f ca="1">((G938/G939+G938/1200+((1+G939/1200)^(-119))*(1-G938/G939)))</f>
        <v>1.0018512093111103</v>
      </c>
      <c r="Q938" s="5">
        <f ca="1">Q937*P937*E937/E938</f>
        <v>11.08157035367171</v>
      </c>
      <c r="R938" s="10">
        <f t="shared" ca="1" si="139"/>
        <v>0.17572948563200153</v>
      </c>
      <c r="S938" s="10">
        <f t="shared" ca="1" si="140"/>
        <v>-5.3159852617276071E-3</v>
      </c>
      <c r="T938" s="10">
        <f t="shared" ca="1" si="141"/>
        <v>0.18104547089372913</v>
      </c>
      <c r="U938" s="10"/>
      <c r="V938" s="11"/>
      <c r="W938" s="12"/>
      <c r="X938" s="12"/>
    </row>
    <row r="939" spans="1:24" x14ac:dyDescent="0.2">
      <c r="A939" s="3">
        <v>1949.02</v>
      </c>
      <c r="B939" s="4">
        <v>14.77</v>
      </c>
      <c r="C939" s="1">
        <v>0.96333299999999999</v>
      </c>
      <c r="D939" s="4">
        <v>2.35</v>
      </c>
      <c r="E939" s="4">
        <v>23.8</v>
      </c>
      <c r="F939" s="1">
        <f t="shared" ca="1" si="146"/>
        <v>1949.1249999999291</v>
      </c>
      <c r="G939" s="5">
        <f ca="1">G938*11/12+G950*1/12</f>
        <v>2.3108333333333335</v>
      </c>
      <c r="H939" s="1">
        <f t="shared" ca="1" si="142"/>
        <v>169.42245</v>
      </c>
      <c r="I939" s="1">
        <f t="shared" ca="1" si="143"/>
        <v>11.050117605000001</v>
      </c>
      <c r="J939" s="6">
        <f t="shared" ca="1" si="147"/>
        <v>10526.51199504121</v>
      </c>
      <c r="K939" s="1">
        <f t="shared" ca="1" si="144"/>
        <v>26.95617857142857</v>
      </c>
      <c r="L939" s="6">
        <f t="shared" ca="1" si="145"/>
        <v>1674.8343390891564</v>
      </c>
      <c r="M939" s="7">
        <f t="shared" ca="1" si="138"/>
        <v>9.8725171405700571</v>
      </c>
      <c r="N939" s="8">
        <f ca="1">J939/AVERAGE(L819:L938)</f>
        <v>12.7059818454288</v>
      </c>
      <c r="O939" s="13">
        <f ca="1">1/M939-(G939/100-(((E939/E819)^(1/10))-1))</f>
        <v>0.13343503412765612</v>
      </c>
      <c r="P939" s="5">
        <f ca="1">((G939/G940+G939/1200+((1+G940/1200)^(-119))*(1-G939/G940)))</f>
        <v>1.0018519067081715</v>
      </c>
      <c r="Q939" s="5">
        <f ca="1">Q938*P938*E938/E939</f>
        <v>11.195379488966875</v>
      </c>
      <c r="R939" s="10">
        <f t="shared" ca="1" si="139"/>
        <v>0.17762549309418474</v>
      </c>
      <c r="S939" s="10">
        <f t="shared" ca="1" si="140"/>
        <v>-5.1700894513408979E-3</v>
      </c>
      <c r="T939" s="10">
        <f t="shared" ca="1" si="141"/>
        <v>0.18279558254552564</v>
      </c>
      <c r="U939" s="10"/>
      <c r="V939" s="11"/>
      <c r="W939" s="12"/>
      <c r="X939" s="12"/>
    </row>
    <row r="940" spans="1:24" x14ac:dyDescent="0.2">
      <c r="A940" s="3">
        <v>1949.03</v>
      </c>
      <c r="B940" s="4">
        <v>14.91</v>
      </c>
      <c r="C940" s="1">
        <v>0.98</v>
      </c>
      <c r="D940" s="4">
        <v>2.38</v>
      </c>
      <c r="E940" s="4">
        <v>23.8</v>
      </c>
      <c r="F940" s="1">
        <f t="shared" ca="1" si="146"/>
        <v>1949.2083333332623</v>
      </c>
      <c r="G940" s="5">
        <f ca="1">G938*10/12+G950*2/12</f>
        <v>2.3116666666666665</v>
      </c>
      <c r="H940" s="1">
        <f t="shared" ca="1" si="142"/>
        <v>171.02834999999999</v>
      </c>
      <c r="I940" s="1">
        <f t="shared" ca="1" si="143"/>
        <v>11.241299999999999</v>
      </c>
      <c r="J940" s="6">
        <f t="shared" ca="1" si="147"/>
        <v>10684.492822770897</v>
      </c>
      <c r="K940" s="1">
        <f t="shared" ca="1" si="144"/>
        <v>27.300299999999996</v>
      </c>
      <c r="L940" s="6">
        <f t="shared" ca="1" si="145"/>
        <v>1705.5058965925373</v>
      </c>
      <c r="M940" s="7">
        <f t="shared" ca="1" si="138"/>
        <v>9.9013324912409217</v>
      </c>
      <c r="N940" s="8">
        <f ca="1">J940/AVERAGE(L820:L939)</f>
        <v>12.744166953113304</v>
      </c>
      <c r="O940" s="13">
        <f ca="1">1/M940-(G940/100-(((E940/E820)^(1/10))-1))</f>
        <v>0.1331319178392586</v>
      </c>
      <c r="P940" s="5">
        <f ca="1">((G940/G941+G940/1200+((1+G941/1200)^(-119))*(1-G940/G941)))</f>
        <v>1.001852604105071</v>
      </c>
      <c r="Q940" s="5">
        <f ca="1">Q939*P939*E939/E940</f>
        <v>11.216112287343018</v>
      </c>
      <c r="R940" s="10">
        <f t="shared" ca="1" si="139"/>
        <v>0.17913249206044712</v>
      </c>
      <c r="S940" s="10">
        <f t="shared" ca="1" si="140"/>
        <v>-5.2699832649985012E-3</v>
      </c>
      <c r="T940" s="10">
        <f t="shared" ca="1" si="141"/>
        <v>0.18440247532544563</v>
      </c>
      <c r="U940" s="10"/>
      <c r="V940" s="11"/>
      <c r="W940" s="12"/>
      <c r="X940" s="12"/>
    </row>
    <row r="941" spans="1:24" x14ac:dyDescent="0.2">
      <c r="A941" s="3">
        <v>1949.04</v>
      </c>
      <c r="B941" s="4">
        <v>14.89</v>
      </c>
      <c r="C941" s="1">
        <v>0.99333300000000002</v>
      </c>
      <c r="D941" s="4">
        <v>2.3866700000000001</v>
      </c>
      <c r="E941" s="4">
        <v>23.9</v>
      </c>
      <c r="F941" s="1">
        <f t="shared" ca="1" si="146"/>
        <v>1949.2916666665956</v>
      </c>
      <c r="G941" s="5">
        <f ca="1">G938*9/12+G950*3/12</f>
        <v>2.3125</v>
      </c>
      <c r="H941" s="1">
        <f t="shared" ca="1" si="142"/>
        <v>170.08429581589959</v>
      </c>
      <c r="I941" s="1">
        <f t="shared" ca="1" si="143"/>
        <v>11.346564393263598</v>
      </c>
      <c r="J941" s="6">
        <f t="shared" ca="1" si="147"/>
        <v>10684.586084098139</v>
      </c>
      <c r="K941" s="1">
        <f t="shared" ca="1" si="144"/>
        <v>27.262262343514642</v>
      </c>
      <c r="L941" s="6">
        <f t="shared" ca="1" si="145"/>
        <v>1712.5977884039289</v>
      </c>
      <c r="M941" s="7">
        <f t="shared" ca="1" si="138"/>
        <v>9.7836398675440606</v>
      </c>
      <c r="N941" s="8">
        <f ca="1">J941/AVERAGE(L821:L940)</f>
        <v>12.593798560825595</v>
      </c>
      <c r="O941" s="13">
        <f ca="1">1/M941-(G941/100-(((E941/E821)^(1/10))-1))</f>
        <v>0.13554358543720771</v>
      </c>
      <c r="P941" s="5">
        <f ca="1">((G941/G942+G941/1200+((1+G942/1200)^(-119))*(1-G941/G942)))</f>
        <v>1.0018533015018085</v>
      </c>
      <c r="Q941" s="5">
        <f ca="1">Q940*P940*E940/E941</f>
        <v>11.189875021406937</v>
      </c>
      <c r="R941" s="10">
        <f t="shared" ca="1" si="139"/>
        <v>0.18098824982689021</v>
      </c>
      <c r="S941" s="10">
        <f t="shared" ca="1" si="140"/>
        <v>-6.1034035346854143E-3</v>
      </c>
      <c r="T941" s="10">
        <f t="shared" ca="1" si="141"/>
        <v>0.18709165336157563</v>
      </c>
      <c r="U941" s="10"/>
      <c r="V941" s="11"/>
      <c r="W941" s="12"/>
      <c r="X941" s="12"/>
    </row>
    <row r="942" spans="1:24" x14ac:dyDescent="0.2">
      <c r="A942" s="3">
        <v>1949.05</v>
      </c>
      <c r="B942" s="4">
        <v>14.78</v>
      </c>
      <c r="C942" s="1">
        <v>1.00667</v>
      </c>
      <c r="D942" s="4">
        <v>2.3933300000000002</v>
      </c>
      <c r="E942" s="4">
        <v>23.8</v>
      </c>
      <c r="F942" s="1">
        <f t="shared" ca="1" si="146"/>
        <v>1949.3749999999288</v>
      </c>
      <c r="G942" s="5">
        <f ca="1">G938*8/12+G950*4/12</f>
        <v>2.3133333333333335</v>
      </c>
      <c r="H942" s="1">
        <f t="shared" ca="1" si="142"/>
        <v>169.53715714285713</v>
      </c>
      <c r="I942" s="1">
        <f t="shared" ca="1" si="143"/>
        <v>11.547223949999998</v>
      </c>
      <c r="J942" s="6">
        <f t="shared" ca="1" si="147"/>
        <v>10710.664283071023</v>
      </c>
      <c r="K942" s="1">
        <f t="shared" ca="1" si="144"/>
        <v>27.453204621428569</v>
      </c>
      <c r="L942" s="6">
        <f t="shared" ca="1" si="145"/>
        <v>1734.3812008526638</v>
      </c>
      <c r="M942" s="7">
        <f t="shared" ca="1" si="138"/>
        <v>9.6922950863958111</v>
      </c>
      <c r="N942" s="8">
        <f ca="1">J942/AVERAGE(L822:L941)</f>
        <v>12.478488236972925</v>
      </c>
      <c r="O942" s="13">
        <f ca="1">1/M942-(G942/100-(((E942/E822)^(1/10))-1))</f>
        <v>0.13605567445491157</v>
      </c>
      <c r="P942" s="5">
        <f ca="1">((G942/G943+G942/1200+((1+G943/1200)^(-119))*(1-G942/G943)))</f>
        <v>1.0018539988983841</v>
      </c>
      <c r="Q942" s="5">
        <f ca="1">Q941*P941*E941/E942</f>
        <v>11.257716650537013</v>
      </c>
      <c r="R942" s="10">
        <f t="shared" ca="1" si="139"/>
        <v>0.18276957575783292</v>
      </c>
      <c r="S942" s="10">
        <f t="shared" ca="1" si="140"/>
        <v>-7.8900718555682259E-3</v>
      </c>
      <c r="T942" s="10">
        <f t="shared" ca="1" si="141"/>
        <v>0.19065964761340115</v>
      </c>
      <c r="U942" s="10"/>
      <c r="V942" s="11"/>
      <c r="W942" s="12"/>
      <c r="X942" s="12"/>
    </row>
    <row r="943" spans="1:24" x14ac:dyDescent="0.2">
      <c r="A943" s="3">
        <v>1949.06</v>
      </c>
      <c r="B943" s="4">
        <v>13.97</v>
      </c>
      <c r="C943" s="1">
        <v>1.02</v>
      </c>
      <c r="D943" s="4">
        <v>2.4</v>
      </c>
      <c r="E943" s="4">
        <v>23.9</v>
      </c>
      <c r="F943" s="1">
        <f t="shared" ca="1" si="146"/>
        <v>1949.4583333332621</v>
      </c>
      <c r="G943" s="5">
        <f ca="1">G938*7/12+G950*5/12</f>
        <v>2.3141666666666669</v>
      </c>
      <c r="H943" s="1">
        <f t="shared" ca="1" si="142"/>
        <v>159.57539372384937</v>
      </c>
      <c r="I943" s="1">
        <f t="shared" ca="1" si="143"/>
        <v>11.651174058577405</v>
      </c>
      <c r="J943" s="6">
        <f t="shared" ca="1" si="147"/>
        <v>10142.660268784022</v>
      </c>
      <c r="K943" s="1">
        <f t="shared" ca="1" si="144"/>
        <v>27.41452719665272</v>
      </c>
      <c r="L943" s="6">
        <f t="shared" ca="1" si="145"/>
        <v>1742.4756367273912</v>
      </c>
      <c r="M943" s="7">
        <f t="shared" ca="1" si="138"/>
        <v>9.0677189434195302</v>
      </c>
      <c r="N943" s="8">
        <f ca="1">J943/AVERAGE(L823:L942)</f>
        <v>11.680724874168524</v>
      </c>
      <c r="O943" s="13">
        <f ca="1">1/M943-(G943/100-(((E943/E823)^(1/10))-1))</f>
        <v>0.14359678892669805</v>
      </c>
      <c r="P943" s="5">
        <f ca="1">((G943/G944+G943/1200+((1+G944/1200)^(-119))*(1-G943/G944)))</f>
        <v>1.0018546962947978</v>
      </c>
      <c r="Q943" s="5">
        <f ca="1">Q942*P942*E942/E943</f>
        <v>11.231397698174446</v>
      </c>
      <c r="R943" s="10">
        <f t="shared" ca="1" si="139"/>
        <v>0.18810116029500312</v>
      </c>
      <c r="S943" s="10">
        <f t="shared" ca="1" si="140"/>
        <v>-7.8826153642408414E-3</v>
      </c>
      <c r="T943" s="10">
        <f t="shared" ca="1" si="141"/>
        <v>0.19598377565924396</v>
      </c>
      <c r="U943" s="10"/>
      <c r="V943" s="11"/>
      <c r="W943" s="12"/>
      <c r="X943" s="12"/>
    </row>
    <row r="944" spans="1:24" x14ac:dyDescent="0.2">
      <c r="A944" s="3">
        <v>1949.07</v>
      </c>
      <c r="B944" s="4">
        <v>14.76</v>
      </c>
      <c r="C944" s="1">
        <v>1.02667</v>
      </c>
      <c r="D944" s="4">
        <v>2.3966699999999999</v>
      </c>
      <c r="E944" s="4">
        <v>23.7</v>
      </c>
      <c r="F944" s="1">
        <f t="shared" ca="1" si="146"/>
        <v>1949.5416666665953</v>
      </c>
      <c r="G944" s="5">
        <f ca="1">G938*6/12+G950*6/12</f>
        <v>2.3149999999999999</v>
      </c>
      <c r="H944" s="1">
        <f t="shared" ca="1" si="142"/>
        <v>170.02212151898732</v>
      </c>
      <c r="I944" s="1">
        <f t="shared" ca="1" si="143"/>
        <v>11.826328692405061</v>
      </c>
      <c r="J944" s="6">
        <f t="shared" ca="1" si="147"/>
        <v>10869.297864678318</v>
      </c>
      <c r="K944" s="1">
        <f t="shared" ca="1" si="144"/>
        <v>27.607514768354427</v>
      </c>
      <c r="L944" s="6">
        <f t="shared" ca="1" si="145"/>
        <v>1764.9132868115571</v>
      </c>
      <c r="M944" s="7">
        <f t="shared" ca="1" si="138"/>
        <v>9.6050380933639197</v>
      </c>
      <c r="N944" s="8">
        <f ca="1">J944/AVERAGE(L824:L943)</f>
        <v>12.37582288775325</v>
      </c>
      <c r="O944" s="13">
        <f ca="1">1/M944-(G944/100-(((E944/E824)^(1/10))-1))</f>
        <v>0.13653175430332112</v>
      </c>
      <c r="P944" s="5">
        <f ca="1">((G944/G945+G944/1200+((1+G945/1200)^(-119))*(1-G944/G945)))</f>
        <v>1.0018553936910497</v>
      </c>
      <c r="Q944" s="5">
        <f ca="1">Q943*P943*E943/E944</f>
        <v>11.347184044890655</v>
      </c>
      <c r="R944" s="10">
        <f t="shared" ca="1" si="139"/>
        <v>0.18439929586894777</v>
      </c>
      <c r="S944" s="10">
        <f t="shared" ca="1" si="140"/>
        <v>-9.3583555780498706E-3</v>
      </c>
      <c r="T944" s="10">
        <f t="shared" ca="1" si="141"/>
        <v>0.19375765144699764</v>
      </c>
      <c r="U944" s="10"/>
      <c r="V944" s="11"/>
      <c r="W944" s="12"/>
      <c r="X944" s="12"/>
    </row>
    <row r="945" spans="1:24" x14ac:dyDescent="0.2">
      <c r="A945" s="3">
        <v>1949.08</v>
      </c>
      <c r="B945" s="4">
        <v>15.29</v>
      </c>
      <c r="C945" s="1">
        <v>1.0333300000000001</v>
      </c>
      <c r="D945" s="4">
        <v>2.3933300000000002</v>
      </c>
      <c r="E945" s="4">
        <v>23.8</v>
      </c>
      <c r="F945" s="1">
        <f t="shared" ca="1" si="146"/>
        <v>1949.6249999999286</v>
      </c>
      <c r="G945" s="5">
        <f ca="1">G938*5/12+G950*7/12</f>
        <v>2.3158333333333334</v>
      </c>
      <c r="H945" s="1">
        <f t="shared" ca="1" si="142"/>
        <v>175.38722142857142</v>
      </c>
      <c r="I945" s="1">
        <f t="shared" ca="1" si="143"/>
        <v>11.853033192857142</v>
      </c>
      <c r="J945" s="6">
        <f t="shared" ca="1" si="147"/>
        <v>11275.427651821381</v>
      </c>
      <c r="K945" s="1">
        <f t="shared" ca="1" si="144"/>
        <v>27.453204621428569</v>
      </c>
      <c r="L945" s="6">
        <f t="shared" ca="1" si="145"/>
        <v>1764.9325874384344</v>
      </c>
      <c r="M945" s="7">
        <f t="shared" ca="1" si="138"/>
        <v>9.8513486380792319</v>
      </c>
      <c r="N945" s="8">
        <f ca="1">J945/AVERAGE(L825:L944)</f>
        <v>12.693529992002617</v>
      </c>
      <c r="O945" s="13">
        <f ca="1">1/M945-(G945/100-(((E945/E825)^(1/10))-1))</f>
        <v>0.13436488137167557</v>
      </c>
      <c r="P945" s="5">
        <f ca="1">((G945/G946+G945/1200+((1+G946/1200)^(-119))*(1-G945/G946)))</f>
        <v>1.0018560910871399</v>
      </c>
      <c r="Q945" s="5">
        <f ca="1">Q944*P944*E944/E945</f>
        <v>11.320471834635118</v>
      </c>
      <c r="R945" s="10">
        <f t="shared" ca="1" si="139"/>
        <v>0.17968713815561399</v>
      </c>
      <c r="S945" s="10">
        <f t="shared" ca="1" si="140"/>
        <v>-8.9998082935361934E-3</v>
      </c>
      <c r="T945" s="10">
        <f t="shared" ca="1" si="141"/>
        <v>0.18868694644915018</v>
      </c>
      <c r="U945" s="10"/>
      <c r="V945" s="11"/>
      <c r="W945" s="12"/>
      <c r="X945" s="12"/>
    </row>
    <row r="946" spans="1:24" x14ac:dyDescent="0.2">
      <c r="A946" s="3">
        <v>1949.09</v>
      </c>
      <c r="B946" s="4">
        <v>15.49</v>
      </c>
      <c r="C946" s="1">
        <v>1.04</v>
      </c>
      <c r="D946" s="4">
        <v>2.39</v>
      </c>
      <c r="E946" s="4">
        <v>23.9</v>
      </c>
      <c r="F946" s="1">
        <f t="shared" ca="1" si="146"/>
        <v>1949.7083333332619</v>
      </c>
      <c r="G946" s="5">
        <f ca="1">G938*4/12+G950*8/12</f>
        <v>2.3166666666666664</v>
      </c>
      <c r="H946" s="1">
        <f t="shared" ca="1" si="142"/>
        <v>176.93792761506276</v>
      </c>
      <c r="I946" s="1">
        <f t="shared" ca="1" si="143"/>
        <v>11.879628451882844</v>
      </c>
      <c r="J946" s="6">
        <f t="shared" ca="1" si="147"/>
        <v>11438.764521197154</v>
      </c>
      <c r="K946" s="1">
        <f t="shared" ca="1" si="144"/>
        <v>27.3003</v>
      </c>
      <c r="L946" s="6">
        <f t="shared" ca="1" si="145"/>
        <v>1764.9223502686377</v>
      </c>
      <c r="M946" s="7">
        <f t="shared" ca="1" si="138"/>
        <v>9.8840483617382837</v>
      </c>
      <c r="N946" s="8">
        <f ca="1">J946/AVERAGE(L826:L945)</f>
        <v>12.73556836560987</v>
      </c>
      <c r="O946" s="13">
        <f ca="1">1/M946-(G946/100-(((E946/E826)^(1/10))-1))</f>
        <v>0.13219399240647295</v>
      </c>
      <c r="P946" s="5">
        <f ca="1">((G946/G947+G946/1200+((1+G947/1200)^(-119))*(1-G946/G947)))</f>
        <v>1.001856788483068</v>
      </c>
      <c r="Q946" s="5">
        <f ca="1">Q945*P945*E945/E946</f>
        <v>11.294029754976091</v>
      </c>
      <c r="R946" s="10">
        <f t="shared" ca="1" si="139"/>
        <v>0.17315487308870248</v>
      </c>
      <c r="S946" s="10">
        <f t="shared" ca="1" si="140"/>
        <v>-1.0715119386008332E-2</v>
      </c>
      <c r="T946" s="10">
        <f t="shared" ca="1" si="141"/>
        <v>0.18386999247471081</v>
      </c>
      <c r="U946" s="10"/>
      <c r="V946" s="11"/>
      <c r="W946" s="12"/>
      <c r="X946" s="12"/>
    </row>
    <row r="947" spans="1:24" x14ac:dyDescent="0.2">
      <c r="A947" s="3">
        <v>1949.1</v>
      </c>
      <c r="B947" s="4">
        <v>15.89</v>
      </c>
      <c r="C947" s="1">
        <v>1.0733299999999999</v>
      </c>
      <c r="D947" s="4">
        <v>2.3666700000000001</v>
      </c>
      <c r="E947" s="4">
        <v>23.7</v>
      </c>
      <c r="F947" s="1">
        <f t="shared" ca="1" si="146"/>
        <v>1949.7916666665951</v>
      </c>
      <c r="G947" s="5">
        <f ca="1">G938*3/12+G950*9/12</f>
        <v>2.3174999999999999</v>
      </c>
      <c r="H947" s="1">
        <f t="shared" ca="1" si="142"/>
        <v>183.03872025316457</v>
      </c>
      <c r="I947" s="1">
        <f t="shared" ca="1" si="143"/>
        <v>12.363810548101263</v>
      </c>
      <c r="J947" s="6">
        <f t="shared" ca="1" si="147"/>
        <v>11899.779812075869</v>
      </c>
      <c r="K947" s="1">
        <f t="shared" ca="1" si="144"/>
        <v>27.26194135063291</v>
      </c>
      <c r="L947" s="6">
        <f t="shared" ca="1" si="145"/>
        <v>1772.3632402671865</v>
      </c>
      <c r="M947" s="7">
        <f t="shared" ca="1" si="138"/>
        <v>10.169850844772141</v>
      </c>
      <c r="N947" s="8">
        <f ca="1">J947/AVERAGE(L827:L946)</f>
        <v>13.104711241762136</v>
      </c>
      <c r="O947" s="13">
        <f ca="1">1/M947-(G947/100-(((E947/E827)^(1/10))-1))</f>
        <v>0.12920684542664879</v>
      </c>
      <c r="P947" s="5">
        <f ca="1">((G947/G948+G947/1200+((1+G948/1200)^(-119))*(1-G947/G948)))</f>
        <v>1.0018574858788343</v>
      </c>
      <c r="Q947" s="5">
        <f ca="1">Q946*P946*E946/E947</f>
        <v>11.410485614621354</v>
      </c>
      <c r="R947" s="10">
        <f t="shared" ca="1" si="139"/>
        <v>0.16833802504426365</v>
      </c>
      <c r="S947" s="10">
        <f t="shared" ca="1" si="140"/>
        <v>-1.0509855823986003E-2</v>
      </c>
      <c r="T947" s="10">
        <f t="shared" ca="1" si="141"/>
        <v>0.17884788086824965</v>
      </c>
      <c r="U947" s="10"/>
      <c r="V947" s="11"/>
      <c r="W947" s="12"/>
      <c r="X947" s="12"/>
    </row>
    <row r="948" spans="1:24" x14ac:dyDescent="0.2">
      <c r="A948" s="3">
        <v>1949.11</v>
      </c>
      <c r="B948" s="4">
        <v>16.11</v>
      </c>
      <c r="C948" s="1">
        <v>1.10667</v>
      </c>
      <c r="D948" s="4">
        <v>2.3433299999999999</v>
      </c>
      <c r="E948" s="4">
        <v>23.8</v>
      </c>
      <c r="F948" s="1">
        <f t="shared" ca="1" si="146"/>
        <v>1949.8749999999284</v>
      </c>
      <c r="G948" s="5">
        <f ca="1">G938*2/12+G950*10/12</f>
        <v>2.3183333333333334</v>
      </c>
      <c r="H948" s="1">
        <f t="shared" ca="1" si="142"/>
        <v>184.79320714285711</v>
      </c>
      <c r="I948" s="1">
        <f t="shared" ca="1" si="143"/>
        <v>12.694295378571429</v>
      </c>
      <c r="J948" s="6">
        <f t="shared" ca="1" si="147"/>
        <v>12082.616996909939</v>
      </c>
      <c r="K948" s="1">
        <f t="shared" ca="1" si="144"/>
        <v>26.879668907142854</v>
      </c>
      <c r="L948" s="6">
        <f t="shared" ca="1" si="145"/>
        <v>1757.5145181482908</v>
      </c>
      <c r="M948" s="7">
        <f t="shared" ca="1" si="138"/>
        <v>10.215861011650642</v>
      </c>
      <c r="N948" s="8">
        <f ca="1">J948/AVERAGE(L828:L947)</f>
        <v>13.165319750818012</v>
      </c>
      <c r="O948" s="13">
        <f ca="1">1/M948-(G948/100-(((E948/E828)^(1/10))-1))</f>
        <v>0.12919955980889691</v>
      </c>
      <c r="P948" s="5">
        <f ca="1">((G948/G949+G948/1200+((1+G949/1200)^(-119))*(1-G948/G949)))</f>
        <v>1.0018581832744389</v>
      </c>
      <c r="Q948" s="5">
        <f ca="1">Q947*P947*E947/E948</f>
        <v>11.383648159804681</v>
      </c>
      <c r="R948" s="10">
        <f t="shared" ca="1" si="139"/>
        <v>0.16733724820166351</v>
      </c>
      <c r="S948" s="10">
        <f t="shared" ca="1" si="140"/>
        <v>-9.9038389287962048E-3</v>
      </c>
      <c r="T948" s="10">
        <f t="shared" ca="1" si="141"/>
        <v>0.17724108713045972</v>
      </c>
      <c r="U948" s="10"/>
      <c r="V948" s="11"/>
      <c r="W948" s="12"/>
      <c r="X948" s="12"/>
    </row>
    <row r="949" spans="1:24" x14ac:dyDescent="0.2">
      <c r="A949" s="3">
        <v>1949.12</v>
      </c>
      <c r="B949" s="4">
        <v>16.54</v>
      </c>
      <c r="C949" s="1">
        <v>1.1399999999999999</v>
      </c>
      <c r="D949" s="4">
        <v>2.3199999999999998</v>
      </c>
      <c r="E949" s="4">
        <v>23.6</v>
      </c>
      <c r="F949" s="1">
        <f t="shared" ca="1" si="146"/>
        <v>1949.9583333332616</v>
      </c>
      <c r="G949" s="5">
        <f ca="1">G938*1/12+G950*11/12</f>
        <v>2.3191666666666664</v>
      </c>
      <c r="H949" s="1">
        <f t="shared" ca="1" si="142"/>
        <v>191.33345847457625</v>
      </c>
      <c r="I949" s="1">
        <f t="shared" ca="1" si="143"/>
        <v>13.187433050847456</v>
      </c>
      <c r="J949" s="6">
        <f t="shared" ca="1" si="147"/>
        <v>12582.102765672453</v>
      </c>
      <c r="K949" s="1">
        <f t="shared" ca="1" si="144"/>
        <v>26.837583050847453</v>
      </c>
      <c r="L949" s="6">
        <f t="shared" ca="1" si="145"/>
        <v>1764.8415003845275</v>
      </c>
      <c r="M949" s="7">
        <f t="shared" ca="1" si="138"/>
        <v>10.529330904131147</v>
      </c>
      <c r="N949" s="8">
        <f ca="1">J949/AVERAGE(L829:L948)</f>
        <v>13.570829980109986</v>
      </c>
      <c r="O949" s="13">
        <f ca="1">1/M949-(G949/100-(((E949/E829)^(1/10))-1))</f>
        <v>0.12538752170992379</v>
      </c>
      <c r="P949" s="5">
        <f ca="1">((G949/G950+G949/1200+((1+G950/1200)^(-119))*(1-G949/G950)))</f>
        <v>1.0018588806698816</v>
      </c>
      <c r="Q949" s="5">
        <f ca="1">Q948*P948*E948/E949</f>
        <v>11.501451920895439</v>
      </c>
      <c r="R949" s="10">
        <f t="shared" ca="1" si="139"/>
        <v>0.16658419107619693</v>
      </c>
      <c r="S949" s="10">
        <f t="shared" ca="1" si="140"/>
        <v>-1.1805852437214992E-2</v>
      </c>
      <c r="T949" s="10">
        <f t="shared" ca="1" si="141"/>
        <v>0.17839004351341192</v>
      </c>
      <c r="U949" s="10"/>
      <c r="V949" s="11"/>
      <c r="W949" s="12"/>
      <c r="X949" s="12"/>
    </row>
    <row r="950" spans="1:24" x14ac:dyDescent="0.2">
      <c r="A950" s="3">
        <v>1950.01</v>
      </c>
      <c r="B950" s="4">
        <v>16.88</v>
      </c>
      <c r="C950" s="1">
        <v>1.1499999999999999</v>
      </c>
      <c r="D950" s="4">
        <v>2.3366699999999998</v>
      </c>
      <c r="E950" s="4">
        <v>23.5</v>
      </c>
      <c r="F950" s="1">
        <f t="shared" ca="1" si="146"/>
        <v>1950.0416666665949</v>
      </c>
      <c r="G950" s="5">
        <v>2.3199999999999998</v>
      </c>
      <c r="H950" s="1">
        <f t="shared" ca="1" si="142"/>
        <v>196.09747404255316</v>
      </c>
      <c r="I950" s="1">
        <f t="shared" ca="1" si="143"/>
        <v>13.359721276595744</v>
      </c>
      <c r="J950" s="6">
        <f t="shared" ca="1" si="147"/>
        <v>12968.596148542796</v>
      </c>
      <c r="K950" s="1">
        <f t="shared" ca="1" si="144"/>
        <v>27.145443404680847</v>
      </c>
      <c r="L950" s="6">
        <f t="shared" ca="1" si="145"/>
        <v>1795.2209456407284</v>
      </c>
      <c r="M950" s="7">
        <f t="shared" ca="1" si="138"/>
        <v>10.745733299747906</v>
      </c>
      <c r="N950" s="8">
        <f ca="1">J950/AVERAGE(L830:L949)</f>
        <v>13.849682296613807</v>
      </c>
      <c r="O950" s="13">
        <f ca="1">1/M950-(G950/100-(((E950/E830)^(1/10))-1))</f>
        <v>0.12377451331835171</v>
      </c>
      <c r="P950" s="5">
        <f ca="1">((G950/G951+G950/1200+((1+G951/1200)^(-119))*(1-G950/G951)))</f>
        <v>1.0000912209180444</v>
      </c>
      <c r="Q950" s="5">
        <f ca="1">Q949*P949*E949/E950</f>
        <v>11.571865074132068</v>
      </c>
      <c r="R950" s="10">
        <f t="shared" ca="1" si="139"/>
        <v>0.1617221193658902</v>
      </c>
      <c r="S950" s="10">
        <f t="shared" ca="1" si="140"/>
        <v>-1.1920599795022357E-2</v>
      </c>
      <c r="T950" s="10">
        <f t="shared" ca="1" si="141"/>
        <v>0.17364271916091256</v>
      </c>
      <c r="U950" s="10"/>
      <c r="V950" s="11"/>
      <c r="W950" s="12"/>
      <c r="X950" s="12"/>
    </row>
    <row r="951" spans="1:24" x14ac:dyDescent="0.2">
      <c r="A951" s="3">
        <v>1950.02</v>
      </c>
      <c r="B951" s="4">
        <v>17.21</v>
      </c>
      <c r="C951" s="1">
        <v>1.1599999999999999</v>
      </c>
      <c r="D951" s="4">
        <v>2.3533300000000001</v>
      </c>
      <c r="E951" s="4">
        <v>23.5</v>
      </c>
      <c r="F951" s="1">
        <f t="shared" ca="1" si="146"/>
        <v>1950.1249999999281</v>
      </c>
      <c r="G951" s="5">
        <f ca="1">G950*11/12+G962*1/12</f>
        <v>2.3408333333333333</v>
      </c>
      <c r="H951" s="1">
        <f t="shared" ca="1" si="142"/>
        <v>199.93113319148935</v>
      </c>
      <c r="I951" s="1">
        <f t="shared" ca="1" si="143"/>
        <v>13.475892765957445</v>
      </c>
      <c r="J951" s="6">
        <f t="shared" ca="1" si="147"/>
        <v>13296.396367147356</v>
      </c>
      <c r="K951" s="1">
        <f t="shared" ca="1" si="144"/>
        <v>27.338985105957445</v>
      </c>
      <c r="L951" s="6">
        <f t="shared" ca="1" si="145"/>
        <v>1818.1759711039444</v>
      </c>
      <c r="M951" s="7">
        <f t="shared" ca="1" si="138"/>
        <v>10.911564066731678</v>
      </c>
      <c r="N951" s="8">
        <f ca="1">J951/AVERAGE(L831:L950)</f>
        <v>14.060924925588573</v>
      </c>
      <c r="O951" s="13">
        <f ca="1">1/M951-(G951/100-(((E951/E831)^(1/10))-1))</f>
        <v>0.1213966516966233</v>
      </c>
      <c r="P951" s="5">
        <f ca="1">((G951/G952+G951/1200+((1+G952/1200)^(-119))*(1-G951/G952)))</f>
        <v>1.0001104225647852</v>
      </c>
      <c r="Q951" s="5">
        <f ca="1">Q950*P950*E950/E951</f>
        <v>11.572920670287614</v>
      </c>
      <c r="R951" s="10">
        <f t="shared" ca="1" si="139"/>
        <v>0.15418679013961389</v>
      </c>
      <c r="S951" s="10">
        <f t="shared" ca="1" si="140"/>
        <v>-1.0084069840389565E-2</v>
      </c>
      <c r="T951" s="10">
        <f t="shared" ca="1" si="141"/>
        <v>0.16427085998000346</v>
      </c>
      <c r="U951" s="10"/>
      <c r="V951" s="11"/>
      <c r="W951" s="12"/>
      <c r="X951" s="12"/>
    </row>
    <row r="952" spans="1:24" x14ac:dyDescent="0.2">
      <c r="A952" s="3">
        <v>1950.03</v>
      </c>
      <c r="B952" s="4">
        <v>17.350000000000001</v>
      </c>
      <c r="C952" s="1">
        <v>1.17</v>
      </c>
      <c r="D952" s="4">
        <v>2.37</v>
      </c>
      <c r="E952" s="4">
        <v>23.6</v>
      </c>
      <c r="F952" s="1">
        <f t="shared" ca="1" si="146"/>
        <v>1950.2083333332614</v>
      </c>
      <c r="G952" s="5">
        <f ca="1">G950*10/12+G962*2/12</f>
        <v>2.3616666666666668</v>
      </c>
      <c r="H952" s="1">
        <f t="shared" ca="1" si="142"/>
        <v>200.70347669491525</v>
      </c>
      <c r="I952" s="1">
        <f t="shared" ca="1" si="143"/>
        <v>13.534470762711862</v>
      </c>
      <c r="J952" s="6">
        <f t="shared" ca="1" si="147"/>
        <v>13422.770011944627</v>
      </c>
      <c r="K952" s="1">
        <f t="shared" ca="1" si="144"/>
        <v>27.415979237288134</v>
      </c>
      <c r="L952" s="6">
        <f t="shared" ca="1" si="145"/>
        <v>1833.5426471647704</v>
      </c>
      <c r="M952" s="7">
        <f t="shared" ca="1" si="138"/>
        <v>10.910946522976252</v>
      </c>
      <c r="N952" s="8">
        <f ca="1">J952/AVERAGE(L832:L951)</f>
        <v>14.056777000220666</v>
      </c>
      <c r="O952" s="13">
        <f ca="1">1/M952-(G952/100-(((E952/E832)^(1/10))-1))</f>
        <v>0.12164080233493055</v>
      </c>
      <c r="P952" s="5">
        <f ca="1">((G952/G953+G952/1200+((1+G953/1200)^(-119))*(1-G952/G953)))</f>
        <v>1.0001296216912134</v>
      </c>
      <c r="Q952" s="5">
        <f ca="1">Q951*P951*E951/E952</f>
        <v>11.525155367540123</v>
      </c>
      <c r="R952" s="10">
        <f t="shared" ca="1" si="139"/>
        <v>0.15185260857670446</v>
      </c>
      <c r="S952" s="10">
        <f t="shared" ca="1" si="140"/>
        <v>-7.4069679133049737E-3</v>
      </c>
      <c r="T952" s="10">
        <f t="shared" ca="1" si="141"/>
        <v>0.15925957649000944</v>
      </c>
      <c r="U952" s="10"/>
      <c r="V952" s="11"/>
      <c r="W952" s="12"/>
      <c r="X952" s="12"/>
    </row>
    <row r="953" spans="1:24" x14ac:dyDescent="0.2">
      <c r="A953" s="3">
        <v>1950.04</v>
      </c>
      <c r="B953" s="4">
        <v>17.84</v>
      </c>
      <c r="C953" s="1">
        <v>1.18</v>
      </c>
      <c r="D953" s="4">
        <v>2.4266700000000001</v>
      </c>
      <c r="E953" s="4">
        <v>23.6</v>
      </c>
      <c r="F953" s="1">
        <f t="shared" ca="1" si="146"/>
        <v>1950.2916666665947</v>
      </c>
      <c r="G953" s="5">
        <f ca="1">G950*9/12+G962*3/12</f>
        <v>2.3824999999999998</v>
      </c>
      <c r="H953" s="1">
        <f t="shared" ca="1" si="142"/>
        <v>206.37175932203388</v>
      </c>
      <c r="I953" s="1">
        <f t="shared" ca="1" si="143"/>
        <v>13.650149999999998</v>
      </c>
      <c r="J953" s="6">
        <f t="shared" ca="1" si="147"/>
        <v>13877.93214587512</v>
      </c>
      <c r="K953" s="1">
        <f t="shared" ca="1" si="144"/>
        <v>28.071533474999999</v>
      </c>
      <c r="L953" s="6">
        <f t="shared" ca="1" si="145"/>
        <v>1887.7332735667476</v>
      </c>
      <c r="M953" s="7">
        <f t="shared" ca="1" si="138"/>
        <v>11.178021600956095</v>
      </c>
      <c r="N953" s="8">
        <f ca="1">J953/AVERAGE(L833:L952)</f>
        <v>14.394940886127353</v>
      </c>
      <c r="O953" s="13">
        <f ca="1">1/M953-(G953/100-(((E953/E833)^(1/10))-1))</f>
        <v>0.11924266123305867</v>
      </c>
      <c r="P953" s="5">
        <f ca="1">((G953/G954+G953/1200+((1+G954/1200)^(-119))*(1-G953/G954)))</f>
        <v>1.0001488183012737</v>
      </c>
      <c r="Q953" s="5">
        <f ca="1">Q952*P952*E952/E953</f>
        <v>11.52664927767036</v>
      </c>
      <c r="R953" s="10">
        <f t="shared" ca="1" si="139"/>
        <v>0.14943401132308809</v>
      </c>
      <c r="S953" s="10">
        <f t="shared" ca="1" si="140"/>
        <v>-7.6456528318231687E-3</v>
      </c>
      <c r="T953" s="10">
        <f t="shared" ca="1" si="141"/>
        <v>0.15707966415491126</v>
      </c>
      <c r="U953" s="10"/>
      <c r="V953" s="11"/>
      <c r="W953" s="12"/>
      <c r="X953" s="12"/>
    </row>
    <row r="954" spans="1:24" x14ac:dyDescent="0.2">
      <c r="A954" s="3">
        <v>1950.05</v>
      </c>
      <c r="B954" s="4">
        <v>18.440000000000001</v>
      </c>
      <c r="C954" s="1">
        <v>1.19</v>
      </c>
      <c r="D954" s="4">
        <v>2.48333</v>
      </c>
      <c r="E954" s="4">
        <v>23.7</v>
      </c>
      <c r="F954" s="1">
        <f t="shared" ca="1" si="146"/>
        <v>1950.3749999999279</v>
      </c>
      <c r="G954" s="5">
        <f ca="1">G950*8/12+G962*4/12</f>
        <v>2.4033333333333333</v>
      </c>
      <c r="H954" s="1">
        <f t="shared" ca="1" si="142"/>
        <v>212.41246075949368</v>
      </c>
      <c r="I954" s="1">
        <f t="shared" ca="1" si="143"/>
        <v>13.707745569620252</v>
      </c>
      <c r="J954" s="6">
        <f t="shared" ca="1" si="147"/>
        <v>14360.970015158769</v>
      </c>
      <c r="K954" s="1">
        <f t="shared" ca="1" si="144"/>
        <v>28.60576118101266</v>
      </c>
      <c r="L954" s="6">
        <f t="shared" ca="1" si="145"/>
        <v>1934.0036696173659</v>
      </c>
      <c r="M954" s="7">
        <f t="shared" ref="M954:M1017" ca="1" si="148">H954/AVERAGE(K834:K953)</f>
        <v>11.461543104586225</v>
      </c>
      <c r="N954" s="8">
        <f ca="1">J954/AVERAGE(L834:L953)</f>
        <v>14.750478376961713</v>
      </c>
      <c r="O954" s="13">
        <f ca="1">1/M954-(G954/100-(((E954/E834)^(1/10))-1))</f>
        <v>0.11726693985923529</v>
      </c>
      <c r="P954" s="5">
        <f ca="1">((G954/G955+G954/1200+((1+G955/1200)^(-119))*(1-G954/G955)))</f>
        <v>1.000168012398905</v>
      </c>
      <c r="Q954" s="5">
        <f ca="1">Q953*P953*E953/E954</f>
        <v>11.479721765199649</v>
      </c>
      <c r="R954" s="10">
        <f t="shared" ca="1" si="139"/>
        <v>0.14479118256957735</v>
      </c>
      <c r="S954" s="10">
        <f t="shared" ca="1" si="140"/>
        <v>-7.4457879090609191E-3</v>
      </c>
      <c r="T954" s="10">
        <f t="shared" ca="1" si="141"/>
        <v>0.15223697047863827</v>
      </c>
      <c r="U954" s="10"/>
      <c r="V954" s="11"/>
      <c r="W954" s="12"/>
      <c r="X954" s="12"/>
    </row>
    <row r="955" spans="1:24" x14ac:dyDescent="0.2">
      <c r="A955" s="3">
        <v>1950.06</v>
      </c>
      <c r="B955" s="4">
        <v>18.739999999999998</v>
      </c>
      <c r="C955" s="1">
        <v>1.2</v>
      </c>
      <c r="D955" s="4">
        <v>2.54</v>
      </c>
      <c r="E955" s="4">
        <v>23.8</v>
      </c>
      <c r="F955" s="1">
        <f t="shared" ca="1" si="146"/>
        <v>1950.4583333332612</v>
      </c>
      <c r="G955" s="5">
        <f ca="1">G950*7/12+G962*5/12</f>
        <v>2.4241666666666664</v>
      </c>
      <c r="H955" s="1">
        <f t="shared" ca="1" si="142"/>
        <v>214.96118571428568</v>
      </c>
      <c r="I955" s="1">
        <f t="shared" ca="1" si="143"/>
        <v>13.76485714285714</v>
      </c>
      <c r="J955" s="6">
        <f t="shared" ca="1" si="147"/>
        <v>14610.838694490672</v>
      </c>
      <c r="K955" s="1">
        <f t="shared" ca="1" si="144"/>
        <v>29.135614285714283</v>
      </c>
      <c r="L955" s="6">
        <f t="shared" ca="1" si="145"/>
        <v>1980.3377953044992</v>
      </c>
      <c r="M955" s="7">
        <f t="shared" ca="1" si="148"/>
        <v>11.554126144044284</v>
      </c>
      <c r="N955" s="8">
        <f ca="1">J955/AVERAGE(L835:L954)</f>
        <v>14.858173852604386</v>
      </c>
      <c r="O955" s="13">
        <f ca="1">1/M955-(G955/100-(((E955/E835)^(1/10))-1))</f>
        <v>0.11605312575784085</v>
      </c>
      <c r="P955" s="5">
        <f ca="1">((G955/G956+G955/1200+((1+G956/1200)^(-119))*(1-G955/G956)))</f>
        <v>1.0001872039880388</v>
      </c>
      <c r="Q955" s="5">
        <f ca="1">Q954*P954*E954/E955</f>
        <v>11.433408271797255</v>
      </c>
      <c r="R955" s="10">
        <f t="shared" ref="R955:R1018" ca="1" si="149">(($J1075/$J955)^(1/10)-1)</f>
        <v>0.14690841328252291</v>
      </c>
      <c r="S955" s="10">
        <f t="shared" ref="S955:S1018" ca="1" si="150">(($Q1075/$Q955)^(1/10)-1)</f>
        <v>-5.4263708569988189E-3</v>
      </c>
      <c r="T955" s="10">
        <f t="shared" ref="T955:T1018" ca="1" si="151">R955-S955</f>
        <v>0.15233478413952173</v>
      </c>
      <c r="U955" s="10"/>
      <c r="V955" s="11"/>
      <c r="W955" s="12"/>
      <c r="X955" s="12"/>
    </row>
    <row r="956" spans="1:24" x14ac:dyDescent="0.2">
      <c r="A956" s="3">
        <v>1950.07</v>
      </c>
      <c r="B956" s="4">
        <v>17.38</v>
      </c>
      <c r="C956" s="1">
        <v>1.24333</v>
      </c>
      <c r="D956" s="4">
        <v>2.6</v>
      </c>
      <c r="E956" s="4">
        <v>24.1</v>
      </c>
      <c r="F956" s="1">
        <f t="shared" ca="1" si="146"/>
        <v>1950.5416666665944</v>
      </c>
      <c r="G956" s="5">
        <f ca="1">G950*6/12+G962*6/12</f>
        <v>2.4449999999999998</v>
      </c>
      <c r="H956" s="1">
        <f t="shared" ca="1" si="142"/>
        <v>196.87934190871366</v>
      </c>
      <c r="I956" s="1">
        <f t="shared" ca="1" si="143"/>
        <v>14.084349377178421</v>
      </c>
      <c r="J956" s="6">
        <f t="shared" ca="1" si="147"/>
        <v>13461.597622980942</v>
      </c>
      <c r="K956" s="1">
        <f t="shared" ca="1" si="144"/>
        <v>29.452605809128631</v>
      </c>
      <c r="L956" s="6">
        <f t="shared" ca="1" si="145"/>
        <v>2013.8178262226961</v>
      </c>
      <c r="M956" s="7">
        <f t="shared" ca="1" si="148"/>
        <v>10.53974565893099</v>
      </c>
      <c r="N956" s="8">
        <f ca="1">J956/AVERAGE(L836:L955)</f>
        <v>13.550950714985751</v>
      </c>
      <c r="O956" s="13">
        <f ca="1">1/M956-(G956/100-(((E956/E836)^(1/10))-1))</f>
        <v>0.12624655831063292</v>
      </c>
      <c r="P956" s="5">
        <f ca="1">((G956/G957+G956/1200+((1+G957/1200)^(-119))*(1-G956/G957)))</f>
        <v>1.0002063930726006</v>
      </c>
      <c r="Q956" s="5">
        <f ca="1">Q955*P955*E955/E956</f>
        <v>11.293197423396602</v>
      </c>
      <c r="R956" s="10">
        <f t="shared" ca="1" si="149"/>
        <v>0.15377785684959244</v>
      </c>
      <c r="S956" s="10">
        <f t="shared" ca="1" si="150"/>
        <v>-1.8347594448793192E-3</v>
      </c>
      <c r="T956" s="10">
        <f t="shared" ca="1" si="151"/>
        <v>0.15561261629447176</v>
      </c>
      <c r="U956" s="10"/>
      <c r="V956" s="11"/>
      <c r="W956" s="12"/>
      <c r="X956" s="12"/>
    </row>
    <row r="957" spans="1:24" x14ac:dyDescent="0.2">
      <c r="A957" s="3">
        <v>1950.08</v>
      </c>
      <c r="B957" s="4">
        <v>18.43</v>
      </c>
      <c r="C957" s="1">
        <v>1.28667</v>
      </c>
      <c r="D957" s="4">
        <v>2.66</v>
      </c>
      <c r="E957" s="4">
        <v>24.3</v>
      </c>
      <c r="F957" s="1">
        <f t="shared" ca="1" si="146"/>
        <v>1950.6249999999277</v>
      </c>
      <c r="G957" s="5">
        <f ca="1">G950*5/12+G962*7/12</f>
        <v>2.4658333333333333</v>
      </c>
      <c r="H957" s="1">
        <f t="shared" ca="1" si="142"/>
        <v>207.05536172839504</v>
      </c>
      <c r="I957" s="1">
        <f t="shared" ca="1" si="143"/>
        <v>14.455340329629626</v>
      </c>
      <c r="J957" s="6">
        <f t="shared" ca="1" si="147"/>
        <v>14239.746720032768</v>
      </c>
      <c r="K957" s="1">
        <f t="shared" ca="1" si="144"/>
        <v>29.884279012345679</v>
      </c>
      <c r="L957" s="6">
        <f t="shared" ca="1" si="145"/>
        <v>2055.2211760872037</v>
      </c>
      <c r="M957" s="7">
        <f t="shared" ca="1" si="148"/>
        <v>11.040611670261535</v>
      </c>
      <c r="N957" s="8">
        <f ca="1">J957/AVERAGE(L837:L956)</f>
        <v>14.18905913496452</v>
      </c>
      <c r="O957" s="13">
        <f ca="1">1/M957-(G957/100-(((E957/E837)^(1/10))-1))</f>
        <v>0.12260690914540671</v>
      </c>
      <c r="P957" s="5">
        <f ca="1">((G957/G958+G957/1200+((1+G958/1200)^(-119))*(1-G957/G958)))</f>
        <v>1.0002255796565089</v>
      </c>
      <c r="Q957" s="5">
        <f ca="1">Q956*P956*E956/E957</f>
        <v>11.202560950321255</v>
      </c>
      <c r="R957" s="10">
        <f t="shared" ca="1" si="149"/>
        <v>0.14901137983465307</v>
      </c>
      <c r="S957" s="10">
        <f t="shared" ca="1" si="150"/>
        <v>1.1297201520665823E-4</v>
      </c>
      <c r="T957" s="10">
        <f t="shared" ca="1" si="151"/>
        <v>0.14889840781944641</v>
      </c>
      <c r="U957" s="10"/>
      <c r="V957" s="11"/>
      <c r="W957" s="12"/>
      <c r="X957" s="12"/>
    </row>
    <row r="958" spans="1:24" x14ac:dyDescent="0.2">
      <c r="A958" s="3">
        <v>1950.09</v>
      </c>
      <c r="B958" s="4">
        <v>19.079999999999998</v>
      </c>
      <c r="C958" s="1">
        <v>1.33</v>
      </c>
      <c r="D958" s="4">
        <v>2.72</v>
      </c>
      <c r="E958" s="4">
        <v>24.4</v>
      </c>
      <c r="F958" s="1">
        <f t="shared" ca="1" si="146"/>
        <v>1950.708333333261</v>
      </c>
      <c r="G958" s="5">
        <f ca="1">G950*4/12+G962*8/12</f>
        <v>2.4866666666666664</v>
      </c>
      <c r="H958" s="1">
        <f t="shared" ca="1" si="142"/>
        <v>213.4793950819672</v>
      </c>
      <c r="I958" s="1">
        <f t="shared" ca="1" si="143"/>
        <v>14.880901229508199</v>
      </c>
      <c r="J958" s="6">
        <f t="shared" ca="1" si="147"/>
        <v>14766.827797951933</v>
      </c>
      <c r="K958" s="1">
        <f t="shared" ca="1" si="144"/>
        <v>30.433121311475414</v>
      </c>
      <c r="L958" s="6">
        <f t="shared" ca="1" si="145"/>
        <v>2105.1242982405274</v>
      </c>
      <c r="M958" s="7">
        <f t="shared" ca="1" si="148"/>
        <v>11.337391102277298</v>
      </c>
      <c r="N958" s="8">
        <f ca="1">J958/AVERAGE(L838:L957)</f>
        <v>14.563472220744726</v>
      </c>
      <c r="O958" s="13">
        <f ca="1">1/M958-(G958/100-(((E958/E838)^(1/10))-1))</f>
        <v>0.12046164663752622</v>
      </c>
      <c r="P958" s="5">
        <f ca="1">((G958/G959+G958/1200+((1+G959/1200)^(-119))*(1-G958/G959)))</f>
        <v>1.0002447637436755</v>
      </c>
      <c r="Q958" s="5">
        <f ca="1">Q957*P957*E957/E958</f>
        <v>11.159165528286497</v>
      </c>
      <c r="R958" s="10">
        <f t="shared" ca="1" si="149"/>
        <v>0.14168909659928719</v>
      </c>
      <c r="S958" s="10">
        <f t="shared" ca="1" si="150"/>
        <v>8.1758878529791801E-4</v>
      </c>
      <c r="T958" s="10">
        <f t="shared" ca="1" si="151"/>
        <v>0.14087150781398927</v>
      </c>
      <c r="U958" s="10"/>
      <c r="V958" s="11"/>
      <c r="W958" s="12"/>
      <c r="X958" s="12"/>
    </row>
    <row r="959" spans="1:24" x14ac:dyDescent="0.2">
      <c r="A959" s="3">
        <v>1950.1</v>
      </c>
      <c r="B959" s="4">
        <v>19.87</v>
      </c>
      <c r="C959" s="1">
        <v>1.3766700000000001</v>
      </c>
      <c r="D959" s="4">
        <v>2.76</v>
      </c>
      <c r="E959" s="4">
        <v>24.6</v>
      </c>
      <c r="F959" s="1">
        <f t="shared" ca="1" si="146"/>
        <v>1950.7916666665942</v>
      </c>
      <c r="G959" s="5">
        <f ca="1">G950*3/12+G962*9/12</f>
        <v>2.5074999999999998</v>
      </c>
      <c r="H959" s="1">
        <f t="shared" ca="1" si="142"/>
        <v>220.51095975609752</v>
      </c>
      <c r="I959" s="1">
        <f t="shared" ca="1" si="143"/>
        <v>15.277847154878048</v>
      </c>
      <c r="J959" s="6">
        <f t="shared" ca="1" si="147"/>
        <v>15341.28300232541</v>
      </c>
      <c r="K959" s="1">
        <f t="shared" ca="1" si="144"/>
        <v>30.629604878048774</v>
      </c>
      <c r="L959" s="6">
        <f t="shared" ca="1" si="145"/>
        <v>2130.948217736192</v>
      </c>
      <c r="M959" s="7">
        <f t="shared" ca="1" si="148"/>
        <v>11.662444039105255</v>
      </c>
      <c r="N959" s="8">
        <f ca="1">J959/AVERAGE(L839:L958)</f>
        <v>14.972212563986428</v>
      </c>
      <c r="O959" s="13">
        <f ca="1">1/M959-(G959/100-(((E959/E839)^(1/10))-1))</f>
        <v>0.11865823581629903</v>
      </c>
      <c r="P959" s="5">
        <f ca="1">((G959/G960+G959/1200+((1+G960/1200)^(-119))*(1-G959/G960)))</f>
        <v>1.000263945338006</v>
      </c>
      <c r="Q959" s="5">
        <f ca="1">Q958*P958*E958/E959</f>
        <v>11.071149758251497</v>
      </c>
      <c r="R959" s="10">
        <f t="shared" ca="1" si="149"/>
        <v>0.13465754115762718</v>
      </c>
      <c r="S959" s="10">
        <f t="shared" ca="1" si="150"/>
        <v>5.1208143666170436E-4</v>
      </c>
      <c r="T959" s="10">
        <f t="shared" ca="1" si="151"/>
        <v>0.13414545972096548</v>
      </c>
      <c r="U959" s="10"/>
      <c r="V959" s="11"/>
      <c r="W959" s="12"/>
      <c r="X959" s="12"/>
    </row>
    <row r="960" spans="1:24" x14ac:dyDescent="0.2">
      <c r="A960" s="3">
        <v>1950.11</v>
      </c>
      <c r="B960" s="4">
        <v>19.829999999999998</v>
      </c>
      <c r="C960" s="1">
        <v>1.42333</v>
      </c>
      <c r="D960" s="4">
        <v>2.8</v>
      </c>
      <c r="E960" s="4">
        <v>24.7</v>
      </c>
      <c r="F960" s="1">
        <f t="shared" ca="1" si="146"/>
        <v>1950.8749999999275</v>
      </c>
      <c r="G960" s="5">
        <f ca="1">G950*2/12+G962*10/12</f>
        <v>2.5283333333333333</v>
      </c>
      <c r="H960" s="1">
        <f t="shared" ca="1" si="142"/>
        <v>219.17609271255057</v>
      </c>
      <c r="I960" s="1">
        <f t="shared" ca="1" si="143"/>
        <v>15.731714979352226</v>
      </c>
      <c r="J960" s="6">
        <f t="shared" ca="1" si="147"/>
        <v>15339.620883346126</v>
      </c>
      <c r="K960" s="1">
        <f t="shared" ca="1" si="144"/>
        <v>30.947708502024287</v>
      </c>
      <c r="L960" s="6">
        <f t="shared" ca="1" si="145"/>
        <v>2165.957562953563</v>
      </c>
      <c r="M960" s="7">
        <f t="shared" ca="1" si="148"/>
        <v>11.542173388716293</v>
      </c>
      <c r="N960" s="8">
        <f ca="1">J960/AVERAGE(L840:L959)</f>
        <v>14.81257957159314</v>
      </c>
      <c r="O960" s="13">
        <f ca="1">1/M960-(G960/100-(((E960/E840)^(1/10))-1))</f>
        <v>0.11977266934561016</v>
      </c>
      <c r="P960" s="5">
        <f ca="1">((G960/G961+G960/1200+((1+G961/1200)^(-119))*(1-G960/G961)))</f>
        <v>1.0002831244433987</v>
      </c>
      <c r="Q960" s="5">
        <f ca="1">Q959*P959*E959/E960</f>
        <v>11.029237637278024</v>
      </c>
      <c r="R960" s="10">
        <f t="shared" ca="1" si="149"/>
        <v>0.13862491592140991</v>
      </c>
      <c r="S960" s="10">
        <f t="shared" ca="1" si="150"/>
        <v>8.8773309805034728E-4</v>
      </c>
      <c r="T960" s="10">
        <f t="shared" ca="1" si="151"/>
        <v>0.13773718282335956</v>
      </c>
      <c r="U960" s="10"/>
      <c r="V960" s="11"/>
      <c r="W960" s="12"/>
      <c r="X960" s="12"/>
    </row>
    <row r="961" spans="1:24" x14ac:dyDescent="0.2">
      <c r="A961" s="3">
        <v>1950.12</v>
      </c>
      <c r="B961" s="4">
        <v>19.75</v>
      </c>
      <c r="C961" s="1">
        <v>1.47</v>
      </c>
      <c r="D961" s="4">
        <v>2.84</v>
      </c>
      <c r="E961" s="4">
        <v>25</v>
      </c>
      <c r="F961" s="1">
        <f t="shared" ca="1" si="146"/>
        <v>1950.9583333332607</v>
      </c>
      <c r="G961" s="5">
        <f ca="1">G950*1/12+G962*11/12</f>
        <v>2.5491666666666668</v>
      </c>
      <c r="H961" s="1">
        <f t="shared" ca="1" si="142"/>
        <v>215.67236999999997</v>
      </c>
      <c r="I961" s="1">
        <f t="shared" ca="1" si="143"/>
        <v>16.0525764</v>
      </c>
      <c r="J961" s="6">
        <f t="shared" ca="1" si="147"/>
        <v>15188.027060627552</v>
      </c>
      <c r="K961" s="1">
        <f t="shared" ca="1" si="144"/>
        <v>31.013140799999995</v>
      </c>
      <c r="L961" s="6">
        <f t="shared" ca="1" si="145"/>
        <v>2183.9998406168229</v>
      </c>
      <c r="M961" s="7">
        <f t="shared" ca="1" si="148"/>
        <v>11.306665788890758</v>
      </c>
      <c r="N961" s="8">
        <f ca="1">J961/AVERAGE(L841:L960)</f>
        <v>14.508560511396034</v>
      </c>
      <c r="O961" s="13">
        <f ca="1">1/M961-(G961/100-(((E961/E841)^(1/10))-1))</f>
        <v>0.12189353128627992</v>
      </c>
      <c r="P961" s="5">
        <f ca="1">((G961/G962+G961/1200+((1+G962/1200)^(-119))*(1-G961/G962)))</f>
        <v>1.000302301063746</v>
      </c>
      <c r="Q961" s="5">
        <f ca="1">Q960*P960*E960/E961</f>
        <v>10.899971960636648</v>
      </c>
      <c r="R961" s="10">
        <f t="shared" ca="1" si="149"/>
        <v>0.1427864885823511</v>
      </c>
      <c r="S961" s="10">
        <f t="shared" ca="1" si="150"/>
        <v>3.1342773028293358E-3</v>
      </c>
      <c r="T961" s="10">
        <f t="shared" ca="1" si="151"/>
        <v>0.13965221127952177</v>
      </c>
      <c r="U961" s="10"/>
      <c r="V961" s="11"/>
      <c r="W961" s="12"/>
      <c r="X961" s="12"/>
    </row>
    <row r="962" spans="1:24" x14ac:dyDescent="0.2">
      <c r="A962" s="3">
        <v>1951.01</v>
      </c>
      <c r="B962" s="4">
        <v>21.21</v>
      </c>
      <c r="C962" s="1">
        <v>1.4866699999999999</v>
      </c>
      <c r="D962" s="4">
        <v>2.8366699999999998</v>
      </c>
      <c r="E962" s="4">
        <v>25.4</v>
      </c>
      <c r="F962" s="1">
        <f t="shared" ca="1" si="146"/>
        <v>1951.041666666594</v>
      </c>
      <c r="G962" s="5">
        <v>2.57</v>
      </c>
      <c r="H962" s="1">
        <f t="shared" ca="1" si="142"/>
        <v>227.96825314960628</v>
      </c>
      <c r="I962" s="1">
        <f t="shared" ca="1" si="143"/>
        <v>15.978951575196849</v>
      </c>
      <c r="J962" s="6">
        <f t="shared" ca="1" si="147"/>
        <v>16147.696898822005</v>
      </c>
      <c r="K962" s="1">
        <f t="shared" ca="1" si="144"/>
        <v>30.488953543700788</v>
      </c>
      <c r="L962" s="6">
        <f t="shared" ca="1" si="145"/>
        <v>2159.6269383301001</v>
      </c>
      <c r="M962" s="7">
        <f t="shared" ca="1" si="148"/>
        <v>11.895759839437059</v>
      </c>
      <c r="N962" s="8">
        <f ca="1">J962/AVERAGE(L842:L961)</f>
        <v>15.25799753542522</v>
      </c>
      <c r="O962" s="13">
        <f ca="1">1/M962-(G962/100-(((E962/E842)^(1/10))-1))</f>
        <v>0.11898759156334367</v>
      </c>
      <c r="P962" s="5">
        <f ca="1">((G962/G963+G962/1200+((1+G963/1200)^(-119))*(1-G962/G963)))</f>
        <v>1.001340335826904</v>
      </c>
      <c r="Q962" s="5">
        <f ca="1">Q961*P961*E961/E962</f>
        <v>10.731562041097588</v>
      </c>
      <c r="R962" s="10">
        <f t="shared" ca="1" si="149"/>
        <v>0.14182390694439451</v>
      </c>
      <c r="S962" s="10">
        <f t="shared" ca="1" si="150"/>
        <v>5.0185249852834346E-3</v>
      </c>
      <c r="T962" s="10">
        <f t="shared" ca="1" si="151"/>
        <v>0.13680538195911107</v>
      </c>
      <c r="U962" s="10"/>
      <c r="V962" s="11"/>
      <c r="W962" s="12"/>
      <c r="X962" s="12"/>
    </row>
    <row r="963" spans="1:24" x14ac:dyDescent="0.2">
      <c r="A963" s="3">
        <v>1951.02</v>
      </c>
      <c r="B963" s="4">
        <v>22</v>
      </c>
      <c r="C963" s="1">
        <v>1.5033300000000001</v>
      </c>
      <c r="D963" s="4">
        <v>2.8333300000000001</v>
      </c>
      <c r="E963" s="4">
        <v>25.7</v>
      </c>
      <c r="F963" s="1">
        <f t="shared" ca="1" si="146"/>
        <v>1951.1249999999272</v>
      </c>
      <c r="G963" s="5">
        <f ca="1">G962*11/12+G974*1/12</f>
        <v>2.5791666666666666</v>
      </c>
      <c r="H963" s="1">
        <f t="shared" ref="H963:H1026" ca="1" si="152">B963*$E$1815/E963</f>
        <v>233.69906614785992</v>
      </c>
      <c r="I963" s="1">
        <f t="shared" ref="I963:I1026" ca="1" si="153">C963*$E$1815/E963</f>
        <v>15.969400777821011</v>
      </c>
      <c r="J963" s="6">
        <f t="shared" ca="1" si="147"/>
        <v>16647.891626182289</v>
      </c>
      <c r="K963" s="1">
        <f t="shared" ref="K963:K1026" ca="1" si="154">D963*$E$1815/E963</f>
        <v>30.097571594941638</v>
      </c>
      <c r="L963" s="6">
        <f t="shared" ref="L963:L1026" ca="1" si="155">K963*(J963/H963)</f>
        <v>2144.0441264186852</v>
      </c>
      <c r="M963" s="7">
        <f t="shared" ca="1" si="148"/>
        <v>12.141507370682685</v>
      </c>
      <c r="N963" s="8">
        <f ca="1">J963/AVERAGE(L843:L962)</f>
        <v>15.565638866147731</v>
      </c>
      <c r="O963" s="13">
        <f ca="1">1/M963-(G963/100-(((E963/E843)^(1/10))-1))</f>
        <v>0.11844055145727528</v>
      </c>
      <c r="P963" s="5">
        <f ca="1">((G963/G964+G963/1200+((1+G964/1200)^(-119))*(1-G963/G964)))</f>
        <v>1.0013483256412163</v>
      </c>
      <c r="Q963" s="5">
        <f ca="1">Q962*P962*E962/E963</f>
        <v>10.620506880535789</v>
      </c>
      <c r="R963" s="10">
        <f t="shared" ca="1" si="149"/>
        <v>0.1432293198924468</v>
      </c>
      <c r="S963" s="10">
        <f t="shared" ca="1" si="150"/>
        <v>6.8820370813205134E-3</v>
      </c>
      <c r="T963" s="10">
        <f t="shared" ca="1" si="151"/>
        <v>0.13634728281112629</v>
      </c>
      <c r="U963" s="10"/>
      <c r="V963" s="11"/>
      <c r="W963" s="12"/>
      <c r="X963" s="12"/>
    </row>
    <row r="964" spans="1:24" x14ac:dyDescent="0.2">
      <c r="A964" s="3">
        <v>1951.03</v>
      </c>
      <c r="B964" s="4">
        <v>21.63</v>
      </c>
      <c r="C964" s="1">
        <v>1.52</v>
      </c>
      <c r="D964" s="4">
        <v>2.83</v>
      </c>
      <c r="E964" s="4">
        <v>25.8</v>
      </c>
      <c r="F964" s="1">
        <f t="shared" ref="F964:F1027" ca="1" si="156">F963+1/12</f>
        <v>1951.2083333332605</v>
      </c>
      <c r="G964" s="5">
        <f ca="1">G962*10/12+G974*2/12</f>
        <v>2.5883333333333334</v>
      </c>
      <c r="H964" s="1">
        <f t="shared" ca="1" si="152"/>
        <v>228.87809651162789</v>
      </c>
      <c r="I964" s="1">
        <f t="shared" ca="1" si="153"/>
        <v>16.083897674418605</v>
      </c>
      <c r="J964" s="6">
        <f t="shared" ref="J964:J1027" ca="1" si="157">J963*((H964+(I964/12))/H963)</f>
        <v>16399.94284797486</v>
      </c>
      <c r="K964" s="1">
        <f t="shared" ca="1" si="154"/>
        <v>29.945677906976741</v>
      </c>
      <c r="L964" s="6">
        <f t="shared" ca="1" si="155"/>
        <v>2145.7160545431739</v>
      </c>
      <c r="M964" s="7">
        <f t="shared" ca="1" si="148"/>
        <v>11.841626487283088</v>
      </c>
      <c r="N964" s="8">
        <f ca="1">J964/AVERAGE(L844:L963)</f>
        <v>15.177316546374957</v>
      </c>
      <c r="O964" s="13">
        <f ca="1">1/M964-(G964/100-(((E964/E844)^(1/10))-1))</f>
        <v>0.12009663680155505</v>
      </c>
      <c r="P964" s="5">
        <f ca="1">((G964/G965+G964/1200+((1+G965/1200)^(-119))*(1-G964/G965)))</f>
        <v>1.0013563152444647</v>
      </c>
      <c r="Q964" s="5">
        <f ca="1">Q963*P963*E963/E964</f>
        <v>10.59360652343946</v>
      </c>
      <c r="R964" s="10">
        <f t="shared" ca="1" si="149"/>
        <v>0.14877683835003497</v>
      </c>
      <c r="S964" s="10">
        <f t="shared" ca="1" si="150"/>
        <v>7.7861420702105555E-3</v>
      </c>
      <c r="T964" s="10">
        <f t="shared" ca="1" si="151"/>
        <v>0.14099069627982441</v>
      </c>
      <c r="U964" s="10"/>
      <c r="V964" s="11"/>
      <c r="W964" s="12"/>
      <c r="X964" s="12"/>
    </row>
    <row r="965" spans="1:24" x14ac:dyDescent="0.2">
      <c r="A965" s="3">
        <v>1951.04</v>
      </c>
      <c r="B965" s="4">
        <v>21.92</v>
      </c>
      <c r="C965" s="1">
        <v>1.5333300000000001</v>
      </c>
      <c r="D965" s="4">
        <v>2.7933300000000001</v>
      </c>
      <c r="E965" s="4">
        <v>25.8</v>
      </c>
      <c r="F965" s="1">
        <f t="shared" ca="1" si="156"/>
        <v>1951.2916666665938</v>
      </c>
      <c r="G965" s="5">
        <f ca="1">G962*9/12+G974*3/12</f>
        <v>2.5975000000000001</v>
      </c>
      <c r="H965" s="1">
        <f t="shared" ca="1" si="152"/>
        <v>231.94673488372092</v>
      </c>
      <c r="I965" s="1">
        <f t="shared" ca="1" si="153"/>
        <v>16.224949224418605</v>
      </c>
      <c r="J965" s="6">
        <f t="shared" ca="1" si="157"/>
        <v>16716.703232772357</v>
      </c>
      <c r="K965" s="1">
        <f t="shared" ca="1" si="154"/>
        <v>29.557653875581391</v>
      </c>
      <c r="L965" s="6">
        <f t="shared" ca="1" si="155"/>
        <v>2130.2586058941611</v>
      </c>
      <c r="M965" s="7">
        <f t="shared" ca="1" si="148"/>
        <v>11.951097197083948</v>
      </c>
      <c r="N965" s="8">
        <f ca="1">J965/AVERAGE(L845:L964)</f>
        <v>15.314143757332687</v>
      </c>
      <c r="O965" s="13">
        <f ca="1">1/M965-(G965/100-(((E965/E845)^(1/10))-1))</f>
        <v>0.11848676067127085</v>
      </c>
      <c r="P965" s="5">
        <f ca="1">((G965/G966+G965/1200+((1+G966/1200)^(-119))*(1-G965/G966)))</f>
        <v>1.0013643046367939</v>
      </c>
      <c r="Q965" s="5">
        <f ca="1">Q964*P964*E964/E965</f>
        <v>10.607974793461059</v>
      </c>
      <c r="R965" s="10">
        <f t="shared" ca="1" si="149"/>
        <v>0.14988497490877561</v>
      </c>
      <c r="S965" s="10">
        <f t="shared" ca="1" si="150"/>
        <v>7.6307053128938929E-3</v>
      </c>
      <c r="T965" s="10">
        <f t="shared" ca="1" si="151"/>
        <v>0.14225426959588172</v>
      </c>
      <c r="U965" s="10"/>
      <c r="V965" s="11"/>
      <c r="W965" s="12"/>
      <c r="X965" s="12"/>
    </row>
    <row r="966" spans="1:24" x14ac:dyDescent="0.2">
      <c r="A966" s="3">
        <v>1951.05</v>
      </c>
      <c r="B966" s="4">
        <v>21.93</v>
      </c>
      <c r="C966" s="1">
        <v>1.54667</v>
      </c>
      <c r="D966" s="4">
        <v>2.7566700000000002</v>
      </c>
      <c r="E966" s="4">
        <v>25.9</v>
      </c>
      <c r="F966" s="1">
        <f t="shared" ca="1" si="156"/>
        <v>1951.374999999927</v>
      </c>
      <c r="G966" s="5">
        <f ca="1">G962*8/12+G974*4/12</f>
        <v>2.6066666666666665</v>
      </c>
      <c r="H966" s="1">
        <f t="shared" ca="1" si="152"/>
        <v>231.15659420849423</v>
      </c>
      <c r="I966" s="1">
        <f t="shared" ca="1" si="153"/>
        <v>16.302916988803091</v>
      </c>
      <c r="J966" s="6">
        <f t="shared" ca="1" si="157"/>
        <v>16757.671136828943</v>
      </c>
      <c r="K966" s="1">
        <f t="shared" ca="1" si="154"/>
        <v>29.057111197297296</v>
      </c>
      <c r="L966" s="6">
        <f t="shared" ca="1" si="155"/>
        <v>2106.4919878140554</v>
      </c>
      <c r="M966" s="7">
        <f t="shared" ca="1" si="148"/>
        <v>11.863875406269173</v>
      </c>
      <c r="N966" s="8">
        <f ca="1">J966/AVERAGE(L846:L965)</f>
        <v>15.200667239383648</v>
      </c>
      <c r="O966" s="13">
        <f ca="1">1/M966-(G966/100-(((E966/E846)^(1/10))-1))</f>
        <v>0.11868144406708801</v>
      </c>
      <c r="P966" s="5">
        <f ca="1">((G966/G967+G966/1200+((1+G967/1200)^(-119))*(1-G966/G967)))</f>
        <v>1.0013722938183494</v>
      </c>
      <c r="Q966" s="5">
        <f ca="1">Q965*P965*E965/E966</f>
        <v>10.581433992609897</v>
      </c>
      <c r="R966" s="10">
        <f t="shared" ca="1" si="149"/>
        <v>0.1510477160536452</v>
      </c>
      <c r="S966" s="10">
        <f t="shared" ca="1" si="150"/>
        <v>8.781651377185451E-3</v>
      </c>
      <c r="T966" s="10">
        <f t="shared" ca="1" si="151"/>
        <v>0.14226606467645975</v>
      </c>
      <c r="U966" s="10"/>
      <c r="V966" s="11"/>
      <c r="W966" s="12"/>
      <c r="X966" s="12"/>
    </row>
    <row r="967" spans="1:24" x14ac:dyDescent="0.2">
      <c r="A967" s="3">
        <v>1951.06</v>
      </c>
      <c r="B967" s="4">
        <v>21.55</v>
      </c>
      <c r="C967" s="1">
        <v>1.56</v>
      </c>
      <c r="D967" s="4">
        <v>2.72</v>
      </c>
      <c r="E967" s="4">
        <v>25.9</v>
      </c>
      <c r="F967" s="1">
        <f t="shared" ca="1" si="156"/>
        <v>1951.4583333332603</v>
      </c>
      <c r="G967" s="5">
        <f ca="1">G962*7/12+G974*5/12</f>
        <v>2.6158333333333332</v>
      </c>
      <c r="H967" s="1">
        <f t="shared" ca="1" si="152"/>
        <v>227.1511447876448</v>
      </c>
      <c r="I967" s="1">
        <f t="shared" ca="1" si="153"/>
        <v>16.44342393822394</v>
      </c>
      <c r="J967" s="6">
        <f t="shared" ca="1" si="157"/>
        <v>16566.635214156475</v>
      </c>
      <c r="K967" s="1">
        <f t="shared" ca="1" si="154"/>
        <v>28.670585328185332</v>
      </c>
      <c r="L967" s="6">
        <f t="shared" ca="1" si="155"/>
        <v>2091.009177842488</v>
      </c>
      <c r="M967" s="7">
        <f t="shared" ca="1" si="148"/>
        <v>11.615664857025171</v>
      </c>
      <c r="N967" s="8">
        <f ca="1">J967/AVERAGE(L847:L966)</f>
        <v>14.884429187428131</v>
      </c>
      <c r="O967" s="13">
        <f ca="1">1/M967-(G967/100-(((E967/E847)^(1/10))-1))</f>
        <v>0.11820658882878612</v>
      </c>
      <c r="P967" s="5">
        <f ca="1">((G967/G968+G967/1200+((1+G968/1200)^(-119))*(1-G967/G968)))</f>
        <v>1.0013802827892759</v>
      </c>
      <c r="Q967" s="5">
        <f ca="1">Q966*P966*E966/E967</f>
        <v>10.595954829067228</v>
      </c>
      <c r="R967" s="10">
        <f t="shared" ca="1" si="149"/>
        <v>0.15111731230023073</v>
      </c>
      <c r="S967" s="10">
        <f t="shared" ca="1" si="150"/>
        <v>7.5401267013051054E-3</v>
      </c>
      <c r="T967" s="10">
        <f t="shared" ca="1" si="151"/>
        <v>0.14357718559892563</v>
      </c>
      <c r="U967" s="10"/>
      <c r="V967" s="11"/>
      <c r="W967" s="12"/>
      <c r="X967" s="12"/>
    </row>
    <row r="968" spans="1:24" x14ac:dyDescent="0.2">
      <c r="A968" s="3">
        <v>1951.07</v>
      </c>
      <c r="B968" s="4">
        <v>21.93</v>
      </c>
      <c r="C968" s="1">
        <v>1.54667</v>
      </c>
      <c r="D968" s="4">
        <v>2.65</v>
      </c>
      <c r="E968" s="4">
        <v>25.9</v>
      </c>
      <c r="F968" s="1">
        <f t="shared" ca="1" si="156"/>
        <v>1951.5416666665935</v>
      </c>
      <c r="G968" s="5">
        <f ca="1">G962*6/12+G974*6/12</f>
        <v>2.625</v>
      </c>
      <c r="H968" s="1">
        <f t="shared" ca="1" si="152"/>
        <v>231.15659420849423</v>
      </c>
      <c r="I968" s="1">
        <f t="shared" ca="1" si="153"/>
        <v>16.302916988803091</v>
      </c>
      <c r="J968" s="6">
        <f t="shared" ca="1" si="157"/>
        <v>16957.845478128762</v>
      </c>
      <c r="K968" s="1">
        <f t="shared" ca="1" si="154"/>
        <v>27.932739382239383</v>
      </c>
      <c r="L968" s="6">
        <f t="shared" ca="1" si="155"/>
        <v>2049.1696542198456</v>
      </c>
      <c r="M968" s="7">
        <f t="shared" ca="1" si="148"/>
        <v>11.778190092457802</v>
      </c>
      <c r="N968" s="8">
        <f ca="1">J968/AVERAGE(L848:L967)</f>
        <v>15.093562700583261</v>
      </c>
      <c r="O968" s="13">
        <f ca="1">1/M968-(G968/100-(((E968/E848)^(1/10))-1))</f>
        <v>0.11692697213559163</v>
      </c>
      <c r="P968" s="5">
        <f ca="1">((G968/G969+G968/1200+((1+G969/1200)^(-119))*(1-G968/G969)))</f>
        <v>1.0013882715497184</v>
      </c>
      <c r="Q968" s="5">
        <f ca="1">Q967*P967*E967/E968</f>
        <v>10.610580243153734</v>
      </c>
      <c r="R968" s="10">
        <f t="shared" ca="1" si="149"/>
        <v>0.14763473071608324</v>
      </c>
      <c r="S968" s="10">
        <f t="shared" ca="1" si="150"/>
        <v>6.7226196291811924E-3</v>
      </c>
      <c r="T968" s="10">
        <f t="shared" ca="1" si="151"/>
        <v>0.14091211108690205</v>
      </c>
      <c r="U968" s="10"/>
      <c r="V968" s="11"/>
      <c r="W968" s="12"/>
      <c r="X968" s="12"/>
    </row>
    <row r="969" spans="1:24" x14ac:dyDescent="0.2">
      <c r="A969" s="3">
        <v>1951.08</v>
      </c>
      <c r="B969" s="4">
        <v>22.89</v>
      </c>
      <c r="C969" s="1">
        <v>1.5333300000000001</v>
      </c>
      <c r="D969" s="4">
        <v>2.58</v>
      </c>
      <c r="E969" s="4">
        <v>25.9</v>
      </c>
      <c r="F969" s="1">
        <f t="shared" ca="1" si="156"/>
        <v>1951.6249999999268</v>
      </c>
      <c r="G969" s="5">
        <f ca="1">G962*5/12+G974*7/12</f>
        <v>2.6341666666666668</v>
      </c>
      <c r="H969" s="1">
        <f t="shared" ca="1" si="152"/>
        <v>241.27562432432433</v>
      </c>
      <c r="I969" s="1">
        <f t="shared" ca="1" si="153"/>
        <v>16.162304632818536</v>
      </c>
      <c r="J969" s="6">
        <f t="shared" ca="1" si="157"/>
        <v>17798.992890786547</v>
      </c>
      <c r="K969" s="1">
        <f t="shared" ca="1" si="154"/>
        <v>27.194893436293434</v>
      </c>
      <c r="L969" s="6">
        <f t="shared" ca="1" si="155"/>
        <v>2006.1774424739749</v>
      </c>
      <c r="M969" s="7">
        <f t="shared" ca="1" si="148"/>
        <v>12.256989084145136</v>
      </c>
      <c r="N969" s="8">
        <f ca="1">J969/AVERAGE(L849:L968)</f>
        <v>15.703908734990366</v>
      </c>
      <c r="O969" s="13">
        <f ca="1">1/M969-(G969/100-(((E969/E849)^(1/10))-1))</f>
        <v>0.11208956621321102</v>
      </c>
      <c r="P969" s="5">
        <f ca="1">((G969/G970+G969/1200+((1+G970/1200)^(-119))*(1-G969/G970)))</f>
        <v>1.0013962600998219</v>
      </c>
      <c r="Q969" s="5">
        <f ca="1">Q968*P968*E968/E969</f>
        <v>10.62531060983131</v>
      </c>
      <c r="R969" s="10">
        <f t="shared" ca="1" si="149"/>
        <v>0.14678659041690212</v>
      </c>
      <c r="S969" s="10">
        <f t="shared" ca="1" si="150"/>
        <v>6.2601561553314866E-3</v>
      </c>
      <c r="T969" s="10">
        <f t="shared" ca="1" si="151"/>
        <v>0.14052643426157063</v>
      </c>
      <c r="U969" s="10"/>
      <c r="V969" s="11"/>
      <c r="W969" s="12"/>
      <c r="X969" s="12"/>
    </row>
    <row r="970" spans="1:24" x14ac:dyDescent="0.2">
      <c r="A970" s="3">
        <v>1951.09</v>
      </c>
      <c r="B970" s="4">
        <v>23.48</v>
      </c>
      <c r="C970" s="1">
        <v>1.52</v>
      </c>
      <c r="D970" s="4">
        <v>2.5099999999999998</v>
      </c>
      <c r="E970" s="4">
        <v>26.1</v>
      </c>
      <c r="F970" s="1">
        <f t="shared" ca="1" si="156"/>
        <v>1951.70833333326</v>
      </c>
      <c r="G970" s="5">
        <f ca="1">G962*4/12+G974*8/12</f>
        <v>2.6433333333333335</v>
      </c>
      <c r="H970" s="1">
        <f t="shared" ca="1" si="152"/>
        <v>245.59810114942525</v>
      </c>
      <c r="I970" s="1">
        <f t="shared" ca="1" si="153"/>
        <v>15.899025287356322</v>
      </c>
      <c r="J970" s="6">
        <f t="shared" ca="1" si="157"/>
        <v>18215.603372680005</v>
      </c>
      <c r="K970" s="1">
        <f t="shared" ca="1" si="154"/>
        <v>26.254311494252867</v>
      </c>
      <c r="L970" s="6">
        <f t="shared" ca="1" si="155"/>
        <v>1947.2386910318064</v>
      </c>
      <c r="M970" s="7">
        <f t="shared" ca="1" si="148"/>
        <v>12.44495315715003</v>
      </c>
      <c r="N970" s="8">
        <f ca="1">J970/AVERAGE(L850:L969)</f>
        <v>15.939525555027894</v>
      </c>
      <c r="O970" s="13">
        <f ca="1">1/M970-(G970/100-(((E970/E850)^(1/10))-1))</f>
        <v>0.11016963472607767</v>
      </c>
      <c r="P970" s="5">
        <f ca="1">((G970/G971+G970/1200+((1+G971/1200)^(-119))*(1-G970/G971)))</f>
        <v>1.0014042484397307</v>
      </c>
      <c r="Q970" s="5">
        <f ca="1">Q969*P969*E969/E970</f>
        <v>10.558612618907141</v>
      </c>
      <c r="R970" s="10">
        <f t="shared" ca="1" si="149"/>
        <v>0.14313427035559534</v>
      </c>
      <c r="S970" s="10">
        <f t="shared" ca="1" si="150"/>
        <v>7.3878298918934604E-3</v>
      </c>
      <c r="T970" s="10">
        <f t="shared" ca="1" si="151"/>
        <v>0.13574644046370188</v>
      </c>
      <c r="U970" s="10"/>
      <c r="V970" s="11"/>
      <c r="W970" s="12"/>
      <c r="X970" s="12"/>
    </row>
    <row r="971" spans="1:24" x14ac:dyDescent="0.2">
      <c r="A971" s="3">
        <v>1951.1</v>
      </c>
      <c r="B971" s="4">
        <v>23.36</v>
      </c>
      <c r="C971" s="1">
        <v>1.48333</v>
      </c>
      <c r="D971" s="4">
        <v>2.4866700000000002</v>
      </c>
      <c r="E971" s="4">
        <v>26.2</v>
      </c>
      <c r="F971" s="1">
        <f t="shared" ca="1" si="156"/>
        <v>1951.7916666665933</v>
      </c>
      <c r="G971" s="5">
        <f ca="1">G962*3/12+G974*9/12</f>
        <v>2.6525000000000003</v>
      </c>
      <c r="H971" s="1">
        <f t="shared" ca="1" si="152"/>
        <v>243.41030839694653</v>
      </c>
      <c r="I971" s="1">
        <f t="shared" ca="1" si="153"/>
        <v>15.456241984351145</v>
      </c>
      <c r="J971" s="6">
        <f t="shared" ca="1" si="157"/>
        <v>18148.868733870459</v>
      </c>
      <c r="K971" s="1">
        <f t="shared" ca="1" si="154"/>
        <v>25.911006488931299</v>
      </c>
      <c r="L971" s="6">
        <f t="shared" ca="1" si="155"/>
        <v>1931.9455228790096</v>
      </c>
      <c r="M971" s="7">
        <f t="shared" ca="1" si="148"/>
        <v>12.309457904118686</v>
      </c>
      <c r="N971" s="8">
        <f ca="1">J971/AVERAGE(L851:L970)</f>
        <v>15.760621840301781</v>
      </c>
      <c r="O971" s="13">
        <f ca="1">1/M971-(G971/100-(((E971/E851)^(1/10))-1))</f>
        <v>0.10997701425032115</v>
      </c>
      <c r="P971" s="5">
        <f ca="1">((G971/G972+G971/1200+((1+G972/1200)^(-119))*(1-G971/G972)))</f>
        <v>1.0014122365695901</v>
      </c>
      <c r="Q971" s="5">
        <f ca="1">Q970*P970*E970/E971</f>
        <v>10.533082894759442</v>
      </c>
      <c r="R971" s="10">
        <f t="shared" ca="1" si="149"/>
        <v>0.14508335709556097</v>
      </c>
      <c r="S971" s="10">
        <f t="shared" ca="1" si="150"/>
        <v>8.4589532722063598E-3</v>
      </c>
      <c r="T971" s="10">
        <f t="shared" ca="1" si="151"/>
        <v>0.13662440382335461</v>
      </c>
      <c r="U971" s="10"/>
      <c r="V971" s="11"/>
      <c r="W971" s="12"/>
      <c r="X971" s="12"/>
    </row>
    <row r="972" spans="1:24" x14ac:dyDescent="0.2">
      <c r="A972" s="3">
        <v>1951.11</v>
      </c>
      <c r="B972" s="4">
        <v>22.71</v>
      </c>
      <c r="C972" s="1">
        <v>1.4466699999999999</v>
      </c>
      <c r="D972" s="4">
        <v>2.46333</v>
      </c>
      <c r="E972" s="4">
        <v>26.4</v>
      </c>
      <c r="F972" s="1">
        <f t="shared" ca="1" si="156"/>
        <v>1951.8749999999266</v>
      </c>
      <c r="G972" s="5">
        <f ca="1">G962*2/12+G974*10/12</f>
        <v>2.6616666666666666</v>
      </c>
      <c r="H972" s="1">
        <f t="shared" ca="1" si="152"/>
        <v>234.84462613636364</v>
      </c>
      <c r="I972" s="1">
        <f t="shared" ca="1" si="153"/>
        <v>14.960047348863634</v>
      </c>
      <c r="J972" s="6">
        <f t="shared" ca="1" si="157"/>
        <v>17603.157327729739</v>
      </c>
      <c r="K972" s="1">
        <f t="shared" ca="1" si="154"/>
        <v>25.47335151477273</v>
      </c>
      <c r="L972" s="6">
        <f t="shared" ca="1" si="155"/>
        <v>1909.3961048047777</v>
      </c>
      <c r="M972" s="7">
        <f t="shared" ca="1" si="148"/>
        <v>11.852030617771039</v>
      </c>
      <c r="N972" s="8">
        <f ca="1">J972/AVERAGE(L852:L971)</f>
        <v>15.171743623530066</v>
      </c>
      <c r="O972" s="13">
        <f ca="1">1/M972-(G972/100-(((E972/E852)^(1/10))-1))</f>
        <v>0.1131357503596432</v>
      </c>
      <c r="P972" s="5">
        <f ca="1">((G972/G973+G972/1200+((1+G973/1200)^(-119))*(1-G972/G973)))</f>
        <v>1.0014202244895438</v>
      </c>
      <c r="Q972" s="5">
        <f ca="1">Q971*P971*E971/E972</f>
        <v>10.468049326132022</v>
      </c>
      <c r="R972" s="10">
        <f t="shared" ca="1" si="149"/>
        <v>0.15395418157099616</v>
      </c>
      <c r="S972" s="10">
        <f t="shared" ca="1" si="150"/>
        <v>9.2477892887670166E-3</v>
      </c>
      <c r="T972" s="10">
        <f t="shared" ca="1" si="151"/>
        <v>0.14470639228222915</v>
      </c>
      <c r="U972" s="10"/>
      <c r="V972" s="11"/>
      <c r="W972" s="12"/>
      <c r="X972" s="12"/>
    </row>
    <row r="973" spans="1:24" x14ac:dyDescent="0.2">
      <c r="A973" s="3">
        <v>1951.12</v>
      </c>
      <c r="B973" s="4">
        <v>23.41</v>
      </c>
      <c r="C973" s="1">
        <v>1.41</v>
      </c>
      <c r="D973" s="4">
        <v>2.44</v>
      </c>
      <c r="E973" s="4">
        <v>26.5</v>
      </c>
      <c r="F973" s="1">
        <f t="shared" ca="1" si="156"/>
        <v>1951.9583333332598</v>
      </c>
      <c r="G973" s="5">
        <f ca="1">G962*1/12+G974*11/12</f>
        <v>2.6708333333333334</v>
      </c>
      <c r="H973" s="1">
        <f t="shared" ca="1" si="152"/>
        <v>241.16981999999999</v>
      </c>
      <c r="I973" s="1">
        <f t="shared" ca="1" si="153"/>
        <v>14.525819999999998</v>
      </c>
      <c r="J973" s="6">
        <f t="shared" ca="1" si="157"/>
        <v>18168.006278247401</v>
      </c>
      <c r="K973" s="1">
        <f t="shared" ca="1" si="154"/>
        <v>25.136879999999998</v>
      </c>
      <c r="L973" s="6">
        <f t="shared" ca="1" si="155"/>
        <v>1893.6324356652567</v>
      </c>
      <c r="M973" s="7">
        <f t="shared" ca="1" si="148"/>
        <v>12.147072568106777</v>
      </c>
      <c r="N973" s="8">
        <f ca="1">J973/AVERAGE(L853:L972)</f>
        <v>15.543321334370392</v>
      </c>
      <c r="O973" s="13">
        <f ca="1">1/M973-(G973/100-(((E973/E853)^(1/10))-1))</f>
        <v>0.11071067066355054</v>
      </c>
      <c r="P973" s="5">
        <f ca="1">((G973/G974+G973/1200+((1+G974/1200)^(-119))*(1-G973/G974)))</f>
        <v>1.0014282121997367</v>
      </c>
      <c r="Q973" s="5">
        <f ca="1">Q972*P972*E972/E973</f>
        <v>10.443358131402585</v>
      </c>
      <c r="R973" s="10">
        <f t="shared" ca="1" si="149"/>
        <v>0.15164884280455149</v>
      </c>
      <c r="S973" s="10">
        <f t="shared" ca="1" si="150"/>
        <v>8.828135503802681E-3</v>
      </c>
      <c r="T973" s="10">
        <f t="shared" ca="1" si="151"/>
        <v>0.14282070730074881</v>
      </c>
      <c r="U973" s="10"/>
      <c r="V973" s="11"/>
      <c r="W973" s="12"/>
      <c r="X973" s="12"/>
    </row>
    <row r="974" spans="1:24" x14ac:dyDescent="0.2">
      <c r="A974" s="3">
        <v>1952.01</v>
      </c>
      <c r="B974" s="4">
        <v>24.19</v>
      </c>
      <c r="C974" s="1">
        <v>1.41333</v>
      </c>
      <c r="D974" s="4">
        <v>2.4266700000000001</v>
      </c>
      <c r="E974" s="4">
        <v>26.5</v>
      </c>
      <c r="F974" s="1">
        <f t="shared" ca="1" si="156"/>
        <v>1952.0416666665931</v>
      </c>
      <c r="G974" s="5">
        <v>2.68</v>
      </c>
      <c r="H974" s="1">
        <f t="shared" ca="1" si="152"/>
        <v>249.20538000000002</v>
      </c>
      <c r="I974" s="1">
        <f t="shared" ca="1" si="153"/>
        <v>14.560125659999999</v>
      </c>
      <c r="J974" s="6">
        <f t="shared" ca="1" si="157"/>
        <v>18864.752423333663</v>
      </c>
      <c r="K974" s="1">
        <f t="shared" ca="1" si="154"/>
        <v>24.999554340000003</v>
      </c>
      <c r="L974" s="6">
        <f t="shared" ca="1" si="155"/>
        <v>1892.4567491993014</v>
      </c>
      <c r="M974" s="7">
        <f t="shared" ca="1" si="148"/>
        <v>12.527059748172295</v>
      </c>
      <c r="N974" s="8">
        <f ca="1">J974/AVERAGE(L854:L973)</f>
        <v>16.022450086521864</v>
      </c>
      <c r="O974" s="13">
        <f ca="1">1/M974-(G974/100-(((E974/E854)^(1/10))-1))</f>
        <v>0.106769996438525</v>
      </c>
      <c r="P974" s="5">
        <f ca="1">((G974/G975+G974/1200+((1+G975/1200)^(-119))*(1-G974/G975)))</f>
        <v>1.0011465057191369</v>
      </c>
      <c r="Q974" s="5">
        <f ca="1">Q973*P973*E973/E974</f>
        <v>10.458273462892073</v>
      </c>
      <c r="R974" s="10">
        <f t="shared" ca="1" si="149"/>
        <v>0.14325882803119705</v>
      </c>
      <c r="S974" s="10">
        <f t="shared" ca="1" si="150"/>
        <v>8.8609925335680906E-3</v>
      </c>
      <c r="T974" s="10">
        <f t="shared" ca="1" si="151"/>
        <v>0.13439783549762896</v>
      </c>
      <c r="U974" s="10"/>
      <c r="V974" s="11"/>
      <c r="W974" s="12"/>
      <c r="X974" s="12"/>
    </row>
    <row r="975" spans="1:24" x14ac:dyDescent="0.2">
      <c r="A975" s="3">
        <v>1952.02</v>
      </c>
      <c r="B975" s="4">
        <v>23.75</v>
      </c>
      <c r="C975" s="1">
        <v>1.4166700000000001</v>
      </c>
      <c r="D975" s="4">
        <v>2.4133300000000002</v>
      </c>
      <c r="E975" s="4">
        <v>26.3</v>
      </c>
      <c r="F975" s="1">
        <f t="shared" ca="1" si="156"/>
        <v>1952.1249999999263</v>
      </c>
      <c r="G975" s="5">
        <f ca="1">G974*11/12+G986*1/12</f>
        <v>2.6924999999999999</v>
      </c>
      <c r="H975" s="1">
        <f t="shared" ca="1" si="152"/>
        <v>246.53312737642585</v>
      </c>
      <c r="I975" s="1">
        <f t="shared" ca="1" si="153"/>
        <v>14.705519392015209</v>
      </c>
      <c r="J975" s="6">
        <f t="shared" ca="1" si="157"/>
        <v>18755.230768514564</v>
      </c>
      <c r="K975" s="1">
        <f t="shared" ca="1" si="154"/>
        <v>25.051191254372625</v>
      </c>
      <c r="L975" s="6">
        <f t="shared" ca="1" si="155"/>
        <v>1905.7920450770214</v>
      </c>
      <c r="M975" s="7">
        <f t="shared" ca="1" si="148"/>
        <v>12.364119350461092</v>
      </c>
      <c r="N975" s="8">
        <f ca="1">J975/AVERAGE(L855:L974)</f>
        <v>15.811036351158734</v>
      </c>
      <c r="O975" s="13">
        <f ca="1">1/M975-(G975/100-(((E975/E855)^(1/10))-1))</f>
        <v>0.10623068016404311</v>
      </c>
      <c r="P975" s="5">
        <f ca="1">((G975/G976+G975/1200+((1+G976/1200)^(-119))*(1-G975/G976)))</f>
        <v>1.0011575700288213</v>
      </c>
      <c r="Q975" s="5">
        <f ca="1">Q974*P974*E974/E975</f>
        <v>10.549885712189498</v>
      </c>
      <c r="R975" s="10">
        <f t="shared" ca="1" si="149"/>
        <v>0.14571003576095731</v>
      </c>
      <c r="S975" s="10">
        <f t="shared" ca="1" si="150"/>
        <v>8.3155840013979798E-3</v>
      </c>
      <c r="T975" s="10">
        <f t="shared" ca="1" si="151"/>
        <v>0.13739445175955933</v>
      </c>
      <c r="U975" s="10"/>
      <c r="V975" s="11"/>
      <c r="W975" s="12"/>
      <c r="X975" s="12"/>
    </row>
    <row r="976" spans="1:24" x14ac:dyDescent="0.2">
      <c r="A976" s="3">
        <v>1952.03</v>
      </c>
      <c r="B976" s="4">
        <v>23.81</v>
      </c>
      <c r="C976" s="1">
        <v>1.42</v>
      </c>
      <c r="D976" s="4">
        <v>2.4</v>
      </c>
      <c r="E976" s="4">
        <v>26.3</v>
      </c>
      <c r="F976" s="1">
        <f t="shared" ca="1" si="156"/>
        <v>1952.2083333332596</v>
      </c>
      <c r="G976" s="5">
        <f ca="1">G974*10/12+G986*2/12</f>
        <v>2.7050000000000001</v>
      </c>
      <c r="H976" s="1">
        <f t="shared" ca="1" si="152"/>
        <v>247.15594790874522</v>
      </c>
      <c r="I976" s="1">
        <f t="shared" ca="1" si="153"/>
        <v>14.740085931558934</v>
      </c>
      <c r="J976" s="6">
        <f t="shared" ca="1" si="157"/>
        <v>18896.05951884657</v>
      </c>
      <c r="K976" s="1">
        <f t="shared" ca="1" si="154"/>
        <v>24.912821292775664</v>
      </c>
      <c r="L976" s="6">
        <f t="shared" ca="1" si="155"/>
        <v>1904.6847058056185</v>
      </c>
      <c r="M976" s="7">
        <f t="shared" ca="1" si="148"/>
        <v>12.362339087390367</v>
      </c>
      <c r="N976" s="8">
        <f ca="1">J976/AVERAGE(L856:L975)</f>
        <v>15.807510372330917</v>
      </c>
      <c r="O976" s="13">
        <f ca="1">1/M976-(G976/100-(((E976/E856)^(1/10))-1))</f>
        <v>0.10479452379456071</v>
      </c>
      <c r="P976" s="5">
        <f ca="1">((G976/G977+G976/1200+((1+G977/1200)^(-119))*(1-G976/G977)))</f>
        <v>1.0011686338079795</v>
      </c>
      <c r="Q976" s="5">
        <f ca="1">Q975*P975*E975/E976</f>
        <v>10.562097943697419</v>
      </c>
      <c r="R976" s="10">
        <f t="shared" ca="1" si="149"/>
        <v>0.14524397333257677</v>
      </c>
      <c r="S976" s="10">
        <f t="shared" ca="1" si="150"/>
        <v>9.4410371053383901E-3</v>
      </c>
      <c r="T976" s="10">
        <f t="shared" ca="1" si="151"/>
        <v>0.13580293622723838</v>
      </c>
      <c r="U976" s="10"/>
      <c r="V976" s="11"/>
      <c r="W976" s="12"/>
      <c r="X976" s="12"/>
    </row>
    <row r="977" spans="1:24" x14ac:dyDescent="0.2">
      <c r="A977" s="3">
        <v>1952.04</v>
      </c>
      <c r="B977" s="4">
        <v>23.74</v>
      </c>
      <c r="C977" s="1">
        <v>1.43</v>
      </c>
      <c r="D977" s="4">
        <v>2.38</v>
      </c>
      <c r="E977" s="4">
        <v>26.4</v>
      </c>
      <c r="F977" s="1">
        <f t="shared" ca="1" si="156"/>
        <v>1952.2916666665928</v>
      </c>
      <c r="G977" s="5">
        <f ca="1">G974*9/12+G986*3/12</f>
        <v>2.7175000000000002</v>
      </c>
      <c r="H977" s="1">
        <f t="shared" ca="1" si="152"/>
        <v>245.49587954545453</v>
      </c>
      <c r="I977" s="1">
        <f t="shared" ca="1" si="153"/>
        <v>14.7876625</v>
      </c>
      <c r="J977" s="6">
        <f t="shared" ca="1" si="157"/>
        <v>18863.355316886486</v>
      </c>
      <c r="K977" s="1">
        <f t="shared" ca="1" si="154"/>
        <v>24.611634090909089</v>
      </c>
      <c r="L977" s="6">
        <f t="shared" ca="1" si="155"/>
        <v>1891.1030182893783</v>
      </c>
      <c r="M977" s="7">
        <f t="shared" ca="1" si="148"/>
        <v>12.242728683266883</v>
      </c>
      <c r="N977" s="8">
        <f ca="1">J977/AVERAGE(L857:L976)</f>
        <v>15.656398613772176</v>
      </c>
      <c r="O977" s="13">
        <f ca="1">1/M977-(G977/100-(((E977/E857)^(1/10))-1))</f>
        <v>0.10520389396216311</v>
      </c>
      <c r="P977" s="5">
        <f ca="1">((G977/G978+G977/1200+((1+G978/1200)^(-119))*(1-G977/G978)))</f>
        <v>1.001179697057109</v>
      </c>
      <c r="Q977" s="5">
        <f ca="1">Q976*P976*E976/E977</f>
        <v>10.534386467042019</v>
      </c>
      <c r="R977" s="10">
        <f t="shared" ca="1" si="149"/>
        <v>0.14164576936372142</v>
      </c>
      <c r="S977" s="10">
        <f t="shared" ca="1" si="150"/>
        <v>1.0445045030661237E-2</v>
      </c>
      <c r="T977" s="10">
        <f t="shared" ca="1" si="151"/>
        <v>0.13120072433306018</v>
      </c>
      <c r="U977" s="10"/>
      <c r="V977" s="11"/>
      <c r="W977" s="12"/>
      <c r="X977" s="12"/>
    </row>
    <row r="978" spans="1:24" x14ac:dyDescent="0.2">
      <c r="A978" s="3">
        <v>1952.05</v>
      </c>
      <c r="B978" s="4">
        <v>23.73</v>
      </c>
      <c r="C978" s="1">
        <v>1.44</v>
      </c>
      <c r="D978" s="4">
        <v>2.36</v>
      </c>
      <c r="E978" s="4">
        <v>26.4</v>
      </c>
      <c r="F978" s="1">
        <f t="shared" ca="1" si="156"/>
        <v>1952.3749999999261</v>
      </c>
      <c r="G978" s="5">
        <f ca="1">G974*8/12+G986*4/12</f>
        <v>2.7300000000000004</v>
      </c>
      <c r="H978" s="1">
        <f t="shared" ca="1" si="152"/>
        <v>245.39246931818181</v>
      </c>
      <c r="I978" s="1">
        <f t="shared" ca="1" si="153"/>
        <v>14.891072727272727</v>
      </c>
      <c r="J978" s="6">
        <f t="shared" ca="1" si="157"/>
        <v>18950.75923789986</v>
      </c>
      <c r="K978" s="1">
        <f t="shared" ca="1" si="154"/>
        <v>24.404813636363635</v>
      </c>
      <c r="L978" s="6">
        <f t="shared" ca="1" si="155"/>
        <v>1884.6941340684227</v>
      </c>
      <c r="M978" s="7">
        <f t="shared" ca="1" si="148"/>
        <v>12.200478761945837</v>
      </c>
      <c r="N978" s="8">
        <f ca="1">J978/AVERAGE(L858:L977)</f>
        <v>15.60649704362716</v>
      </c>
      <c r="O978" s="13">
        <f ca="1">1/M978-(G978/100-(((E978/E858)^(1/10))-1))</f>
        <v>0.10406537969125471</v>
      </c>
      <c r="P978" s="5">
        <f ca="1">((G978/G979+G978/1200+((1+G979/1200)^(-119))*(1-G978/G979)))</f>
        <v>1.0011907597767067</v>
      </c>
      <c r="Q978" s="5">
        <f ca="1">Q977*P977*E977/E978</f>
        <v>10.546813851755637</v>
      </c>
      <c r="R978" s="10">
        <f t="shared" ca="1" si="149"/>
        <v>0.13264227614081636</v>
      </c>
      <c r="S978" s="10">
        <f t="shared" ca="1" si="150"/>
        <v>1.0399912592592209E-2</v>
      </c>
      <c r="T978" s="10">
        <f t="shared" ca="1" si="151"/>
        <v>0.12224236354822415</v>
      </c>
      <c r="U978" s="10"/>
      <c r="V978" s="11"/>
      <c r="W978" s="12"/>
      <c r="X978" s="12"/>
    </row>
    <row r="979" spans="1:24" x14ac:dyDescent="0.2">
      <c r="A979" s="3">
        <v>1952.06</v>
      </c>
      <c r="B979" s="4">
        <v>24.38</v>
      </c>
      <c r="C979" s="1">
        <v>1.45</v>
      </c>
      <c r="D979" s="4">
        <v>2.34</v>
      </c>
      <c r="E979" s="4">
        <v>26.5</v>
      </c>
      <c r="F979" s="1">
        <f t="shared" ca="1" si="156"/>
        <v>1952.4583333332594</v>
      </c>
      <c r="G979" s="5">
        <f ca="1">G974*7/12+G986*5/12</f>
        <v>2.7425000000000002</v>
      </c>
      <c r="H979" s="1">
        <f t="shared" ca="1" si="152"/>
        <v>251.16275999999996</v>
      </c>
      <c r="I979" s="1">
        <f t="shared" ca="1" si="153"/>
        <v>14.937899999999999</v>
      </c>
      <c r="J979" s="6">
        <f t="shared" ca="1" si="157"/>
        <v>19492.51086003206</v>
      </c>
      <c r="K979" s="1">
        <f t="shared" ca="1" si="154"/>
        <v>24.106679999999997</v>
      </c>
      <c r="L979" s="6">
        <f t="shared" ca="1" si="155"/>
        <v>1870.8972687643568</v>
      </c>
      <c r="M979" s="7">
        <f t="shared" ca="1" si="148"/>
        <v>12.447881581789368</v>
      </c>
      <c r="N979" s="8">
        <f ca="1">J979/AVERAGE(L859:L978)</f>
        <v>15.927302555632725</v>
      </c>
      <c r="O979" s="13">
        <f ca="1">1/M979-(G979/100-(((E979/E859)^(1/10))-1))</f>
        <v>0.10270816211925102</v>
      </c>
      <c r="P979" s="5">
        <f ca="1">((G979/G980+G979/1200+((1+G980/1200)^(-119))*(1-G979/G980)))</f>
        <v>1.0012018219672691</v>
      </c>
      <c r="Q979" s="5">
        <f ca="1">Q978*P978*E978/E979</f>
        <v>10.519525884506256</v>
      </c>
      <c r="R979" s="10">
        <f t="shared" ca="1" si="149"/>
        <v>0.11585099976510471</v>
      </c>
      <c r="S979" s="10">
        <f t="shared" ca="1" si="150"/>
        <v>1.0655772250651063E-2</v>
      </c>
      <c r="T979" s="10">
        <f t="shared" ca="1" si="151"/>
        <v>0.10519522751445365</v>
      </c>
      <c r="U979" s="10"/>
      <c r="V979" s="11"/>
      <c r="W979" s="12"/>
      <c r="X979" s="12"/>
    </row>
    <row r="980" spans="1:24" x14ac:dyDescent="0.2">
      <c r="A980" s="3">
        <v>1952.07</v>
      </c>
      <c r="B980" s="4">
        <v>25.08</v>
      </c>
      <c r="C980" s="1">
        <v>1.45</v>
      </c>
      <c r="D980" s="4">
        <v>2.34667</v>
      </c>
      <c r="E980" s="4">
        <v>26.7</v>
      </c>
      <c r="F980" s="1">
        <f t="shared" ca="1" si="156"/>
        <v>1952.5416666665926</v>
      </c>
      <c r="G980" s="5">
        <f ca="1">G974*6/12+G986*6/12</f>
        <v>2.7549999999999999</v>
      </c>
      <c r="H980" s="1">
        <f t="shared" ca="1" si="152"/>
        <v>256.43877303370783</v>
      </c>
      <c r="I980" s="1">
        <f t="shared" ca="1" si="153"/>
        <v>14.826005617977527</v>
      </c>
      <c r="J980" s="6">
        <f t="shared" ca="1" si="157"/>
        <v>19997.863435591025</v>
      </c>
      <c r="K980" s="1">
        <f t="shared" ca="1" si="154"/>
        <v>23.994305243820222</v>
      </c>
      <c r="L980" s="6">
        <f t="shared" ca="1" si="155"/>
        <v>1871.1477746570331</v>
      </c>
      <c r="M980" s="7">
        <f t="shared" ca="1" si="148"/>
        <v>12.669112889622481</v>
      </c>
      <c r="N980" s="8">
        <f ca="1">J980/AVERAGE(L860:L979)</f>
        <v>16.214043524370496</v>
      </c>
      <c r="O980" s="13">
        <f ca="1">1/M980-(G980/100-(((E980/E860)^(1/10))-1))</f>
        <v>0.10132758807191539</v>
      </c>
      <c r="P980" s="5">
        <f ca="1">((G980/G981+G980/1200+((1+G981/1200)^(-119))*(1-G980/G981)))</f>
        <v>1.0012128836292919</v>
      </c>
      <c r="Q980" s="5">
        <f ca="1">Q979*P979*E979/E980</f>
        <v>10.453275833995772</v>
      </c>
      <c r="R980" s="10">
        <f t="shared" ca="1" si="149"/>
        <v>0.11561890159498667</v>
      </c>
      <c r="S980" s="10">
        <f t="shared" ca="1" si="150"/>
        <v>1.0462454893415352E-2</v>
      </c>
      <c r="T980" s="10">
        <f t="shared" ca="1" si="151"/>
        <v>0.10515644670157132</v>
      </c>
      <c r="U980" s="10"/>
      <c r="V980" s="11"/>
      <c r="W980" s="12"/>
      <c r="X980" s="12"/>
    </row>
    <row r="981" spans="1:24" x14ac:dyDescent="0.2">
      <c r="A981" s="3">
        <v>1952.08</v>
      </c>
      <c r="B981" s="4">
        <v>25.18</v>
      </c>
      <c r="C981" s="1">
        <v>1.45</v>
      </c>
      <c r="D981" s="4">
        <v>2.3533300000000001</v>
      </c>
      <c r="E981" s="4">
        <v>26.7</v>
      </c>
      <c r="F981" s="1">
        <f t="shared" ca="1" si="156"/>
        <v>1952.6249999999259</v>
      </c>
      <c r="G981" s="5">
        <f ca="1">G974*5/12+G986*7/12</f>
        <v>2.7675000000000001</v>
      </c>
      <c r="H981" s="1">
        <f t="shared" ca="1" si="152"/>
        <v>257.46125617977526</v>
      </c>
      <c r="I981" s="1">
        <f t="shared" ca="1" si="153"/>
        <v>14.826005617977527</v>
      </c>
      <c r="J981" s="6">
        <f t="shared" ca="1" si="157"/>
        <v>20173.947759435778</v>
      </c>
      <c r="K981" s="1">
        <f t="shared" ca="1" si="154"/>
        <v>24.062402621348316</v>
      </c>
      <c r="L981" s="6">
        <f t="shared" ca="1" si="155"/>
        <v>1885.4629261601669</v>
      </c>
      <c r="M981" s="7">
        <f t="shared" ca="1" si="148"/>
        <v>12.678378236328623</v>
      </c>
      <c r="N981" s="8">
        <f ca="1">J981/AVERAGE(L861:L980)</f>
        <v>16.230371537881879</v>
      </c>
      <c r="O981" s="13">
        <f ca="1">1/M981-(G981/100-(((E981/E861)^(1/10))-1))</f>
        <v>0.10050683182892761</v>
      </c>
      <c r="P981" s="5">
        <f ca="1">((G981/G982+G981/1200+((1+G982/1200)^(-119))*(1-G981/G982)))</f>
        <v>1.0012239447632705</v>
      </c>
      <c r="Q981" s="5">
        <f ca="1">Q980*P980*E980/E981</f>
        <v>10.465954441127298</v>
      </c>
      <c r="R981" s="10">
        <f t="shared" ca="1" si="149"/>
        <v>0.11796698552138096</v>
      </c>
      <c r="S981" s="10">
        <f t="shared" ca="1" si="150"/>
        <v>1.0924094572742238E-2</v>
      </c>
      <c r="T981" s="10">
        <f t="shared" ca="1" si="151"/>
        <v>0.10704289094863872</v>
      </c>
      <c r="U981" s="10"/>
      <c r="V981" s="11"/>
      <c r="W981" s="12"/>
      <c r="X981" s="12"/>
    </row>
    <row r="982" spans="1:24" x14ac:dyDescent="0.2">
      <c r="A982" s="3">
        <v>1952.09</v>
      </c>
      <c r="B982" s="4">
        <v>24.78</v>
      </c>
      <c r="C982" s="1">
        <v>1.45</v>
      </c>
      <c r="D982" s="4">
        <v>2.36</v>
      </c>
      <c r="E982" s="4">
        <v>26.7</v>
      </c>
      <c r="F982" s="1">
        <f t="shared" ca="1" si="156"/>
        <v>1952.7083333332591</v>
      </c>
      <c r="G982" s="5">
        <f ca="1">G974*4/12+G986*8/12</f>
        <v>2.7800000000000002</v>
      </c>
      <c r="H982" s="1">
        <f t="shared" ca="1" si="152"/>
        <v>253.3713235955056</v>
      </c>
      <c r="I982" s="1">
        <f t="shared" ca="1" si="153"/>
        <v>14.826005617977527</v>
      </c>
      <c r="J982" s="6">
        <f t="shared" ca="1" si="157"/>
        <v>19950.282400043037</v>
      </c>
      <c r="K982" s="1">
        <f t="shared" ca="1" si="154"/>
        <v>24.13060224719101</v>
      </c>
      <c r="L982" s="6">
        <f t="shared" ca="1" si="155"/>
        <v>1900.0268952421941</v>
      </c>
      <c r="M982" s="7">
        <f t="shared" ca="1" si="148"/>
        <v>12.434678020425508</v>
      </c>
      <c r="N982" s="8">
        <f ca="1">J982/AVERAGE(L862:L981)</f>
        <v>15.924746204626713</v>
      </c>
      <c r="O982" s="13">
        <f ca="1">1/M982-(G982/100-(((E982/E862)^(1/10))-1))</f>
        <v>0.10192764735731108</v>
      </c>
      <c r="P982" s="5">
        <f ca="1">((G982/G983+G982/1200+((1+G983/1200)^(-119))*(1-G982/G983)))</f>
        <v>1.0012350053697001</v>
      </c>
      <c r="Q982" s="5">
        <f ca="1">Q981*P981*E981/E982</f>
        <v>10.478764191258142</v>
      </c>
      <c r="R982" s="10">
        <f t="shared" ca="1" si="149"/>
        <v>0.1181807999390645</v>
      </c>
      <c r="S982" s="10">
        <f t="shared" ca="1" si="150"/>
        <v>1.0802092132257357E-2</v>
      </c>
      <c r="T982" s="10">
        <f t="shared" ca="1" si="151"/>
        <v>0.10737870780680714</v>
      </c>
      <c r="U982" s="10"/>
      <c r="V982" s="11"/>
      <c r="W982" s="12"/>
      <c r="X982" s="12"/>
    </row>
    <row r="983" spans="1:24" x14ac:dyDescent="0.2">
      <c r="A983" s="3">
        <v>1952.1</v>
      </c>
      <c r="B983" s="4">
        <v>24.26</v>
      </c>
      <c r="C983" s="1">
        <v>1.4366699999999999</v>
      </c>
      <c r="D983" s="4">
        <v>2.3733300000000002</v>
      </c>
      <c r="E983" s="4">
        <v>26.7</v>
      </c>
      <c r="F983" s="1">
        <f t="shared" ca="1" si="156"/>
        <v>1952.7916666665924</v>
      </c>
      <c r="G983" s="5">
        <f ca="1">G974*3/12+G986*9/12</f>
        <v>2.7925</v>
      </c>
      <c r="H983" s="1">
        <f t="shared" ca="1" si="152"/>
        <v>248.05441123595506</v>
      </c>
      <c r="I983" s="1">
        <f t="shared" ca="1" si="153"/>
        <v>14.68970861460674</v>
      </c>
      <c r="J983" s="6">
        <f t="shared" ca="1" si="157"/>
        <v>19628.020529042911</v>
      </c>
      <c r="K983" s="1">
        <f t="shared" ca="1" si="154"/>
        <v>24.266899250561796</v>
      </c>
      <c r="L983" s="6">
        <f t="shared" ca="1" si="155"/>
        <v>1920.1883743690605</v>
      </c>
      <c r="M983" s="7">
        <f t="shared" ca="1" si="148"/>
        <v>12.131183558686873</v>
      </c>
      <c r="N983" s="8">
        <f ca="1">J983/AVERAGE(L863:L982)</f>
        <v>15.543695751343838</v>
      </c>
      <c r="O983" s="13">
        <f ca="1">1/M983-(G983/100-(((E983/E863)^(1/10))-1))</f>
        <v>0.10255109844602087</v>
      </c>
      <c r="P983" s="5">
        <f ca="1">((G983/G984+G983/1200+((1+G984/1200)^(-119))*(1-G983/G984)))</f>
        <v>1.0012460654490749</v>
      </c>
      <c r="Q983" s="5">
        <f ca="1">Q982*P982*E982/E983</f>
        <v>10.491705521302167</v>
      </c>
      <c r="R983" s="10">
        <f t="shared" ca="1" si="149"/>
        <v>0.1167650406446632</v>
      </c>
      <c r="S983" s="10">
        <f t="shared" ca="1" si="150"/>
        <v>1.1424521576314461E-2</v>
      </c>
      <c r="T983" s="10">
        <f t="shared" ca="1" si="151"/>
        <v>0.10534051906834874</v>
      </c>
      <c r="U983" s="10"/>
      <c r="V983" s="11"/>
      <c r="W983" s="12"/>
      <c r="X983" s="12"/>
    </row>
    <row r="984" spans="1:24" x14ac:dyDescent="0.2">
      <c r="A984" s="3">
        <v>1952.11</v>
      </c>
      <c r="B984" s="4">
        <v>25.03</v>
      </c>
      <c r="C984" s="1">
        <v>1.42333</v>
      </c>
      <c r="D984" s="4">
        <v>2.3866700000000001</v>
      </c>
      <c r="E984" s="4">
        <v>26.7</v>
      </c>
      <c r="F984" s="1">
        <f t="shared" ca="1" si="156"/>
        <v>1952.8749999999256</v>
      </c>
      <c r="G984" s="5">
        <f ca="1">G974*2/12+G986*10/12</f>
        <v>2.8050000000000002</v>
      </c>
      <c r="H984" s="1">
        <f t="shared" ca="1" si="152"/>
        <v>255.92753146067415</v>
      </c>
      <c r="I984" s="1">
        <f t="shared" ca="1" si="153"/>
        <v>14.553309362921347</v>
      </c>
      <c r="J984" s="6">
        <f t="shared" ca="1" si="157"/>
        <v>20346.968248704765</v>
      </c>
      <c r="K984" s="1">
        <f t="shared" ca="1" si="154"/>
        <v>24.403298502247189</v>
      </c>
      <c r="L984" s="6">
        <f t="shared" ca="1" si="155"/>
        <v>1940.1317902571395</v>
      </c>
      <c r="M984" s="7">
        <f t="shared" ca="1" si="148"/>
        <v>12.47346976551531</v>
      </c>
      <c r="N984" s="8">
        <f ca="1">J984/AVERAGE(L864:L983)</f>
        <v>15.986440360881511</v>
      </c>
      <c r="O984" s="13">
        <f ca="1">1/M984-(G984/100-(((E984/E864)^(1/10))-1))</f>
        <v>9.9538552420856796E-2</v>
      </c>
      <c r="P984" s="5">
        <f ca="1">((G984/G985+G984/1200+((1+G985/1200)^(-119))*(1-G984/G985)))</f>
        <v>1.0012571250018889</v>
      </c>
      <c r="Q984" s="5">
        <f ca="1">Q983*P983*E983/E984</f>
        <v>10.50477887305413</v>
      </c>
      <c r="R984" s="10">
        <f t="shared" ca="1" si="149"/>
        <v>0.12052181935351092</v>
      </c>
      <c r="S984" s="10">
        <f t="shared" ca="1" si="150"/>
        <v>1.1711998719801331E-2</v>
      </c>
      <c r="T984" s="10">
        <f t="shared" ca="1" si="151"/>
        <v>0.10880982063370959</v>
      </c>
      <c r="U984" s="10"/>
      <c r="V984" s="11"/>
      <c r="W984" s="12"/>
      <c r="X984" s="12"/>
    </row>
    <row r="985" spans="1:24" x14ac:dyDescent="0.2">
      <c r="A985" s="3">
        <v>1952.12</v>
      </c>
      <c r="B985" s="4">
        <v>26.04</v>
      </c>
      <c r="C985" s="1">
        <v>1.41</v>
      </c>
      <c r="D985" s="4">
        <v>2.4</v>
      </c>
      <c r="E985" s="4">
        <v>26.7</v>
      </c>
      <c r="F985" s="1">
        <f t="shared" ca="1" si="156"/>
        <v>1952.9583333332589</v>
      </c>
      <c r="G985" s="5">
        <f ca="1">G974*1/12+G986*11/12</f>
        <v>2.8174999999999999</v>
      </c>
      <c r="H985" s="1">
        <f t="shared" ca="1" si="152"/>
        <v>266.25461123595505</v>
      </c>
      <c r="I985" s="1">
        <f t="shared" ca="1" si="153"/>
        <v>14.41701235955056</v>
      </c>
      <c r="J985" s="6">
        <f t="shared" ca="1" si="157"/>
        <v>21263.51665862944</v>
      </c>
      <c r="K985" s="1">
        <f t="shared" ca="1" si="154"/>
        <v>24.539595505617974</v>
      </c>
      <c r="L985" s="6">
        <f t="shared" ca="1" si="155"/>
        <v>1959.7711206110082</v>
      </c>
      <c r="M985" s="7">
        <f t="shared" ca="1" si="148"/>
        <v>12.933964306161377</v>
      </c>
      <c r="N985" s="8">
        <f ca="1">J985/AVERAGE(L865:L984)</f>
        <v>16.576519452417251</v>
      </c>
      <c r="O985" s="13">
        <f ca="1">1/M985-(G985/100-(((E985/E865)^(1/10))-1))</f>
        <v>9.5937782739668243E-2</v>
      </c>
      <c r="P985" s="5">
        <f ca="1">((G985/G986+G985/1200+((1+G986/1200)^(-119))*(1-G985/G986)))</f>
        <v>1.0012681840286355</v>
      </c>
      <c r="Q985" s="5">
        <f ca="1">Q984*P984*E984/E985</f>
        <v>10.51798469321476</v>
      </c>
      <c r="R985" s="10">
        <f t="shared" ca="1" si="149"/>
        <v>0.12065201356547783</v>
      </c>
      <c r="S985" s="10">
        <f t="shared" ca="1" si="150"/>
        <v>1.2411734829607557E-2</v>
      </c>
      <c r="T985" s="10">
        <f t="shared" ca="1" si="151"/>
        <v>0.10824027873587028</v>
      </c>
      <c r="U985" s="10"/>
      <c r="V985" s="11"/>
      <c r="W985" s="12"/>
      <c r="X985" s="12"/>
    </row>
    <row r="986" spans="1:24" x14ac:dyDescent="0.2">
      <c r="A986" s="3">
        <v>1953.01</v>
      </c>
      <c r="B986" s="4">
        <v>26.18</v>
      </c>
      <c r="C986" s="1">
        <v>1.41</v>
      </c>
      <c r="D986" s="4">
        <v>2.41</v>
      </c>
      <c r="E986" s="4">
        <v>26.6</v>
      </c>
      <c r="F986" s="1">
        <f t="shared" ca="1" si="156"/>
        <v>1953.0416666665922</v>
      </c>
      <c r="G986" s="5">
        <v>2.83</v>
      </c>
      <c r="H986" s="1">
        <f t="shared" ca="1" si="152"/>
        <v>268.69242631578948</v>
      </c>
      <c r="I986" s="1">
        <f t="shared" ca="1" si="153"/>
        <v>14.471211654135336</v>
      </c>
      <c r="J986" s="6">
        <f t="shared" ca="1" si="157"/>
        <v>21554.512278852686</v>
      </c>
      <c r="K986" s="1">
        <f t="shared" ca="1" si="154"/>
        <v>24.734482330827067</v>
      </c>
      <c r="L986" s="6">
        <f t="shared" ca="1" si="155"/>
        <v>1984.2007101617635</v>
      </c>
      <c r="M986" s="7">
        <f t="shared" ca="1" si="148"/>
        <v>13.010773447995188</v>
      </c>
      <c r="N986" s="8">
        <f ca="1">J986/AVERAGE(L866:L985)</f>
        <v>16.673801176942</v>
      </c>
      <c r="O986" s="13">
        <f ca="1">1/M986-(G986/100-(((E986/E866)^(1/10))-1))</f>
        <v>9.4963627445531731E-2</v>
      </c>
      <c r="P986" s="5">
        <f ca="1">((G986/G987+G986/1200+((1+G987/1200)^(-119))*(1-G986/G987)))</f>
        <v>1.0048812086921362</v>
      </c>
      <c r="Q986" s="5">
        <f ca="1">Q985*P985*E985/E986</f>
        <v>10.570914874895136</v>
      </c>
      <c r="R986" s="10">
        <f t="shared" ca="1" si="149"/>
        <v>0.1236870893310944</v>
      </c>
      <c r="S986" s="10">
        <f t="shared" ca="1" si="150"/>
        <v>1.2477830286995673E-2</v>
      </c>
      <c r="T986" s="10">
        <f t="shared" ca="1" si="151"/>
        <v>0.11120925904409873</v>
      </c>
      <c r="U986" s="10"/>
      <c r="V986" s="11"/>
      <c r="W986" s="12"/>
      <c r="X986" s="12"/>
    </row>
    <row r="987" spans="1:24" x14ac:dyDescent="0.2">
      <c r="A987" s="3">
        <v>1953.02</v>
      </c>
      <c r="B987" s="4">
        <v>25.86</v>
      </c>
      <c r="C987" s="1">
        <v>1.41</v>
      </c>
      <c r="D987" s="4">
        <v>2.42</v>
      </c>
      <c r="E987" s="4">
        <v>26.5</v>
      </c>
      <c r="F987" s="1">
        <f t="shared" ca="1" si="156"/>
        <v>1953.1249999999254</v>
      </c>
      <c r="G987" s="5">
        <v>2.8008333333333333</v>
      </c>
      <c r="H987" s="1">
        <f t="shared" ca="1" si="152"/>
        <v>266.40971999999999</v>
      </c>
      <c r="I987" s="1">
        <f t="shared" ca="1" si="153"/>
        <v>14.525819999999998</v>
      </c>
      <c r="J987" s="6">
        <f t="shared" ca="1" si="157"/>
        <v>21468.498661596241</v>
      </c>
      <c r="K987" s="1">
        <f t="shared" ca="1" si="154"/>
        <v>24.930839999999996</v>
      </c>
      <c r="L987" s="6">
        <f t="shared" ca="1" si="155"/>
        <v>2009.0397046041335</v>
      </c>
      <c r="M987" s="7">
        <f t="shared" ca="1" si="148"/>
        <v>12.859346880687903</v>
      </c>
      <c r="N987" s="8">
        <f ca="1">J987/AVERAGE(L867:L986)</f>
        <v>16.479048621864926</v>
      </c>
      <c r="O987" s="13">
        <f ca="1">1/M987-(G987/100-(((E987/E867)^(1/10))-1))</f>
        <v>9.5766307552287613E-2</v>
      </c>
      <c r="P987" s="5">
        <f ca="1">((G987/G988+G987/1200+((1+G988/1200)^(-119))*(1-G987/G988)))</f>
        <v>1.004860409031344</v>
      </c>
      <c r="Q987" s="5">
        <f ca="1">Q986*P986*E986/E987</f>
        <v>10.662598673886933</v>
      </c>
      <c r="R987" s="10">
        <f t="shared" ca="1" si="149"/>
        <v>0.12591828189513965</v>
      </c>
      <c r="S987" s="10">
        <f t="shared" ca="1" si="150"/>
        <v>1.1178854248055092E-2</v>
      </c>
      <c r="T987" s="10">
        <f t="shared" ca="1" si="151"/>
        <v>0.11473942764708456</v>
      </c>
      <c r="U987" s="10"/>
      <c r="V987" s="11"/>
      <c r="W987" s="12"/>
      <c r="X987" s="12"/>
    </row>
    <row r="988" spans="1:24" x14ac:dyDescent="0.2">
      <c r="A988" s="3">
        <v>1953.03</v>
      </c>
      <c r="B988" s="4">
        <v>25.99</v>
      </c>
      <c r="C988" s="1">
        <v>1.41</v>
      </c>
      <c r="D988" s="4">
        <v>2.4300000000000002</v>
      </c>
      <c r="E988" s="4">
        <v>26.6</v>
      </c>
      <c r="F988" s="1">
        <f t="shared" ca="1" si="156"/>
        <v>1953.2083333332587</v>
      </c>
      <c r="G988" s="5">
        <v>2.7716666666666665</v>
      </c>
      <c r="H988" s="1">
        <f t="shared" ca="1" si="152"/>
        <v>266.74240488721802</v>
      </c>
      <c r="I988" s="1">
        <f t="shared" ca="1" si="153"/>
        <v>14.471211654135336</v>
      </c>
      <c r="J988" s="6">
        <f t="shared" ca="1" si="157"/>
        <v>21592.487546304903</v>
      </c>
      <c r="K988" s="1">
        <f t="shared" ca="1" si="154"/>
        <v>24.939747744360901</v>
      </c>
      <c r="L988" s="6">
        <f t="shared" ca="1" si="155"/>
        <v>2018.8435835906471</v>
      </c>
      <c r="M988" s="7">
        <f t="shared" ca="1" si="148"/>
        <v>12.834819340092496</v>
      </c>
      <c r="N988" s="8">
        <f ca="1">J988/AVERAGE(L868:L987)</f>
        <v>16.446063827451113</v>
      </c>
      <c r="O988" s="13">
        <f ca="1">1/M988-(G988/100-(((E988/E868)^(1/10))-1))</f>
        <v>9.4761026384425684E-2</v>
      </c>
      <c r="P988" s="5">
        <f ca="1">((G988/G989+G988/1200+((1+G989/1200)^(-119))*(1-G988/G989)))</f>
        <v>0.99727096991141007</v>
      </c>
      <c r="Q988" s="5">
        <f ca="1">Q987*P987*E987/E988</f>
        <v>10.674143478069395</v>
      </c>
      <c r="R988" s="10">
        <f t="shared" ca="1" si="149"/>
        <v>0.12477965829886362</v>
      </c>
      <c r="S988" s="10">
        <f t="shared" ca="1" si="150"/>
        <v>1.0984451999123568E-2</v>
      </c>
      <c r="T988" s="10">
        <f t="shared" ca="1" si="151"/>
        <v>0.11379520629974005</v>
      </c>
      <c r="U988" s="10"/>
      <c r="V988" s="11"/>
      <c r="W988" s="12"/>
      <c r="X988" s="12"/>
    </row>
    <row r="989" spans="1:24" x14ac:dyDescent="0.2">
      <c r="A989" s="3">
        <v>1953.04</v>
      </c>
      <c r="B989" s="4">
        <v>24.71</v>
      </c>
      <c r="C989" s="1">
        <v>1.41333</v>
      </c>
      <c r="D989" s="4">
        <v>2.4566699999999999</v>
      </c>
      <c r="E989" s="4">
        <v>26.6</v>
      </c>
      <c r="F989" s="1">
        <f t="shared" ca="1" si="156"/>
        <v>1953.2916666665919</v>
      </c>
      <c r="G989" s="5">
        <v>2.83</v>
      </c>
      <c r="H989" s="1">
        <f t="shared" ca="1" si="152"/>
        <v>253.6054184210526</v>
      </c>
      <c r="I989" s="1">
        <f t="shared" ca="1" si="153"/>
        <v>14.50538834548872</v>
      </c>
      <c r="J989" s="6">
        <f t="shared" ca="1" si="157"/>
        <v>20626.913292465528</v>
      </c>
      <c r="K989" s="1">
        <f t="shared" ca="1" si="154"/>
        <v>25.213469173308269</v>
      </c>
      <c r="L989" s="6">
        <f t="shared" ca="1" si="155"/>
        <v>2050.7292221044636</v>
      </c>
      <c r="M989" s="7">
        <f t="shared" ca="1" si="148"/>
        <v>12.163901454006806</v>
      </c>
      <c r="N989" s="8">
        <f ca="1">J989/AVERAGE(L869:L988)</f>
        <v>15.589068380196153</v>
      </c>
      <c r="O989" s="13">
        <f ca="1">1/M989-(G989/100-(((E989/E869)^(1/10))-1))</f>
        <v>9.7268197476296225E-2</v>
      </c>
      <c r="P989" s="5">
        <f ca="1">((G989/G990+G989/1200+((1+G990/1200)^(-119))*(1-G989/G990)))</f>
        <v>0.98355251012199285</v>
      </c>
      <c r="Q989" s="5">
        <f ca="1">Q988*P988*E988/E989</f>
        <v>10.645013419347817</v>
      </c>
      <c r="R989" s="10">
        <f t="shared" ca="1" si="149"/>
        <v>0.13544231027814413</v>
      </c>
      <c r="S989" s="10">
        <f t="shared" ca="1" si="150"/>
        <v>1.1260812680849774E-2</v>
      </c>
      <c r="T989" s="10">
        <f t="shared" ca="1" si="151"/>
        <v>0.12418149759729435</v>
      </c>
      <c r="U989" s="10"/>
      <c r="V989" s="11"/>
      <c r="W989" s="12"/>
      <c r="X989" s="12"/>
    </row>
    <row r="990" spans="1:24" x14ac:dyDescent="0.2">
      <c r="A990" s="3">
        <v>1953.05</v>
      </c>
      <c r="B990" s="4">
        <v>24.84</v>
      </c>
      <c r="C990" s="1">
        <v>1.4166700000000001</v>
      </c>
      <c r="D990" s="4">
        <v>2.48333</v>
      </c>
      <c r="E990" s="4">
        <v>26.7</v>
      </c>
      <c r="F990" s="1">
        <f t="shared" ca="1" si="156"/>
        <v>1953.3749999999252</v>
      </c>
      <c r="G990" s="5">
        <v>3.05</v>
      </c>
      <c r="H990" s="1">
        <f t="shared" ca="1" si="152"/>
        <v>253.98481348314607</v>
      </c>
      <c r="I990" s="1">
        <f t="shared" ca="1" si="153"/>
        <v>14.485211985393258</v>
      </c>
      <c r="J990" s="6">
        <f t="shared" ca="1" si="157"/>
        <v>20755.950427753389</v>
      </c>
      <c r="K990" s="1">
        <f t="shared" ca="1" si="154"/>
        <v>25.391630711235955</v>
      </c>
      <c r="L990" s="6">
        <f t="shared" ca="1" si="155"/>
        <v>2075.0352003121102</v>
      </c>
      <c r="M990" s="7">
        <f t="shared" ca="1" si="148"/>
        <v>12.14197079186779</v>
      </c>
      <c r="N990" s="8">
        <f ca="1">J990/AVERAGE(L870:L989)</f>
        <v>15.563203387107317</v>
      </c>
      <c r="O990" s="13">
        <f ca="1">1/M990-(G990/100-(((E990/E870)^(1/10))-1))</f>
        <v>9.5010295236366601E-2</v>
      </c>
      <c r="P990" s="5">
        <f ca="1">((G990/G991+G990/1200+((1+G991/1200)^(-119))*(1-G990/G991)))</f>
        <v>0.99742735979139274</v>
      </c>
      <c r="Q990" s="5">
        <f ca="1">Q989*P989*E989/E990</f>
        <v>10.430716449148205</v>
      </c>
      <c r="R990" s="10">
        <f t="shared" ca="1" si="149"/>
        <v>0.13728611084457865</v>
      </c>
      <c r="S990" s="10">
        <f t="shared" ca="1" si="150"/>
        <v>1.3985170788883394E-2</v>
      </c>
      <c r="T990" s="10">
        <f t="shared" ca="1" si="151"/>
        <v>0.12330094005569525</v>
      </c>
      <c r="U990" s="10"/>
      <c r="V990" s="11"/>
      <c r="W990" s="12"/>
      <c r="X990" s="12"/>
    </row>
    <row r="991" spans="1:24" x14ac:dyDescent="0.2">
      <c r="A991" s="3">
        <v>1953.06</v>
      </c>
      <c r="B991" s="4">
        <v>23.95</v>
      </c>
      <c r="C991" s="1">
        <v>1.42</v>
      </c>
      <c r="D991" s="4">
        <v>2.5099999999999998</v>
      </c>
      <c r="E991" s="4">
        <v>26.8</v>
      </c>
      <c r="F991" s="1">
        <f t="shared" ca="1" si="156"/>
        <v>1953.4583333332585</v>
      </c>
      <c r="G991" s="5">
        <v>3.11</v>
      </c>
      <c r="H991" s="1">
        <f t="shared" ca="1" si="152"/>
        <v>243.9709645522388</v>
      </c>
      <c r="I991" s="1">
        <f t="shared" ca="1" si="153"/>
        <v>14.465084328358207</v>
      </c>
      <c r="J991" s="6">
        <f t="shared" ca="1" si="157"/>
        <v>20036.115115334873</v>
      </c>
      <c r="K991" s="1">
        <f t="shared" ca="1" si="154"/>
        <v>25.568564552238801</v>
      </c>
      <c r="L991" s="6">
        <f t="shared" ca="1" si="155"/>
        <v>2099.8183273273708</v>
      </c>
      <c r="M991" s="7">
        <f t="shared" ca="1" si="148"/>
        <v>11.62440788547009</v>
      </c>
      <c r="N991" s="8">
        <f ca="1">J991/AVERAGE(L871:L990)</f>
        <v>14.904522212477099</v>
      </c>
      <c r="O991" s="13">
        <f ca="1">1/M991-(G991/100-(((E991/E871)^(1/10))-1))</f>
        <v>9.8467265923936093E-2</v>
      </c>
      <c r="P991" s="5">
        <f ca="1">((G991/G992+G991/1200+((1+G992/1200)^(-119))*(1-G991/G992)))</f>
        <v>1.0180660886362762</v>
      </c>
      <c r="Q991" s="5">
        <f ca="1">Q990*P990*E990/E991</f>
        <v>10.365061513499805</v>
      </c>
      <c r="R991" s="10">
        <f t="shared" ca="1" si="149"/>
        <v>0.14118308282615111</v>
      </c>
      <c r="S991" s="10">
        <f t="shared" ca="1" si="150"/>
        <v>1.4127885287435582E-2</v>
      </c>
      <c r="T991" s="10">
        <f t="shared" ca="1" si="151"/>
        <v>0.12705519753871553</v>
      </c>
      <c r="U991" s="10"/>
      <c r="V991" s="11"/>
      <c r="W991" s="12"/>
      <c r="X991" s="12"/>
    </row>
    <row r="992" spans="1:24" x14ac:dyDescent="0.2">
      <c r="A992" s="3">
        <v>1953.07</v>
      </c>
      <c r="B992" s="4">
        <v>24.29</v>
      </c>
      <c r="C992" s="1">
        <v>1.42</v>
      </c>
      <c r="D992" s="4">
        <v>2.5233300000000001</v>
      </c>
      <c r="E992" s="4">
        <v>26.8</v>
      </c>
      <c r="F992" s="1">
        <f t="shared" ca="1" si="156"/>
        <v>1953.5416666665917</v>
      </c>
      <c r="G992" s="5">
        <v>2.93</v>
      </c>
      <c r="H992" s="1">
        <f t="shared" ca="1" si="152"/>
        <v>247.43443544776116</v>
      </c>
      <c r="I992" s="1">
        <f t="shared" ca="1" si="153"/>
        <v>14.465084328358207</v>
      </c>
      <c r="J992" s="6">
        <f t="shared" ca="1" si="157"/>
        <v>20419.548076832234</v>
      </c>
      <c r="K992" s="1">
        <f t="shared" ca="1" si="154"/>
        <v>25.704352984701494</v>
      </c>
      <c r="L992" s="6">
        <f t="shared" ca="1" si="155"/>
        <v>2121.2539418984393</v>
      </c>
      <c r="M992" s="7">
        <f t="shared" ca="1" si="148"/>
        <v>11.750201645310009</v>
      </c>
      <c r="N992" s="8">
        <f ca="1">J992/AVERAGE(L872:L991)</f>
        <v>15.069129207230231</v>
      </c>
      <c r="O992" s="13">
        <f ca="1">1/M992-(G992/100-(((E992/E872)^(1/10))-1))</f>
        <v>9.9944492326542553E-2</v>
      </c>
      <c r="P992" s="5">
        <f ca="1">((G992/G993+G992/1200+((1+G993/1200)^(-119))*(1-G992/G993)))</f>
        <v>1.0007239184253585</v>
      </c>
      <c r="Q992" s="5">
        <f ca="1">Q991*P991*E991/E992</f>
        <v>10.552317633523149</v>
      </c>
      <c r="R992" s="10">
        <f t="shared" ca="1" si="149"/>
        <v>0.13725175253058586</v>
      </c>
      <c r="S992" s="10">
        <f t="shared" ca="1" si="150"/>
        <v>1.2071995591179441E-2</v>
      </c>
      <c r="T992" s="10">
        <f t="shared" ca="1" si="151"/>
        <v>0.12517975693940642</v>
      </c>
      <c r="U992" s="10"/>
      <c r="V992" s="11"/>
      <c r="W992" s="12"/>
      <c r="X992" s="12"/>
    </row>
    <row r="993" spans="1:24" x14ac:dyDescent="0.2">
      <c r="A993" s="3">
        <v>1953.08</v>
      </c>
      <c r="B993" s="4">
        <v>24.39</v>
      </c>
      <c r="C993" s="1">
        <v>1.42</v>
      </c>
      <c r="D993" s="4">
        <v>2.53667</v>
      </c>
      <c r="E993" s="4">
        <v>26.9</v>
      </c>
      <c r="F993" s="1">
        <f t="shared" ca="1" si="156"/>
        <v>1953.624999999925</v>
      </c>
      <c r="G993" s="5">
        <v>2.95</v>
      </c>
      <c r="H993" s="1">
        <f t="shared" ca="1" si="152"/>
        <v>247.52948587360595</v>
      </c>
      <c r="I993" s="1">
        <f t="shared" ca="1" si="153"/>
        <v>14.411310780669144</v>
      </c>
      <c r="J993" s="6">
        <f t="shared" ca="1" si="157"/>
        <v>20526.500009925305</v>
      </c>
      <c r="K993" s="1">
        <f t="shared" ca="1" si="154"/>
        <v>25.744182900000002</v>
      </c>
      <c r="L993" s="6">
        <f t="shared" ca="1" si="155"/>
        <v>2134.8485764730312</v>
      </c>
      <c r="M993" s="7">
        <f t="shared" ca="1" si="148"/>
        <v>11.715076201734012</v>
      </c>
      <c r="N993" s="8">
        <f ca="1">J993/AVERAGE(L873:L992)</f>
        <v>15.027019046734083</v>
      </c>
      <c r="O993" s="13">
        <f ca="1">1/M993-(G993/100-(((E993/E873)^(1/10))-1))</f>
        <v>0.10099082396456584</v>
      </c>
      <c r="P993" s="5">
        <f ca="1">((G993/G994+G993/1200+((1+G994/1200)^(-119))*(1-G993/G994)))</f>
        <v>1.0093554892706844</v>
      </c>
      <c r="Q993" s="5">
        <f ca="1">Q992*P992*E992/E993</f>
        <v>10.520700306261942</v>
      </c>
      <c r="R993" s="10">
        <f t="shared" ca="1" si="149"/>
        <v>0.14005750752165169</v>
      </c>
      <c r="S993" s="10">
        <f t="shared" ca="1" si="150"/>
        <v>1.2879277687620982E-2</v>
      </c>
      <c r="T993" s="10">
        <f t="shared" ca="1" si="151"/>
        <v>0.12717822983403071</v>
      </c>
      <c r="U993" s="10"/>
      <c r="V993" s="11"/>
      <c r="W993" s="12"/>
      <c r="X993" s="12"/>
    </row>
    <row r="994" spans="1:24" x14ac:dyDescent="0.2">
      <c r="A994" s="3">
        <v>1953.09</v>
      </c>
      <c r="B994" s="4">
        <v>23.27</v>
      </c>
      <c r="C994" s="1">
        <v>1.42</v>
      </c>
      <c r="D994" s="4">
        <v>2.5499999999999998</v>
      </c>
      <c r="E994" s="4">
        <v>26.9</v>
      </c>
      <c r="F994" s="1">
        <f t="shared" ca="1" si="156"/>
        <v>1953.7083333332582</v>
      </c>
      <c r="G994" s="5">
        <v>2.87</v>
      </c>
      <c r="H994" s="1">
        <f t="shared" ca="1" si="152"/>
        <v>236.16281821561338</v>
      </c>
      <c r="I994" s="1">
        <f t="shared" ca="1" si="153"/>
        <v>14.411310780669144</v>
      </c>
      <c r="J994" s="6">
        <f t="shared" ca="1" si="157"/>
        <v>19683.502435375278</v>
      </c>
      <c r="K994" s="1">
        <f t="shared" ca="1" si="154"/>
        <v>25.879466542750926</v>
      </c>
      <c r="L994" s="6">
        <f t="shared" ca="1" si="155"/>
        <v>2156.9802840656189</v>
      </c>
      <c r="M994" s="7">
        <f t="shared" ca="1" si="148"/>
        <v>11.13934935726293</v>
      </c>
      <c r="N994" s="8">
        <f ca="1">J994/AVERAGE(L874:L993)</f>
        <v>14.29474795419709</v>
      </c>
      <c r="O994" s="13">
        <f ca="1">1/M994-(G994/100-(((E994/E874)^(1/10))-1))</f>
        <v>0.10560037156783557</v>
      </c>
      <c r="P994" s="5">
        <f ca="1">((G994/G995+G994/1200+((1+G995/1200)^(-119))*(1-G994/G995)))</f>
        <v>1.020678701404313</v>
      </c>
      <c r="Q994" s="5">
        <f ca="1">Q993*P993*E993/E994</f>
        <v>10.619126605097259</v>
      </c>
      <c r="R994" s="10">
        <f t="shared" ca="1" si="149"/>
        <v>0.14811930578144072</v>
      </c>
      <c r="S994" s="10">
        <f t="shared" ca="1" si="150"/>
        <v>1.1614031146959913E-2</v>
      </c>
      <c r="T994" s="10">
        <f t="shared" ca="1" si="151"/>
        <v>0.13650527463448081</v>
      </c>
      <c r="U994" s="10"/>
      <c r="V994" s="11"/>
      <c r="W994" s="12"/>
      <c r="X994" s="12"/>
    </row>
    <row r="995" spans="1:24" x14ac:dyDescent="0.2">
      <c r="A995" s="3">
        <v>1953.1</v>
      </c>
      <c r="B995" s="4">
        <v>23.97</v>
      </c>
      <c r="C995" s="1">
        <v>1.43</v>
      </c>
      <c r="D995" s="4">
        <v>2.53667</v>
      </c>
      <c r="E995" s="4">
        <v>27</v>
      </c>
      <c r="F995" s="1">
        <f t="shared" ca="1" si="156"/>
        <v>1953.7916666665915</v>
      </c>
      <c r="G995" s="5">
        <v>2.66</v>
      </c>
      <c r="H995" s="1">
        <f t="shared" ca="1" si="152"/>
        <v>242.36599666666663</v>
      </c>
      <c r="I995" s="1">
        <f t="shared" ca="1" si="153"/>
        <v>14.459047777777776</v>
      </c>
      <c r="J995" s="6">
        <f t="shared" ca="1" si="157"/>
        <v>20300.946526542513</v>
      </c>
      <c r="K995" s="1">
        <f t="shared" ca="1" si="154"/>
        <v>25.648834074444444</v>
      </c>
      <c r="L995" s="6">
        <f t="shared" ca="1" si="155"/>
        <v>2148.3855663531335</v>
      </c>
      <c r="M995" s="7">
        <f t="shared" ca="1" si="148"/>
        <v>11.391934765421421</v>
      </c>
      <c r="N995" s="8">
        <f ca="1">J995/AVERAGE(L875:L994)</f>
        <v>14.6237988988797</v>
      </c>
      <c r="O995" s="13">
        <f ca="1">1/M995-(G995/100-(((E995/E875)^(1/10))-1))</f>
        <v>0.10609757559259148</v>
      </c>
      <c r="P995" s="5">
        <f ca="1">((G995/G996+G995/1200+((1+G996/1200)^(-119))*(1-G995/G996)))</f>
        <v>1.0004767054054859</v>
      </c>
      <c r="Q995" s="5">
        <f ca="1">Q994*P994*E994/E995</f>
        <v>10.798572959437408</v>
      </c>
      <c r="R995" s="10">
        <f t="shared" ca="1" si="149"/>
        <v>0.14478018787325175</v>
      </c>
      <c r="S995" s="10">
        <f t="shared" ca="1" si="150"/>
        <v>9.6887731852812742E-3</v>
      </c>
      <c r="T995" s="10">
        <f t="shared" ca="1" si="151"/>
        <v>0.13509141468797048</v>
      </c>
      <c r="U995" s="10"/>
      <c r="V995" s="11"/>
      <c r="W995" s="12"/>
      <c r="X995" s="12"/>
    </row>
    <row r="996" spans="1:24" x14ac:dyDescent="0.2">
      <c r="A996" s="3">
        <v>1953.11</v>
      </c>
      <c r="B996" s="4">
        <v>24.5</v>
      </c>
      <c r="C996" s="1">
        <v>1.44</v>
      </c>
      <c r="D996" s="4">
        <v>2.5233300000000001</v>
      </c>
      <c r="E996" s="4">
        <v>26.9</v>
      </c>
      <c r="F996" s="1">
        <f t="shared" ca="1" si="156"/>
        <v>1953.8749999999247</v>
      </c>
      <c r="G996" s="5">
        <v>2.68</v>
      </c>
      <c r="H996" s="1">
        <f t="shared" ca="1" si="152"/>
        <v>248.64585501858735</v>
      </c>
      <c r="I996" s="1">
        <f t="shared" ca="1" si="153"/>
        <v>14.614286988847583</v>
      </c>
      <c r="J996" s="6">
        <f t="shared" ca="1" si="157"/>
        <v>20928.966651396451</v>
      </c>
      <c r="K996" s="1">
        <f t="shared" ca="1" si="154"/>
        <v>25.608797769144982</v>
      </c>
      <c r="L996" s="6">
        <f t="shared" ca="1" si="155"/>
        <v>2155.5383436925799</v>
      </c>
      <c r="M996" s="7">
        <f t="shared" ca="1" si="148"/>
        <v>11.644070268505777</v>
      </c>
      <c r="N996" s="8">
        <f ca="1">J996/AVERAGE(L876:L995)</f>
        <v>14.953068513374772</v>
      </c>
      <c r="O996" s="13">
        <f ca="1">1/M996-(G996/100-(((E996/E876)^(1/10))-1))</f>
        <v>0.10360914376609937</v>
      </c>
      <c r="P996" s="5">
        <f ca="1">((G996/G997+G996/1200+((1+G997/1200)^(-119))*(1-G996/G997)))</f>
        <v>1.0100968735423244</v>
      </c>
      <c r="Q996" s="5">
        <f ca="1">Q995*P995*E995/E996</f>
        <v>10.843883228012828</v>
      </c>
      <c r="R996" s="10">
        <f t="shared" ca="1" si="149"/>
        <v>0.14095040856172303</v>
      </c>
      <c r="S996" s="10">
        <f t="shared" ca="1" si="150"/>
        <v>9.5294043800555617E-3</v>
      </c>
      <c r="T996" s="10">
        <f t="shared" ca="1" si="151"/>
        <v>0.13142100418166747</v>
      </c>
      <c r="U996" s="10"/>
      <c r="V996" s="11"/>
      <c r="W996" s="12"/>
      <c r="X996" s="12"/>
    </row>
    <row r="997" spans="1:24" x14ac:dyDescent="0.2">
      <c r="A997" s="3">
        <v>1953.12</v>
      </c>
      <c r="B997" s="4">
        <v>24.83</v>
      </c>
      <c r="C997" s="1">
        <v>1.45</v>
      </c>
      <c r="D997" s="4">
        <v>2.5099999999999998</v>
      </c>
      <c r="E997" s="4">
        <v>26.9</v>
      </c>
      <c r="F997" s="1">
        <f t="shared" ca="1" si="156"/>
        <v>1953.958333333258</v>
      </c>
      <c r="G997" s="5">
        <v>2.59</v>
      </c>
      <c r="H997" s="1">
        <f t="shared" ca="1" si="152"/>
        <v>251.99496245353157</v>
      </c>
      <c r="I997" s="1">
        <f t="shared" ca="1" si="153"/>
        <v>14.715775092936802</v>
      </c>
      <c r="J997" s="6">
        <f t="shared" ca="1" si="157"/>
        <v>21314.088112566707</v>
      </c>
      <c r="K997" s="1">
        <f t="shared" ca="1" si="154"/>
        <v>25.473514126394051</v>
      </c>
      <c r="L997" s="6">
        <f t="shared" ca="1" si="155"/>
        <v>2154.5856287773836</v>
      </c>
      <c r="M997" s="7">
        <f t="shared" ca="1" si="148"/>
        <v>11.754449184027299</v>
      </c>
      <c r="N997" s="8">
        <f ca="1">J997/AVERAGE(L877:L996)</f>
        <v>15.10139525701598</v>
      </c>
      <c r="O997" s="13">
        <f ca="1">1/M997-(G997/100-(((E997/E877)^(1/10))-1))</f>
        <v>0.10370269083937061</v>
      </c>
      <c r="P997" s="5">
        <f ca="1">((G997/G998+G997/1200+((1+G998/1200)^(-119))*(1-G997/G998)))</f>
        <v>1.0118200222971947</v>
      </c>
      <c r="Q997" s="5">
        <f ca="1">Q996*P996*E996/E997</f>
        <v>10.953372545673806</v>
      </c>
      <c r="R997" s="10">
        <f t="shared" ca="1" si="149"/>
        <v>0.14120169618292677</v>
      </c>
      <c r="S997" s="10">
        <f t="shared" ca="1" si="150"/>
        <v>8.4527711415074425E-3</v>
      </c>
      <c r="T997" s="10">
        <f t="shared" ca="1" si="151"/>
        <v>0.13274892504141933</v>
      </c>
      <c r="U997" s="10"/>
      <c r="V997" s="11"/>
      <c r="W997" s="12"/>
      <c r="X997" s="12"/>
    </row>
    <row r="998" spans="1:24" x14ac:dyDescent="0.2">
      <c r="A998" s="3">
        <v>1954.01</v>
      </c>
      <c r="B998" s="4">
        <v>25.46</v>
      </c>
      <c r="C998" s="1">
        <v>1.4566699999999999</v>
      </c>
      <c r="D998" s="4">
        <v>2.5233300000000001</v>
      </c>
      <c r="E998" s="4">
        <v>26.9</v>
      </c>
      <c r="F998" s="1">
        <f t="shared" ca="1" si="156"/>
        <v>1954.0416666665913</v>
      </c>
      <c r="G998" s="5">
        <v>2.48</v>
      </c>
      <c r="H998" s="1">
        <f t="shared" ca="1" si="152"/>
        <v>258.38871301115239</v>
      </c>
      <c r="I998" s="1">
        <f t="shared" ca="1" si="153"/>
        <v>14.783467658364311</v>
      </c>
      <c r="J998" s="6">
        <f t="shared" ca="1" si="157"/>
        <v>21959.081060821292</v>
      </c>
      <c r="K998" s="1">
        <f t="shared" ca="1" si="154"/>
        <v>25.608797769144982</v>
      </c>
      <c r="L998" s="6">
        <f t="shared" ca="1" si="155"/>
        <v>2176.3553815083346</v>
      </c>
      <c r="M998" s="7">
        <f t="shared" ca="1" si="148"/>
        <v>12.002650554927831</v>
      </c>
      <c r="N998" s="8">
        <f ca="1">J998/AVERAGE(L878:L997)</f>
        <v>15.427061391002459</v>
      </c>
      <c r="O998" s="13">
        <f ca="1">1/M998-(G998/100-(((E998/E878)^(1/10))-1))</f>
        <v>0.10304345229837092</v>
      </c>
      <c r="P998" s="5">
        <f ca="1">((G998/G999+G998/1200+((1+G999/1200)^(-119))*(1-G998/G999)))</f>
        <v>1.0029454226504648</v>
      </c>
      <c r="Q998" s="5">
        <f ca="1">Q997*P997*E997/E998</f>
        <v>11.08284165339315</v>
      </c>
      <c r="R998" s="10">
        <f t="shared" ca="1" si="149"/>
        <v>0.14154011284922263</v>
      </c>
      <c r="S998" s="10">
        <f t="shared" ca="1" si="150"/>
        <v>7.2883489509014687E-3</v>
      </c>
      <c r="T998" s="10">
        <f t="shared" ca="1" si="151"/>
        <v>0.13425176389832116</v>
      </c>
      <c r="U998" s="10"/>
      <c r="V998" s="11"/>
      <c r="W998" s="12"/>
      <c r="X998" s="12"/>
    </row>
    <row r="999" spans="1:24" x14ac:dyDescent="0.2">
      <c r="A999" s="3">
        <v>1954.02</v>
      </c>
      <c r="B999" s="4">
        <v>26.02</v>
      </c>
      <c r="C999" s="1">
        <v>1.46333</v>
      </c>
      <c r="D999" s="4">
        <v>2.53667</v>
      </c>
      <c r="E999" s="4">
        <v>26.9</v>
      </c>
      <c r="F999" s="1">
        <f t="shared" ca="1" si="156"/>
        <v>1954.1249999999245</v>
      </c>
      <c r="G999" s="5">
        <v>2.4700000000000002</v>
      </c>
      <c r="H999" s="1">
        <f t="shared" ca="1" si="152"/>
        <v>264.07204684014869</v>
      </c>
      <c r="I999" s="1">
        <f t="shared" ca="1" si="153"/>
        <v>14.851058735687731</v>
      </c>
      <c r="J999" s="6">
        <f t="shared" ca="1" si="157"/>
        <v>22547.25337954822</v>
      </c>
      <c r="K999" s="1">
        <f t="shared" ca="1" si="154"/>
        <v>25.744182900000002</v>
      </c>
      <c r="L999" s="6">
        <f t="shared" ca="1" si="155"/>
        <v>2198.1145745695076</v>
      </c>
      <c r="M999" s="7">
        <f t="shared" ca="1" si="148"/>
        <v>12.215052485432842</v>
      </c>
      <c r="N999" s="8">
        <f ca="1">J999/AVERAGE(L879:L998)</f>
        <v>15.70575536544462</v>
      </c>
      <c r="O999" s="13">
        <f ca="1">1/M999-(G999/100-(((E999/E879)^(1/10))-1))</f>
        <v>0.1016947272801338</v>
      </c>
      <c r="P999" s="5">
        <f ca="1">((G999/G1000+G999/1200+((1+G1000/1200)^(-119))*(1-G999/G1000)))</f>
        <v>1.0108881079156506</v>
      </c>
      <c r="Q999" s="5">
        <f ca="1">Q998*P998*E998/E999</f>
        <v>11.115485306230569</v>
      </c>
      <c r="R999" s="10">
        <f t="shared" ca="1" si="149"/>
        <v>0.14020256038602752</v>
      </c>
      <c r="S999" s="10">
        <f t="shared" ca="1" si="150"/>
        <v>7.504392573155716E-3</v>
      </c>
      <c r="T999" s="10">
        <f t="shared" ca="1" si="151"/>
        <v>0.1326981678128718</v>
      </c>
      <c r="U999" s="10"/>
      <c r="V999" s="11"/>
      <c r="W999" s="12"/>
      <c r="X999" s="12"/>
    </row>
    <row r="1000" spans="1:24" x14ac:dyDescent="0.2">
      <c r="A1000" s="3">
        <v>1954.03</v>
      </c>
      <c r="B1000" s="4">
        <v>26.57</v>
      </c>
      <c r="C1000" s="1">
        <v>1.47</v>
      </c>
      <c r="D1000" s="4">
        <v>2.5499999999999998</v>
      </c>
      <c r="E1000" s="4">
        <v>26.9</v>
      </c>
      <c r="F1000" s="1">
        <f t="shared" ca="1" si="156"/>
        <v>1954.2083333332578</v>
      </c>
      <c r="G1000" s="5">
        <v>2.37</v>
      </c>
      <c r="H1000" s="1">
        <f t="shared" ca="1" si="152"/>
        <v>269.65389256505574</v>
      </c>
      <c r="I1000" s="1">
        <f t="shared" ca="1" si="153"/>
        <v>14.918751301115242</v>
      </c>
      <c r="J1000" s="6">
        <f t="shared" ca="1" si="157"/>
        <v>23129.998494757521</v>
      </c>
      <c r="K1000" s="1">
        <f t="shared" ca="1" si="154"/>
        <v>25.879466542750926</v>
      </c>
      <c r="L1000" s="6">
        <f t="shared" ca="1" si="155"/>
        <v>2219.8530734524529</v>
      </c>
      <c r="M1000" s="7">
        <f t="shared" ca="1" si="148"/>
        <v>12.42010529518998</v>
      </c>
      <c r="N1000" s="8">
        <f ca="1">J1000/AVERAGE(L880:L999)</f>
        <v>15.974058403613151</v>
      </c>
      <c r="O1000" s="13">
        <f ca="1">1/M1000-(G1000/100-(((E1000/E880)^(1/10))-1))</f>
        <v>0.10134313684560123</v>
      </c>
      <c r="P1000" s="5">
        <f ca="1">((G1000/G1001+G1000/1200+((1+G1001/1200)^(-119))*(1-G1000/G1001)))</f>
        <v>1.0090659974682945</v>
      </c>
      <c r="Q1000" s="5">
        <f ca="1">Q999*P999*E999/E1000</f>
        <v>11.236511909779637</v>
      </c>
      <c r="R1000" s="10">
        <f t="shared" ca="1" si="149"/>
        <v>0.13963251987409153</v>
      </c>
      <c r="S1000" s="10">
        <f t="shared" ca="1" si="150"/>
        <v>6.1917044734545179E-3</v>
      </c>
      <c r="T1000" s="10">
        <f t="shared" ca="1" si="151"/>
        <v>0.13344081540063701</v>
      </c>
      <c r="U1000" s="10"/>
      <c r="V1000" s="11"/>
      <c r="W1000" s="12"/>
      <c r="X1000" s="12"/>
    </row>
    <row r="1001" spans="1:24" x14ac:dyDescent="0.2">
      <c r="A1001" s="3">
        <v>1954.04</v>
      </c>
      <c r="B1001" s="4">
        <v>27.63</v>
      </c>
      <c r="C1001" s="1">
        <v>1.46333</v>
      </c>
      <c r="D1001" s="4">
        <v>2.5733299999999999</v>
      </c>
      <c r="E1001" s="4">
        <v>26.8</v>
      </c>
      <c r="F1001" s="1">
        <f t="shared" ca="1" si="156"/>
        <v>1954.291666666591</v>
      </c>
      <c r="G1001" s="5">
        <v>2.29</v>
      </c>
      <c r="H1001" s="1">
        <f t="shared" ca="1" si="152"/>
        <v>281.4579436567164</v>
      </c>
      <c r="I1001" s="1">
        <f t="shared" ca="1" si="153"/>
        <v>14.906473133955222</v>
      </c>
      <c r="J1001" s="6">
        <f t="shared" ca="1" si="157"/>
        <v>24249.062292456001</v>
      </c>
      <c r="K1001" s="1">
        <f t="shared" ca="1" si="154"/>
        <v>26.21368693992537</v>
      </c>
      <c r="L1001" s="6">
        <f t="shared" ca="1" si="155"/>
        <v>2258.4451490787478</v>
      </c>
      <c r="M1001" s="7">
        <f t="shared" ca="1" si="148"/>
        <v>12.907868184060925</v>
      </c>
      <c r="N1001" s="8">
        <f ca="1">J1001/AVERAGE(L881:L1000)</f>
        <v>16.603059291869464</v>
      </c>
      <c r="O1001" s="13">
        <f ca="1">1/M1001-(G1001/100-(((E1001/E881)^(1/10))-1))</f>
        <v>9.8113505602729773E-2</v>
      </c>
      <c r="P1001" s="5">
        <f ca="1">((G1001/G1002+G1001/1200+((1+G1002/1200)^(-119))*(1-G1001/G1002)))</f>
        <v>0.99484451366747939</v>
      </c>
      <c r="Q1001" s="5">
        <f ca="1">Q1000*P1000*E1000/E1001</f>
        <v>11.380689494195362</v>
      </c>
      <c r="R1001" s="10">
        <f t="shared" ca="1" si="149"/>
        <v>0.13616865242085319</v>
      </c>
      <c r="S1001" s="10">
        <f t="shared" ca="1" si="150"/>
        <v>5.181458023079788E-3</v>
      </c>
      <c r="T1001" s="10">
        <f t="shared" ca="1" si="151"/>
        <v>0.1309871943977734</v>
      </c>
      <c r="U1001" s="10"/>
      <c r="V1001" s="11"/>
      <c r="W1001" s="12"/>
      <c r="X1001" s="12"/>
    </row>
    <row r="1002" spans="1:24" x14ac:dyDescent="0.2">
      <c r="A1002" s="3">
        <v>1954.05</v>
      </c>
      <c r="B1002" s="4">
        <v>28.73</v>
      </c>
      <c r="C1002" s="1">
        <v>1.4566699999999999</v>
      </c>
      <c r="D1002" s="4">
        <v>2.59667</v>
      </c>
      <c r="E1002" s="4">
        <v>26.9</v>
      </c>
      <c r="F1002" s="1">
        <f t="shared" ca="1" si="156"/>
        <v>1954.3749999999243</v>
      </c>
      <c r="G1002" s="5">
        <v>2.37</v>
      </c>
      <c r="H1002" s="1">
        <f t="shared" ca="1" si="152"/>
        <v>291.57532304832716</v>
      </c>
      <c r="I1002" s="1">
        <f t="shared" ca="1" si="153"/>
        <v>14.783467658364311</v>
      </c>
      <c r="J1002" s="6">
        <f t="shared" ca="1" si="157"/>
        <v>25226.866395407262</v>
      </c>
      <c r="K1002" s="1">
        <f t="shared" ca="1" si="154"/>
        <v>26.353111524535315</v>
      </c>
      <c r="L1002" s="6">
        <f t="shared" ca="1" si="155"/>
        <v>2280.0503711438273</v>
      </c>
      <c r="M1002" s="7">
        <f t="shared" ca="1" si="148"/>
        <v>13.312042238025866</v>
      </c>
      <c r="N1002" s="8">
        <f ca="1">J1002/AVERAGE(L882:L1001)</f>
        <v>17.121370897689339</v>
      </c>
      <c r="O1002" s="13">
        <f ca="1">1/M1002-(G1002/100-(((E1002/E882)^(1/10))-1))</f>
        <v>9.5350061653182827E-2</v>
      </c>
      <c r="P1002" s="5">
        <f ca="1">((G1002/G1003+G1002/1200+((1+G1003/1200)^(-119))*(1-G1002/G1003)))</f>
        <v>1.0010924459392456</v>
      </c>
      <c r="Q1002" s="5">
        <f ca="1">Q1001*P1001*E1001/E1002</f>
        <v>11.279927224365446</v>
      </c>
      <c r="R1002" s="10">
        <f t="shared" ca="1" si="149"/>
        <v>0.13306154376836687</v>
      </c>
      <c r="S1002" s="10">
        <f t="shared" ca="1" si="150"/>
        <v>6.6732828210043227E-3</v>
      </c>
      <c r="T1002" s="10">
        <f t="shared" ca="1" si="151"/>
        <v>0.12638826094736255</v>
      </c>
      <c r="U1002" s="10"/>
      <c r="V1002" s="11"/>
      <c r="W1002" s="12"/>
      <c r="X1002" s="12"/>
    </row>
    <row r="1003" spans="1:24" x14ac:dyDescent="0.2">
      <c r="A1003" s="3">
        <v>1954.06</v>
      </c>
      <c r="B1003" s="4">
        <v>28.96</v>
      </c>
      <c r="C1003" s="1">
        <v>1.45</v>
      </c>
      <c r="D1003" s="4">
        <v>2.62</v>
      </c>
      <c r="E1003" s="4">
        <v>26.9</v>
      </c>
      <c r="F1003" s="1">
        <f t="shared" ca="1" si="156"/>
        <v>1954.4583333332575</v>
      </c>
      <c r="G1003" s="5">
        <v>2.38</v>
      </c>
      <c r="H1003" s="1">
        <f t="shared" ca="1" si="152"/>
        <v>293.90954944237922</v>
      </c>
      <c r="I1003" s="1">
        <f t="shared" ca="1" si="153"/>
        <v>14.715775092936802</v>
      </c>
      <c r="J1003" s="6">
        <f t="shared" ca="1" si="157"/>
        <v>25534.921586046155</v>
      </c>
      <c r="K1003" s="1">
        <f t="shared" ca="1" si="154"/>
        <v>26.589883271375466</v>
      </c>
      <c r="L1003" s="6">
        <f t="shared" ca="1" si="155"/>
        <v>2310.1344805055564</v>
      </c>
      <c r="M1003" s="7">
        <f t="shared" ca="1" si="148"/>
        <v>13.357885903659005</v>
      </c>
      <c r="N1003" s="8">
        <f ca="1">J1003/AVERAGE(L883:L1002)</f>
        <v>17.178043503737332</v>
      </c>
      <c r="O1003" s="13">
        <f ca="1">1/M1003-(G1003/100-(((E1003/E883)^(1/10))-1))</f>
        <v>9.4397589195516732E-2</v>
      </c>
      <c r="P1003" s="5">
        <f ca="1">((G1003/G1004+G1003/1200+((1+G1004/1200)^(-119))*(1-G1003/G1004)))</f>
        <v>1.009070925747481</v>
      </c>
      <c r="Q1003" s="5">
        <f ca="1">Q1002*P1002*E1002/E1003</f>
        <v>11.29224993505669</v>
      </c>
      <c r="R1003" s="10">
        <f t="shared" ca="1" si="149"/>
        <v>0.13092615266016594</v>
      </c>
      <c r="S1003" s="10">
        <f t="shared" ca="1" si="150"/>
        <v>6.8336353745208633E-3</v>
      </c>
      <c r="T1003" s="10">
        <f t="shared" ca="1" si="151"/>
        <v>0.12409251728564508</v>
      </c>
      <c r="U1003" s="10"/>
      <c r="V1003" s="11"/>
      <c r="W1003" s="12"/>
      <c r="X1003" s="12"/>
    </row>
    <row r="1004" spans="1:24" x14ac:dyDescent="0.2">
      <c r="A1004" s="3">
        <v>1954.07</v>
      </c>
      <c r="B1004" s="4">
        <v>30.13</v>
      </c>
      <c r="C1004" s="1">
        <v>1.4566699999999999</v>
      </c>
      <c r="D1004" s="4">
        <v>2.6233300000000002</v>
      </c>
      <c r="E1004" s="4">
        <v>26.9</v>
      </c>
      <c r="F1004" s="1">
        <f t="shared" ca="1" si="156"/>
        <v>1954.5416666665908</v>
      </c>
      <c r="G1004" s="5">
        <v>2.2999999999999998</v>
      </c>
      <c r="H1004" s="1">
        <f t="shared" ca="1" si="152"/>
        <v>305.78365762081785</v>
      </c>
      <c r="I1004" s="1">
        <f t="shared" ca="1" si="153"/>
        <v>14.783467658364311</v>
      </c>
      <c r="J1004" s="6">
        <f t="shared" ca="1" si="157"/>
        <v>26673.579082865999</v>
      </c>
      <c r="K1004" s="1">
        <f t="shared" ca="1" si="154"/>
        <v>26.623678810037177</v>
      </c>
      <c r="L1004" s="6">
        <f t="shared" ca="1" si="155"/>
        <v>2322.3896520230624</v>
      </c>
      <c r="M1004" s="7">
        <f t="shared" ca="1" si="148"/>
        <v>13.833009564245332</v>
      </c>
      <c r="N1004" s="8">
        <f ca="1">J1004/AVERAGE(L884:L1003)</f>
        <v>17.784289655101258</v>
      </c>
      <c r="O1004" s="13">
        <f ca="1">1/M1004-(G1004/100-(((E1004/E884)^(1/10))-1))</f>
        <v>9.2035333094363514E-2</v>
      </c>
      <c r="P1004" s="5">
        <f ca="1">((G1004/G1005+G1004/1200+((1+G1005/1200)^(-119))*(1-G1004/G1005)))</f>
        <v>0.99661625986110247</v>
      </c>
      <c r="Q1004" s="5">
        <f ca="1">Q1003*P1003*E1003/E1004</f>
        <v>11.394681095739587</v>
      </c>
      <c r="R1004" s="10">
        <f t="shared" ca="1" si="149"/>
        <v>0.13002389703673356</v>
      </c>
      <c r="S1004" s="10">
        <f t="shared" ca="1" si="150"/>
        <v>5.7872766306619194E-3</v>
      </c>
      <c r="T1004" s="10">
        <f t="shared" ca="1" si="151"/>
        <v>0.12423662040607164</v>
      </c>
      <c r="U1004" s="10"/>
      <c r="V1004" s="11"/>
      <c r="W1004" s="12"/>
      <c r="X1004" s="12"/>
    </row>
    <row r="1005" spans="1:24" x14ac:dyDescent="0.2">
      <c r="A1005" s="3">
        <v>1954.08</v>
      </c>
      <c r="B1005" s="4">
        <v>30.73</v>
      </c>
      <c r="C1005" s="1">
        <v>1.46333</v>
      </c>
      <c r="D1005" s="4">
        <v>2.6266699999999998</v>
      </c>
      <c r="E1005" s="4">
        <v>26.9</v>
      </c>
      <c r="F1005" s="1">
        <f t="shared" ca="1" si="156"/>
        <v>1954.6249999999241</v>
      </c>
      <c r="G1005" s="5">
        <v>2.36</v>
      </c>
      <c r="H1005" s="1">
        <f t="shared" ca="1" si="152"/>
        <v>311.87294386617106</v>
      </c>
      <c r="I1005" s="1">
        <f t="shared" ca="1" si="153"/>
        <v>14.851058735687731</v>
      </c>
      <c r="J1005" s="6">
        <f t="shared" ca="1" si="157"/>
        <v>27312.70403550447</v>
      </c>
      <c r="K1005" s="1">
        <f t="shared" ca="1" si="154"/>
        <v>26.657575836802973</v>
      </c>
      <c r="L1005" s="6">
        <f t="shared" ca="1" si="155"/>
        <v>2334.5740419439799</v>
      </c>
      <c r="M1005" s="7">
        <f t="shared" ca="1" si="148"/>
        <v>14.042112347320584</v>
      </c>
      <c r="N1005" s="8">
        <f ca="1">J1005/AVERAGE(L885:L1004)</f>
        <v>18.047877301272539</v>
      </c>
      <c r="O1005" s="13">
        <f ca="1">1/M1005-(G1005/100-(((E1005/E885)^(1/10))-1))</f>
        <v>9.0358841377315161E-2</v>
      </c>
      <c r="P1005" s="5">
        <f ca="1">((G1005/G1006+G1005/1200+((1+G1006/1200)^(-119))*(1-G1005/G1006)))</f>
        <v>1.000201558545158</v>
      </c>
      <c r="Q1005" s="5">
        <f ca="1">Q1004*P1004*E1004/E1005</f>
        <v>11.356124455945997</v>
      </c>
      <c r="R1005" s="10">
        <f t="shared" ca="1" si="149"/>
        <v>0.12632687789695596</v>
      </c>
      <c r="S1005" s="10">
        <f t="shared" ca="1" si="150"/>
        <v>6.8031997725062077E-3</v>
      </c>
      <c r="T1005" s="10">
        <f t="shared" ca="1" si="151"/>
        <v>0.11952367812444975</v>
      </c>
      <c r="U1005" s="10"/>
      <c r="V1005" s="11"/>
      <c r="W1005" s="12"/>
      <c r="X1005" s="12"/>
    </row>
    <row r="1006" spans="1:24" x14ac:dyDescent="0.2">
      <c r="A1006" s="3">
        <v>1954.09</v>
      </c>
      <c r="B1006" s="4">
        <v>31.45</v>
      </c>
      <c r="C1006" s="1">
        <v>1.47</v>
      </c>
      <c r="D1006" s="4">
        <v>2.63</v>
      </c>
      <c r="E1006" s="4">
        <v>26.8</v>
      </c>
      <c r="F1006" s="1">
        <f t="shared" ca="1" si="156"/>
        <v>1954.7083333332573</v>
      </c>
      <c r="G1006" s="5">
        <v>2.38</v>
      </c>
      <c r="H1006" s="1">
        <f t="shared" ca="1" si="152"/>
        <v>320.37105783582086</v>
      </c>
      <c r="I1006" s="1">
        <f t="shared" ca="1" si="153"/>
        <v>14.974418283582088</v>
      </c>
      <c r="J1006" s="6">
        <f t="shared" ca="1" si="157"/>
        <v>28166.221891109799</v>
      </c>
      <c r="K1006" s="1">
        <f t="shared" ca="1" si="154"/>
        <v>26.79096604477612</v>
      </c>
      <c r="L1006" s="6">
        <f t="shared" ca="1" si="155"/>
        <v>2355.394708223173</v>
      </c>
      <c r="M1006" s="7">
        <f t="shared" ca="1" si="148"/>
        <v>14.356474143296978</v>
      </c>
      <c r="N1006" s="8">
        <f ca="1">J1006/AVERAGE(L886:L1005)</f>
        <v>18.445764153358333</v>
      </c>
      <c r="O1006" s="13">
        <f ca="1">1/M1006-(G1006/100-(((E1006/E886)^(1/10))-1))</f>
        <v>8.8211182770912139E-2</v>
      </c>
      <c r="P1006" s="5">
        <f ca="1">((G1006/G1007+G1006/1200+((1+G1007/1200)^(-119))*(1-G1006/G1007)))</f>
        <v>0.99758112711171998</v>
      </c>
      <c r="Q1006" s="5">
        <f ca="1">Q1005*P1005*E1005/E1006</f>
        <v>11.400795519347097</v>
      </c>
      <c r="R1006" s="10">
        <f t="shared" ca="1" si="149"/>
        <v>0.12469394530903144</v>
      </c>
      <c r="S1006" s="10">
        <f t="shared" ca="1" si="150"/>
        <v>6.3534200248591688E-3</v>
      </c>
      <c r="T1006" s="10">
        <f t="shared" ca="1" si="151"/>
        <v>0.11834052528417227</v>
      </c>
      <c r="U1006" s="10"/>
      <c r="V1006" s="11"/>
      <c r="W1006" s="12"/>
      <c r="X1006" s="12"/>
    </row>
    <row r="1007" spans="1:24" x14ac:dyDescent="0.2">
      <c r="A1007" s="3">
        <v>1954.1</v>
      </c>
      <c r="B1007" s="4">
        <v>32.18</v>
      </c>
      <c r="C1007" s="1">
        <v>1.49333</v>
      </c>
      <c r="D1007" s="4">
        <v>2.6766700000000001</v>
      </c>
      <c r="E1007" s="4">
        <v>26.8</v>
      </c>
      <c r="F1007" s="1">
        <f t="shared" ca="1" si="156"/>
        <v>1954.7916666665906</v>
      </c>
      <c r="G1007" s="5">
        <v>2.4300000000000002</v>
      </c>
      <c r="H1007" s="1">
        <f t="shared" ca="1" si="152"/>
        <v>327.80733358208954</v>
      </c>
      <c r="I1007" s="1">
        <f t="shared" ca="1" si="153"/>
        <v>15.212073507089551</v>
      </c>
      <c r="J1007" s="6">
        <f t="shared" ca="1" si="157"/>
        <v>28931.45127082038</v>
      </c>
      <c r="K1007" s="1">
        <f t="shared" ca="1" si="154"/>
        <v>27.266378358582088</v>
      </c>
      <c r="L1007" s="6">
        <f t="shared" ca="1" si="155"/>
        <v>2406.462015943654</v>
      </c>
      <c r="M1007" s="7">
        <f t="shared" ca="1" si="148"/>
        <v>14.619231935730564</v>
      </c>
      <c r="N1007" s="8">
        <f ca="1">J1007/AVERAGE(L887:L1006)</f>
        <v>18.776965474104713</v>
      </c>
      <c r="O1007" s="13">
        <f ca="1">1/M1007-(G1007/100-(((E1007/E887)^(1/10))-1))</f>
        <v>8.6459243521718368E-2</v>
      </c>
      <c r="P1007" s="5">
        <f ca="1">((G1007/G1008+G1007/1200+((1+G1008/1200)^(-119))*(1-G1007/G1008)))</f>
        <v>0.99763332319824494</v>
      </c>
      <c r="Q1007" s="5">
        <f ca="1">Q1006*P1006*E1006/E1007</f>
        <v>11.373218444160525</v>
      </c>
      <c r="R1007" s="10">
        <f t="shared" ca="1" si="149"/>
        <v>0.12387592370939671</v>
      </c>
      <c r="S1007" s="10">
        <f t="shared" ca="1" si="150"/>
        <v>7.0302032567628459E-3</v>
      </c>
      <c r="T1007" s="10">
        <f t="shared" ca="1" si="151"/>
        <v>0.11684572045263386</v>
      </c>
      <c r="U1007" s="10"/>
      <c r="V1007" s="11"/>
      <c r="W1007" s="12"/>
      <c r="X1007" s="12"/>
    </row>
    <row r="1008" spans="1:24" x14ac:dyDescent="0.2">
      <c r="A1008" s="3">
        <v>1954.11</v>
      </c>
      <c r="B1008" s="4">
        <v>33.44</v>
      </c>
      <c r="C1008" s="1">
        <v>1.51667</v>
      </c>
      <c r="D1008" s="4">
        <v>2.7233299999999998</v>
      </c>
      <c r="E1008" s="4">
        <v>26.8</v>
      </c>
      <c r="F1008" s="1">
        <f t="shared" ca="1" si="156"/>
        <v>1954.8749999999238</v>
      </c>
      <c r="G1008" s="5">
        <v>2.48</v>
      </c>
      <c r="H1008" s="1">
        <f t="shared" ca="1" si="152"/>
        <v>340.64254925373126</v>
      </c>
      <c r="I1008" s="1">
        <f t="shared" ca="1" si="153"/>
        <v>15.449830597388059</v>
      </c>
      <c r="J1008" s="6">
        <f t="shared" ca="1" si="157"/>
        <v>30177.885410590727</v>
      </c>
      <c r="K1008" s="1">
        <f t="shared" ca="1" si="154"/>
        <v>27.741688805597011</v>
      </c>
      <c r="L1008" s="6">
        <f t="shared" ca="1" si="155"/>
        <v>2457.6656900485664</v>
      </c>
      <c r="M1008" s="7">
        <f t="shared" ca="1" si="148"/>
        <v>15.117311697434385</v>
      </c>
      <c r="N1008" s="8">
        <f ca="1">J1008/AVERAGE(L888:L1007)</f>
        <v>19.407607457588693</v>
      </c>
      <c r="O1008" s="13">
        <f ca="1">1/M1008-(G1008/100-(((E1008/E888)^(1/10))-1))</f>
        <v>8.370552449297157E-2</v>
      </c>
      <c r="P1008" s="5">
        <f ca="1">((G1008/G1009+G1008/1200+((1+G1009/1200)^(-119))*(1-G1008/G1009)))</f>
        <v>0.99943544122648431</v>
      </c>
      <c r="Q1008" s="5">
        <f ca="1">Q1007*P1007*E1007/E1008</f>
        <v>11.346301711907437</v>
      </c>
      <c r="R1008" s="10">
        <f t="shared" ca="1" si="149"/>
        <v>0.11983219797869649</v>
      </c>
      <c r="S1008" s="10">
        <f t="shared" ca="1" si="150"/>
        <v>7.6220588080992968E-3</v>
      </c>
      <c r="T1008" s="10">
        <f t="shared" ca="1" si="151"/>
        <v>0.11221013917059719</v>
      </c>
      <c r="U1008" s="10"/>
      <c r="V1008" s="11"/>
      <c r="W1008" s="12"/>
      <c r="X1008" s="12"/>
    </row>
    <row r="1009" spans="1:24" x14ac:dyDescent="0.2">
      <c r="A1009" s="3">
        <v>1954.12</v>
      </c>
      <c r="B1009" s="4">
        <v>34.97</v>
      </c>
      <c r="C1009" s="1">
        <v>1.54</v>
      </c>
      <c r="D1009" s="4">
        <v>2.77</v>
      </c>
      <c r="E1009" s="4">
        <v>26.7</v>
      </c>
      <c r="F1009" s="1">
        <f t="shared" ca="1" si="156"/>
        <v>1954.9583333332571</v>
      </c>
      <c r="G1009" s="5">
        <v>2.5099999999999998</v>
      </c>
      <c r="H1009" s="1">
        <f t="shared" ca="1" si="152"/>
        <v>357.56235617977529</v>
      </c>
      <c r="I1009" s="1">
        <f t="shared" ca="1" si="153"/>
        <v>15.746240449438202</v>
      </c>
      <c r="J1009" s="6">
        <f t="shared" ca="1" si="157"/>
        <v>31793.077099893995</v>
      </c>
      <c r="K1009" s="1">
        <f t="shared" ca="1" si="154"/>
        <v>28.322783146067415</v>
      </c>
      <c r="L1009" s="6">
        <f t="shared" ca="1" si="155"/>
        <v>2518.3535478040139</v>
      </c>
      <c r="M1009" s="7">
        <f t="shared" ca="1" si="148"/>
        <v>15.789062002327087</v>
      </c>
      <c r="N1009" s="8">
        <f ca="1">J1009/AVERAGE(L889:L1008)</f>
        <v>20.257529192442483</v>
      </c>
      <c r="O1009" s="13">
        <f ca="1">1/M1009-(G1009/100-(((E1009/E889)^(1/10))-1))</f>
        <v>7.9614728670576687E-2</v>
      </c>
      <c r="P1009" s="5">
        <f ca="1">((G1009/G1010+G1009/1200+((1+G1010/1200)^(-119))*(1-G1009/G1010)))</f>
        <v>0.99336274347021081</v>
      </c>
      <c r="Q1009" s="5">
        <f ca="1">Q1008*P1008*E1008/E1009</f>
        <v>11.382367578544489</v>
      </c>
      <c r="R1009" s="10">
        <f t="shared" ca="1" si="149"/>
        <v>0.11233940716168989</v>
      </c>
      <c r="S1009" s="10">
        <f t="shared" ca="1" si="150"/>
        <v>7.4056611182429233E-3</v>
      </c>
      <c r="T1009" s="10">
        <f t="shared" ca="1" si="151"/>
        <v>0.10493374604344696</v>
      </c>
      <c r="U1009" s="10"/>
      <c r="V1009" s="11"/>
      <c r="W1009" s="12"/>
      <c r="X1009" s="12"/>
    </row>
    <row r="1010" spans="1:24" x14ac:dyDescent="0.2">
      <c r="A1010" s="3">
        <v>1955.01</v>
      </c>
      <c r="B1010" s="4">
        <v>35.6</v>
      </c>
      <c r="C1010" s="1">
        <v>1.54667</v>
      </c>
      <c r="D1010" s="4">
        <v>2.8333300000000001</v>
      </c>
      <c r="E1010" s="4">
        <v>26.7</v>
      </c>
      <c r="F1010" s="1">
        <f t="shared" ca="1" si="156"/>
        <v>1955.0416666665903</v>
      </c>
      <c r="G1010" s="5">
        <v>2.61</v>
      </c>
      <c r="H1010" s="1">
        <f t="shared" ca="1" si="152"/>
        <v>364.00400000000002</v>
      </c>
      <c r="I1010" s="1">
        <f t="shared" ca="1" si="153"/>
        <v>15.814440075280899</v>
      </c>
      <c r="J1010" s="6">
        <f t="shared" ca="1" si="157"/>
        <v>32483.023390603394</v>
      </c>
      <c r="K1010" s="1">
        <f t="shared" ca="1" si="154"/>
        <v>28.970321722471912</v>
      </c>
      <c r="L1010" s="6">
        <f t="shared" ca="1" si="155"/>
        <v>2585.2563107668066</v>
      </c>
      <c r="M1010" s="7">
        <f t="shared" ca="1" si="148"/>
        <v>15.990781062969837</v>
      </c>
      <c r="N1010" s="8">
        <f ca="1">J1010/AVERAGE(L890:L1009)</f>
        <v>20.501927865048508</v>
      </c>
      <c r="O1010" s="13">
        <f ca="1">1/M1010-(G1010/100-(((E1010/E890)^(1/10))-1))</f>
        <v>7.7815776226365693E-2</v>
      </c>
      <c r="P1010" s="5">
        <f ca="1">((G1010/G1011+G1010/1200+((1+G1011/1200)^(-119))*(1-G1010/G1011)))</f>
        <v>0.99869009255840091</v>
      </c>
      <c r="Q1010" s="5">
        <f ca="1">Q1009*P1009*E1009/E1010</f>
        <v>11.306819885009334</v>
      </c>
      <c r="R1010" s="10">
        <f t="shared" ca="1" si="149"/>
        <v>0.11304757223665529</v>
      </c>
      <c r="S1010" s="10">
        <f t="shared" ca="1" si="150"/>
        <v>8.3458926376729359E-3</v>
      </c>
      <c r="T1010" s="10">
        <f t="shared" ca="1" si="151"/>
        <v>0.10470167959898236</v>
      </c>
      <c r="U1010" s="10"/>
      <c r="V1010" s="11"/>
      <c r="W1010" s="12"/>
      <c r="X1010" s="12"/>
    </row>
    <row r="1011" spans="1:24" x14ac:dyDescent="0.2">
      <c r="A1011" s="3">
        <v>1955.02</v>
      </c>
      <c r="B1011" s="4">
        <v>36.79</v>
      </c>
      <c r="C1011" s="1">
        <v>1.5533300000000001</v>
      </c>
      <c r="D1011" s="4">
        <v>2.8966699999999999</v>
      </c>
      <c r="E1011" s="4">
        <v>26.7</v>
      </c>
      <c r="F1011" s="1">
        <f t="shared" ca="1" si="156"/>
        <v>1955.1249999999236</v>
      </c>
      <c r="G1011" s="5">
        <v>2.65</v>
      </c>
      <c r="H1011" s="1">
        <f t="shared" ca="1" si="152"/>
        <v>376.17154943820219</v>
      </c>
      <c r="I1011" s="1">
        <f t="shared" ca="1" si="153"/>
        <v>15.88253745280899</v>
      </c>
      <c r="J1011" s="6">
        <f t="shared" ca="1" si="157"/>
        <v>33686.942933536775</v>
      </c>
      <c r="K1011" s="1">
        <f t="shared" ca="1" si="154"/>
        <v>29.617962547191009</v>
      </c>
      <c r="L1011" s="6">
        <f t="shared" ca="1" si="155"/>
        <v>2652.3500132451204</v>
      </c>
      <c r="M1011" s="7">
        <f t="shared" ca="1" si="148"/>
        <v>16.437728215987118</v>
      </c>
      <c r="N1011" s="8">
        <f ca="1">J1011/AVERAGE(L891:L1010)</f>
        <v>21.056961301473891</v>
      </c>
      <c r="O1011" s="13">
        <f ca="1">1/M1011-(G1011/100-(((E1011/E891)^(1/10))-1))</f>
        <v>7.5715401259660794E-2</v>
      </c>
      <c r="P1011" s="5">
        <f ca="1">((G1011/G1012+G1011/1200+((1+G1012/1200)^(-119))*(1-G1011/G1012)))</f>
        <v>0.99959839144156226</v>
      </c>
      <c r="Q1011" s="5">
        <f ca="1">Q1010*P1010*E1010/E1011</f>
        <v>11.29200899750114</v>
      </c>
      <c r="R1011" s="10">
        <f t="shared" ca="1" si="149"/>
        <v>0.11008265498545367</v>
      </c>
      <c r="S1011" s="10">
        <f t="shared" ca="1" si="150"/>
        <v>8.6667566750175951E-3</v>
      </c>
      <c r="T1011" s="10">
        <f t="shared" ca="1" si="151"/>
        <v>0.10141589831043607</v>
      </c>
      <c r="U1011" s="10"/>
      <c r="V1011" s="11"/>
      <c r="W1011" s="12"/>
      <c r="X1011" s="12"/>
    </row>
    <row r="1012" spans="1:24" x14ac:dyDescent="0.2">
      <c r="A1012" s="3">
        <v>1955.03</v>
      </c>
      <c r="B1012" s="4">
        <v>36.5</v>
      </c>
      <c r="C1012" s="1">
        <v>1.56</v>
      </c>
      <c r="D1012" s="4">
        <v>2.96</v>
      </c>
      <c r="E1012" s="4">
        <v>26.7</v>
      </c>
      <c r="F1012" s="1">
        <f t="shared" ca="1" si="156"/>
        <v>1955.2083333332569</v>
      </c>
      <c r="G1012" s="5">
        <v>2.68</v>
      </c>
      <c r="H1012" s="1">
        <f t="shared" ca="1" si="152"/>
        <v>373.20634831460671</v>
      </c>
      <c r="I1012" s="1">
        <f t="shared" ca="1" si="153"/>
        <v>15.950737078651686</v>
      </c>
      <c r="J1012" s="6">
        <f t="shared" ca="1" si="157"/>
        <v>33540.438153178911</v>
      </c>
      <c r="K1012" s="1">
        <f t="shared" ca="1" si="154"/>
        <v>30.265501123595502</v>
      </c>
      <c r="L1012" s="6">
        <f t="shared" ca="1" si="155"/>
        <v>2719.9916968057419</v>
      </c>
      <c r="M1012" s="7">
        <f t="shared" ca="1" si="148"/>
        <v>16.219282945537795</v>
      </c>
      <c r="N1012" s="8">
        <f ca="1">J1012/AVERAGE(L892:L1011)</f>
        <v>20.759297152464601</v>
      </c>
      <c r="O1012" s="13">
        <f ca="1">1/M1012-(G1012/100-(((E1012/E892)^(1/10))-1))</f>
        <v>7.6234750774021601E-2</v>
      </c>
      <c r="P1012" s="5">
        <f ca="1">((G1012/G1013+G1012/1200+((1+G1013/1200)^(-119))*(1-G1012/G1013)))</f>
        <v>0.99616375739851437</v>
      </c>
      <c r="Q1012" s="5">
        <f ca="1">Q1011*P1011*E1011/E1012</f>
        <v>11.287474030045788</v>
      </c>
      <c r="R1012" s="10">
        <f t="shared" ca="1" si="149"/>
        <v>0.11058503395113006</v>
      </c>
      <c r="S1012" s="10">
        <f t="shared" ca="1" si="150"/>
        <v>8.7377572076596799E-3</v>
      </c>
      <c r="T1012" s="10">
        <f t="shared" ca="1" si="151"/>
        <v>0.10184727674347038</v>
      </c>
      <c r="U1012" s="10"/>
      <c r="V1012" s="11"/>
      <c r="W1012" s="12"/>
      <c r="X1012" s="12"/>
    </row>
    <row r="1013" spans="1:24" x14ac:dyDescent="0.2">
      <c r="A1013" s="3">
        <v>1955.04</v>
      </c>
      <c r="B1013" s="4">
        <v>37.76</v>
      </c>
      <c r="C1013" s="1">
        <v>1.5633300000000001</v>
      </c>
      <c r="D1013" s="4">
        <v>3.0466700000000002</v>
      </c>
      <c r="E1013" s="4">
        <v>26.7</v>
      </c>
      <c r="F1013" s="1">
        <f t="shared" ca="1" si="156"/>
        <v>1955.2916666665901</v>
      </c>
      <c r="G1013" s="5">
        <v>2.75</v>
      </c>
      <c r="H1013" s="1">
        <f t="shared" ca="1" si="152"/>
        <v>386.08963595505617</v>
      </c>
      <c r="I1013" s="1">
        <f t="shared" ca="1" si="153"/>
        <v>15.984785767415731</v>
      </c>
      <c r="J1013" s="6">
        <f t="shared" ca="1" si="157"/>
        <v>34817.986550562644</v>
      </c>
      <c r="K1013" s="1">
        <f t="shared" ca="1" si="154"/>
        <v>31.151687266292136</v>
      </c>
      <c r="L1013" s="6">
        <f t="shared" ca="1" si="155"/>
        <v>2809.293302012783</v>
      </c>
      <c r="M1013" s="7">
        <f t="shared" ca="1" si="148"/>
        <v>16.685266628063506</v>
      </c>
      <c r="N1013" s="8">
        <f ca="1">J1013/AVERAGE(L893:L1012)</f>
        <v>21.334047746091073</v>
      </c>
      <c r="O1013" s="13">
        <f ca="1">1/M1013-(G1013/100-(((E1013/E893)^(1/10))-1))</f>
        <v>7.3812858775129567E-2</v>
      </c>
      <c r="P1013" s="5">
        <f ca="1">((G1013/G1014+G1013/1200+((1+G1014/1200)^(-119))*(1-G1013/G1014)))</f>
        <v>1.0014249973563802</v>
      </c>
      <c r="Q1013" s="5">
        <f ca="1">Q1012*P1012*E1012/E1013</f>
        <v>11.244172541308563</v>
      </c>
      <c r="R1013" s="10">
        <f t="shared" ca="1" si="149"/>
        <v>0.10780131138207505</v>
      </c>
      <c r="S1013" s="10">
        <f t="shared" ca="1" si="150"/>
        <v>9.2384967241903038E-3</v>
      </c>
      <c r="T1013" s="10">
        <f t="shared" ca="1" si="151"/>
        <v>9.8562814657884745E-2</v>
      </c>
      <c r="U1013" s="10"/>
      <c r="V1013" s="11"/>
      <c r="W1013" s="12"/>
      <c r="X1013" s="12"/>
    </row>
    <row r="1014" spans="1:24" x14ac:dyDescent="0.2">
      <c r="A1014" s="3">
        <v>1955.05</v>
      </c>
      <c r="B1014" s="4">
        <v>37.6</v>
      </c>
      <c r="C1014" s="1">
        <v>1.56667</v>
      </c>
      <c r="D1014" s="4">
        <v>3.1333299999999999</v>
      </c>
      <c r="E1014" s="4">
        <v>26.7</v>
      </c>
      <c r="F1014" s="1">
        <f t="shared" ca="1" si="156"/>
        <v>1955.3749999999234</v>
      </c>
      <c r="G1014" s="5">
        <v>2.76</v>
      </c>
      <c r="H1014" s="1">
        <f t="shared" ca="1" si="152"/>
        <v>384.45366292134833</v>
      </c>
      <c r="I1014" s="1">
        <f t="shared" ca="1" si="153"/>
        <v>16.018936704494383</v>
      </c>
      <c r="J1014" s="6">
        <f t="shared" ca="1" si="157"/>
        <v>34790.836481733393</v>
      </c>
      <c r="K1014" s="1">
        <f t="shared" ca="1" si="154"/>
        <v>32.037771160674154</v>
      </c>
      <c r="L1014" s="6">
        <f t="shared" ca="1" si="155"/>
        <v>2899.2332891837682</v>
      </c>
      <c r="M1014" s="7">
        <f t="shared" ca="1" si="148"/>
        <v>16.518057827257799</v>
      </c>
      <c r="N1014" s="8">
        <f ca="1">J1014/AVERAGE(L894:L1013)</f>
        <v>21.097803794241607</v>
      </c>
      <c r="O1014" s="13">
        <f ca="1">1/M1014-(G1014/100-(((E1014/E894)^(1/10))-1))</f>
        <v>7.3736304846531153E-2</v>
      </c>
      <c r="P1014" s="5">
        <f ca="1">((G1014/G1015+G1014/1200+((1+G1015/1200)^(-119))*(1-G1014/G1015)))</f>
        <v>1.0005683116212329</v>
      </c>
      <c r="Q1014" s="5">
        <f ca="1">Q1013*P1013*E1013/E1014</f>
        <v>11.260195457454611</v>
      </c>
      <c r="R1014" s="10">
        <f t="shared" ca="1" si="149"/>
        <v>0.10979451896887449</v>
      </c>
      <c r="S1014" s="10">
        <f t="shared" ca="1" si="150"/>
        <v>9.3659566360082547E-3</v>
      </c>
      <c r="T1014" s="10">
        <f t="shared" ca="1" si="151"/>
        <v>0.10042856233286623</v>
      </c>
      <c r="U1014" s="10"/>
      <c r="V1014" s="11"/>
      <c r="W1014" s="12"/>
      <c r="X1014" s="12"/>
    </row>
    <row r="1015" spans="1:24" x14ac:dyDescent="0.2">
      <c r="A1015" s="3">
        <v>1955.06</v>
      </c>
      <c r="B1015" s="4">
        <v>39.78</v>
      </c>
      <c r="C1015" s="1">
        <v>1.57</v>
      </c>
      <c r="D1015" s="4">
        <v>3.22</v>
      </c>
      <c r="E1015" s="4">
        <v>26.7</v>
      </c>
      <c r="F1015" s="1">
        <f t="shared" ca="1" si="156"/>
        <v>1955.4583333332566</v>
      </c>
      <c r="G1015" s="5">
        <v>2.78</v>
      </c>
      <c r="H1015" s="1">
        <f t="shared" ca="1" si="152"/>
        <v>406.74379550561798</v>
      </c>
      <c r="I1015" s="1">
        <f t="shared" ca="1" si="153"/>
        <v>16.052985393258428</v>
      </c>
      <c r="J1015" s="6">
        <f t="shared" ca="1" si="157"/>
        <v>36929.023307173258</v>
      </c>
      <c r="K1015" s="1">
        <f t="shared" ca="1" si="154"/>
        <v>32.923957303370784</v>
      </c>
      <c r="L1015" s="6">
        <f t="shared" ca="1" si="155"/>
        <v>2989.227125417242</v>
      </c>
      <c r="M1015" s="7">
        <f t="shared" ca="1" si="148"/>
        <v>17.370091963405308</v>
      </c>
      <c r="N1015" s="8">
        <f ca="1">J1015/AVERAGE(L895:L1014)</f>
        <v>22.157121672370543</v>
      </c>
      <c r="O1015" s="13">
        <f ca="1">1/M1015-(G1015/100-(((E1015/E895)^(1/10))-1))</f>
        <v>6.9410908719140657E-2</v>
      </c>
      <c r="P1015" s="5">
        <f ca="1">((G1015/G1016+G1015/1200+((1+G1016/1200)^(-119))*(1-G1015/G1016)))</f>
        <v>0.99198567351214673</v>
      </c>
      <c r="Q1015" s="5">
        <f ca="1">Q1014*P1014*E1014/E1015</f>
        <v>11.266594757390436</v>
      </c>
      <c r="R1015" s="10">
        <f t="shared" ca="1" si="149"/>
        <v>9.7423809311600218E-2</v>
      </c>
      <c r="S1015" s="10">
        <f t="shared" ca="1" si="150"/>
        <v>9.0212984076607494E-3</v>
      </c>
      <c r="T1015" s="10">
        <f t="shared" ca="1" si="151"/>
        <v>8.8402510903939469E-2</v>
      </c>
      <c r="U1015" s="10"/>
      <c r="V1015" s="11"/>
      <c r="W1015" s="12"/>
      <c r="X1015" s="12"/>
    </row>
    <row r="1016" spans="1:24" x14ac:dyDescent="0.2">
      <c r="A1016" s="3">
        <v>1955.07</v>
      </c>
      <c r="B1016" s="4">
        <v>42.69</v>
      </c>
      <c r="C1016" s="1">
        <v>1.58667</v>
      </c>
      <c r="D1016" s="4">
        <v>3.2933300000000001</v>
      </c>
      <c r="E1016" s="4">
        <v>26.8</v>
      </c>
      <c r="F1016" s="1">
        <f t="shared" ca="1" si="156"/>
        <v>1955.5416666665899</v>
      </c>
      <c r="G1016" s="5">
        <v>2.9</v>
      </c>
      <c r="H1016" s="1">
        <f t="shared" ca="1" si="152"/>
        <v>434.86933097014924</v>
      </c>
      <c r="I1016" s="1">
        <f t="shared" ca="1" si="153"/>
        <v>16.162898134701493</v>
      </c>
      <c r="J1016" s="6">
        <f t="shared" ca="1" si="157"/>
        <v>39604.881108119996</v>
      </c>
      <c r="K1016" s="1">
        <f t="shared" ca="1" si="154"/>
        <v>33.548095895149252</v>
      </c>
      <c r="L1016" s="6">
        <f t="shared" ca="1" si="155"/>
        <v>3055.3277840197898</v>
      </c>
      <c r="M1016" s="7">
        <f t="shared" ca="1" si="148"/>
        <v>18.454031906632874</v>
      </c>
      <c r="N1016" s="8">
        <f ca="1">J1016/AVERAGE(L896:L1015)</f>
        <v>23.503510201463097</v>
      </c>
      <c r="O1016" s="13">
        <f ca="1">1/M1016-(G1016/100-(((E1016/E896)^(1/10))-1))</f>
        <v>6.5218113524167787E-2</v>
      </c>
      <c r="P1016" s="5">
        <f ca="1">((G1016/G1017+G1016/1200+((1+G1017/1200)^(-119))*(1-G1016/G1017)))</f>
        <v>0.99641025227630275</v>
      </c>
      <c r="Q1016" s="5">
        <f ca="1">Q1015*P1015*E1015/E1016</f>
        <v>11.13459797446181</v>
      </c>
      <c r="R1016" s="10">
        <f t="shared" ca="1" si="149"/>
        <v>8.9887472059402729E-2</v>
      </c>
      <c r="S1016" s="10">
        <f t="shared" ca="1" si="150"/>
        <v>1.0646514702316257E-2</v>
      </c>
      <c r="T1016" s="10">
        <f t="shared" ca="1" si="151"/>
        <v>7.9240957357086472E-2</v>
      </c>
      <c r="U1016" s="10"/>
      <c r="V1016" s="11"/>
      <c r="W1016" s="12"/>
      <c r="X1016" s="12"/>
    </row>
    <row r="1017" spans="1:24" x14ac:dyDescent="0.2">
      <c r="A1017" s="3">
        <v>1955.08</v>
      </c>
      <c r="B1017" s="4">
        <v>42.43</v>
      </c>
      <c r="C1017" s="1">
        <v>1.6033299999999999</v>
      </c>
      <c r="D1017" s="4">
        <v>3.3666700000000001</v>
      </c>
      <c r="E1017" s="4">
        <v>26.8</v>
      </c>
      <c r="F1017" s="1">
        <f t="shared" ca="1" si="156"/>
        <v>1955.6249999999231</v>
      </c>
      <c r="G1017" s="5">
        <v>2.97</v>
      </c>
      <c r="H1017" s="1">
        <f t="shared" ca="1" si="152"/>
        <v>432.22079440298506</v>
      </c>
      <c r="I1017" s="1">
        <f t="shared" ca="1" si="153"/>
        <v>16.332608208582087</v>
      </c>
      <c r="J1017" s="6">
        <f t="shared" ca="1" si="157"/>
        <v>39487.625827745491</v>
      </c>
      <c r="K1017" s="1">
        <f t="shared" ca="1" si="154"/>
        <v>34.295186940671641</v>
      </c>
      <c r="L1017" s="6">
        <f t="shared" ca="1" si="155"/>
        <v>3133.2030460875771</v>
      </c>
      <c r="M1017" s="7">
        <f t="shared" ca="1" si="148"/>
        <v>18.22232646304775</v>
      </c>
      <c r="N1017" s="8">
        <f ca="1">J1017/AVERAGE(L897:L1016)</f>
        <v>23.173696654482626</v>
      </c>
      <c r="O1017" s="13">
        <f ca="1">1/M1017-(G1017/100-(((E1017/E897)^(1/10))-1))</f>
        <v>6.520714830858973E-2</v>
      </c>
      <c r="P1017" s="5">
        <f ca="1">((G1017/G1018+G1017/1200+((1+G1018/1200)^(-119))*(1-G1017/G1018)))</f>
        <v>1.002475</v>
      </c>
      <c r="Q1017" s="5">
        <f ca="1">Q1016*P1016*E1016/E1017</f>
        <v>11.094627576728701</v>
      </c>
      <c r="R1017" s="10">
        <f t="shared" ca="1" si="149"/>
        <v>9.2500396231943061E-2</v>
      </c>
      <c r="S1017" s="10">
        <f t="shared" ca="1" si="150"/>
        <v>1.0955395425943149E-2</v>
      </c>
      <c r="T1017" s="10">
        <f t="shared" ca="1" si="151"/>
        <v>8.1545000805999912E-2</v>
      </c>
      <c r="U1017" s="10"/>
      <c r="V1017" s="11"/>
      <c r="W1017" s="12"/>
      <c r="X1017" s="12"/>
    </row>
    <row r="1018" spans="1:24" x14ac:dyDescent="0.2">
      <c r="A1018" s="3">
        <v>1955.09</v>
      </c>
      <c r="B1018" s="4">
        <v>44.34</v>
      </c>
      <c r="C1018" s="1">
        <v>1.62</v>
      </c>
      <c r="D1018" s="4">
        <v>3.44</v>
      </c>
      <c r="E1018" s="4">
        <v>26.9</v>
      </c>
      <c r="F1018" s="1">
        <f t="shared" ca="1" si="156"/>
        <v>1955.7083333332564</v>
      </c>
      <c r="G1018" s="5">
        <v>2.97</v>
      </c>
      <c r="H1018" s="1">
        <f t="shared" ca="1" si="152"/>
        <v>449.99825353159855</v>
      </c>
      <c r="I1018" s="1">
        <f t="shared" ca="1" si="153"/>
        <v>16.441072862453531</v>
      </c>
      <c r="J1018" s="6">
        <f t="shared" ca="1" si="157"/>
        <v>41236.942940232802</v>
      </c>
      <c r="K1018" s="1">
        <f t="shared" ca="1" si="154"/>
        <v>34.911907806691453</v>
      </c>
      <c r="L1018" s="6">
        <f t="shared" ca="1" si="155"/>
        <v>3199.2576390257295</v>
      </c>
      <c r="M1018" s="7">
        <f t="shared" ref="M1018:M1081" ca="1" si="158">H1018/AVERAGE(K898:K1017)</f>
        <v>18.843960654261309</v>
      </c>
      <c r="N1018" s="8">
        <f ca="1">J1018/AVERAGE(L898:L1017)</f>
        <v>23.925531307723045</v>
      </c>
      <c r="O1018" s="13">
        <f ca="1">1/M1018-(G1018/100-(((E1018/E898)^(1/10))-1))</f>
        <v>6.3784234185268268E-2</v>
      </c>
      <c r="P1018" s="5">
        <f ca="1">((G1018/G1019+G1018/1200+((1+G1019/1200)^(-119))*(1-G1018/G1019)))</f>
        <v>1.0102306128294607</v>
      </c>
      <c r="Q1018" s="5">
        <f ca="1">Q1017*P1017*E1017/E1018</f>
        <v>11.080740732471881</v>
      </c>
      <c r="R1018" s="10">
        <f t="shared" ca="1" si="149"/>
        <v>9.1626521139898776E-2</v>
      </c>
      <c r="S1018" s="10">
        <f t="shared" ca="1" si="150"/>
        <v>1.1113910913920222E-2</v>
      </c>
      <c r="T1018" s="10">
        <f t="shared" ca="1" si="151"/>
        <v>8.0512610225978554E-2</v>
      </c>
      <c r="U1018" s="10"/>
      <c r="V1018" s="11"/>
      <c r="W1018" s="12"/>
      <c r="X1018" s="12"/>
    </row>
    <row r="1019" spans="1:24" x14ac:dyDescent="0.2">
      <c r="A1019" s="3">
        <v>1955.1</v>
      </c>
      <c r="B1019" s="4">
        <v>42.11</v>
      </c>
      <c r="C1019" s="1">
        <v>1.6266700000000001</v>
      </c>
      <c r="D1019" s="4">
        <v>3.5</v>
      </c>
      <c r="E1019" s="4">
        <v>26.9</v>
      </c>
      <c r="F1019" s="1">
        <f t="shared" ca="1" si="156"/>
        <v>1955.7916666665897</v>
      </c>
      <c r="G1019" s="5">
        <v>2.88</v>
      </c>
      <c r="H1019" s="1">
        <f t="shared" ca="1" si="152"/>
        <v>427.36640631970261</v>
      </c>
      <c r="I1019" s="1">
        <f t="shared" ca="1" si="153"/>
        <v>16.508765427881041</v>
      </c>
      <c r="J1019" s="6">
        <f t="shared" ca="1" si="157"/>
        <v>39289.074771709187</v>
      </c>
      <c r="K1019" s="1">
        <f t="shared" ca="1" si="154"/>
        <v>35.520836431226769</v>
      </c>
      <c r="L1019" s="6">
        <f t="shared" ca="1" si="155"/>
        <v>3265.5369674894841</v>
      </c>
      <c r="M1019" s="7">
        <f t="shared" ca="1" si="158"/>
        <v>17.772325789386095</v>
      </c>
      <c r="N1019" s="8">
        <f ca="1">J1019/AVERAGE(L899:L1018)</f>
        <v>22.532366303323776</v>
      </c>
      <c r="O1019" s="13">
        <f ca="1">1/M1019-(G1019/100-(((E1019/E899)^(1/10))-1))</f>
        <v>6.7884089783085716E-2</v>
      </c>
      <c r="P1019" s="5">
        <f ca="1">((G1019/G1020+G1019/1200+((1+G1020/1200)^(-119))*(1-G1019/G1020)))</f>
        <v>1.0015386747064237</v>
      </c>
      <c r="Q1019" s="5">
        <f ca="1">Q1018*P1018*E1018/E1019</f>
        <v>11.194103500769437</v>
      </c>
      <c r="R1019" s="10">
        <f t="shared" ref="R1019:R1082" ca="1" si="159">(($J1139/$J1019)^(1/10)-1)</f>
        <v>9.9284640370255417E-2</v>
      </c>
      <c r="S1019" s="10">
        <f t="shared" ref="S1019:S1082" ca="1" si="160">(($Q1139/$Q1019)^(1/10)-1)</f>
        <v>9.6397835724992831E-3</v>
      </c>
      <c r="T1019" s="10">
        <f t="shared" ref="T1019:T1082" ca="1" si="161">R1019-S1019</f>
        <v>8.9644856797756134E-2</v>
      </c>
      <c r="U1019" s="10"/>
      <c r="V1019" s="11"/>
      <c r="W1019" s="12"/>
      <c r="X1019" s="12"/>
    </row>
    <row r="1020" spans="1:24" x14ac:dyDescent="0.2">
      <c r="A1020" s="3">
        <v>1955.11</v>
      </c>
      <c r="B1020" s="4">
        <v>44.95</v>
      </c>
      <c r="C1020" s="1">
        <v>1.6333299999999999</v>
      </c>
      <c r="D1020" s="4">
        <v>3.56</v>
      </c>
      <c r="E1020" s="4">
        <v>26.9</v>
      </c>
      <c r="F1020" s="1">
        <f t="shared" ca="1" si="156"/>
        <v>1955.8749999999229</v>
      </c>
      <c r="G1020" s="5">
        <v>2.89</v>
      </c>
      <c r="H1020" s="1">
        <f t="shared" ca="1" si="152"/>
        <v>456.18902788104094</v>
      </c>
      <c r="I1020" s="1">
        <f t="shared" ca="1" si="153"/>
        <v>16.576356505204462</v>
      </c>
      <c r="J1020" s="6">
        <f t="shared" ca="1" si="157"/>
        <v>42065.817613308027</v>
      </c>
      <c r="K1020" s="1">
        <f t="shared" ca="1" si="154"/>
        <v>36.129765055762086</v>
      </c>
      <c r="L1020" s="6">
        <f t="shared" ca="1" si="155"/>
        <v>3331.5753215434165</v>
      </c>
      <c r="M1020" s="7">
        <f t="shared" ca="1" si="158"/>
        <v>18.835559288273899</v>
      </c>
      <c r="N1020" s="8">
        <f ca="1">J1020/AVERAGE(L900:L1019)</f>
        <v>23.841583744997823</v>
      </c>
      <c r="O1020" s="13">
        <f ca="1">1/M1020-(G1020/100-(((E1020/E900)^(1/10))-1))</f>
        <v>6.4607904236347519E-2</v>
      </c>
      <c r="P1020" s="5">
        <f ca="1">((G1020/G1021+G1020/1200+((1+G1021/1200)^(-119))*(1-G1020/G1021)))</f>
        <v>0.99639906764855823</v>
      </c>
      <c r="Q1020" s="5">
        <f ca="1">Q1019*P1019*E1019/E1020</f>
        <v>11.21132758468716</v>
      </c>
      <c r="R1020" s="10">
        <f t="shared" ca="1" si="159"/>
        <v>9.297438519582979E-2</v>
      </c>
      <c r="S1020" s="10">
        <f t="shared" ca="1" si="160"/>
        <v>9.0414284940998346E-3</v>
      </c>
      <c r="T1020" s="10">
        <f t="shared" ca="1" si="161"/>
        <v>8.3932956701729955E-2</v>
      </c>
      <c r="U1020" s="10"/>
      <c r="V1020" s="11"/>
      <c r="W1020" s="12"/>
      <c r="X1020" s="12"/>
    </row>
    <row r="1021" spans="1:24" x14ac:dyDescent="0.2">
      <c r="A1021" s="3">
        <v>1955.12</v>
      </c>
      <c r="B1021" s="4">
        <v>45.37</v>
      </c>
      <c r="C1021" s="1">
        <v>1.64</v>
      </c>
      <c r="D1021" s="4">
        <v>3.62</v>
      </c>
      <c r="E1021" s="4">
        <v>26.8</v>
      </c>
      <c r="F1021" s="1">
        <f t="shared" ca="1" si="156"/>
        <v>1955.9583333332562</v>
      </c>
      <c r="G1021" s="5">
        <v>2.96</v>
      </c>
      <c r="H1021" s="1">
        <f t="shared" ca="1" si="152"/>
        <v>462.16963097014917</v>
      </c>
      <c r="I1021" s="1">
        <f t="shared" ca="1" si="153"/>
        <v>16.706153731343282</v>
      </c>
      <c r="J1021" s="6">
        <f t="shared" ca="1" si="157"/>
        <v>42745.672032856019</v>
      </c>
      <c r="K1021" s="1">
        <f t="shared" ca="1" si="154"/>
        <v>36.875778358208954</v>
      </c>
      <c r="L1021" s="6">
        <f t="shared" ca="1" si="155"/>
        <v>3410.6090535362309</v>
      </c>
      <c r="M1021" s="7">
        <f t="shared" ca="1" si="158"/>
        <v>18.94236903581357</v>
      </c>
      <c r="N1021" s="8">
        <f ca="1">J1021/AVERAGE(L901:L1020)</f>
        <v>23.937765745387562</v>
      </c>
      <c r="O1021" s="13">
        <f ca="1">1/M1021-(G1021/100-(((E1021/E901)^(1/10))-1))</f>
        <v>6.2648258086002717E-2</v>
      </c>
      <c r="P1021" s="5">
        <f ca="1">((G1021/G1022+G1021/1200+((1+G1022/1200)^(-119))*(1-G1021/G1022)))</f>
        <v>1.0076321632439265</v>
      </c>
      <c r="Q1021" s="5">
        <f ca="1">Q1020*P1020*E1020/E1021</f>
        <v>11.212639025441881</v>
      </c>
      <c r="R1021" s="10">
        <f t="shared" ca="1" si="159"/>
        <v>9.0650756171307023E-2</v>
      </c>
      <c r="S1021" s="10">
        <f t="shared" ca="1" si="160"/>
        <v>7.7193888465101335E-3</v>
      </c>
      <c r="T1021" s="10">
        <f t="shared" ca="1" si="161"/>
        <v>8.293136732479689E-2</v>
      </c>
      <c r="U1021" s="10"/>
      <c r="V1021" s="11"/>
      <c r="W1021" s="12"/>
      <c r="X1021" s="12"/>
    </row>
    <row r="1022" spans="1:24" x14ac:dyDescent="0.2">
      <c r="A1022" s="3">
        <v>1956.01</v>
      </c>
      <c r="B1022" s="4">
        <v>44.15</v>
      </c>
      <c r="C1022" s="1">
        <v>1.67</v>
      </c>
      <c r="D1022" s="4">
        <v>3.6433300000000002</v>
      </c>
      <c r="E1022" s="4">
        <v>26.8</v>
      </c>
      <c r="F1022" s="1">
        <f t="shared" ca="1" si="156"/>
        <v>1956.0416666665894</v>
      </c>
      <c r="G1022" s="5">
        <v>2.9</v>
      </c>
      <c r="H1022" s="1">
        <f t="shared" ca="1" si="152"/>
        <v>449.74188246268653</v>
      </c>
      <c r="I1022" s="1">
        <f t="shared" ca="1" si="153"/>
        <v>17.01175410447761</v>
      </c>
      <c r="J1022" s="6">
        <f t="shared" ca="1" si="157"/>
        <v>41727.35712898022</v>
      </c>
      <c r="K1022" s="1">
        <f t="shared" ca="1" si="154"/>
        <v>37.113433581716421</v>
      </c>
      <c r="L1022" s="6">
        <f t="shared" ca="1" si="155"/>
        <v>3443.4095594275768</v>
      </c>
      <c r="M1022" s="7">
        <f t="shared" ca="1" si="158"/>
        <v>18.292585385418889</v>
      </c>
      <c r="N1022" s="8">
        <f ca="1">J1022/AVERAGE(L902:L1021)</f>
        <v>23.082459084217525</v>
      </c>
      <c r="O1022" s="13">
        <f ca="1">1/M1022-(G1022/100-(((E1022/E902)^(1/10))-1))</f>
        <v>6.5123509041438501E-2</v>
      </c>
      <c r="P1022" s="5">
        <f ca="1">((G1022/G1023+G1022/1200+((1+G1023/1200)^(-119))*(1-G1022/G1023)))</f>
        <v>1.0075969184830094</v>
      </c>
      <c r="Q1022" s="5">
        <f ca="1">Q1021*P1021*E1021/E1022</f>
        <v>11.298215716879273</v>
      </c>
      <c r="R1022" s="10">
        <f t="shared" ca="1" si="159"/>
        <v>9.5431683360475805E-2</v>
      </c>
      <c r="S1022" s="10">
        <f t="shared" ca="1" si="160"/>
        <v>7.4202191364101111E-3</v>
      </c>
      <c r="T1022" s="10">
        <f t="shared" ca="1" si="161"/>
        <v>8.8011464224065694E-2</v>
      </c>
      <c r="U1022" s="10"/>
      <c r="V1022" s="11"/>
      <c r="W1022" s="12"/>
      <c r="X1022" s="12"/>
    </row>
    <row r="1023" spans="1:24" x14ac:dyDescent="0.2">
      <c r="A1023" s="3">
        <v>1956.02</v>
      </c>
      <c r="B1023" s="4">
        <v>44.43</v>
      </c>
      <c r="C1023" s="1">
        <v>1.7</v>
      </c>
      <c r="D1023" s="4">
        <v>3.6666699999999999</v>
      </c>
      <c r="E1023" s="4">
        <v>26.8</v>
      </c>
      <c r="F1023" s="1">
        <f t="shared" ca="1" si="156"/>
        <v>1956.1249999999227</v>
      </c>
      <c r="G1023" s="5">
        <v>2.84</v>
      </c>
      <c r="H1023" s="1">
        <f t="shared" ca="1" si="152"/>
        <v>452.59415261194027</v>
      </c>
      <c r="I1023" s="1">
        <f t="shared" ca="1" si="153"/>
        <v>17.317354477611936</v>
      </c>
      <c r="J1023" s="6">
        <f t="shared" ca="1" si="157"/>
        <v>42125.885681401211</v>
      </c>
      <c r="K1023" s="1">
        <f t="shared" ca="1" si="154"/>
        <v>37.351190672014923</v>
      </c>
      <c r="L1023" s="6">
        <f t="shared" ca="1" si="155"/>
        <v>3476.5185967009538</v>
      </c>
      <c r="M1023" s="7">
        <f t="shared" ca="1" si="158"/>
        <v>18.266116815127784</v>
      </c>
      <c r="N1023" s="8">
        <f ca="1">J1023/AVERAGE(L903:L1022)</f>
        <v>23.017216418743022</v>
      </c>
      <c r="O1023" s="13">
        <f ca="1">1/M1023-(G1023/100-(((E1023/E903)^(1/10))-1))</f>
        <v>6.6375586939811451E-2</v>
      </c>
      <c r="P1023" s="5">
        <f ca="1">((G1023/G1024+G1023/1200+((1+G1024/1200)^(-119))*(1-G1023/G1024)))</f>
        <v>0.99206506834990926</v>
      </c>
      <c r="Q1023" s="5">
        <f ca="1">Q1022*P1022*E1022/E1023</f>
        <v>11.38404734068386</v>
      </c>
      <c r="R1023" s="10">
        <f t="shared" ca="1" si="159"/>
        <v>9.3235290490984557E-2</v>
      </c>
      <c r="S1023" s="10">
        <f t="shared" ca="1" si="160"/>
        <v>4.6641172438899314E-3</v>
      </c>
      <c r="T1023" s="10">
        <f t="shared" ca="1" si="161"/>
        <v>8.8571173247094626E-2</v>
      </c>
      <c r="U1023" s="10"/>
      <c r="V1023" s="11"/>
      <c r="W1023" s="12"/>
      <c r="X1023" s="12"/>
    </row>
    <row r="1024" spans="1:24" x14ac:dyDescent="0.2">
      <c r="A1024" s="3">
        <v>1956.03</v>
      </c>
      <c r="B1024" s="4">
        <v>47.49</v>
      </c>
      <c r="C1024" s="1">
        <v>1.73</v>
      </c>
      <c r="D1024" s="4">
        <v>3.69</v>
      </c>
      <c r="E1024" s="4">
        <v>26.8</v>
      </c>
      <c r="F1024" s="1">
        <f t="shared" ca="1" si="156"/>
        <v>1956.208333333256</v>
      </c>
      <c r="G1024" s="5">
        <v>2.96</v>
      </c>
      <c r="H1024" s="1">
        <f t="shared" ca="1" si="152"/>
        <v>483.76539067164174</v>
      </c>
      <c r="I1024" s="1">
        <f t="shared" ca="1" si="153"/>
        <v>17.622954850746268</v>
      </c>
      <c r="J1024" s="6">
        <f t="shared" ca="1" si="157"/>
        <v>45163.886102381548</v>
      </c>
      <c r="K1024" s="1">
        <f t="shared" ca="1" si="154"/>
        <v>37.588845895522383</v>
      </c>
      <c r="L1024" s="6">
        <f t="shared" ca="1" si="155"/>
        <v>3509.2596276645168</v>
      </c>
      <c r="M1024" s="7">
        <f t="shared" ca="1" si="158"/>
        <v>19.371210099299958</v>
      </c>
      <c r="N1024" s="8">
        <f ca="1">J1024/AVERAGE(L904:L1023)</f>
        <v>24.373586635398752</v>
      </c>
      <c r="O1024" s="13">
        <f ca="1">1/M1024-(G1024/100-(((E1024/E904)^(1/10))-1))</f>
        <v>6.0910141321596056E-2</v>
      </c>
      <c r="P1024" s="5">
        <f ca="1">((G1024/G1025+G1024/1200+((1+G1025/1200)^(-119))*(1-G1024/G1025)))</f>
        <v>0.98377620319820946</v>
      </c>
      <c r="Q1024" s="5">
        <f ca="1">Q1023*P1023*E1023/E1024</f>
        <v>11.293715703134138</v>
      </c>
      <c r="R1024" s="10">
        <f t="shared" ca="1" si="159"/>
        <v>8.1045764992163649E-2</v>
      </c>
      <c r="S1024" s="10">
        <f t="shared" ca="1" si="160"/>
        <v>5.2399493832038235E-3</v>
      </c>
      <c r="T1024" s="10">
        <f t="shared" ca="1" si="161"/>
        <v>7.5805815608959826E-2</v>
      </c>
      <c r="U1024" s="10"/>
      <c r="V1024" s="11"/>
      <c r="W1024" s="12"/>
      <c r="X1024" s="12"/>
    </row>
    <row r="1025" spans="1:24" x14ac:dyDescent="0.2">
      <c r="A1025" s="3">
        <v>1956.04</v>
      </c>
      <c r="B1025" s="4">
        <v>48.05</v>
      </c>
      <c r="C1025" s="1">
        <v>1.7533300000000001</v>
      </c>
      <c r="D1025" s="4">
        <v>3.66</v>
      </c>
      <c r="E1025" s="4">
        <v>26.9</v>
      </c>
      <c r="F1025" s="1">
        <f t="shared" ca="1" si="156"/>
        <v>1956.2916666665892</v>
      </c>
      <c r="G1025" s="5">
        <v>3.18</v>
      </c>
      <c r="H1025" s="1">
        <f t="shared" ca="1" si="152"/>
        <v>487.65034014869883</v>
      </c>
      <c r="I1025" s="1">
        <f t="shared" ca="1" si="153"/>
        <v>17.794213754275095</v>
      </c>
      <c r="J1025" s="6">
        <f t="shared" ca="1" si="157"/>
        <v>45665.018966871961</v>
      </c>
      <c r="K1025" s="1">
        <f t="shared" ca="1" si="154"/>
        <v>37.144646096654277</v>
      </c>
      <c r="L1025" s="6">
        <f t="shared" ca="1" si="155"/>
        <v>3478.3344311914962</v>
      </c>
      <c r="M1025" s="7">
        <f t="shared" ca="1" si="158"/>
        <v>19.370593634578498</v>
      </c>
      <c r="N1025" s="8">
        <f ca="1">J1025/AVERAGE(L905:L1024)</f>
        <v>24.338669114170258</v>
      </c>
      <c r="O1025" s="13">
        <f ca="1">1/M1025-(G1025/100-(((E1025/E905)^(1/10))-1))</f>
        <v>5.8532570272147338E-2</v>
      </c>
      <c r="P1025" s="5">
        <f ca="1">((G1025/G1026+G1025/1200+((1+G1026/1200)^(-119))*(1-G1025/G1026)))</f>
        <v>1.0120440058709126</v>
      </c>
      <c r="Q1025" s="5">
        <f ca="1">Q1024*P1024*E1024/E1025</f>
        <v>11.069185822256701</v>
      </c>
      <c r="R1025" s="10">
        <f t="shared" ca="1" si="159"/>
        <v>8.2716102777451894E-2</v>
      </c>
      <c r="S1025" s="10">
        <f t="shared" ca="1" si="160"/>
        <v>7.9893148106200407E-3</v>
      </c>
      <c r="T1025" s="10">
        <f t="shared" ca="1" si="161"/>
        <v>7.4726787966831854E-2</v>
      </c>
      <c r="U1025" s="10"/>
      <c r="V1025" s="11"/>
      <c r="W1025" s="12"/>
      <c r="X1025" s="12"/>
    </row>
    <row r="1026" spans="1:24" x14ac:dyDescent="0.2">
      <c r="A1026" s="3">
        <v>1956.05</v>
      </c>
      <c r="B1026" s="4">
        <v>46.54</v>
      </c>
      <c r="C1026" s="1">
        <v>1.77667</v>
      </c>
      <c r="D1026" s="4">
        <v>3.63</v>
      </c>
      <c r="E1026" s="4">
        <v>27</v>
      </c>
      <c r="F1026" s="1">
        <f t="shared" ca="1" si="156"/>
        <v>1956.3749999999225</v>
      </c>
      <c r="G1026" s="5">
        <v>3.07</v>
      </c>
      <c r="H1026" s="1">
        <f t="shared" ca="1" si="152"/>
        <v>470.57628222222223</v>
      </c>
      <c r="I1026" s="1">
        <f t="shared" ca="1" si="153"/>
        <v>17.964305185555556</v>
      </c>
      <c r="J1026" s="6">
        <f t="shared" ca="1" si="157"/>
        <v>44206.339610501513</v>
      </c>
      <c r="K1026" s="1">
        <f t="shared" ca="1" si="154"/>
        <v>36.703736666666664</v>
      </c>
      <c r="L1026" s="6">
        <f t="shared" ca="1" si="155"/>
        <v>3447.9805067924467</v>
      </c>
      <c r="M1026" s="7">
        <f t="shared" ca="1" si="158"/>
        <v>18.544506591754431</v>
      </c>
      <c r="N1026" s="8">
        <f ca="1">J1026/AVERAGE(L906:L1025)</f>
        <v>23.274196470664439</v>
      </c>
      <c r="O1026" s="13">
        <f ca="1">1/M1026-(G1026/100-(((E1026/E906)^(1/10))-1))</f>
        <v>6.1754700568371262E-2</v>
      </c>
      <c r="P1026" s="5">
        <f ca="1">((G1026/G1027+G1026/1200+((1+G1027/1200)^(-119))*(1-G1026/G1027)))</f>
        <v>1.0085562050188539</v>
      </c>
      <c r="Q1026" s="5">
        <f ca="1">Q1025*P1025*E1025/E1026</f>
        <v>11.161012408836974</v>
      </c>
      <c r="R1026" s="10">
        <f t="shared" ca="1" si="159"/>
        <v>8.0672480501264632E-2</v>
      </c>
      <c r="S1026" s="10">
        <f t="shared" ca="1" si="160"/>
        <v>7.3172106738386145E-3</v>
      </c>
      <c r="T1026" s="10">
        <f t="shared" ca="1" si="161"/>
        <v>7.3355269827426017E-2</v>
      </c>
      <c r="U1026" s="10"/>
      <c r="V1026" s="11"/>
      <c r="W1026" s="12"/>
      <c r="X1026" s="12"/>
    </row>
    <row r="1027" spans="1:24" x14ac:dyDescent="0.2">
      <c r="A1027" s="3">
        <v>1956.06</v>
      </c>
      <c r="B1027" s="4">
        <v>46.27</v>
      </c>
      <c r="C1027" s="1">
        <v>1.8</v>
      </c>
      <c r="D1027" s="4">
        <v>3.6</v>
      </c>
      <c r="E1027" s="4">
        <v>27.2</v>
      </c>
      <c r="F1027" s="1">
        <f t="shared" ca="1" si="156"/>
        <v>1956.4583333332557</v>
      </c>
      <c r="G1027" s="5">
        <v>3</v>
      </c>
      <c r="H1027" s="1">
        <f t="shared" ref="H1027:H1090" ca="1" si="162">B1027*$E$1815/E1027</f>
        <v>464.40620624999997</v>
      </c>
      <c r="I1027" s="1">
        <f t="shared" ref="I1027:I1090" ca="1" si="163">C1027*$E$1815/E1027</f>
        <v>18.066375000000001</v>
      </c>
      <c r="J1027" s="6">
        <f t="shared" ca="1" si="157"/>
        <v>43768.148278067223</v>
      </c>
      <c r="K1027" s="1">
        <f t="shared" ref="K1027:K1090" ca="1" si="164">D1027*$E$1815/E1027</f>
        <v>36.132750000000001</v>
      </c>
      <c r="L1027" s="6">
        <f t="shared" ref="L1027:L1090" ca="1" si="165">K1027*(J1027/H1027)</f>
        <v>3405.3454463160147</v>
      </c>
      <c r="M1027" s="7">
        <f t="shared" ca="1" si="158"/>
        <v>18.15816384695869</v>
      </c>
      <c r="N1027" s="8">
        <f ca="1">J1027/AVERAGE(L907:L1026)</f>
        <v>22.767416558558143</v>
      </c>
      <c r="O1027" s="13">
        <f ca="1">1/M1027-(G1027/100-(((E1027/E907)^(1/10))-1))</f>
        <v>6.3251818698492834E-2</v>
      </c>
      <c r="P1027" s="5">
        <f ca="1">((G1027/G1028+G1027/1200+((1+G1028/1200)^(-119))*(1-G1027/G1028)))</f>
        <v>0.99312377072866442</v>
      </c>
      <c r="Q1027" s="5">
        <f ca="1">Q1026*P1026*E1026/E1027</f>
        <v>11.173739875701244</v>
      </c>
      <c r="R1027" s="10">
        <f t="shared" ca="1" si="159"/>
        <v>8.0810362261079183E-2</v>
      </c>
      <c r="S1027" s="10">
        <f t="shared" ca="1" si="160"/>
        <v>7.0542140688891752E-3</v>
      </c>
      <c r="T1027" s="10">
        <f t="shared" ca="1" si="161"/>
        <v>7.3756148192190008E-2</v>
      </c>
      <c r="U1027" s="10"/>
      <c r="V1027" s="11"/>
      <c r="W1027" s="12"/>
      <c r="X1027" s="12"/>
    </row>
    <row r="1028" spans="1:24" x14ac:dyDescent="0.2">
      <c r="A1028" s="3">
        <v>1956.07</v>
      </c>
      <c r="B1028" s="4">
        <v>48.78</v>
      </c>
      <c r="C1028" s="1">
        <v>1.8133300000000001</v>
      </c>
      <c r="D1028" s="4">
        <v>3.5533299999999999</v>
      </c>
      <c r="E1028" s="4">
        <v>27.4</v>
      </c>
      <c r="F1028" s="1">
        <f t="shared" ref="F1028:F1091" ca="1" si="166">F1027+1/12</f>
        <v>1956.541666666589</v>
      </c>
      <c r="G1028" s="5">
        <v>3.11</v>
      </c>
      <c r="H1028" s="1">
        <f t="shared" ca="1" si="162"/>
        <v>486.02504890510949</v>
      </c>
      <c r="I1028" s="1">
        <f t="shared" ca="1" si="163"/>
        <v>18.067318612773725</v>
      </c>
      <c r="J1028" s="6">
        <f t="shared" ref="J1028:J1091" ca="1" si="167">J1027*((H1028+(I1028/12))/H1027)</f>
        <v>45947.521537892782</v>
      </c>
      <c r="K1028" s="1">
        <f t="shared" ca="1" si="164"/>
        <v>35.40400547408759</v>
      </c>
      <c r="L1028" s="6">
        <f t="shared" ca="1" si="165"/>
        <v>3347.0009574875062</v>
      </c>
      <c r="M1028" s="7">
        <f t="shared" ca="1" si="158"/>
        <v>18.856797596896779</v>
      </c>
      <c r="N1028" s="8">
        <f ca="1">J1028/AVERAGE(L908:L1027)</f>
        <v>23.620311675201727</v>
      </c>
      <c r="O1028" s="13">
        <f ca="1">1/M1028-(G1028/100-(((E1028/E908)^(1/10))-1))</f>
        <v>5.4950815885390344E-2</v>
      </c>
      <c r="P1028" s="5">
        <f ca="1">((G1028/G1029+G1028/1200+((1+G1029/1200)^(-119))*(1-G1028/G1029)))</f>
        <v>0.98403310014206236</v>
      </c>
      <c r="Q1028" s="5">
        <f ca="1">Q1027*P1027*E1027/E1028</f>
        <v>11.015907359676508</v>
      </c>
      <c r="R1028" s="10">
        <f t="shared" ca="1" si="159"/>
        <v>7.5261518135921301E-2</v>
      </c>
      <c r="S1028" s="10">
        <f t="shared" ca="1" si="160"/>
        <v>6.9230586276944894E-3</v>
      </c>
      <c r="T1028" s="10">
        <f t="shared" ca="1" si="161"/>
        <v>6.8338459508226812E-2</v>
      </c>
      <c r="U1028" s="10"/>
      <c r="V1028" s="11"/>
      <c r="W1028" s="12"/>
      <c r="X1028" s="12"/>
    </row>
    <row r="1029" spans="1:24" x14ac:dyDescent="0.2">
      <c r="A1029" s="3">
        <v>1956.08</v>
      </c>
      <c r="B1029" s="4">
        <v>48.49</v>
      </c>
      <c r="C1029" s="1">
        <v>1.82667</v>
      </c>
      <c r="D1029" s="4">
        <v>3.5066700000000002</v>
      </c>
      <c r="E1029" s="4">
        <v>27.3</v>
      </c>
      <c r="F1029" s="1">
        <f t="shared" ca="1" si="166"/>
        <v>1956.6249999999222</v>
      </c>
      <c r="G1029" s="5">
        <v>3.33</v>
      </c>
      <c r="H1029" s="1">
        <f t="shared" ca="1" si="162"/>
        <v>484.90532857142858</v>
      </c>
      <c r="I1029" s="1">
        <f t="shared" ca="1" si="163"/>
        <v>18.266900732967031</v>
      </c>
      <c r="J1029" s="6">
        <f t="shared" ca="1" si="167"/>
        <v>45985.574844949668</v>
      </c>
      <c r="K1029" s="1">
        <f t="shared" ca="1" si="164"/>
        <v>35.067085348351647</v>
      </c>
      <c r="L1029" s="6">
        <f t="shared" ca="1" si="165"/>
        <v>3325.5565217888152</v>
      </c>
      <c r="M1029" s="7">
        <f t="shared" ca="1" si="158"/>
        <v>18.670937110186415</v>
      </c>
      <c r="N1029" s="8">
        <f ca="1">J1029/AVERAGE(L909:L1028)</f>
        <v>23.368947299227305</v>
      </c>
      <c r="O1029" s="13">
        <f ca="1">1/M1029-(G1029/100-(((E1029/E909)^(1/10))-1))</f>
        <v>5.0837793863342452E-2</v>
      </c>
      <c r="P1029" s="5">
        <f ca="1">((G1029/G1030+G1029/1200+((1+G1030/1200)^(-119))*(1-G1029/G1030)))</f>
        <v>0.99856707120078669</v>
      </c>
      <c r="Q1029" s="5">
        <f ca="1">Q1028*P1028*E1028/E1029</f>
        <v>10.879724493719941</v>
      </c>
      <c r="R1029" s="10">
        <f t="shared" ca="1" si="159"/>
        <v>6.8148848085951341E-2</v>
      </c>
      <c r="S1029" s="10">
        <f t="shared" ca="1" si="160"/>
        <v>6.4164403429456396E-3</v>
      </c>
      <c r="T1029" s="10">
        <f t="shared" ca="1" si="161"/>
        <v>6.1732407743005702E-2</v>
      </c>
      <c r="U1029" s="10"/>
      <c r="V1029" s="11"/>
      <c r="W1029" s="12"/>
      <c r="X1029" s="12"/>
    </row>
    <row r="1030" spans="1:24" x14ac:dyDescent="0.2">
      <c r="A1030" s="3">
        <v>1956.09</v>
      </c>
      <c r="B1030" s="4">
        <v>46.84</v>
      </c>
      <c r="C1030" s="1">
        <v>1.84</v>
      </c>
      <c r="D1030" s="4">
        <v>3.46</v>
      </c>
      <c r="E1030" s="4">
        <v>27.4</v>
      </c>
      <c r="F1030" s="1">
        <f t="shared" ca="1" si="166"/>
        <v>1956.7083333332555</v>
      </c>
      <c r="G1030" s="5">
        <v>3.38</v>
      </c>
      <c r="H1030" s="1">
        <f t="shared" ca="1" si="162"/>
        <v>466.69563941605844</v>
      </c>
      <c r="I1030" s="1">
        <f t="shared" ca="1" si="163"/>
        <v>18.333048175182483</v>
      </c>
      <c r="J1030" s="6">
        <f t="shared" ca="1" si="167"/>
        <v>44403.558043371981</v>
      </c>
      <c r="K1030" s="1">
        <f t="shared" ca="1" si="164"/>
        <v>34.474101459854019</v>
      </c>
      <c r="L1030" s="6">
        <f t="shared" ca="1" si="165"/>
        <v>3280.0237154156075</v>
      </c>
      <c r="M1030" s="7">
        <f t="shared" ca="1" si="158"/>
        <v>17.836640796312015</v>
      </c>
      <c r="N1030" s="8">
        <f ca="1">J1030/AVERAGE(L910:L1029)</f>
        <v>22.311473210449879</v>
      </c>
      <c r="O1030" s="13">
        <f ca="1">1/M1030-(G1030/100-(((E1030/E910)^(1/10))-1))</f>
        <v>5.2204639380191591E-2</v>
      </c>
      <c r="P1030" s="5">
        <f ca="1">((G1030/G1031+G1030/1200+((1+G1031/1200)^(-119))*(1-G1030/G1031)))</f>
        <v>1.0061893610621129</v>
      </c>
      <c r="Q1030" s="5">
        <f ca="1">Q1029*P1029*E1029/E1030</f>
        <v>10.824484496803466</v>
      </c>
      <c r="R1030" s="10">
        <f t="shared" ca="1" si="159"/>
        <v>6.8389173775341705E-2</v>
      </c>
      <c r="S1030" s="10">
        <f t="shared" ca="1" si="160"/>
        <v>7.676213894525219E-3</v>
      </c>
      <c r="T1030" s="10">
        <f t="shared" ca="1" si="161"/>
        <v>6.0712959880816486E-2</v>
      </c>
      <c r="U1030" s="10"/>
      <c r="V1030" s="11"/>
      <c r="W1030" s="12"/>
      <c r="X1030" s="12"/>
    </row>
    <row r="1031" spans="1:24" x14ac:dyDescent="0.2">
      <c r="A1031" s="3">
        <v>1956.1</v>
      </c>
      <c r="B1031" s="4">
        <v>46.24</v>
      </c>
      <c r="C1031" s="1">
        <v>1.80667</v>
      </c>
      <c r="D1031" s="4">
        <v>3.44333</v>
      </c>
      <c r="E1031" s="4">
        <v>27.5</v>
      </c>
      <c r="F1031" s="1">
        <f t="shared" ca="1" si="166"/>
        <v>1956.7916666665888</v>
      </c>
      <c r="G1031" s="5">
        <v>3.34</v>
      </c>
      <c r="H1031" s="1">
        <f t="shared" ca="1" si="162"/>
        <v>459.04213527272725</v>
      </c>
      <c r="I1031" s="1">
        <f t="shared" ca="1" si="163"/>
        <v>17.935502909454545</v>
      </c>
      <c r="J1031" s="6">
        <f t="shared" ca="1" si="167"/>
        <v>43817.574130817418</v>
      </c>
      <c r="K1031" s="1">
        <f t="shared" ca="1" si="164"/>
        <v>34.183251636000001</v>
      </c>
      <c r="L1031" s="6">
        <f t="shared" ca="1" si="165"/>
        <v>3262.9404743050941</v>
      </c>
      <c r="M1031" s="7">
        <f t="shared" ca="1" si="158"/>
        <v>17.418952948636122</v>
      </c>
      <c r="N1031" s="8">
        <f ca="1">J1031/AVERAGE(L911:L1030)</f>
        <v>21.777269004413132</v>
      </c>
      <c r="O1031" s="13">
        <f ca="1">1/M1031-(G1031/100-(((E1031/E911)^(1/10))-1))</f>
        <v>5.2325543255801056E-2</v>
      </c>
      <c r="P1031" s="5">
        <f ca="1">((G1031/G1032+G1031/1200+((1+G1032/1200)^(-119))*(1-G1031/G1032)))</f>
        <v>0.99022472627998948</v>
      </c>
      <c r="Q1031" s="5">
        <f ca="1">Q1030*P1030*E1030/E1031</f>
        <v>10.851875753703007</v>
      </c>
      <c r="R1031" s="10">
        <f t="shared" ca="1" si="159"/>
        <v>6.8551558542897073E-2</v>
      </c>
      <c r="S1031" s="10">
        <f t="shared" ca="1" si="160"/>
        <v>8.563709737462899E-3</v>
      </c>
      <c r="T1031" s="10">
        <f t="shared" ca="1" si="161"/>
        <v>5.9987848805434174E-2</v>
      </c>
      <c r="U1031" s="10"/>
      <c r="V1031" s="11"/>
      <c r="W1031" s="12"/>
      <c r="X1031" s="12"/>
    </row>
    <row r="1032" spans="1:24" x14ac:dyDescent="0.2">
      <c r="A1032" s="3">
        <v>1956.11</v>
      </c>
      <c r="B1032" s="4">
        <v>45.76</v>
      </c>
      <c r="C1032" s="1">
        <v>1.7733300000000001</v>
      </c>
      <c r="D1032" s="4">
        <v>3.4266700000000001</v>
      </c>
      <c r="E1032" s="4">
        <v>27.5</v>
      </c>
      <c r="F1032" s="1">
        <f t="shared" ca="1" si="166"/>
        <v>1956.874999999922</v>
      </c>
      <c r="G1032" s="5">
        <v>3.49</v>
      </c>
      <c r="H1032" s="1">
        <f t="shared" ca="1" si="162"/>
        <v>454.27699199999995</v>
      </c>
      <c r="I1032" s="1">
        <f t="shared" ca="1" si="163"/>
        <v>17.604523999636363</v>
      </c>
      <c r="J1032" s="6">
        <f t="shared" ca="1" si="167"/>
        <v>43502.756137269069</v>
      </c>
      <c r="K1032" s="1">
        <f t="shared" ca="1" si="164"/>
        <v>34.017861454909088</v>
      </c>
      <c r="L1032" s="6">
        <f t="shared" ca="1" si="165"/>
        <v>3257.6396279041915</v>
      </c>
      <c r="M1032" s="7">
        <f t="shared" ca="1" si="158"/>
        <v>17.120339736628249</v>
      </c>
      <c r="N1032" s="8">
        <f ca="1">J1032/AVERAGE(L912:L1031)</f>
        <v>21.39208741537232</v>
      </c>
      <c r="O1032" s="13">
        <f ca="1">1/M1032-(G1032/100-(((E1032/E912)^(1/10))-1))</f>
        <v>4.9387093462700531E-2</v>
      </c>
      <c r="P1032" s="5">
        <f ca="1">((G1032/G1033+G1032/1200+((1+G1033/1200)^(-119))*(1-G1032/G1033)))</f>
        <v>0.99457516226368625</v>
      </c>
      <c r="Q1032" s="5">
        <f ca="1">Q1031*P1031*E1031/E1032</f>
        <v>10.745795697835014</v>
      </c>
      <c r="R1032" s="10">
        <f t="shared" ca="1" si="159"/>
        <v>7.4874603233678227E-2</v>
      </c>
      <c r="S1032" s="10">
        <f t="shared" ca="1" si="160"/>
        <v>8.8003928916504659E-3</v>
      </c>
      <c r="T1032" s="10">
        <f t="shared" ca="1" si="161"/>
        <v>6.6074210342027762E-2</v>
      </c>
      <c r="U1032" s="10"/>
      <c r="V1032" s="11"/>
      <c r="W1032" s="12"/>
      <c r="X1032" s="12"/>
    </row>
    <row r="1033" spans="1:24" x14ac:dyDescent="0.2">
      <c r="A1033" s="3">
        <v>1956.12</v>
      </c>
      <c r="B1033" s="4">
        <v>46.44</v>
      </c>
      <c r="C1033" s="1">
        <v>1.74</v>
      </c>
      <c r="D1033" s="4">
        <v>3.41</v>
      </c>
      <c r="E1033" s="4">
        <v>27.6</v>
      </c>
      <c r="F1033" s="1">
        <f t="shared" ca="1" si="166"/>
        <v>1956.9583333332553</v>
      </c>
      <c r="G1033" s="5">
        <v>3.59</v>
      </c>
      <c r="H1033" s="1">
        <f t="shared" ca="1" si="162"/>
        <v>459.35722173913041</v>
      </c>
      <c r="I1033" s="1">
        <f t="shared" ca="1" si="163"/>
        <v>17.211058695652174</v>
      </c>
      <c r="J1033" s="6">
        <f t="shared" ca="1" si="167"/>
        <v>44126.600270316849</v>
      </c>
      <c r="K1033" s="1">
        <f t="shared" ca="1" si="164"/>
        <v>33.729718478260871</v>
      </c>
      <c r="L1033" s="6">
        <f t="shared" ca="1" si="165"/>
        <v>3240.1315013303288</v>
      </c>
      <c r="M1033" s="7">
        <f t="shared" ca="1" si="158"/>
        <v>17.197522725560919</v>
      </c>
      <c r="N1033" s="8">
        <f ca="1">J1033/AVERAGE(L913:L1032)</f>
        <v>21.474498795561207</v>
      </c>
      <c r="O1033" s="13">
        <f ca="1">1/M1033-(G1033/100-(((E1033/E913)^(1/10))-1))</f>
        <v>4.7538713978886996E-2</v>
      </c>
      <c r="P1033" s="5">
        <f ca="1">((G1033/G1034+G1033/1200+((1+G1034/1200)^(-119))*(1-G1033/G1034)))</f>
        <v>1.0138911587112152</v>
      </c>
      <c r="Q1033" s="5">
        <f ca="1">Q1032*P1032*E1032/E1033</f>
        <v>10.648778668305569</v>
      </c>
      <c r="R1033" s="10">
        <f t="shared" ca="1" si="159"/>
        <v>7.4110333432631403E-2</v>
      </c>
      <c r="S1033" s="10">
        <f t="shared" ca="1" si="160"/>
        <v>1.2651981933879064E-2</v>
      </c>
      <c r="T1033" s="10">
        <f t="shared" ca="1" si="161"/>
        <v>6.1458351498752339E-2</v>
      </c>
      <c r="U1033" s="10"/>
      <c r="V1033" s="11"/>
      <c r="W1033" s="12"/>
      <c r="X1033" s="12"/>
    </row>
    <row r="1034" spans="1:24" x14ac:dyDescent="0.2">
      <c r="A1034" s="3">
        <v>1957.01</v>
      </c>
      <c r="B1034" s="4">
        <v>45.43</v>
      </c>
      <c r="C1034" s="1">
        <v>1.7366699999999999</v>
      </c>
      <c r="D1034" s="4">
        <v>3.4066700000000001</v>
      </c>
      <c r="E1034" s="4">
        <v>27.6</v>
      </c>
      <c r="F1034" s="1">
        <f t="shared" ca="1" si="166"/>
        <v>1957.0416666665885</v>
      </c>
      <c r="G1034" s="5">
        <v>3.46</v>
      </c>
      <c r="H1034" s="1">
        <f t="shared" ca="1" si="162"/>
        <v>449.36689456521736</v>
      </c>
      <c r="I1034" s="1">
        <f t="shared" ca="1" si="163"/>
        <v>17.17812029021739</v>
      </c>
      <c r="J1034" s="6">
        <f t="shared" ca="1" si="167"/>
        <v>43304.426403706188</v>
      </c>
      <c r="K1034" s="1">
        <f t="shared" ca="1" si="164"/>
        <v>33.696780072826087</v>
      </c>
      <c r="L1034" s="6">
        <f t="shared" ca="1" si="165"/>
        <v>3247.2791172510183</v>
      </c>
      <c r="M1034" s="7">
        <f t="shared" ca="1" si="158"/>
        <v>16.717780078533</v>
      </c>
      <c r="N1034" s="8">
        <f ca="1">J1034/AVERAGE(L914:L1033)</f>
        <v>20.863186388755373</v>
      </c>
      <c r="O1034" s="13">
        <f ca="1">1/M1034-(G1034/100-(((E1034/E914)^(1/10))-1))</f>
        <v>5.0507358501613739E-2</v>
      </c>
      <c r="P1034" s="5">
        <f ca="1">((G1034/G1035+G1034/1200+((1+G1035/1200)^(-119))*(1-G1034/G1035)))</f>
        <v>1.0130014165196715</v>
      </c>
      <c r="Q1034" s="5">
        <f ca="1">Q1033*P1033*E1033/E1034</f>
        <v>10.796702542867605</v>
      </c>
      <c r="R1034" s="10">
        <f t="shared" ca="1" si="159"/>
        <v>8.0497704535241743E-2</v>
      </c>
      <c r="S1034" s="10">
        <f t="shared" ca="1" si="160"/>
        <v>1.3728833633460891E-2</v>
      </c>
      <c r="T1034" s="10">
        <f t="shared" ca="1" si="161"/>
        <v>6.6768870901780852E-2</v>
      </c>
      <c r="U1034" s="10"/>
      <c r="V1034" s="11"/>
      <c r="W1034" s="12"/>
      <c r="X1034" s="12"/>
    </row>
    <row r="1035" spans="1:24" x14ac:dyDescent="0.2">
      <c r="A1035" s="3">
        <v>1957.02</v>
      </c>
      <c r="B1035" s="4">
        <v>43.47</v>
      </c>
      <c r="C1035" s="1">
        <v>1.73333</v>
      </c>
      <c r="D1035" s="4">
        <v>3.40333</v>
      </c>
      <c r="E1035" s="4">
        <v>27.7</v>
      </c>
      <c r="F1035" s="1">
        <f t="shared" ca="1" si="166"/>
        <v>1957.1249999999218</v>
      </c>
      <c r="G1035" s="5">
        <v>3.34</v>
      </c>
      <c r="H1035" s="1">
        <f t="shared" ca="1" si="162"/>
        <v>428.42745162454872</v>
      </c>
      <c r="I1035" s="1">
        <f t="shared" ca="1" si="163"/>
        <v>17.083187364259928</v>
      </c>
      <c r="J1035" s="6">
        <f t="shared" ca="1" si="167"/>
        <v>41423.730606685378</v>
      </c>
      <c r="K1035" s="1">
        <f t="shared" ca="1" si="164"/>
        <v>33.54221299602888</v>
      </c>
      <c r="L1035" s="6">
        <f t="shared" ca="1" si="165"/>
        <v>3243.1245706383838</v>
      </c>
      <c r="M1035" s="7">
        <f t="shared" ca="1" si="158"/>
        <v>15.843733142229734</v>
      </c>
      <c r="N1035" s="8">
        <f ca="1">J1035/AVERAGE(L915:L1034)</f>
        <v>19.76263243790892</v>
      </c>
      <c r="O1035" s="13">
        <f ca="1">1/M1035-(G1035/100-(((E1035/E915)^(1/10))-1))</f>
        <v>5.537812004104431E-2</v>
      </c>
      <c r="P1035" s="5">
        <f ca="1">((G1035/G1036+G1035/1200+((1+G1036/1200)^(-119))*(1-G1035/G1036)))</f>
        <v>0.99690055018396018</v>
      </c>
      <c r="Q1035" s="5">
        <f ca="1">Q1034*P1034*E1034/E1035</f>
        <v>10.897590944505174</v>
      </c>
      <c r="R1035" s="10">
        <f t="shared" ca="1" si="159"/>
        <v>8.9288741946586869E-2</v>
      </c>
      <c r="S1035" s="10">
        <f t="shared" ca="1" si="160"/>
        <v>1.2770880803941287E-2</v>
      </c>
      <c r="T1035" s="10">
        <f t="shared" ca="1" si="161"/>
        <v>7.6517861142645582E-2</v>
      </c>
      <c r="U1035" s="10"/>
      <c r="V1035" s="11"/>
      <c r="W1035" s="12"/>
      <c r="X1035" s="12"/>
    </row>
    <row r="1036" spans="1:24" x14ac:dyDescent="0.2">
      <c r="A1036" s="3">
        <v>1957.03</v>
      </c>
      <c r="B1036" s="4">
        <v>44.03</v>
      </c>
      <c r="C1036" s="1">
        <v>1.73</v>
      </c>
      <c r="D1036" s="4">
        <v>3.4</v>
      </c>
      <c r="E1036" s="4">
        <v>27.8</v>
      </c>
      <c r="F1036" s="1">
        <f t="shared" ca="1" si="166"/>
        <v>1957.208333333255</v>
      </c>
      <c r="G1036" s="5">
        <v>3.41</v>
      </c>
      <c r="H1036" s="1">
        <f t="shared" ca="1" si="162"/>
        <v>432.38568669064745</v>
      </c>
      <c r="I1036" s="1">
        <f t="shared" ca="1" si="163"/>
        <v>16.98903561151079</v>
      </c>
      <c r="J1036" s="6">
        <f t="shared" ca="1" si="167"/>
        <v>41943.329973505701</v>
      </c>
      <c r="K1036" s="1">
        <f t="shared" ca="1" si="164"/>
        <v>33.388856115107906</v>
      </c>
      <c r="L1036" s="6">
        <f t="shared" ca="1" si="165"/>
        <v>3238.8671794212892</v>
      </c>
      <c r="M1036" s="7">
        <f t="shared" ca="1" si="158"/>
        <v>15.900417108869162</v>
      </c>
      <c r="N1036" s="8">
        <f ca="1">J1036/AVERAGE(L916:L1035)</f>
        <v>19.821836742269991</v>
      </c>
      <c r="O1036" s="13">
        <f ca="1">1/M1036-(G1036/100-(((E1036/E916)^(1/10))-1))</f>
        <v>5.2933175375417453E-2</v>
      </c>
      <c r="P1036" s="5">
        <f ca="1">((G1036/G1037+G1036/1200+((1+G1037/1200)^(-119))*(1-G1036/G1037)))</f>
        <v>0.99697822718203999</v>
      </c>
      <c r="Q1036" s="5">
        <f ca="1">Q1035*P1035*E1035/E1036</f>
        <v>10.824735939162499</v>
      </c>
      <c r="R1036" s="10">
        <f t="shared" ca="1" si="159"/>
        <v>9.0433685779456985E-2</v>
      </c>
      <c r="S1036" s="10">
        <f t="shared" ca="1" si="160"/>
        <v>1.4255317601388651E-2</v>
      </c>
      <c r="T1036" s="10">
        <f t="shared" ca="1" si="161"/>
        <v>7.6178368178068334E-2</v>
      </c>
      <c r="U1036" s="10"/>
      <c r="V1036" s="11"/>
      <c r="W1036" s="12"/>
      <c r="X1036" s="12"/>
    </row>
    <row r="1037" spans="1:24" x14ac:dyDescent="0.2">
      <c r="A1037" s="3">
        <v>1957.04</v>
      </c>
      <c r="B1037" s="4">
        <v>45.05</v>
      </c>
      <c r="C1037" s="1">
        <v>1.73</v>
      </c>
      <c r="D1037" s="4">
        <v>3.4066700000000001</v>
      </c>
      <c r="E1037" s="4">
        <v>27.9</v>
      </c>
      <c r="F1037" s="1">
        <f t="shared" ca="1" si="166"/>
        <v>1957.2916666665883</v>
      </c>
      <c r="G1037" s="5">
        <v>3.48</v>
      </c>
      <c r="H1037" s="1">
        <f t="shared" ca="1" si="162"/>
        <v>440.81667204301073</v>
      </c>
      <c r="I1037" s="1">
        <f t="shared" ca="1" si="163"/>
        <v>16.928143010752688</v>
      </c>
      <c r="J1037" s="6">
        <f t="shared" ca="1" si="167"/>
        <v>42898.015039841375</v>
      </c>
      <c r="K1037" s="1">
        <f t="shared" ca="1" si="164"/>
        <v>33.334449104301079</v>
      </c>
      <c r="L1037" s="6">
        <f t="shared" ca="1" si="165"/>
        <v>3243.9374227697322</v>
      </c>
      <c r="M1037" s="7">
        <f t="shared" ca="1" si="158"/>
        <v>16.12370436021175</v>
      </c>
      <c r="N1037" s="8">
        <f ca="1">J1037/AVERAGE(L917:L1036)</f>
        <v>20.086831188745069</v>
      </c>
      <c r="O1037" s="13">
        <f ca="1">1/M1037-(G1037/100-(((E1037/E917)^(1/10))-1))</f>
        <v>5.1730032009349287E-2</v>
      </c>
      <c r="P1037" s="5">
        <f ca="1">((G1037/G1038+G1037/1200+((1+G1038/1200)^(-119))*(1-G1037/G1038)))</f>
        <v>0.99290488593614312</v>
      </c>
      <c r="Q1037" s="5">
        <f ca="1">Q1036*P1036*E1036/E1037</f>
        <v>10.753344949399658</v>
      </c>
      <c r="R1037" s="10">
        <f t="shared" ca="1" si="159"/>
        <v>8.9801084735288361E-2</v>
      </c>
      <c r="S1037" s="10">
        <f t="shared" ca="1" si="160"/>
        <v>1.4599954608208732E-2</v>
      </c>
      <c r="T1037" s="10">
        <f t="shared" ca="1" si="161"/>
        <v>7.520113012707963E-2</v>
      </c>
      <c r="U1037" s="10"/>
      <c r="V1037" s="11"/>
      <c r="W1037" s="12"/>
      <c r="X1037" s="12"/>
    </row>
    <row r="1038" spans="1:24" x14ac:dyDescent="0.2">
      <c r="A1038" s="3">
        <v>1957.05</v>
      </c>
      <c r="B1038" s="4">
        <v>46.78</v>
      </c>
      <c r="C1038" s="1">
        <v>1.73</v>
      </c>
      <c r="D1038" s="4">
        <v>3.4133300000000002</v>
      </c>
      <c r="E1038" s="4">
        <v>28</v>
      </c>
      <c r="F1038" s="1">
        <f t="shared" ca="1" si="166"/>
        <v>1957.3749999999216</v>
      </c>
      <c r="G1038" s="5">
        <v>3.6</v>
      </c>
      <c r="H1038" s="1">
        <f t="shared" ca="1" si="162"/>
        <v>456.11001214285716</v>
      </c>
      <c r="I1038" s="1">
        <f t="shared" ca="1" si="163"/>
        <v>16.867685357142857</v>
      </c>
      <c r="J1038" s="6">
        <f t="shared" ca="1" si="167"/>
        <v>44523.07408151534</v>
      </c>
      <c r="K1038" s="1">
        <f t="shared" ca="1" si="164"/>
        <v>33.280333213928571</v>
      </c>
      <c r="L1038" s="6">
        <f t="shared" ca="1" si="165"/>
        <v>3248.6520832547831</v>
      </c>
      <c r="M1038" s="7">
        <f t="shared" ca="1" si="158"/>
        <v>16.598110789114255</v>
      </c>
      <c r="N1038" s="8">
        <f ca="1">J1038/AVERAGE(L918:L1037)</f>
        <v>20.661106693401837</v>
      </c>
      <c r="O1038" s="13">
        <f ca="1">1/M1038-(G1038/100-(((E1038/E918)^(1/10))-1))</f>
        <v>4.9123982127513371E-2</v>
      </c>
      <c r="P1038" s="5">
        <f ca="1">((G1038/G1039+G1038/1200+((1+G1039/1200)^(-119))*(1-G1038/G1039)))</f>
        <v>0.9864967886452165</v>
      </c>
      <c r="Q1038" s="5">
        <f ca="1">Q1037*P1037*E1037/E1038</f>
        <v>10.638916423485611</v>
      </c>
      <c r="R1038" s="10">
        <f t="shared" ca="1" si="159"/>
        <v>8.7642080448003368E-2</v>
      </c>
      <c r="S1038" s="10">
        <f t="shared" ca="1" si="160"/>
        <v>1.3680244472760617E-2</v>
      </c>
      <c r="T1038" s="10">
        <f t="shared" ca="1" si="161"/>
        <v>7.3961835975242751E-2</v>
      </c>
      <c r="U1038" s="10"/>
      <c r="V1038" s="11"/>
      <c r="W1038" s="12"/>
      <c r="X1038" s="12"/>
    </row>
    <row r="1039" spans="1:24" x14ac:dyDescent="0.2">
      <c r="A1039" s="3">
        <v>1957.06</v>
      </c>
      <c r="B1039" s="4">
        <v>47.55</v>
      </c>
      <c r="C1039" s="1">
        <v>1.73</v>
      </c>
      <c r="D1039" s="4">
        <v>3.42</v>
      </c>
      <c r="E1039" s="4">
        <v>28.1</v>
      </c>
      <c r="F1039" s="1">
        <f t="shared" ca="1" si="166"/>
        <v>1957.4583333332548</v>
      </c>
      <c r="G1039" s="5">
        <v>3.8</v>
      </c>
      <c r="H1039" s="1">
        <f t="shared" ca="1" si="162"/>
        <v>461.96770996441279</v>
      </c>
      <c r="I1039" s="1">
        <f t="shared" ca="1" si="163"/>
        <v>16.807658007117436</v>
      </c>
      <c r="J1039" s="6">
        <f t="shared" ca="1" si="167"/>
        <v>45231.59488205707</v>
      </c>
      <c r="K1039" s="1">
        <f t="shared" ca="1" si="164"/>
        <v>33.226699644128111</v>
      </c>
      <c r="L1039" s="6">
        <f t="shared" ca="1" si="165"/>
        <v>3253.2503574476377</v>
      </c>
      <c r="M1039" s="7">
        <f t="shared" ca="1" si="158"/>
        <v>16.729918872472858</v>
      </c>
      <c r="N1039" s="8">
        <f ca="1">J1039/AVERAGE(L919:L1038)</f>
        <v>20.806763725120586</v>
      </c>
      <c r="O1039" s="13">
        <f ca="1">1/M1039-(G1039/100-(((E1039/E919)^(1/10))-1))</f>
        <v>4.6547779954751511E-2</v>
      </c>
      <c r="P1039" s="5">
        <f ca="1">((G1039/G1040+G1039/1200+((1+G1040/1200)^(-119))*(1-G1039/G1040)))</f>
        <v>0.9925044995420178</v>
      </c>
      <c r="Q1039" s="5">
        <f ca="1">Q1038*P1038*E1038/E1039</f>
        <v>10.457907217798413</v>
      </c>
      <c r="R1039" s="10">
        <f t="shared" ca="1" si="159"/>
        <v>8.4518127021191214E-2</v>
      </c>
      <c r="S1039" s="10">
        <f t="shared" ca="1" si="160"/>
        <v>1.4176390525993954E-2</v>
      </c>
      <c r="T1039" s="10">
        <f t="shared" ca="1" si="161"/>
        <v>7.034173649519726E-2</v>
      </c>
      <c r="U1039" s="10"/>
      <c r="V1039" s="11"/>
      <c r="W1039" s="12"/>
      <c r="X1039" s="12"/>
    </row>
    <row r="1040" spans="1:24" x14ac:dyDescent="0.2">
      <c r="A1040" s="3">
        <v>1957.07</v>
      </c>
      <c r="B1040" s="4">
        <v>48.51</v>
      </c>
      <c r="C1040" s="1">
        <v>1.74</v>
      </c>
      <c r="D1040" s="4">
        <v>3.4366699999999999</v>
      </c>
      <c r="E1040" s="4">
        <v>28.3</v>
      </c>
      <c r="F1040" s="1">
        <f t="shared" ca="1" si="166"/>
        <v>1957.5416666665881</v>
      </c>
      <c r="G1040" s="5">
        <v>3.93</v>
      </c>
      <c r="H1040" s="1">
        <f t="shared" ca="1" si="162"/>
        <v>467.96379964664305</v>
      </c>
      <c r="I1040" s="1">
        <f t="shared" ca="1" si="163"/>
        <v>16.785343462897526</v>
      </c>
      <c r="J1040" s="6">
        <f t="shared" ca="1" si="167"/>
        <v>45955.631822571195</v>
      </c>
      <c r="K1040" s="1">
        <f t="shared" ca="1" si="164"/>
        <v>33.152693286572436</v>
      </c>
      <c r="L1040" s="6">
        <f t="shared" ca="1" si="165"/>
        <v>3255.70688962432</v>
      </c>
      <c r="M1040" s="7">
        <f t="shared" ca="1" si="158"/>
        <v>16.868882383979788</v>
      </c>
      <c r="N1040" s="8">
        <f ca="1">J1040/AVERAGE(L920:L1039)</f>
        <v>20.959760285686009</v>
      </c>
      <c r="O1040" s="13">
        <f ca="1">1/M1040-(G1040/100-(((E1040/E920)^(1/10))-1))</f>
        <v>4.4554786032350614E-2</v>
      </c>
      <c r="P1040" s="5">
        <f ca="1">((G1040/G1041+G1040/1200+((1+G1041/1200)^(-119))*(1-G1040/G1041)))</f>
        <v>1.0032749999999999</v>
      </c>
      <c r="Q1040" s="5">
        <f ca="1">Q1039*P1039*E1039/E1040</f>
        <v>10.306166471440498</v>
      </c>
      <c r="R1040" s="10">
        <f t="shared" ca="1" si="159"/>
        <v>8.4610876360743825E-2</v>
      </c>
      <c r="S1040" s="10">
        <f t="shared" ca="1" si="160"/>
        <v>1.4676440623892395E-2</v>
      </c>
      <c r="T1040" s="10">
        <f t="shared" ca="1" si="161"/>
        <v>6.993443573685143E-2</v>
      </c>
      <c r="U1040" s="10"/>
      <c r="V1040" s="11"/>
      <c r="W1040" s="12"/>
      <c r="X1040" s="12"/>
    </row>
    <row r="1041" spans="1:24" x14ac:dyDescent="0.2">
      <c r="A1041" s="3">
        <v>1957.08</v>
      </c>
      <c r="B1041" s="4">
        <v>45.84</v>
      </c>
      <c r="C1041" s="1">
        <v>1.75</v>
      </c>
      <c r="D1041" s="4">
        <v>3.4533299999999998</v>
      </c>
      <c r="E1041" s="4">
        <v>28.3</v>
      </c>
      <c r="F1041" s="1">
        <f t="shared" ca="1" si="166"/>
        <v>1957.6249999999213</v>
      </c>
      <c r="G1041" s="5">
        <v>3.93</v>
      </c>
      <c r="H1041" s="1">
        <f t="shared" ca="1" si="162"/>
        <v>442.20697950530035</v>
      </c>
      <c r="I1041" s="1">
        <f t="shared" ca="1" si="163"/>
        <v>16.881810954063603</v>
      </c>
      <c r="J1041" s="6">
        <f t="shared" ca="1" si="167"/>
        <v>43564.379008880409</v>
      </c>
      <c r="K1041" s="1">
        <f t="shared" ca="1" si="164"/>
        <v>33.313408126855116</v>
      </c>
      <c r="L1041" s="6">
        <f t="shared" ca="1" si="165"/>
        <v>3281.8974032010678</v>
      </c>
      <c r="M1041" s="7">
        <f t="shared" ca="1" si="158"/>
        <v>15.868942729452236</v>
      </c>
      <c r="N1041" s="8">
        <f ca="1">J1041/AVERAGE(L921:L1040)</f>
        <v>19.702677805273019</v>
      </c>
      <c r="O1041" s="13">
        <f ca="1">1/M1041-(G1041/100-(((E1041/E921)^(1/10))-1))</f>
        <v>4.6915841253376181E-2</v>
      </c>
      <c r="P1041" s="5">
        <f ca="1">((G1041/G1042+G1041/1200+((1+G1042/1200)^(-119))*(1-G1041/G1042)))</f>
        <v>1.0040955493531014</v>
      </c>
      <c r="Q1041" s="5">
        <f ca="1">Q1040*P1040*E1040/E1041</f>
        <v>10.339919166634465</v>
      </c>
      <c r="R1041" s="10">
        <f t="shared" ca="1" si="159"/>
        <v>9.2098737773285366E-2</v>
      </c>
      <c r="S1041" s="10">
        <f t="shared" ca="1" si="160"/>
        <v>1.3538612374128123E-2</v>
      </c>
      <c r="T1041" s="10">
        <f t="shared" ca="1" si="161"/>
        <v>7.8560125399157243E-2</v>
      </c>
      <c r="U1041" s="10"/>
      <c r="V1041" s="11"/>
      <c r="W1041" s="12"/>
      <c r="X1041" s="12"/>
    </row>
    <row r="1042" spans="1:24" x14ac:dyDescent="0.2">
      <c r="A1042" s="3">
        <v>1957.09</v>
      </c>
      <c r="B1042" s="4">
        <v>43.98</v>
      </c>
      <c r="C1042" s="1">
        <v>1.76</v>
      </c>
      <c r="D1042" s="4">
        <v>3.47</v>
      </c>
      <c r="E1042" s="4">
        <v>28.3</v>
      </c>
      <c r="F1042" s="1">
        <f t="shared" ca="1" si="166"/>
        <v>1957.7083333332546</v>
      </c>
      <c r="G1042" s="5">
        <v>3.92</v>
      </c>
      <c r="H1042" s="1">
        <f t="shared" ca="1" si="162"/>
        <v>424.26402614840981</v>
      </c>
      <c r="I1042" s="1">
        <f t="shared" ca="1" si="163"/>
        <v>16.97827844522968</v>
      </c>
      <c r="J1042" s="6">
        <f t="shared" ca="1" si="167"/>
        <v>41936.100154127307</v>
      </c>
      <c r="K1042" s="1">
        <f t="shared" ca="1" si="164"/>
        <v>33.474219434628978</v>
      </c>
      <c r="L1042" s="6">
        <f t="shared" ca="1" si="165"/>
        <v>3308.7373245753024</v>
      </c>
      <c r="M1042" s="7">
        <f t="shared" ca="1" si="158"/>
        <v>15.157274488962207</v>
      </c>
      <c r="N1042" s="8">
        <f ca="1">J1042/AVERAGE(L922:L1041)</f>
        <v>18.807961927666799</v>
      </c>
      <c r="O1042" s="13">
        <f ca="1">1/M1042-(G1042/100-(((E1042/E922)^(1/10))-1))</f>
        <v>4.7728181231553382E-2</v>
      </c>
      <c r="P1042" s="5">
        <f ca="1">((G1042/G1043+G1042/1200+((1+G1043/1200)^(-119))*(1-G1042/G1043)))</f>
        <v>0.99917347379769827</v>
      </c>
      <c r="Q1042" s="5">
        <f ca="1">Q1041*P1041*E1041/E1042</f>
        <v>10.382266815888494</v>
      </c>
      <c r="R1042" s="10">
        <f t="shared" ca="1" si="159"/>
        <v>9.7739940487745036E-2</v>
      </c>
      <c r="S1042" s="10">
        <f t="shared" ca="1" si="160"/>
        <v>1.3111808465150254E-2</v>
      </c>
      <c r="T1042" s="10">
        <f t="shared" ca="1" si="161"/>
        <v>8.4628132022594782E-2</v>
      </c>
      <c r="U1042" s="10"/>
      <c r="V1042" s="11"/>
      <c r="W1042" s="12"/>
      <c r="X1042" s="12"/>
    </row>
    <row r="1043" spans="1:24" x14ac:dyDescent="0.2">
      <c r="A1043" s="3">
        <v>1957.1</v>
      </c>
      <c r="B1043" s="4">
        <v>41.24</v>
      </c>
      <c r="C1043" s="1">
        <v>1.77</v>
      </c>
      <c r="D1043" s="4">
        <v>3.4366699999999999</v>
      </c>
      <c r="E1043" s="4">
        <v>28.3</v>
      </c>
      <c r="F1043" s="1">
        <f t="shared" ca="1" si="166"/>
        <v>1957.7916666665878</v>
      </c>
      <c r="G1043" s="5">
        <v>3.97</v>
      </c>
      <c r="H1043" s="1">
        <f t="shared" ca="1" si="162"/>
        <v>397.83193356890456</v>
      </c>
      <c r="I1043" s="1">
        <f t="shared" ca="1" si="163"/>
        <v>17.074745936395757</v>
      </c>
      <c r="J1043" s="6">
        <f t="shared" ca="1" si="167"/>
        <v>39464.082426760899</v>
      </c>
      <c r="K1043" s="1">
        <f t="shared" ca="1" si="164"/>
        <v>33.152693286572436</v>
      </c>
      <c r="L1043" s="6">
        <f t="shared" ca="1" si="165"/>
        <v>3288.6767253534526</v>
      </c>
      <c r="M1043" s="7">
        <f t="shared" ca="1" si="158"/>
        <v>14.14945148948353</v>
      </c>
      <c r="N1043" s="8">
        <f ca="1">J1043/AVERAGE(L923:L1042)</f>
        <v>17.551467653382637</v>
      </c>
      <c r="O1043" s="13">
        <f ca="1">1/M1043-(G1043/100-(((E1043/E923)^(1/10))-1))</f>
        <v>5.1927377075817419E-2</v>
      </c>
      <c r="P1043" s="5">
        <f ca="1">((G1043/G1044+G1043/1200+((1+G1044/1200)^(-119))*(1-G1043/G1044)))</f>
        <v>1.0240147011474796</v>
      </c>
      <c r="Q1043" s="5">
        <f ca="1">Q1042*P1042*E1042/E1043</f>
        <v>10.373685600325873</v>
      </c>
      <c r="R1043" s="10">
        <f t="shared" ca="1" si="159"/>
        <v>0.10420902641504814</v>
      </c>
      <c r="S1043" s="10">
        <f t="shared" ca="1" si="160"/>
        <v>1.1945438210442916E-2</v>
      </c>
      <c r="T1043" s="10">
        <f t="shared" ca="1" si="161"/>
        <v>9.2263588204605229E-2</v>
      </c>
      <c r="U1043" s="10"/>
      <c r="V1043" s="11"/>
      <c r="W1043" s="12"/>
      <c r="X1043" s="12"/>
    </row>
    <row r="1044" spans="1:24" x14ac:dyDescent="0.2">
      <c r="A1044" s="3">
        <v>1957.11</v>
      </c>
      <c r="B1044" s="4">
        <v>40.35</v>
      </c>
      <c r="C1044" s="1">
        <v>1.78</v>
      </c>
      <c r="D1044" s="4">
        <v>3.40333</v>
      </c>
      <c r="E1044" s="4">
        <v>28.4</v>
      </c>
      <c r="F1044" s="1">
        <f t="shared" ca="1" si="166"/>
        <v>1957.8749999999211</v>
      </c>
      <c r="G1044" s="5">
        <v>3.72</v>
      </c>
      <c r="H1044" s="1">
        <f t="shared" ca="1" si="162"/>
        <v>387.87574119718306</v>
      </c>
      <c r="I1044" s="1">
        <f t="shared" ca="1" si="163"/>
        <v>17.110751408450703</v>
      </c>
      <c r="J1044" s="6">
        <f t="shared" ca="1" si="167"/>
        <v>38617.895148470372</v>
      </c>
      <c r="K1044" s="1">
        <f t="shared" ca="1" si="164"/>
        <v>32.715468309507045</v>
      </c>
      <c r="L1044" s="6">
        <f t="shared" ca="1" si="165"/>
        <v>3257.2352192228923</v>
      </c>
      <c r="M1044" s="7">
        <f t="shared" ca="1" si="158"/>
        <v>13.736242235298482</v>
      </c>
      <c r="N1044" s="8">
        <f ca="1">J1044/AVERAGE(L924:L1043)</f>
        <v>17.035278552833887</v>
      </c>
      <c r="O1044" s="13">
        <f ca="1">1/M1044-(G1044/100-(((E1044/E924)^(1/10))-1))</f>
        <v>5.6470571137262192E-2</v>
      </c>
      <c r="P1044" s="5">
        <f ca="1">((G1044/G1045+G1044/1200+((1+G1045/1200)^(-119))*(1-G1044/G1045)))</f>
        <v>1.0463665008075973</v>
      </c>
      <c r="Q1044" s="5">
        <f ca="1">Q1043*P1043*E1043/E1044</f>
        <v>10.585402311365558</v>
      </c>
      <c r="R1044" s="10">
        <f t="shared" ca="1" si="159"/>
        <v>0.10304707187797058</v>
      </c>
      <c r="S1044" s="10">
        <f t="shared" ca="1" si="160"/>
        <v>7.9967769609405881E-3</v>
      </c>
      <c r="T1044" s="10">
        <f t="shared" ca="1" si="161"/>
        <v>9.5050294917029987E-2</v>
      </c>
      <c r="U1044" s="10"/>
      <c r="V1044" s="11"/>
      <c r="W1044" s="12"/>
      <c r="X1044" s="12"/>
    </row>
    <row r="1045" spans="1:24" x14ac:dyDescent="0.2">
      <c r="A1045" s="3">
        <v>1957.12</v>
      </c>
      <c r="B1045" s="4">
        <v>40.33</v>
      </c>
      <c r="C1045" s="1">
        <v>1.79</v>
      </c>
      <c r="D1045" s="4">
        <v>3.37</v>
      </c>
      <c r="E1045" s="4">
        <v>28.4</v>
      </c>
      <c r="F1045" s="1">
        <f t="shared" ca="1" si="166"/>
        <v>1957.9583333332544</v>
      </c>
      <c r="G1045" s="5">
        <v>3.21</v>
      </c>
      <c r="H1045" s="1">
        <f t="shared" ca="1" si="162"/>
        <v>387.68348556338026</v>
      </c>
      <c r="I1045" s="1">
        <f t="shared" ca="1" si="163"/>
        <v>17.206879225352115</v>
      </c>
      <c r="J1045" s="6">
        <f t="shared" ca="1" si="167"/>
        <v>38741.51707635168</v>
      </c>
      <c r="K1045" s="1">
        <f t="shared" ca="1" si="164"/>
        <v>32.395074295774648</v>
      </c>
      <c r="L1045" s="6">
        <f t="shared" ca="1" si="165"/>
        <v>3237.2653743442888</v>
      </c>
      <c r="M1045" s="7">
        <f t="shared" ca="1" si="158"/>
        <v>13.673246057951385</v>
      </c>
      <c r="N1045" s="8">
        <f ca="1">J1045/AVERAGE(L925:L1044)</f>
        <v>16.954577613038232</v>
      </c>
      <c r="O1045" s="13">
        <f ca="1">1/M1045-(G1045/100-(((E1045/E925)^(1/10))-1))</f>
        <v>6.0589559090497479E-2</v>
      </c>
      <c r="P1045" s="5">
        <f ca="1">((G1045/G1046+G1045/1200+((1+G1046/1200)^(-119))*(1-G1045/G1046)))</f>
        <v>1.0129133037439282</v>
      </c>
      <c r="Q1045" s="5">
        <f ca="1">Q1044*P1044*E1044/E1045</f>
        <v>11.07621037618423</v>
      </c>
      <c r="R1045" s="10">
        <f t="shared" ca="1" si="159"/>
        <v>0.10575204998778087</v>
      </c>
      <c r="S1045" s="10">
        <f t="shared" ca="1" si="160"/>
        <v>3.9987577345161895E-3</v>
      </c>
      <c r="T1045" s="10">
        <f t="shared" ca="1" si="161"/>
        <v>0.10175329225326468</v>
      </c>
      <c r="U1045" s="10"/>
      <c r="V1045" s="11"/>
      <c r="W1045" s="12"/>
      <c r="X1045" s="12"/>
    </row>
    <row r="1046" spans="1:24" x14ac:dyDescent="0.2">
      <c r="A1046" s="3">
        <v>1958.01</v>
      </c>
      <c r="B1046" s="4">
        <v>41.12</v>
      </c>
      <c r="C1046" s="1">
        <v>1.7833300000000001</v>
      </c>
      <c r="D1046" s="4">
        <v>3.2933300000000001</v>
      </c>
      <c r="E1046" s="4">
        <v>28.6</v>
      </c>
      <c r="F1046" s="1">
        <f t="shared" ca="1" si="166"/>
        <v>1958.0416666665876</v>
      </c>
      <c r="G1046" s="5">
        <v>3.09</v>
      </c>
      <c r="H1046" s="1">
        <f t="shared" ca="1" si="162"/>
        <v>392.51340419580413</v>
      </c>
      <c r="I1046" s="1">
        <f t="shared" ca="1" si="163"/>
        <v>17.022882517132867</v>
      </c>
      <c r="J1046" s="6">
        <f t="shared" ca="1" si="167"/>
        <v>39365.933837275887</v>
      </c>
      <c r="K1046" s="1">
        <f t="shared" ca="1" si="164"/>
        <v>31.436677272377622</v>
      </c>
      <c r="L1046" s="6">
        <f t="shared" ca="1" si="165"/>
        <v>3152.8455954356959</v>
      </c>
      <c r="M1046" s="7">
        <f t="shared" ca="1" si="158"/>
        <v>13.788431552307634</v>
      </c>
      <c r="N1046" s="8">
        <f ca="1">J1046/AVERAGE(L926:L1045)</f>
        <v>17.094108854212216</v>
      </c>
      <c r="O1046" s="13">
        <f ca="1">1/M1046-(G1046/100-(((E1046/E926)^(1/10))-1))</f>
        <v>6.0595434959735586E-2</v>
      </c>
      <c r="P1046" s="5">
        <f ca="1">((G1046/G1047+G1046/1200+((1+G1047/1200)^(-119))*(1-G1046/G1047)))</f>
        <v>1.0059942405838802</v>
      </c>
      <c r="Q1046" s="5">
        <f ca="1">Q1045*P1045*E1045/E1046</f>
        <v>11.140784615417505</v>
      </c>
      <c r="R1046" s="10">
        <f t="shared" ca="1" si="159"/>
        <v>0.10331792901632153</v>
      </c>
      <c r="S1046" s="10">
        <f t="shared" ca="1" si="160"/>
        <v>4.5866594938437366E-3</v>
      </c>
      <c r="T1046" s="10">
        <f t="shared" ca="1" si="161"/>
        <v>9.8731269522477794E-2</v>
      </c>
      <c r="U1046" s="10"/>
      <c r="V1046" s="11"/>
      <c r="W1046" s="12"/>
      <c r="X1046" s="12"/>
    </row>
    <row r="1047" spans="1:24" x14ac:dyDescent="0.2">
      <c r="A1047" s="3">
        <v>1958.02</v>
      </c>
      <c r="B1047" s="4">
        <v>41.26</v>
      </c>
      <c r="C1047" s="1">
        <v>1.77667</v>
      </c>
      <c r="D1047" s="4">
        <v>3.2166700000000001</v>
      </c>
      <c r="E1047" s="4">
        <v>28.6</v>
      </c>
      <c r="F1047" s="1">
        <f t="shared" ca="1" si="166"/>
        <v>1958.1249999999209</v>
      </c>
      <c r="G1047" s="5">
        <v>3.05</v>
      </c>
      <c r="H1047" s="1">
        <f t="shared" ca="1" si="162"/>
        <v>393.84978251748248</v>
      </c>
      <c r="I1047" s="1">
        <f t="shared" ca="1" si="163"/>
        <v>16.959309091258739</v>
      </c>
      <c r="J1047" s="6">
        <f t="shared" ca="1" si="167"/>
        <v>39641.70200061347</v>
      </c>
      <c r="K1047" s="1">
        <f t="shared" ca="1" si="164"/>
        <v>30.704914685664335</v>
      </c>
      <c r="L1047" s="6">
        <f t="shared" ca="1" si="165"/>
        <v>3090.5059034007113</v>
      </c>
      <c r="M1047" s="7">
        <f t="shared" ca="1" si="158"/>
        <v>13.78490639033768</v>
      </c>
      <c r="N1047" s="8">
        <f ca="1">J1047/AVERAGE(L927:L1046)</f>
        <v>17.08728198881138</v>
      </c>
      <c r="O1047" s="13">
        <f ca="1">1/M1047-(G1047/100-(((E1047/E927)^(1/10))-1))</f>
        <v>6.1877887208465862E-2</v>
      </c>
      <c r="P1047" s="5">
        <f ca="1">((G1047/G1048+G1047/1200+((1+G1048/1200)^(-119))*(1-G1047/G1048)))</f>
        <v>1.008545231626615</v>
      </c>
      <c r="Q1047" s="5">
        <f ca="1">Q1046*P1046*E1046/E1047</f>
        <v>11.207565158695507</v>
      </c>
      <c r="R1047" s="10">
        <f t="shared" ca="1" si="159"/>
        <v>9.7441652837697346E-2</v>
      </c>
      <c r="S1047" s="10">
        <f t="shared" ca="1" si="160"/>
        <v>3.9256673672112274E-3</v>
      </c>
      <c r="T1047" s="10">
        <f t="shared" ca="1" si="161"/>
        <v>9.3515985470486118E-2</v>
      </c>
      <c r="U1047" s="10"/>
      <c r="V1047" s="11"/>
      <c r="W1047" s="12"/>
      <c r="X1047" s="12"/>
    </row>
    <row r="1048" spans="1:24" x14ac:dyDescent="0.2">
      <c r="A1048" s="3">
        <v>1958.03</v>
      </c>
      <c r="B1048" s="4">
        <v>42.11</v>
      </c>
      <c r="C1048" s="1">
        <v>1.77</v>
      </c>
      <c r="D1048" s="4">
        <v>3.14</v>
      </c>
      <c r="E1048" s="4">
        <v>28.8</v>
      </c>
      <c r="F1048" s="1">
        <f t="shared" ca="1" si="166"/>
        <v>1958.2083333332541</v>
      </c>
      <c r="G1048" s="5">
        <v>2.98</v>
      </c>
      <c r="H1048" s="1">
        <f t="shared" ca="1" si="162"/>
        <v>399.17209479166667</v>
      </c>
      <c r="I1048" s="1">
        <f t="shared" ca="1" si="163"/>
        <v>16.778309374999999</v>
      </c>
      <c r="J1048" s="6">
        <f t="shared" ca="1" si="167"/>
        <v>40318.133110424758</v>
      </c>
      <c r="K1048" s="1">
        <f t="shared" ca="1" si="164"/>
        <v>29.764910416666666</v>
      </c>
      <c r="L1048" s="6">
        <f t="shared" ca="1" si="165"/>
        <v>3006.386558222126</v>
      </c>
      <c r="M1048" s="7">
        <f t="shared" ca="1" si="158"/>
        <v>13.925589923892939</v>
      </c>
      <c r="N1048" s="8">
        <f ca="1">J1048/AVERAGE(L928:L1047)</f>
        <v>17.258155337067215</v>
      </c>
      <c r="O1048" s="13">
        <f ca="1">1/M1048-(G1048/100-(((E1048/E928)^(1/10))-1))</f>
        <v>6.2991250077044647E-2</v>
      </c>
      <c r="P1048" s="5">
        <f ca="1">((G1048/G1049+G1048/1200+((1+G1049/1200)^(-119))*(1-G1048/G1049)))</f>
        <v>1.011100680921623</v>
      </c>
      <c r="Q1048" s="5">
        <f ca="1">Q1047*P1047*E1047/E1048</f>
        <v>11.224841007287587</v>
      </c>
      <c r="R1048" s="10">
        <f t="shared" ca="1" si="159"/>
        <v>9.3547701103946279E-2</v>
      </c>
      <c r="S1048" s="10">
        <f t="shared" ca="1" si="160"/>
        <v>2.5759344731348666E-3</v>
      </c>
      <c r="T1048" s="10">
        <f t="shared" ca="1" si="161"/>
        <v>9.0971766630811413E-2</v>
      </c>
      <c r="U1048" s="10"/>
      <c r="V1048" s="11"/>
      <c r="W1048" s="12"/>
      <c r="X1048" s="12"/>
    </row>
    <row r="1049" spans="1:24" x14ac:dyDescent="0.2">
      <c r="A1049" s="3">
        <v>1958.04</v>
      </c>
      <c r="B1049" s="4">
        <v>42.34</v>
      </c>
      <c r="C1049" s="1">
        <v>1.75667</v>
      </c>
      <c r="D1049" s="4">
        <v>3.07</v>
      </c>
      <c r="E1049" s="4">
        <v>28.9</v>
      </c>
      <c r="F1049" s="1">
        <f t="shared" ca="1" si="166"/>
        <v>1958.2916666665874</v>
      </c>
      <c r="G1049" s="5">
        <v>2.88</v>
      </c>
      <c r="H1049" s="1">
        <f t="shared" ca="1" si="162"/>
        <v>399.96356470588233</v>
      </c>
      <c r="I1049" s="1">
        <f t="shared" ca="1" si="163"/>
        <v>16.594331488235294</v>
      </c>
      <c r="J1049" s="6">
        <f t="shared" ca="1" si="167"/>
        <v>40537.750069249902</v>
      </c>
      <c r="K1049" s="1">
        <f t="shared" ca="1" si="164"/>
        <v>29.000664705882354</v>
      </c>
      <c r="L1049" s="6">
        <f t="shared" ca="1" si="165"/>
        <v>2939.3219818752291</v>
      </c>
      <c r="M1049" s="7">
        <f t="shared" ca="1" si="158"/>
        <v>13.913501765262778</v>
      </c>
      <c r="N1049" s="8">
        <f ca="1">J1049/AVERAGE(L929:L1048)</f>
        <v>17.239665390241079</v>
      </c>
      <c r="O1049" s="13">
        <f ca="1">1/M1049-(G1049/100-(((E1049/E929)^(1/10))-1))</f>
        <v>6.2677942573584666E-2</v>
      </c>
      <c r="P1049" s="5">
        <f ca="1">((G1049/G1050+G1049/1200+((1+G1050/1200)^(-119))*(1-G1049/G1050)))</f>
        <v>0.9989596059826652</v>
      </c>
      <c r="Q1049" s="5">
        <f ca="1">Q1048*P1048*E1048/E1049</f>
        <v>11.310172951844866</v>
      </c>
      <c r="R1049" s="10">
        <f t="shared" ca="1" si="159"/>
        <v>0.10073307025650857</v>
      </c>
      <c r="S1049" s="10">
        <f t="shared" ca="1" si="160"/>
        <v>2.7569435246890261E-3</v>
      </c>
      <c r="T1049" s="10">
        <f t="shared" ca="1" si="161"/>
        <v>9.7976126731819546E-2</v>
      </c>
      <c r="U1049" s="10"/>
      <c r="V1049" s="11"/>
      <c r="W1049" s="12"/>
      <c r="X1049" s="12"/>
    </row>
    <row r="1050" spans="1:24" x14ac:dyDescent="0.2">
      <c r="A1050" s="3">
        <v>1958.05</v>
      </c>
      <c r="B1050" s="4">
        <v>43.7</v>
      </c>
      <c r="C1050" s="1">
        <v>1.74333</v>
      </c>
      <c r="D1050" s="4">
        <v>3</v>
      </c>
      <c r="E1050" s="4">
        <v>28.9</v>
      </c>
      <c r="F1050" s="1">
        <f t="shared" ca="1" si="166"/>
        <v>1958.3749999999206</v>
      </c>
      <c r="G1050" s="5">
        <v>2.92</v>
      </c>
      <c r="H1050" s="1">
        <f t="shared" ca="1" si="162"/>
        <v>412.81076470588238</v>
      </c>
      <c r="I1050" s="1">
        <f t="shared" ca="1" si="163"/>
        <v>16.468315570588235</v>
      </c>
      <c r="J1050" s="6">
        <f t="shared" ca="1" si="167"/>
        <v>41978.953731977002</v>
      </c>
      <c r="K1050" s="1">
        <f t="shared" ca="1" si="164"/>
        <v>28.339411764705883</v>
      </c>
      <c r="L1050" s="6">
        <f t="shared" ca="1" si="165"/>
        <v>2881.8503706162701</v>
      </c>
      <c r="M1050" s="7">
        <f t="shared" ca="1" si="158"/>
        <v>14.32382496840923</v>
      </c>
      <c r="N1050" s="8">
        <f ca="1">J1050/AVERAGE(L930:L1049)</f>
        <v>17.742987045801208</v>
      </c>
      <c r="O1050" s="13">
        <f ca="1">1/M1050-(G1050/100-(((E1050/E930)^(1/10))-1))</f>
        <v>5.9791646042329574E-2</v>
      </c>
      <c r="P1050" s="5">
        <f ca="1">((G1050/G1051+G1050/1200+((1+G1051/1200)^(-119))*(1-G1050/G1051)))</f>
        <v>0.99814303734021625</v>
      </c>
      <c r="Q1050" s="5">
        <f ca="1">Q1049*P1049*E1049/E1050</f>
        <v>11.298405915570745</v>
      </c>
      <c r="R1050" s="10">
        <f t="shared" ca="1" si="159"/>
        <v>9.9350221841863373E-2</v>
      </c>
      <c r="S1050" s="10">
        <f t="shared" ca="1" si="160"/>
        <v>1.3039334764610722E-3</v>
      </c>
      <c r="T1050" s="10">
        <f t="shared" ca="1" si="161"/>
        <v>9.8046288365402301E-2</v>
      </c>
      <c r="U1050" s="10"/>
      <c r="V1050" s="11"/>
      <c r="W1050" s="12"/>
      <c r="X1050" s="12"/>
    </row>
    <row r="1051" spans="1:24" x14ac:dyDescent="0.2">
      <c r="A1051" s="3">
        <v>1958.06</v>
      </c>
      <c r="B1051" s="4">
        <v>44.75</v>
      </c>
      <c r="C1051" s="1">
        <v>1.73</v>
      </c>
      <c r="D1051" s="4">
        <v>2.93</v>
      </c>
      <c r="E1051" s="4">
        <v>28.9</v>
      </c>
      <c r="F1051" s="1">
        <f t="shared" ca="1" si="166"/>
        <v>1958.4583333332539</v>
      </c>
      <c r="G1051" s="5">
        <v>2.97</v>
      </c>
      <c r="H1051" s="1">
        <f t="shared" ca="1" si="162"/>
        <v>422.72955882352943</v>
      </c>
      <c r="I1051" s="1">
        <f t="shared" ca="1" si="163"/>
        <v>16.342394117647061</v>
      </c>
      <c r="J1051" s="6">
        <f t="shared" ca="1" si="167"/>
        <v>43126.090282280646</v>
      </c>
      <c r="K1051" s="1">
        <f t="shared" ca="1" si="164"/>
        <v>27.678158823529412</v>
      </c>
      <c r="L1051" s="6">
        <f t="shared" ca="1" si="165"/>
        <v>2823.6747380353586</v>
      </c>
      <c r="M1051" s="7">
        <f t="shared" ca="1" si="158"/>
        <v>14.635555551956266</v>
      </c>
      <c r="N1051" s="8">
        <f ca="1">J1051/AVERAGE(L931:L1050)</f>
        <v>18.122451008262193</v>
      </c>
      <c r="O1051" s="13">
        <f ca="1">1/M1051-(G1051/100-(((E1051/E931)^(1/10))-1))</f>
        <v>5.6955679230707462E-2</v>
      </c>
      <c r="P1051" s="5">
        <f ca="1">((G1051/G1052+G1051/1200+((1+G1052/1200)^(-119))*(1-G1051/G1052)))</f>
        <v>0.98295343369059929</v>
      </c>
      <c r="Q1051" s="5">
        <f ca="1">Q1050*P1050*E1050/E1051</f>
        <v>11.27742519767045</v>
      </c>
      <c r="R1051" s="10">
        <f t="shared" ca="1" si="159"/>
        <v>9.8938453060531728E-2</v>
      </c>
      <c r="S1051" s="10">
        <f t="shared" ca="1" si="160"/>
        <v>2.5234838060506082E-3</v>
      </c>
      <c r="T1051" s="10">
        <f t="shared" ca="1" si="161"/>
        <v>9.641496925448112E-2</v>
      </c>
      <c r="U1051" s="10"/>
      <c r="V1051" s="11"/>
      <c r="W1051" s="12"/>
      <c r="X1051" s="12"/>
    </row>
    <row r="1052" spans="1:24" x14ac:dyDescent="0.2">
      <c r="A1052" s="3">
        <v>1958.07</v>
      </c>
      <c r="B1052" s="4">
        <v>45.98</v>
      </c>
      <c r="C1052" s="1">
        <v>1.73</v>
      </c>
      <c r="D1052" s="4">
        <v>2.9133300000000002</v>
      </c>
      <c r="E1052" s="4">
        <v>29</v>
      </c>
      <c r="F1052" s="1">
        <f t="shared" ca="1" si="166"/>
        <v>1958.5416666665872</v>
      </c>
      <c r="G1052" s="5">
        <v>3.2</v>
      </c>
      <c r="H1052" s="1">
        <f t="shared" ca="1" si="162"/>
        <v>432.85096344827576</v>
      </c>
      <c r="I1052" s="1">
        <f t="shared" ca="1" si="163"/>
        <v>16.286041034482757</v>
      </c>
      <c r="J1052" s="6">
        <f t="shared" ca="1" si="167"/>
        <v>44297.11331335079</v>
      </c>
      <c r="K1052" s="1">
        <f t="shared" ca="1" si="164"/>
        <v>27.425787241034485</v>
      </c>
      <c r="L1052" s="6">
        <f t="shared" ca="1" si="165"/>
        <v>2806.7009379987885</v>
      </c>
      <c r="M1052" s="7">
        <f t="shared" ca="1" si="158"/>
        <v>14.957457101901129</v>
      </c>
      <c r="N1052" s="8">
        <f ca="1">J1052/AVERAGE(L932:L1051)</f>
        <v>18.513137401048009</v>
      </c>
      <c r="O1052" s="13">
        <f ca="1">1/M1052-(G1052/100-(((E1052/E932)^(1/10))-1))</f>
        <v>5.2277564534641455E-2</v>
      </c>
      <c r="P1052" s="5">
        <f ca="1">((G1052/G1053+G1052/1200+((1+G1053/1200)^(-119))*(1-G1052/G1053)))</f>
        <v>0.97426729630230513</v>
      </c>
      <c r="Q1052" s="5">
        <f ca="1">Q1051*P1051*E1051/E1052</f>
        <v>11.046959049441679</v>
      </c>
      <c r="R1052" s="10">
        <f t="shared" ca="1" si="159"/>
        <v>9.5423269679408174E-2</v>
      </c>
      <c r="S1052" s="10">
        <f t="shared" ca="1" si="160"/>
        <v>6.1617487561467232E-3</v>
      </c>
      <c r="T1052" s="10">
        <f t="shared" ca="1" si="161"/>
        <v>8.926152092326145E-2</v>
      </c>
      <c r="U1052" s="10"/>
      <c r="V1052" s="11"/>
      <c r="W1052" s="12"/>
      <c r="X1052" s="12"/>
    </row>
    <row r="1053" spans="1:24" x14ac:dyDescent="0.2">
      <c r="A1053" s="3">
        <v>1958.08</v>
      </c>
      <c r="B1053" s="4">
        <v>47.7</v>
      </c>
      <c r="C1053" s="1">
        <v>1.73</v>
      </c>
      <c r="D1053" s="4">
        <v>2.8966699999999999</v>
      </c>
      <c r="E1053" s="4">
        <v>28.9</v>
      </c>
      <c r="F1053" s="1">
        <f t="shared" ca="1" si="166"/>
        <v>1958.6249999999204</v>
      </c>
      <c r="G1053" s="5">
        <v>3.54</v>
      </c>
      <c r="H1053" s="1">
        <f t="shared" ca="1" si="162"/>
        <v>450.59664705882352</v>
      </c>
      <c r="I1053" s="1">
        <f t="shared" ca="1" si="163"/>
        <v>16.342394117647061</v>
      </c>
      <c r="J1053" s="6">
        <f t="shared" ca="1" si="167"/>
        <v>46252.542247395861</v>
      </c>
      <c r="K1053" s="1">
        <f t="shared" ca="1" si="164"/>
        <v>27.36330795882353</v>
      </c>
      <c r="L1053" s="6">
        <f t="shared" ca="1" si="165"/>
        <v>2808.7704727833161</v>
      </c>
      <c r="M1053" s="7">
        <f t="shared" ca="1" si="158"/>
        <v>15.544566891165919</v>
      </c>
      <c r="N1053" s="8">
        <f ca="1">J1053/AVERAGE(L933:L1052)</f>
        <v>19.229233309769267</v>
      </c>
      <c r="O1053" s="13">
        <f ca="1">1/M1053-(G1053/100-(((E1053/E933)^(1/10))-1))</f>
        <v>4.5585163707002926E-2</v>
      </c>
      <c r="P1053" s="5">
        <f ca="1">((G1053/G1054+G1053/1200+((1+G1054/1200)^(-119))*(1-G1053/G1054)))</f>
        <v>0.98476247609558587</v>
      </c>
      <c r="Q1053" s="5">
        <f ca="1">Q1052*P1052*E1052/E1053</f>
        <v>10.79993207053263</v>
      </c>
      <c r="R1053" s="10">
        <f t="shared" ca="1" si="159"/>
        <v>8.8263477388607292E-2</v>
      </c>
      <c r="S1053" s="10">
        <f t="shared" ca="1" si="160"/>
        <v>9.225849402572539E-3</v>
      </c>
      <c r="T1053" s="10">
        <f t="shared" ca="1" si="161"/>
        <v>7.9037627986034753E-2</v>
      </c>
      <c r="U1053" s="10"/>
      <c r="V1053" s="11"/>
      <c r="W1053" s="12"/>
      <c r="X1053" s="12"/>
    </row>
    <row r="1054" spans="1:24" x14ac:dyDescent="0.2">
      <c r="A1054" s="3">
        <v>1958.09</v>
      </c>
      <c r="B1054" s="4">
        <v>48.96</v>
      </c>
      <c r="C1054" s="1">
        <v>1.73</v>
      </c>
      <c r="D1054" s="4">
        <v>2.88</v>
      </c>
      <c r="E1054" s="4">
        <v>28.9</v>
      </c>
      <c r="F1054" s="1">
        <f t="shared" ca="1" si="166"/>
        <v>1958.7083333332537</v>
      </c>
      <c r="G1054" s="5">
        <v>3.76</v>
      </c>
      <c r="H1054" s="1">
        <f t="shared" ca="1" si="162"/>
        <v>462.49920000000003</v>
      </c>
      <c r="I1054" s="1">
        <f t="shared" ca="1" si="163"/>
        <v>16.342394117647061</v>
      </c>
      <c r="J1054" s="6">
        <f t="shared" ca="1" si="167"/>
        <v>47614.099439689046</v>
      </c>
      <c r="K1054" s="1">
        <f t="shared" ca="1" si="164"/>
        <v>27.205835294117644</v>
      </c>
      <c r="L1054" s="6">
        <f t="shared" ca="1" si="165"/>
        <v>2800.8293788052374</v>
      </c>
      <c r="M1054" s="7">
        <f t="shared" ca="1" si="158"/>
        <v>15.931923184092842</v>
      </c>
      <c r="N1054" s="8">
        <f ca="1">J1054/AVERAGE(L934:L1053)</f>
        <v>19.695350298388732</v>
      </c>
      <c r="O1054" s="13">
        <f ca="1">1/M1054-(G1054/100-(((E1054/E934)^(1/10))-1))</f>
        <v>4.1821066336221333E-2</v>
      </c>
      <c r="P1054" s="5">
        <f ca="1">((G1054/G1055+G1054/1200+((1+G1055/1200)^(-119))*(1-G1054/G1055)))</f>
        <v>0.9998326910623766</v>
      </c>
      <c r="Q1054" s="5">
        <f ca="1">Q1053*P1053*E1053/E1054</f>
        <v>10.635367847441842</v>
      </c>
      <c r="R1054" s="10">
        <f t="shared" ca="1" si="159"/>
        <v>8.8548753510931055E-2</v>
      </c>
      <c r="S1054" s="10">
        <f t="shared" ca="1" si="160"/>
        <v>1.0635672693254827E-2</v>
      </c>
      <c r="T1054" s="10">
        <f t="shared" ca="1" si="161"/>
        <v>7.7913080817676228E-2</v>
      </c>
      <c r="U1054" s="10"/>
      <c r="V1054" s="11"/>
      <c r="W1054" s="12"/>
      <c r="X1054" s="12"/>
    </row>
    <row r="1055" spans="1:24" x14ac:dyDescent="0.2">
      <c r="A1055" s="3">
        <v>1958.1</v>
      </c>
      <c r="B1055" s="4">
        <v>50.95</v>
      </c>
      <c r="C1055" s="1">
        <v>1.7366699999999999</v>
      </c>
      <c r="D1055" s="4">
        <v>2.8833299999999999</v>
      </c>
      <c r="E1055" s="4">
        <v>28.9</v>
      </c>
      <c r="F1055" s="1">
        <f t="shared" ca="1" si="166"/>
        <v>1958.7916666665869</v>
      </c>
      <c r="G1055" s="5">
        <v>3.8</v>
      </c>
      <c r="H1055" s="1">
        <f t="shared" ca="1" si="162"/>
        <v>481.29767647058827</v>
      </c>
      <c r="I1055" s="1">
        <f t="shared" ca="1" si="163"/>
        <v>16.405402076470587</v>
      </c>
      <c r="J1055" s="6">
        <f t="shared" ca="1" si="167"/>
        <v>49690.138847187853</v>
      </c>
      <c r="K1055" s="1">
        <f t="shared" ca="1" si="164"/>
        <v>27.23729204117647</v>
      </c>
      <c r="L1055" s="6">
        <f t="shared" ca="1" si="165"/>
        <v>2812.0327388078927</v>
      </c>
      <c r="M1055" s="7">
        <f t="shared" ca="1" si="158"/>
        <v>16.559803310351569</v>
      </c>
      <c r="N1055" s="8">
        <f ca="1">J1055/AVERAGE(L935:L1054)</f>
        <v>20.455148275406547</v>
      </c>
      <c r="O1055" s="13">
        <f ca="1">1/M1055-(G1055/100-(((E1055/E935)^(1/10))-1))</f>
        <v>3.9457090686644394E-2</v>
      </c>
      <c r="P1055" s="5">
        <f ca="1">((G1055/G1056+G1055/1200+((1+G1056/1200)^(-119))*(1-G1055/G1056)))</f>
        <v>1.008131544683726</v>
      </c>
      <c r="Q1055" s="5">
        <f ca="1">Q1054*P1054*E1054/E1055</f>
        <v>10.633588455346052</v>
      </c>
      <c r="R1055" s="10">
        <f t="shared" ca="1" si="159"/>
        <v>8.6206590168450337E-2</v>
      </c>
      <c r="S1055" s="10">
        <f t="shared" ca="1" si="160"/>
        <v>9.6155994588935645E-3</v>
      </c>
      <c r="T1055" s="10">
        <f t="shared" ca="1" si="161"/>
        <v>7.6590990709556772E-2</v>
      </c>
      <c r="U1055" s="10"/>
      <c r="V1055" s="11"/>
      <c r="W1055" s="12"/>
      <c r="X1055" s="12"/>
    </row>
    <row r="1056" spans="1:24" x14ac:dyDescent="0.2">
      <c r="A1056" s="3">
        <v>1958.11</v>
      </c>
      <c r="B1056" s="4">
        <v>52.5</v>
      </c>
      <c r="C1056" s="1">
        <v>1.74333</v>
      </c>
      <c r="D1056" s="4">
        <v>2.8866700000000001</v>
      </c>
      <c r="E1056" s="4">
        <v>29</v>
      </c>
      <c r="F1056" s="1">
        <f t="shared" ca="1" si="166"/>
        <v>1958.8749999999202</v>
      </c>
      <c r="G1056" s="5">
        <v>3.74</v>
      </c>
      <c r="H1056" s="1">
        <f t="shared" ca="1" si="162"/>
        <v>494.22956896551722</v>
      </c>
      <c r="I1056" s="1">
        <f t="shared" ca="1" si="163"/>
        <v>16.411528275517242</v>
      </c>
      <c r="J1056" s="6">
        <f t="shared" ca="1" si="167"/>
        <v>51166.449998460914</v>
      </c>
      <c r="K1056" s="1">
        <f t="shared" ca="1" si="164"/>
        <v>27.174812758965519</v>
      </c>
      <c r="L1056" s="6">
        <f t="shared" ca="1" si="165"/>
        <v>2813.3458327058511</v>
      </c>
      <c r="M1056" s="7">
        <f t="shared" ca="1" si="158"/>
        <v>16.988883579386329</v>
      </c>
      <c r="N1056" s="8">
        <f ca="1">J1056/AVERAGE(L936:L1055)</f>
        <v>20.965610881429548</v>
      </c>
      <c r="O1056" s="13">
        <f ca="1">1/M1056-(G1056/100-(((E1056/E936)^(1/10))-1))</f>
        <v>3.9721033431446333E-2</v>
      </c>
      <c r="P1056" s="5">
        <f ca="1">((G1056/G1057+G1056/1200+((1+G1057/1200)^(-119))*(1-G1056/G1057)))</f>
        <v>0.99324246095862645</v>
      </c>
      <c r="Q1056" s="5">
        <f ca="1">Q1055*P1055*E1055/E1056</f>
        <v>10.68309024482933</v>
      </c>
      <c r="R1056" s="10">
        <f t="shared" ca="1" si="159"/>
        <v>8.4644019951249483E-2</v>
      </c>
      <c r="S1056" s="10">
        <f t="shared" ca="1" si="160"/>
        <v>8.4141428860657896E-3</v>
      </c>
      <c r="T1056" s="10">
        <f t="shared" ca="1" si="161"/>
        <v>7.6229877065183693E-2</v>
      </c>
      <c r="U1056" s="10"/>
      <c r="V1056" s="11"/>
      <c r="W1056" s="12"/>
      <c r="X1056" s="12"/>
    </row>
    <row r="1057" spans="1:24" x14ac:dyDescent="0.2">
      <c r="A1057" s="3">
        <v>1958.12</v>
      </c>
      <c r="B1057" s="4">
        <v>53.49</v>
      </c>
      <c r="C1057" s="1">
        <v>1.75</v>
      </c>
      <c r="D1057" s="4">
        <v>2.89</v>
      </c>
      <c r="E1057" s="4">
        <v>28.9</v>
      </c>
      <c r="F1057" s="1">
        <f t="shared" ca="1" si="166"/>
        <v>1958.9583333332534</v>
      </c>
      <c r="G1057" s="5">
        <v>3.86</v>
      </c>
      <c r="H1057" s="1">
        <f t="shared" ca="1" si="162"/>
        <v>505.29171176470589</v>
      </c>
      <c r="I1057" s="1">
        <f t="shared" ca="1" si="163"/>
        <v>16.531323529411765</v>
      </c>
      <c r="J1057" s="6">
        <f t="shared" ca="1" si="167"/>
        <v>52454.309010972298</v>
      </c>
      <c r="K1057" s="1">
        <f t="shared" ca="1" si="164"/>
        <v>27.3003</v>
      </c>
      <c r="L1057" s="6">
        <f t="shared" ca="1" si="165"/>
        <v>2834.0428686055325</v>
      </c>
      <c r="M1057" s="7">
        <f t="shared" ca="1" si="158"/>
        <v>17.358357365369958</v>
      </c>
      <c r="N1057" s="8">
        <f ca="1">J1057/AVERAGE(L937:L1056)</f>
        <v>21.399510465598851</v>
      </c>
      <c r="O1057" s="13">
        <f ca="1">1/M1057-(G1057/100-(((E1057/E937)^(1/10))-1))</f>
        <v>3.7338063210747896E-2</v>
      </c>
      <c r="P1057" s="5">
        <f ca="1">((G1057/G1058+G1057/1200+((1+G1058/1200)^(-119))*(1-G1057/G1058)))</f>
        <v>0.99014892310714775</v>
      </c>
      <c r="Q1057" s="5">
        <f ca="1">Q1056*P1056*E1056/E1057</f>
        <v>10.647614758377303</v>
      </c>
      <c r="R1057" s="10">
        <f t="shared" ca="1" si="159"/>
        <v>8.3029357272975446E-2</v>
      </c>
      <c r="S1057" s="10">
        <f t="shared" ca="1" si="160"/>
        <v>6.4466390086725944E-3</v>
      </c>
      <c r="T1057" s="10">
        <f t="shared" ca="1" si="161"/>
        <v>7.6582718264302851E-2</v>
      </c>
      <c r="U1057" s="10"/>
      <c r="V1057" s="11"/>
      <c r="W1057" s="12"/>
      <c r="X1057" s="12"/>
    </row>
    <row r="1058" spans="1:24" x14ac:dyDescent="0.2">
      <c r="A1058" s="3">
        <v>1959.01</v>
      </c>
      <c r="B1058" s="4">
        <v>55.62</v>
      </c>
      <c r="C1058" s="1">
        <v>1.75667</v>
      </c>
      <c r="D1058" s="4">
        <v>2.96333</v>
      </c>
      <c r="E1058" s="4">
        <v>29</v>
      </c>
      <c r="F1058" s="1">
        <f t="shared" ca="1" si="166"/>
        <v>1959.0416666665867</v>
      </c>
      <c r="G1058" s="5">
        <v>4.0199999999999996</v>
      </c>
      <c r="H1058" s="1">
        <f t="shared" ca="1" si="162"/>
        <v>523.60092620689647</v>
      </c>
      <c r="I1058" s="1">
        <f t="shared" ca="1" si="163"/>
        <v>16.537109655517241</v>
      </c>
      <c r="J1058" s="6">
        <f t="shared" ca="1" si="167"/>
        <v>54498.047422645686</v>
      </c>
      <c r="K1058" s="1">
        <f t="shared" ca="1" si="164"/>
        <v>27.896482068620688</v>
      </c>
      <c r="L1058" s="6">
        <f t="shared" ca="1" si="165"/>
        <v>2903.5544564715688</v>
      </c>
      <c r="M1058" s="7">
        <f t="shared" ca="1" si="158"/>
        <v>17.980339342993393</v>
      </c>
      <c r="N1058" s="8">
        <f ca="1">J1058/AVERAGE(L938:L1057)</f>
        <v>22.140010454221407</v>
      </c>
      <c r="O1058" s="13">
        <f ca="1">1/M1058-(G1058/100-(((E1058/E938)^(1/10))-1))</f>
        <v>3.4520700487024686E-2</v>
      </c>
      <c r="P1058" s="5">
        <f ca="1">((G1058/G1059+G1058/1200+((1+G1059/1200)^(-119))*(1-G1058/G1059)))</f>
        <v>1.0082641214080816</v>
      </c>
      <c r="Q1058" s="5">
        <f ca="1">Q1057*P1057*E1057/E1058</f>
        <v>10.506370064988896</v>
      </c>
      <c r="R1058" s="10">
        <f t="shared" ca="1" si="159"/>
        <v>7.4217664652789006E-2</v>
      </c>
      <c r="S1058" s="10">
        <f t="shared" ca="1" si="160"/>
        <v>7.9385311846511541E-3</v>
      </c>
      <c r="T1058" s="10">
        <f t="shared" ca="1" si="161"/>
        <v>6.6279133468137852E-2</v>
      </c>
      <c r="U1058" s="10"/>
      <c r="V1058" s="11"/>
      <c r="W1058" s="12"/>
      <c r="X1058" s="12"/>
    </row>
    <row r="1059" spans="1:24" x14ac:dyDescent="0.2">
      <c r="A1059" s="3">
        <v>1959.02</v>
      </c>
      <c r="B1059" s="4">
        <v>54.77</v>
      </c>
      <c r="C1059" s="1">
        <v>1.7633300000000001</v>
      </c>
      <c r="D1059" s="4">
        <v>3.03667</v>
      </c>
      <c r="E1059" s="4">
        <v>28.9</v>
      </c>
      <c r="F1059" s="1">
        <f t="shared" ca="1" si="166"/>
        <v>1959.12499999992</v>
      </c>
      <c r="G1059" s="5">
        <v>3.96</v>
      </c>
      <c r="H1059" s="1">
        <f t="shared" ca="1" si="162"/>
        <v>517.38319411764701</v>
      </c>
      <c r="I1059" s="1">
        <f t="shared" ca="1" si="163"/>
        <v>16.657244982352942</v>
      </c>
      <c r="J1059" s="6">
        <f t="shared" ca="1" si="167"/>
        <v>53995.364365430629</v>
      </c>
      <c r="K1059" s="1">
        <f t="shared" ca="1" si="164"/>
        <v>28.685813841176468</v>
      </c>
      <c r="L1059" s="6">
        <f t="shared" ca="1" si="165"/>
        <v>2993.7210718928654</v>
      </c>
      <c r="M1059" s="7">
        <f t="shared" ca="1" si="158"/>
        <v>17.759169263611426</v>
      </c>
      <c r="N1059" s="8">
        <f ca="1">J1059/AVERAGE(L939:L1058)</f>
        <v>21.841682331178749</v>
      </c>
      <c r="O1059" s="13">
        <f ca="1">1/M1059-(G1059/100-(((E1059/E939)^(1/10))-1))</f>
        <v>3.6314250209677823E-2</v>
      </c>
      <c r="P1059" s="5">
        <f ca="1">((G1059/G1060+G1059/1200+((1+G1060/1200)^(-119))*(1-G1059/G1060)))</f>
        <v>1.0008463720204186</v>
      </c>
      <c r="Q1059" s="5">
        <f ca="1">Q1058*P1058*E1058/E1059</f>
        <v>10.629850640144006</v>
      </c>
      <c r="R1059" s="10">
        <f t="shared" ca="1" si="159"/>
        <v>7.4355617986946676E-2</v>
      </c>
      <c r="S1059" s="10">
        <f t="shared" ca="1" si="160"/>
        <v>5.5859953236327975E-3</v>
      </c>
      <c r="T1059" s="10">
        <f t="shared" ca="1" si="161"/>
        <v>6.8769622663313879E-2</v>
      </c>
      <c r="U1059" s="10"/>
      <c r="V1059" s="11"/>
      <c r="W1059" s="12"/>
      <c r="X1059" s="12"/>
    </row>
    <row r="1060" spans="1:24" x14ac:dyDescent="0.2">
      <c r="A1060" s="3">
        <v>1959.03</v>
      </c>
      <c r="B1060" s="4">
        <v>56.16</v>
      </c>
      <c r="C1060" s="1">
        <v>1.77</v>
      </c>
      <c r="D1060" s="4">
        <v>3.11</v>
      </c>
      <c r="E1060" s="4">
        <v>28.9</v>
      </c>
      <c r="F1060" s="1">
        <f t="shared" ca="1" si="166"/>
        <v>1959.2083333332532</v>
      </c>
      <c r="G1060" s="5">
        <v>3.99</v>
      </c>
      <c r="H1060" s="1">
        <f t="shared" ca="1" si="162"/>
        <v>530.5137882352941</v>
      </c>
      <c r="I1060" s="1">
        <f t="shared" ca="1" si="163"/>
        <v>16.720252941176472</v>
      </c>
      <c r="J1060" s="6">
        <f t="shared" ca="1" si="167"/>
        <v>55511.118842550393</v>
      </c>
      <c r="K1060" s="1">
        <f t="shared" ca="1" si="164"/>
        <v>29.378523529411765</v>
      </c>
      <c r="L1060" s="6">
        <f t="shared" ca="1" si="165"/>
        <v>3074.0665883249949</v>
      </c>
      <c r="M1060" s="7">
        <f t="shared" ca="1" si="158"/>
        <v>18.20087184548564</v>
      </c>
      <c r="N1060" s="8">
        <f ca="1">J1060/AVERAGE(L940:L1059)</f>
        <v>22.35543152838666</v>
      </c>
      <c r="O1060" s="13">
        <f ca="1">1/M1060-(G1060/100-(((E1060/E940)^(1/10))-1))</f>
        <v>3.4647733018719248E-2</v>
      </c>
      <c r="P1060" s="5">
        <f ca="1">((G1060/G1061+G1060/1200+((1+G1061/1200)^(-119))*(1-G1060/G1061)))</f>
        <v>0.99275673824349686</v>
      </c>
      <c r="Q1060" s="5">
        <f ca="1">Q1059*P1059*E1059/E1060</f>
        <v>10.638847448307056</v>
      </c>
      <c r="R1060" s="10">
        <f t="shared" ca="1" si="159"/>
        <v>6.8426001852675666E-2</v>
      </c>
      <c r="S1060" s="10">
        <f t="shared" ca="1" si="160"/>
        <v>4.3665738240288299E-3</v>
      </c>
      <c r="T1060" s="10">
        <f t="shared" ca="1" si="161"/>
        <v>6.4059428028646836E-2</v>
      </c>
      <c r="U1060" s="10"/>
      <c r="V1060" s="11"/>
      <c r="W1060" s="12"/>
      <c r="X1060" s="12"/>
    </row>
    <row r="1061" spans="1:24" x14ac:dyDescent="0.2">
      <c r="A1061" s="3">
        <v>1959.04</v>
      </c>
      <c r="B1061" s="4">
        <v>57.1</v>
      </c>
      <c r="C1061" s="1">
        <v>1.77667</v>
      </c>
      <c r="D1061" s="4">
        <v>3.2066699999999999</v>
      </c>
      <c r="E1061" s="4">
        <v>29</v>
      </c>
      <c r="F1061" s="1">
        <f t="shared" ca="1" si="166"/>
        <v>1959.2916666665865</v>
      </c>
      <c r="G1061" s="5">
        <v>4.12</v>
      </c>
      <c r="H1061" s="1">
        <f t="shared" ca="1" si="162"/>
        <v>537.53349310344822</v>
      </c>
      <c r="I1061" s="1">
        <f t="shared" ca="1" si="163"/>
        <v>16.725387586551722</v>
      </c>
      <c r="J1061" s="6">
        <f t="shared" ca="1" si="167"/>
        <v>56391.47689613283</v>
      </c>
      <c r="K1061" s="1">
        <f t="shared" ca="1" si="164"/>
        <v>30.187259655517241</v>
      </c>
      <c r="L1061" s="6">
        <f t="shared" ca="1" si="165"/>
        <v>3166.8801614452236</v>
      </c>
      <c r="M1061" s="7">
        <f t="shared" ca="1" si="158"/>
        <v>18.430753048783423</v>
      </c>
      <c r="N1061" s="8">
        <f ca="1">J1061/AVERAGE(L941:L1060)</f>
        <v>22.606141738483977</v>
      </c>
      <c r="O1061" s="13">
        <f ca="1">1/M1061-(G1061/100-(((E1061/E941)^(1/10))-1))</f>
        <v>3.2587143118029183E-2</v>
      </c>
      <c r="P1061" s="5">
        <f ca="1">((G1061/G1062+G1061/1200+((1+G1062/1200)^(-119))*(1-G1061/G1062)))</f>
        <v>0.98812298241161645</v>
      </c>
      <c r="Q1061" s="5">
        <f ca="1">Q1060*P1060*E1060/E1061</f>
        <v>10.525367534584387</v>
      </c>
      <c r="R1061" s="10">
        <f t="shared" ca="1" si="159"/>
        <v>6.8558111969219793E-2</v>
      </c>
      <c r="S1061" s="10">
        <f t="shared" ca="1" si="160"/>
        <v>6.3737162470174358E-3</v>
      </c>
      <c r="T1061" s="10">
        <f t="shared" ca="1" si="161"/>
        <v>6.2184395722202357E-2</v>
      </c>
      <c r="U1061" s="10"/>
      <c r="V1061" s="11"/>
      <c r="W1061" s="12"/>
      <c r="X1061" s="12"/>
    </row>
    <row r="1062" spans="1:24" x14ac:dyDescent="0.2">
      <c r="A1062" s="3">
        <v>1959.05</v>
      </c>
      <c r="B1062" s="4">
        <v>57.96</v>
      </c>
      <c r="C1062" s="1">
        <v>1.7833300000000001</v>
      </c>
      <c r="D1062" s="4">
        <v>3.3033299999999999</v>
      </c>
      <c r="E1062" s="4">
        <v>29</v>
      </c>
      <c r="F1062" s="1">
        <f t="shared" ca="1" si="166"/>
        <v>1959.3749999999197</v>
      </c>
      <c r="G1062" s="5">
        <v>4.3099999999999996</v>
      </c>
      <c r="H1062" s="1">
        <f t="shared" ca="1" si="162"/>
        <v>545.62944413793105</v>
      </c>
      <c r="I1062" s="1">
        <f t="shared" ca="1" si="163"/>
        <v>16.788084137586207</v>
      </c>
      <c r="J1062" s="6">
        <f t="shared" ca="1" si="167"/>
        <v>57387.5724216163</v>
      </c>
      <c r="K1062" s="1">
        <f t="shared" ca="1" si="164"/>
        <v>31.097206896206895</v>
      </c>
      <c r="L1062" s="6">
        <f t="shared" ca="1" si="165"/>
        <v>3270.7054797704927</v>
      </c>
      <c r="M1062" s="7">
        <f t="shared" ca="1" si="158"/>
        <v>18.692721439594184</v>
      </c>
      <c r="N1062" s="8">
        <f ca="1">J1062/AVERAGE(L942:L1061)</f>
        <v>22.894229168466893</v>
      </c>
      <c r="O1062" s="13">
        <f ca="1">1/M1062-(G1062/100-(((E1062/E942)^(1/10))-1))</f>
        <v>3.0354324726054628E-2</v>
      </c>
      <c r="P1062" s="5">
        <f ca="1">((G1062/G1063+G1062/1200+((1+G1063/1200)^(-119))*(1-G1062/G1063)))</f>
        <v>1.0011775987524087</v>
      </c>
      <c r="Q1062" s="5">
        <f ca="1">Q1061*P1061*E1061/E1062</f>
        <v>10.400357559251926</v>
      </c>
      <c r="R1062" s="10">
        <f t="shared" ca="1" si="159"/>
        <v>7.008498944943975E-2</v>
      </c>
      <c r="S1062" s="10">
        <f t="shared" ca="1" si="160"/>
        <v>6.7048696109144323E-3</v>
      </c>
      <c r="T1062" s="10">
        <f t="shared" ca="1" si="161"/>
        <v>6.3380119838525317E-2</v>
      </c>
      <c r="U1062" s="10"/>
      <c r="V1062" s="11"/>
      <c r="W1062" s="12"/>
      <c r="X1062" s="12"/>
    </row>
    <row r="1063" spans="1:24" x14ac:dyDescent="0.2">
      <c r="A1063" s="3">
        <v>1959.06</v>
      </c>
      <c r="B1063" s="4">
        <v>57.46</v>
      </c>
      <c r="C1063" s="1">
        <v>1.79</v>
      </c>
      <c r="D1063" s="4">
        <v>3.4</v>
      </c>
      <c r="E1063" s="4">
        <v>29.1</v>
      </c>
      <c r="F1063" s="1">
        <f t="shared" ca="1" si="166"/>
        <v>1959.458333333253</v>
      </c>
      <c r="G1063" s="5">
        <v>4.34</v>
      </c>
      <c r="H1063" s="1">
        <f t="shared" ca="1" si="162"/>
        <v>539.06365567010312</v>
      </c>
      <c r="I1063" s="1">
        <f t="shared" ca="1" si="163"/>
        <v>16.792968041237113</v>
      </c>
      <c r="J1063" s="6">
        <f t="shared" ca="1" si="167"/>
        <v>56844.189560009756</v>
      </c>
      <c r="K1063" s="1">
        <f t="shared" ca="1" si="164"/>
        <v>31.897257731958756</v>
      </c>
      <c r="L1063" s="6">
        <f t="shared" ca="1" si="165"/>
        <v>3363.5615124266124</v>
      </c>
      <c r="M1063" s="7">
        <f t="shared" ca="1" si="158"/>
        <v>18.448591397066483</v>
      </c>
      <c r="N1063" s="8">
        <f ca="1">J1063/AVERAGE(L943:L1062)</f>
        <v>22.562214820417086</v>
      </c>
      <c r="O1063" s="13">
        <f ca="1">1/M1063-(G1063/100-(((E1063/E943)^(1/10))-1))</f>
        <v>3.0685698424929693E-2</v>
      </c>
      <c r="P1063" s="5">
        <f ca="1">((G1063/G1064+G1063/1200+((1+G1064/1200)^(-119))*(1-G1063/G1064)))</f>
        <v>0.99880191558246589</v>
      </c>
      <c r="Q1063" s="5">
        <f ca="1">Q1062*P1062*E1062/E1063</f>
        <v>10.376822859546767</v>
      </c>
      <c r="R1063" s="10">
        <f t="shared" ca="1" si="159"/>
        <v>6.507284832661786E-2</v>
      </c>
      <c r="S1063" s="10">
        <f t="shared" ca="1" si="160"/>
        <v>5.0739736032758831E-3</v>
      </c>
      <c r="T1063" s="10">
        <f t="shared" ca="1" si="161"/>
        <v>5.9998874723341977E-2</v>
      </c>
      <c r="U1063" s="10"/>
      <c r="V1063" s="11"/>
      <c r="W1063" s="12"/>
      <c r="X1063" s="12"/>
    </row>
    <row r="1064" spans="1:24" x14ac:dyDescent="0.2">
      <c r="A1064" s="3">
        <v>1959.07</v>
      </c>
      <c r="B1064" s="4">
        <v>59.74</v>
      </c>
      <c r="C1064" s="1">
        <v>1.79667</v>
      </c>
      <c r="D1064" s="4">
        <v>3.41</v>
      </c>
      <c r="E1064" s="4">
        <v>29.2</v>
      </c>
      <c r="F1064" s="1">
        <f t="shared" ca="1" si="166"/>
        <v>1959.5416666665863</v>
      </c>
      <c r="G1064" s="5">
        <v>4.4000000000000004</v>
      </c>
      <c r="H1064" s="1">
        <f t="shared" ca="1" si="162"/>
        <v>558.53421986301373</v>
      </c>
      <c r="I1064" s="1">
        <f t="shared" ca="1" si="163"/>
        <v>16.79781849349315</v>
      </c>
      <c r="J1064" s="6">
        <f t="shared" ca="1" si="167"/>
        <v>59044.968560591107</v>
      </c>
      <c r="K1064" s="1">
        <f t="shared" ca="1" si="164"/>
        <v>31.881514726027401</v>
      </c>
      <c r="L1064" s="6">
        <f t="shared" ca="1" si="165"/>
        <v>3370.3271307602226</v>
      </c>
      <c r="M1064" s="7">
        <f t="shared" ca="1" si="158"/>
        <v>19.090533975796518</v>
      </c>
      <c r="N1064" s="8">
        <f ca="1">J1064/AVERAGE(L944:L1063)</f>
        <v>23.310742907975122</v>
      </c>
      <c r="O1064" s="13">
        <f ca="1">1/M1064-(G1064/100-(((E1064/E944)^(1/10))-1))</f>
        <v>2.9470635773643332E-2</v>
      </c>
      <c r="P1064" s="5">
        <f ca="1">((G1064/G1065+G1064/1200+((1+G1065/1200)^(-119))*(1-G1064/G1065)))</f>
        <v>1.0012626276101042</v>
      </c>
      <c r="Q1064" s="5">
        <f ca="1">Q1063*P1063*E1063/E1064</f>
        <v>10.32889606159107</v>
      </c>
      <c r="R1064" s="10">
        <f t="shared" ca="1" si="159"/>
        <v>5.5911077489658956E-2</v>
      </c>
      <c r="S1064" s="10">
        <f t="shared" ca="1" si="160"/>
        <v>4.4513692227852175E-3</v>
      </c>
      <c r="T1064" s="10">
        <f t="shared" ca="1" si="161"/>
        <v>5.1459708266873738E-2</v>
      </c>
      <c r="U1064" s="10"/>
      <c r="V1064" s="11"/>
      <c r="W1064" s="12"/>
      <c r="X1064" s="12"/>
    </row>
    <row r="1065" spans="1:24" x14ac:dyDescent="0.2">
      <c r="A1065" s="3">
        <v>1959.08</v>
      </c>
      <c r="B1065" s="4">
        <v>59.4</v>
      </c>
      <c r="C1065" s="1">
        <v>1.8033300000000001</v>
      </c>
      <c r="D1065" s="4">
        <v>3.42</v>
      </c>
      <c r="E1065" s="4">
        <v>29.2</v>
      </c>
      <c r="F1065" s="1">
        <f t="shared" ca="1" si="166"/>
        <v>1959.6249999999195</v>
      </c>
      <c r="G1065" s="5">
        <v>4.43</v>
      </c>
      <c r="H1065" s="1">
        <f t="shared" ca="1" si="162"/>
        <v>555.35541780821916</v>
      </c>
      <c r="I1065" s="1">
        <f t="shared" ca="1" si="163"/>
        <v>16.860085616095891</v>
      </c>
      <c r="J1065" s="6">
        <f t="shared" ca="1" si="167"/>
        <v>58857.453343856301</v>
      </c>
      <c r="K1065" s="1">
        <f t="shared" ca="1" si="164"/>
        <v>31.97500890410959</v>
      </c>
      <c r="L1065" s="6">
        <f t="shared" ca="1" si="165"/>
        <v>3388.7624652523323</v>
      </c>
      <c r="M1065" s="7">
        <f t="shared" ca="1" si="158"/>
        <v>18.958803640750208</v>
      </c>
      <c r="N1065" s="8">
        <f ca="1">J1065/AVERAGE(L945:L1064)</f>
        <v>23.114626571364774</v>
      </c>
      <c r="O1065" s="13">
        <f ca="1">1/M1065-(G1065/100-(((E1065/E945)^(1/10))-1))</f>
        <v>2.9104756200802433E-2</v>
      </c>
      <c r="P1065" s="5">
        <f ca="1">((G1065/G1066+G1065/1200+((1+G1066/1200)^(-119))*(1-G1065/G1066)))</f>
        <v>0.98388762999034785</v>
      </c>
      <c r="Q1065" s="5">
        <f ca="1">Q1064*P1064*E1064/E1065</f>
        <v>10.341937610940331</v>
      </c>
      <c r="R1065" s="10">
        <f t="shared" ca="1" si="159"/>
        <v>5.5375496521499867E-2</v>
      </c>
      <c r="S1065" s="10">
        <f t="shared" ca="1" si="160"/>
        <v>4.5576778834710563E-3</v>
      </c>
      <c r="T1065" s="10">
        <f t="shared" ca="1" si="161"/>
        <v>5.0817818638028811E-2</v>
      </c>
      <c r="U1065" s="10"/>
      <c r="V1065" s="11"/>
      <c r="W1065" s="12"/>
      <c r="X1065" s="12"/>
    </row>
    <row r="1066" spans="1:24" x14ac:dyDescent="0.2">
      <c r="A1066" s="3">
        <v>1959.09</v>
      </c>
      <c r="B1066" s="4">
        <v>57.05</v>
      </c>
      <c r="C1066" s="1">
        <v>1.81</v>
      </c>
      <c r="D1066" s="4">
        <v>3.43</v>
      </c>
      <c r="E1066" s="4">
        <v>29.3</v>
      </c>
      <c r="F1066" s="1">
        <f t="shared" ca="1" si="166"/>
        <v>1959.7083333332528</v>
      </c>
      <c r="G1066" s="5">
        <v>4.68</v>
      </c>
      <c r="H1066" s="1">
        <f t="shared" ca="1" si="162"/>
        <v>531.56386177474394</v>
      </c>
      <c r="I1066" s="1">
        <f t="shared" ca="1" si="163"/>
        <v>16.864690443686005</v>
      </c>
      <c r="J1066" s="6">
        <f t="shared" ca="1" si="167"/>
        <v>56484.931838908953</v>
      </c>
      <c r="K1066" s="1">
        <f t="shared" ca="1" si="164"/>
        <v>31.959054266211606</v>
      </c>
      <c r="L1066" s="6">
        <f t="shared" ca="1" si="165"/>
        <v>3396.0265768178397</v>
      </c>
      <c r="M1066" s="7">
        <f t="shared" ca="1" si="158"/>
        <v>18.123290556758626</v>
      </c>
      <c r="N1066" s="8">
        <f ca="1">J1066/AVERAGE(L946:L1065)</f>
        <v>22.065621822784522</v>
      </c>
      <c r="O1066" s="13">
        <f ca="1">1/M1066-(G1066/100-(((E1066/E946)^(1/10))-1))</f>
        <v>2.8957426532419783E-2</v>
      </c>
      <c r="P1066" s="5">
        <f ca="1">((G1066/G1067+G1066/1200+((1+G1067/1200)^(-119))*(1-G1066/G1067)))</f>
        <v>1.0158648196265918</v>
      </c>
      <c r="Q1066" s="5">
        <f ca="1">Q1065*P1065*E1065/E1066</f>
        <v>10.140576483879002</v>
      </c>
      <c r="R1066" s="10">
        <f t="shared" ca="1" si="159"/>
        <v>6.0105380962148569E-2</v>
      </c>
      <c r="S1066" s="10">
        <f t="shared" ca="1" si="160"/>
        <v>3.4376210664397444E-3</v>
      </c>
      <c r="T1066" s="10">
        <f t="shared" ca="1" si="161"/>
        <v>5.6667759895708825E-2</v>
      </c>
      <c r="U1066" s="10"/>
      <c r="V1066" s="11"/>
      <c r="W1066" s="12"/>
      <c r="X1066" s="12"/>
    </row>
    <row r="1067" spans="1:24" x14ac:dyDescent="0.2">
      <c r="A1067" s="3">
        <v>1959.1</v>
      </c>
      <c r="B1067" s="4">
        <v>57</v>
      </c>
      <c r="C1067" s="1">
        <v>1.81667</v>
      </c>
      <c r="D1067" s="4">
        <v>3.4166699999999999</v>
      </c>
      <c r="E1067" s="4">
        <v>29.4</v>
      </c>
      <c r="F1067" s="1">
        <f t="shared" ca="1" si="166"/>
        <v>1959.791666666586</v>
      </c>
      <c r="G1067" s="5">
        <v>4.53</v>
      </c>
      <c r="H1067" s="1">
        <f t="shared" ca="1" si="162"/>
        <v>529.29153061224486</v>
      </c>
      <c r="I1067" s="1">
        <f t="shared" ca="1" si="163"/>
        <v>16.869263945918366</v>
      </c>
      <c r="J1067" s="6">
        <f t="shared" ca="1" si="167"/>
        <v>56392.849703529602</v>
      </c>
      <c r="K1067" s="1">
        <f t="shared" ca="1" si="164"/>
        <v>31.726570068367344</v>
      </c>
      <c r="L1067" s="6">
        <f t="shared" ca="1" si="165"/>
        <v>3380.2764525712018</v>
      </c>
      <c r="M1067" s="7">
        <f t="shared" ca="1" si="158"/>
        <v>18.021962441515427</v>
      </c>
      <c r="N1067" s="8">
        <f ca="1">J1067/AVERAGE(L947:L1066)</f>
        <v>21.913293512657287</v>
      </c>
      <c r="O1067" s="13">
        <f ca="1">1/M1067-(G1067/100-(((E1067/E947)^(1/10))-1))</f>
        <v>3.1973736478613721E-2</v>
      </c>
      <c r="P1067" s="5">
        <f ca="1">((G1067/G1068+G1067/1200+((1+G1068/1200)^(-119))*(1-G1067/G1068)))</f>
        <v>1.0037750000000001</v>
      </c>
      <c r="Q1067" s="5">
        <f ca="1">Q1066*P1066*E1066/E1067</f>
        <v>10.266415938458104</v>
      </c>
      <c r="R1067" s="10">
        <f t="shared" ca="1" si="159"/>
        <v>6.1127011426896471E-2</v>
      </c>
      <c r="S1067" s="10">
        <f t="shared" ca="1" si="160"/>
        <v>2.6821007016599729E-3</v>
      </c>
      <c r="T1067" s="10">
        <f t="shared" ca="1" si="161"/>
        <v>5.8444910725236499E-2</v>
      </c>
      <c r="U1067" s="10"/>
      <c r="V1067" s="11"/>
      <c r="W1067" s="12"/>
      <c r="X1067" s="12"/>
    </row>
    <row r="1068" spans="1:24" x14ac:dyDescent="0.2">
      <c r="A1068" s="3">
        <v>1959.11</v>
      </c>
      <c r="B1068" s="4">
        <v>57.23</v>
      </c>
      <c r="C1068" s="1">
        <v>1.8233299999999999</v>
      </c>
      <c r="D1068" s="4">
        <v>3.40333</v>
      </c>
      <c r="E1068" s="4">
        <v>29.4</v>
      </c>
      <c r="F1068" s="1">
        <f t="shared" ca="1" si="166"/>
        <v>1959.8749999999193</v>
      </c>
      <c r="G1068" s="5">
        <v>4.53</v>
      </c>
      <c r="H1068" s="1">
        <f t="shared" ca="1" si="162"/>
        <v>531.42726836734687</v>
      </c>
      <c r="I1068" s="1">
        <f t="shared" ca="1" si="163"/>
        <v>16.931107482653061</v>
      </c>
      <c r="J1068" s="6">
        <f t="shared" ca="1" si="167"/>
        <v>56770.725492757207</v>
      </c>
      <c r="K1068" s="1">
        <f t="shared" ca="1" si="164"/>
        <v>31.60269727857143</v>
      </c>
      <c r="L1068" s="6">
        <f t="shared" ca="1" si="165"/>
        <v>3376.0180533158382</v>
      </c>
      <c r="M1068" s="7">
        <f t="shared" ca="1" si="158"/>
        <v>18.071789130570213</v>
      </c>
      <c r="N1068" s="8">
        <f ca="1">J1068/AVERAGE(L948:L1067)</f>
        <v>21.945863395901188</v>
      </c>
      <c r="O1068" s="13">
        <f ca="1">1/M1068-(G1068/100-(((E1068/E948)^(1/10))-1))</f>
        <v>3.1390612264807681E-2</v>
      </c>
      <c r="P1068" s="5">
        <f ca="1">((G1068/G1069+G1068/1200+((1+G1069/1200)^(-119))*(1-G1068/G1069)))</f>
        <v>0.99110624580365825</v>
      </c>
      <c r="Q1068" s="5">
        <f ca="1">Q1067*P1067*E1067/E1068</f>
        <v>10.305171658625785</v>
      </c>
      <c r="R1068" s="10">
        <f t="shared" ca="1" si="159"/>
        <v>6.0904418264419169E-2</v>
      </c>
      <c r="S1068" s="10">
        <f t="shared" ca="1" si="160"/>
        <v>2.0766310364799256E-3</v>
      </c>
      <c r="T1068" s="10">
        <f t="shared" ca="1" si="161"/>
        <v>5.8827787227939243E-2</v>
      </c>
      <c r="U1068" s="10"/>
      <c r="V1068" s="11"/>
      <c r="W1068" s="12"/>
      <c r="X1068" s="12"/>
    </row>
    <row r="1069" spans="1:24" x14ac:dyDescent="0.2">
      <c r="A1069" s="3">
        <v>1959.12</v>
      </c>
      <c r="B1069" s="4">
        <v>59.06</v>
      </c>
      <c r="C1069" s="1">
        <v>1.83</v>
      </c>
      <c r="D1069" s="4">
        <v>3.39</v>
      </c>
      <c r="E1069" s="4">
        <v>29.4</v>
      </c>
      <c r="F1069" s="1">
        <f t="shared" ca="1" si="166"/>
        <v>1959.9583333332525</v>
      </c>
      <c r="G1069" s="5">
        <v>4.6900000000000004</v>
      </c>
      <c r="H1069" s="1">
        <f t="shared" ca="1" si="162"/>
        <v>548.42031224489801</v>
      </c>
      <c r="I1069" s="1">
        <f t="shared" ca="1" si="163"/>
        <v>16.99304387755102</v>
      </c>
      <c r="J1069" s="6">
        <f t="shared" ca="1" si="167"/>
        <v>58737.315800102857</v>
      </c>
      <c r="K1069" s="1">
        <f t="shared" ca="1" si="164"/>
        <v>31.478917346938776</v>
      </c>
      <c r="L1069" s="6">
        <f t="shared" ca="1" si="165"/>
        <v>3371.4781673272714</v>
      </c>
      <c r="M1069" s="7">
        <f t="shared" ca="1" si="158"/>
        <v>18.624728977900116</v>
      </c>
      <c r="N1069" s="8">
        <f ca="1">J1069/AVERAGE(L949:L1068)</f>
        <v>22.588315691509763</v>
      </c>
      <c r="O1069" s="13">
        <f ca="1">1/M1069-(G1069/100-(((E1069/E949)^(1/10))-1))</f>
        <v>2.9010076868157694E-2</v>
      </c>
      <c r="P1069" s="5">
        <f ca="1">((G1069/G1070+G1069/1200+((1+G1070/1200)^(-119))*(1-G1069/G1070)))</f>
        <v>1.0015362166752055</v>
      </c>
      <c r="Q1069" s="5">
        <f ca="1">Q1068*P1068*E1068/E1069</f>
        <v>10.21351999494286</v>
      </c>
      <c r="R1069" s="10">
        <f t="shared" ca="1" si="159"/>
        <v>5.1298900077659804E-2</v>
      </c>
      <c r="S1069" s="10">
        <f t="shared" ca="1" si="160"/>
        <v>-5.5015396284074924E-4</v>
      </c>
      <c r="T1069" s="10">
        <f t="shared" ca="1" si="161"/>
        <v>5.1849054040500553E-2</v>
      </c>
      <c r="U1069" s="10"/>
      <c r="V1069" s="11"/>
      <c r="W1069" s="12"/>
      <c r="X1069" s="12"/>
    </row>
    <row r="1070" spans="1:24" x14ac:dyDescent="0.2">
      <c r="A1070" s="3">
        <v>1960.01</v>
      </c>
      <c r="B1070" s="4">
        <v>58.03</v>
      </c>
      <c r="C1070" s="1">
        <v>1.8666700000000001</v>
      </c>
      <c r="D1070" s="4">
        <v>3.39</v>
      </c>
      <c r="E1070" s="4">
        <v>29.3</v>
      </c>
      <c r="F1070" s="1">
        <f t="shared" ca="1" si="166"/>
        <v>1960.0416666665858</v>
      </c>
      <c r="G1070" s="5">
        <v>4.72</v>
      </c>
      <c r="H1070" s="1">
        <f t="shared" ca="1" si="162"/>
        <v>540.69502013651868</v>
      </c>
      <c r="I1070" s="1">
        <f t="shared" ca="1" si="163"/>
        <v>17.392713652218429</v>
      </c>
      <c r="J1070" s="6">
        <f t="shared" ca="1" si="167"/>
        <v>58065.149815146207</v>
      </c>
      <c r="K1070" s="1">
        <f t="shared" ca="1" si="164"/>
        <v>31.586353924914672</v>
      </c>
      <c r="L1070" s="6">
        <f t="shared" ca="1" si="165"/>
        <v>3392.0533839969958</v>
      </c>
      <c r="M1070" s="7">
        <f t="shared" ca="1" si="158"/>
        <v>18.338284994375567</v>
      </c>
      <c r="N1070" s="8">
        <f ca="1">J1070/AVERAGE(L950:L1069)</f>
        <v>22.215441275545849</v>
      </c>
      <c r="O1070" s="13">
        <f ca="1">1/M1070-(G1070/100-(((E1070/E950)^(1/10))-1))</f>
        <v>2.9634527949424005E-2</v>
      </c>
      <c r="P1070" s="5">
        <f ca="1">((G1070/G1071+G1070/1200+((1+G1071/1200)^(-119))*(1-G1070/G1071)))</f>
        <v>1.0223132881790824</v>
      </c>
      <c r="Q1070" s="5">
        <f ca="1">Q1069*P1069*E1069/E1070</f>
        <v>10.26412215478997</v>
      </c>
      <c r="R1070" s="10">
        <f t="shared" ca="1" si="159"/>
        <v>5.1609699366200523E-2</v>
      </c>
      <c r="S1070" s="10">
        <f t="shared" ca="1" si="160"/>
        <v>-1.6361931398505281E-3</v>
      </c>
      <c r="T1070" s="10">
        <f t="shared" ca="1" si="161"/>
        <v>5.3245892506051051E-2</v>
      </c>
      <c r="U1070" s="10"/>
      <c r="V1070" s="11"/>
      <c r="W1070" s="12"/>
      <c r="X1070" s="12"/>
    </row>
    <row r="1071" spans="1:24" x14ac:dyDescent="0.2">
      <c r="A1071" s="3">
        <v>1960.02</v>
      </c>
      <c r="B1071" s="4">
        <v>55.78</v>
      </c>
      <c r="C1071" s="1">
        <v>1.90333</v>
      </c>
      <c r="D1071" s="4">
        <v>3.39</v>
      </c>
      <c r="E1071" s="4">
        <v>29.4</v>
      </c>
      <c r="F1071" s="1">
        <f t="shared" ca="1" si="166"/>
        <v>1960.1249999999191</v>
      </c>
      <c r="G1071" s="5">
        <v>4.49</v>
      </c>
      <c r="H1071" s="1">
        <f t="shared" ca="1" si="162"/>
        <v>517.96283469387754</v>
      </c>
      <c r="I1071" s="1">
        <f t="shared" ca="1" si="163"/>
        <v>17.673972788775508</v>
      </c>
      <c r="J1071" s="6">
        <f t="shared" ca="1" si="167"/>
        <v>55782.111224265755</v>
      </c>
      <c r="K1071" s="1">
        <f t="shared" ca="1" si="164"/>
        <v>31.478917346938776</v>
      </c>
      <c r="L1071" s="6">
        <f t="shared" ca="1" si="165"/>
        <v>3390.1283085382024</v>
      </c>
      <c r="M1071" s="7">
        <f t="shared" ca="1" si="158"/>
        <v>17.545275108945983</v>
      </c>
      <c r="N1071" s="8">
        <f ca="1">J1071/AVERAGE(L951:L1070)</f>
        <v>21.233856769802035</v>
      </c>
      <c r="O1071" s="13">
        <f ca="1">1/M1071-(G1071/100-(((E1071/E951)^(1/10))-1))</f>
        <v>3.4747577618196315E-2</v>
      </c>
      <c r="P1071" s="5">
        <f ca="1">((G1071/G1072+G1071/1200+((1+G1072/1200)^(-119))*(1-G1071/G1072)))</f>
        <v>1.023134908202376</v>
      </c>
      <c r="Q1071" s="5">
        <f ca="1">Q1070*P1070*E1070/E1071</f>
        <v>10.457457489143488</v>
      </c>
      <c r="R1071" s="10">
        <f t="shared" ca="1" si="159"/>
        <v>5.1857461039326758E-2</v>
      </c>
      <c r="S1071" s="10">
        <f t="shared" ca="1" si="160"/>
        <v>4.0165797472035969E-4</v>
      </c>
      <c r="T1071" s="10">
        <f t="shared" ca="1" si="161"/>
        <v>5.1455803064606398E-2</v>
      </c>
      <c r="U1071" s="10"/>
      <c r="V1071" s="11"/>
      <c r="W1071" s="12"/>
      <c r="X1071" s="12"/>
    </row>
    <row r="1072" spans="1:24" x14ac:dyDescent="0.2">
      <c r="A1072" s="3">
        <v>1960.03</v>
      </c>
      <c r="B1072" s="4">
        <v>55.02</v>
      </c>
      <c r="C1072" s="1">
        <v>1.94</v>
      </c>
      <c r="D1072" s="4">
        <v>3.39</v>
      </c>
      <c r="E1072" s="4">
        <v>29.4</v>
      </c>
      <c r="F1072" s="1">
        <f t="shared" ca="1" si="166"/>
        <v>1960.2083333332523</v>
      </c>
      <c r="G1072" s="5">
        <v>4.25</v>
      </c>
      <c r="H1072" s="1">
        <f t="shared" ca="1" si="162"/>
        <v>510.90561428571431</v>
      </c>
      <c r="I1072" s="1">
        <f t="shared" ca="1" si="163"/>
        <v>18.014483673469389</v>
      </c>
      <c r="J1072" s="6">
        <f t="shared" ca="1" si="167"/>
        <v>55183.755244538515</v>
      </c>
      <c r="K1072" s="1">
        <f t="shared" ca="1" si="164"/>
        <v>31.478917346938776</v>
      </c>
      <c r="L1072" s="6">
        <f t="shared" ca="1" si="165"/>
        <v>3400.0896088510644</v>
      </c>
      <c r="M1072" s="7">
        <f t="shared" ca="1" si="158"/>
        <v>17.286020720522156</v>
      </c>
      <c r="N1072" s="8">
        <f ca="1">J1072/AVERAGE(L952:L1071)</f>
        <v>20.901862083864039</v>
      </c>
      <c r="O1072" s="13">
        <f ca="1">1/M1072-(G1072/100-(((E1072/E952)^(1/10))-1))</f>
        <v>3.7568234521250805E-2</v>
      </c>
      <c r="P1072" s="5">
        <f ca="1">((G1072/G1073+G1072/1200+((1+G1073/1200)^(-119))*(1-G1072/G1073)))</f>
        <v>1.0011208804158602</v>
      </c>
      <c r="Q1072" s="5">
        <f ca="1">Q1071*P1071*E1071/E1072</f>
        <v>10.699389808185071</v>
      </c>
      <c r="R1072" s="10">
        <f t="shared" ca="1" si="159"/>
        <v>5.4539031724874176E-2</v>
      </c>
      <c r="S1072" s="10">
        <f t="shared" ca="1" si="160"/>
        <v>-6.138646284771232E-4</v>
      </c>
      <c r="T1072" s="10">
        <f t="shared" ca="1" si="161"/>
        <v>5.5152896353351299E-2</v>
      </c>
      <c r="U1072" s="10"/>
      <c r="V1072" s="11"/>
      <c r="W1072" s="12"/>
      <c r="X1072" s="12"/>
    </row>
    <row r="1073" spans="1:24" x14ac:dyDescent="0.2">
      <c r="A1073" s="3">
        <v>1960.04</v>
      </c>
      <c r="B1073" s="4">
        <v>55.73</v>
      </c>
      <c r="C1073" s="1">
        <v>1.94333</v>
      </c>
      <c r="D1073" s="4">
        <v>3.34667</v>
      </c>
      <c r="E1073" s="4">
        <v>29.5</v>
      </c>
      <c r="F1073" s="1">
        <f t="shared" ca="1" si="166"/>
        <v>1960.2916666665856</v>
      </c>
      <c r="G1073" s="5">
        <v>4.28</v>
      </c>
      <c r="H1073" s="1">
        <f t="shared" ca="1" si="162"/>
        <v>515.74431152542365</v>
      </c>
      <c r="I1073" s="1">
        <f t="shared" ca="1" si="163"/>
        <v>17.984234575932202</v>
      </c>
      <c r="J1073" s="6">
        <f t="shared" ca="1" si="167"/>
        <v>55868.266449070288</v>
      </c>
      <c r="K1073" s="1">
        <f t="shared" ca="1" si="164"/>
        <v>30.971218644406779</v>
      </c>
      <c r="L1073" s="6">
        <f t="shared" ca="1" si="165"/>
        <v>3354.9731074306492</v>
      </c>
      <c r="M1073" s="7">
        <f t="shared" ca="1" si="158"/>
        <v>17.429766947597209</v>
      </c>
      <c r="N1073" s="8">
        <f ca="1">J1073/AVERAGE(L953:L1072)</f>
        <v>21.057013645323995</v>
      </c>
      <c r="O1073" s="13">
        <f ca="1">1/M1073-(G1073/100-(((E1073/E953)^(1/10))-1))</f>
        <v>3.7138296214863288E-2</v>
      </c>
      <c r="P1073" s="5">
        <f ca="1">((G1073/G1074+G1073/1200+((1+G1074/1200)^(-119))*(1-G1073/G1074)))</f>
        <v>0.9979364483224713</v>
      </c>
      <c r="Q1073" s="5">
        <f ca="1">Q1072*P1072*E1072/E1073</f>
        <v>10.675072773344814</v>
      </c>
      <c r="R1073" s="10">
        <f t="shared" ca="1" si="159"/>
        <v>4.948843473227571E-2</v>
      </c>
      <c r="S1073" s="10">
        <f t="shared" ca="1" si="160"/>
        <v>-2.834123274965461E-3</v>
      </c>
      <c r="T1073" s="10">
        <f t="shared" ca="1" si="161"/>
        <v>5.2322558007241171E-2</v>
      </c>
      <c r="U1073" s="10"/>
      <c r="V1073" s="11"/>
      <c r="W1073" s="12"/>
      <c r="X1073" s="12"/>
    </row>
    <row r="1074" spans="1:24" x14ac:dyDescent="0.2">
      <c r="A1074" s="3">
        <v>1960.05</v>
      </c>
      <c r="B1074" s="4">
        <v>55.22</v>
      </c>
      <c r="C1074" s="1">
        <v>1.9466699999999999</v>
      </c>
      <c r="D1074" s="4">
        <v>3.3033299999999999</v>
      </c>
      <c r="E1074" s="4">
        <v>29.5</v>
      </c>
      <c r="F1074" s="1">
        <f t="shared" ca="1" si="166"/>
        <v>1960.3749999999188</v>
      </c>
      <c r="G1074" s="5">
        <v>4.3499999999999996</v>
      </c>
      <c r="H1074" s="1">
        <f t="shared" ca="1" si="162"/>
        <v>511.02459864406774</v>
      </c>
      <c r="I1074" s="1">
        <f t="shared" ca="1" si="163"/>
        <v>18.015144068135591</v>
      </c>
      <c r="J1074" s="6">
        <f t="shared" ca="1" si="167"/>
        <v>55519.626111101665</v>
      </c>
      <c r="K1074" s="1">
        <f t="shared" ca="1" si="164"/>
        <v>30.570135592881353</v>
      </c>
      <c r="L1074" s="6">
        <f t="shared" ca="1" si="165"/>
        <v>3321.2540116187151</v>
      </c>
      <c r="M1074" s="7">
        <f t="shared" ca="1" si="158"/>
        <v>17.256170578727922</v>
      </c>
      <c r="N1074" s="8">
        <f ca="1">J1074/AVERAGE(L954:L1073)</f>
        <v>20.829617960486154</v>
      </c>
      <c r="O1074" s="13">
        <f ca="1">1/M1074-(G1074/100-(((E1074/E954)^(1/10))-1))</f>
        <v>3.6583183856928637E-2</v>
      </c>
      <c r="P1074" s="5">
        <f ca="1">((G1074/G1075+G1074/1200+((1+G1075/1200)^(-119))*(1-G1074/G1075)))</f>
        <v>1.019861215150373</v>
      </c>
      <c r="Q1074" s="5">
        <f ca="1">Q1073*P1073*E1073/E1074</f>
        <v>10.653044209015638</v>
      </c>
      <c r="R1074" s="10">
        <f t="shared" ca="1" si="159"/>
        <v>3.7477773018283145E-2</v>
      </c>
      <c r="S1074" s="10">
        <f t="shared" ca="1" si="160"/>
        <v>-5.8681926042273291E-3</v>
      </c>
      <c r="T1074" s="10">
        <f t="shared" ca="1" si="161"/>
        <v>4.3345965622510474E-2</v>
      </c>
      <c r="U1074" s="10"/>
      <c r="V1074" s="11"/>
      <c r="W1074" s="12"/>
      <c r="X1074" s="12"/>
    </row>
    <row r="1075" spans="1:24" x14ac:dyDescent="0.2">
      <c r="A1075" s="3">
        <v>1960.06</v>
      </c>
      <c r="B1075" s="4">
        <v>57.26</v>
      </c>
      <c r="C1075" s="1">
        <v>1.95</v>
      </c>
      <c r="D1075" s="4">
        <v>3.26</v>
      </c>
      <c r="E1075" s="4">
        <v>29.6</v>
      </c>
      <c r="F1075" s="1">
        <f t="shared" ca="1" si="166"/>
        <v>1960.4583333332521</v>
      </c>
      <c r="G1075" s="5">
        <v>4.1500000000000004</v>
      </c>
      <c r="H1075" s="1">
        <f t="shared" ca="1" si="162"/>
        <v>528.11323581081069</v>
      </c>
      <c r="I1075" s="1">
        <f t="shared" ca="1" si="163"/>
        <v>17.984994932432429</v>
      </c>
      <c r="J1075" s="6">
        <f t="shared" ca="1" si="167"/>
        <v>57539.029414136872</v>
      </c>
      <c r="K1075" s="1">
        <f t="shared" ca="1" si="164"/>
        <v>30.067222297297292</v>
      </c>
      <c r="L1075" s="6">
        <f t="shared" ca="1" si="165"/>
        <v>3275.8860616501261</v>
      </c>
      <c r="M1075" s="7">
        <f t="shared" ca="1" si="158"/>
        <v>17.823363817264749</v>
      </c>
      <c r="N1075" s="8">
        <f ca="1">J1075/AVERAGE(L955:L1074)</f>
        <v>21.494025476015533</v>
      </c>
      <c r="O1075" s="13">
        <f ca="1">1/M1075-(G1075/100-(((E1075/E955)^(1/10))-1))</f>
        <v>3.6654561760249428E-2</v>
      </c>
      <c r="P1075" s="5">
        <f ca="1">((G1075/G1076+G1075/1200+((1+G1076/1200)^(-119))*(1-G1075/G1076)))</f>
        <v>1.0239912183288333</v>
      </c>
      <c r="Q1075" s="5">
        <f ca="1">Q1074*P1074*E1074/E1075</f>
        <v>10.827921792422003</v>
      </c>
      <c r="R1075" s="10">
        <f t="shared" ca="1" si="159"/>
        <v>3.2964861453453675E-2</v>
      </c>
      <c r="S1075" s="10">
        <f t="shared" ca="1" si="160"/>
        <v>-6.8725965126598121E-3</v>
      </c>
      <c r="T1075" s="10">
        <f t="shared" ca="1" si="161"/>
        <v>3.9837457966113488E-2</v>
      </c>
      <c r="U1075" s="10"/>
      <c r="V1075" s="11"/>
      <c r="W1075" s="12"/>
      <c r="X1075" s="12"/>
    </row>
    <row r="1076" spans="1:24" x14ac:dyDescent="0.2">
      <c r="A1076" s="3">
        <v>1960.07</v>
      </c>
      <c r="B1076" s="4">
        <v>55.84</v>
      </c>
      <c r="C1076" s="1">
        <v>1.95</v>
      </c>
      <c r="D1076" s="4">
        <v>3.2633299999999998</v>
      </c>
      <c r="E1076" s="4">
        <v>29.6</v>
      </c>
      <c r="F1076" s="1">
        <f t="shared" ca="1" si="166"/>
        <v>1960.5416666665853</v>
      </c>
      <c r="G1076" s="5">
        <v>3.9</v>
      </c>
      <c r="H1076" s="1">
        <f t="shared" ca="1" si="162"/>
        <v>515.01647027027025</v>
      </c>
      <c r="I1076" s="1">
        <f t="shared" ca="1" si="163"/>
        <v>17.984994932432429</v>
      </c>
      <c r="J1076" s="6">
        <f t="shared" ca="1" si="167"/>
        <v>56275.401585141473</v>
      </c>
      <c r="K1076" s="1">
        <f t="shared" ca="1" si="164"/>
        <v>30.097935134797293</v>
      </c>
      <c r="L1076" s="6">
        <f t="shared" ca="1" si="165"/>
        <v>3288.7751836468428</v>
      </c>
      <c r="M1076" s="7">
        <f t="shared" ca="1" si="158"/>
        <v>17.376806472898121</v>
      </c>
      <c r="N1076" s="8">
        <f ca="1">J1076/AVERAGE(L956:L1075)</f>
        <v>20.937549239049766</v>
      </c>
      <c r="O1076" s="13">
        <f ca="1">1/M1076-(G1076/100-(((E1076/E956)^(1/10))-1))</f>
        <v>3.9316960601444663E-2</v>
      </c>
      <c r="P1076" s="5">
        <f ca="1">((G1076/G1077+G1076/1200+((1+G1077/1200)^(-119))*(1-G1076/G1077)))</f>
        <v>1.0115016056773918</v>
      </c>
      <c r="Q1076" s="5">
        <f ca="1">Q1075*P1075*E1075/E1076</f>
        <v>11.087696828191532</v>
      </c>
      <c r="R1076" s="10">
        <f t="shared" ca="1" si="159"/>
        <v>3.5268890757965243E-2</v>
      </c>
      <c r="S1076" s="10">
        <f t="shared" ca="1" si="160"/>
        <v>-6.5029163456560291E-3</v>
      </c>
      <c r="T1076" s="10">
        <f t="shared" ca="1" si="161"/>
        <v>4.1771807103621272E-2</v>
      </c>
      <c r="U1076" s="10"/>
      <c r="V1076" s="11"/>
      <c r="W1076" s="12"/>
      <c r="X1076" s="12"/>
    </row>
    <row r="1077" spans="1:24" x14ac:dyDescent="0.2">
      <c r="A1077" s="3">
        <v>1960.08</v>
      </c>
      <c r="B1077" s="4">
        <v>56.51</v>
      </c>
      <c r="C1077" s="1">
        <v>1.95</v>
      </c>
      <c r="D1077" s="4">
        <v>3.26667</v>
      </c>
      <c r="E1077" s="4">
        <v>29.6</v>
      </c>
      <c r="F1077" s="1">
        <f t="shared" ca="1" si="166"/>
        <v>1960.6249999999186</v>
      </c>
      <c r="G1077" s="5">
        <v>3.8</v>
      </c>
      <c r="H1077" s="1">
        <f t="shared" ca="1" si="162"/>
        <v>521.19593006756747</v>
      </c>
      <c r="I1077" s="1">
        <f t="shared" ca="1" si="163"/>
        <v>17.984994932432429</v>
      </c>
      <c r="J1077" s="6">
        <f t="shared" ca="1" si="167"/>
        <v>57114.392842656336</v>
      </c>
      <c r="K1077" s="1">
        <f t="shared" ca="1" si="164"/>
        <v>30.12874020304054</v>
      </c>
      <c r="L1077" s="6">
        <f t="shared" ca="1" si="165"/>
        <v>3301.6080988731237</v>
      </c>
      <c r="M1077" s="7">
        <f t="shared" ca="1" si="158"/>
        <v>17.582113039577685</v>
      </c>
      <c r="N1077" s="8">
        <f ca="1">J1077/AVERAGE(L957:L1076)</f>
        <v>21.166031871201216</v>
      </c>
      <c r="O1077" s="13">
        <f ca="1">1/M1077-(G1077/100-(((E1077/E957)^(1/10))-1))</f>
        <v>3.8801705124786756E-2</v>
      </c>
      <c r="P1077" s="5">
        <f ca="1">((G1077/G1078+G1077/1200+((1+G1078/1200)^(-119))*(1-G1077/G1078)))</f>
        <v>1.0031666666666668</v>
      </c>
      <c r="Q1077" s="5">
        <f ca="1">Q1076*P1076*E1076/E1077</f>
        <v>11.215223144979859</v>
      </c>
      <c r="R1077" s="10">
        <f t="shared" ca="1" si="159"/>
        <v>3.7055645455988939E-2</v>
      </c>
      <c r="S1077" s="10">
        <f t="shared" ca="1" si="160"/>
        <v>-7.5058869152682117E-3</v>
      </c>
      <c r="T1077" s="10">
        <f t="shared" ca="1" si="161"/>
        <v>4.4561532371257151E-2</v>
      </c>
      <c r="U1077" s="10"/>
      <c r="V1077" s="11"/>
      <c r="W1077" s="12"/>
      <c r="X1077" s="12"/>
    </row>
    <row r="1078" spans="1:24" x14ac:dyDescent="0.2">
      <c r="A1078" s="3">
        <v>1960.09</v>
      </c>
      <c r="B1078" s="4">
        <v>54.81</v>
      </c>
      <c r="C1078" s="1">
        <v>1.95</v>
      </c>
      <c r="D1078" s="4">
        <v>3.27</v>
      </c>
      <c r="E1078" s="4">
        <v>29.6</v>
      </c>
      <c r="F1078" s="1">
        <f t="shared" ca="1" si="166"/>
        <v>1960.7083333332519</v>
      </c>
      <c r="G1078" s="5">
        <v>3.8</v>
      </c>
      <c r="H1078" s="1">
        <f t="shared" ca="1" si="162"/>
        <v>505.51670371621617</v>
      </c>
      <c r="I1078" s="1">
        <f t="shared" ca="1" si="163"/>
        <v>17.984994932432429</v>
      </c>
      <c r="J1078" s="6">
        <f t="shared" ca="1" si="167"/>
        <v>55560.448779736791</v>
      </c>
      <c r="K1078" s="1">
        <f t="shared" ca="1" si="164"/>
        <v>30.159453040540537</v>
      </c>
      <c r="L1078" s="6">
        <f t="shared" ca="1" si="165"/>
        <v>3314.7722588896063</v>
      </c>
      <c r="M1078" s="7">
        <f t="shared" ca="1" si="158"/>
        <v>17.052015467817668</v>
      </c>
      <c r="N1078" s="8">
        <f ca="1">J1078/AVERAGE(L958:L1077)</f>
        <v>20.511204667640968</v>
      </c>
      <c r="O1078" s="13">
        <f ca="1">1/M1078-(G1078/100-(((E1078/E958)^(1/10))-1))</f>
        <v>4.0151038844062639E-2</v>
      </c>
      <c r="P1078" s="5">
        <f ca="1">((G1078/G1079+G1078/1200+((1+G1079/1200)^(-119))*(1-G1078/G1079)))</f>
        <v>0.99577137750533862</v>
      </c>
      <c r="Q1078" s="5">
        <f ca="1">Q1077*P1077*E1077/E1078</f>
        <v>11.250738018272296</v>
      </c>
      <c r="R1078" s="10">
        <f t="shared" ca="1" si="159"/>
        <v>4.5779366054141457E-2</v>
      </c>
      <c r="S1078" s="10">
        <f t="shared" ca="1" si="160"/>
        <v>-6.742316932297876E-3</v>
      </c>
      <c r="T1078" s="10">
        <f t="shared" ca="1" si="161"/>
        <v>5.2521682986439333E-2</v>
      </c>
      <c r="U1078" s="10"/>
      <c r="V1078" s="11"/>
      <c r="W1078" s="12"/>
      <c r="X1078" s="12"/>
    </row>
    <row r="1079" spans="1:24" x14ac:dyDescent="0.2">
      <c r="A1079" s="3">
        <v>1960.1</v>
      </c>
      <c r="B1079" s="4">
        <v>53.73</v>
      </c>
      <c r="C1079" s="1">
        <v>1.95</v>
      </c>
      <c r="D1079" s="4">
        <v>3.27</v>
      </c>
      <c r="E1079" s="4">
        <v>29.8</v>
      </c>
      <c r="F1079" s="1">
        <f t="shared" ca="1" si="166"/>
        <v>1960.7916666665851</v>
      </c>
      <c r="G1079" s="5">
        <v>3.89</v>
      </c>
      <c r="H1079" s="1">
        <f t="shared" ca="1" si="162"/>
        <v>492.2299057046979</v>
      </c>
      <c r="I1079" s="1">
        <f t="shared" ca="1" si="163"/>
        <v>17.864290268456372</v>
      </c>
      <c r="J1079" s="6">
        <f t="shared" ca="1" si="167"/>
        <v>54263.739643303568</v>
      </c>
      <c r="K1079" s="1">
        <f t="shared" ca="1" si="164"/>
        <v>29.957040604026844</v>
      </c>
      <c r="L1079" s="6">
        <f t="shared" ca="1" si="165"/>
        <v>3302.4833172083136</v>
      </c>
      <c r="M1079" s="7">
        <f t="shared" ca="1" si="158"/>
        <v>16.605104536251034</v>
      </c>
      <c r="N1079" s="8">
        <f ca="1">J1079/AVERAGE(L959:L1078)</f>
        <v>19.95822762948363</v>
      </c>
      <c r="O1079" s="13">
        <f ca="1">1/M1079-(G1079/100-(((E1079/E959)^(1/10))-1))</f>
        <v>4.0683684529383632E-2</v>
      </c>
      <c r="P1079" s="5">
        <f ca="1">((G1079/G1080+G1079/1200+((1+G1080/1200)^(-119))*(1-G1079/G1080)))</f>
        <v>0.99996099985908249</v>
      </c>
      <c r="Q1079" s="5">
        <f ca="1">Q1078*P1078*E1078/E1079</f>
        <v>11.127973881692549</v>
      </c>
      <c r="R1079" s="10">
        <f t="shared" ca="1" si="159"/>
        <v>5.029641335089563E-2</v>
      </c>
      <c r="S1079" s="10">
        <f t="shared" ca="1" si="160"/>
        <v>-5.1312175257791637E-3</v>
      </c>
      <c r="T1079" s="10">
        <f t="shared" ca="1" si="161"/>
        <v>5.5427630876674794E-2</v>
      </c>
      <c r="U1079" s="10"/>
      <c r="V1079" s="11"/>
      <c r="W1079" s="12"/>
      <c r="X1079" s="12"/>
    </row>
    <row r="1080" spans="1:24" x14ac:dyDescent="0.2">
      <c r="A1080" s="3">
        <v>1960.11</v>
      </c>
      <c r="B1080" s="4">
        <v>55.47</v>
      </c>
      <c r="C1080" s="1">
        <v>1.95</v>
      </c>
      <c r="D1080" s="4">
        <v>3.27</v>
      </c>
      <c r="E1080" s="4">
        <v>29.8</v>
      </c>
      <c r="F1080" s="1">
        <f t="shared" ca="1" si="166"/>
        <v>1960.8749999999184</v>
      </c>
      <c r="G1080" s="5">
        <v>3.93</v>
      </c>
      <c r="H1080" s="1">
        <f t="shared" ca="1" si="162"/>
        <v>508.170349328859</v>
      </c>
      <c r="I1080" s="1">
        <f t="shared" ca="1" si="163"/>
        <v>17.864290268456372</v>
      </c>
      <c r="J1080" s="6">
        <f t="shared" ca="1" si="167"/>
        <v>56185.13857632767</v>
      </c>
      <c r="K1080" s="1">
        <f t="shared" ca="1" si="164"/>
        <v>29.957040604026844</v>
      </c>
      <c r="L1080" s="6">
        <f t="shared" ca="1" si="165"/>
        <v>3312.15797989168</v>
      </c>
      <c r="M1080" s="7">
        <f t="shared" ca="1" si="158"/>
        <v>17.146088452419015</v>
      </c>
      <c r="N1080" s="8">
        <f ca="1">J1080/AVERAGE(L960:L1079)</f>
        <v>20.590981751601532</v>
      </c>
      <c r="O1080" s="13">
        <f ca="1">1/M1080-(G1080/100-(((E1080/E960)^(1/10))-1))</f>
        <v>3.7970128516134766E-2</v>
      </c>
      <c r="P1080" s="5">
        <f ca="1">((G1080/G1081+G1080/1200+((1+G1081/1200)^(-119))*(1-G1080/G1081)))</f>
        <v>1.0106875755699061</v>
      </c>
      <c r="Q1080" s="5">
        <f ca="1">Q1079*P1079*E1079/E1080</f>
        <v>11.127539889143037</v>
      </c>
      <c r="R1080" s="10">
        <f t="shared" ca="1" si="159"/>
        <v>4.6332708517203391E-2</v>
      </c>
      <c r="S1080" s="10">
        <f t="shared" ca="1" si="160"/>
        <v>-1.5965533080211092E-3</v>
      </c>
      <c r="T1080" s="10">
        <f t="shared" ca="1" si="161"/>
        <v>4.7929261825224501E-2</v>
      </c>
      <c r="U1080" s="10"/>
      <c r="V1080" s="11"/>
      <c r="W1080" s="12"/>
      <c r="X1080" s="12"/>
    </row>
    <row r="1081" spans="1:24" x14ac:dyDescent="0.2">
      <c r="A1081" s="3">
        <v>1960.12</v>
      </c>
      <c r="B1081" s="4">
        <v>56.8</v>
      </c>
      <c r="C1081" s="1">
        <v>1.95</v>
      </c>
      <c r="D1081" s="4">
        <v>3.27</v>
      </c>
      <c r="E1081" s="4">
        <v>29.8</v>
      </c>
      <c r="F1081" s="1">
        <f t="shared" ca="1" si="166"/>
        <v>1960.9583333332516</v>
      </c>
      <c r="G1081" s="5">
        <v>3.84</v>
      </c>
      <c r="H1081" s="1">
        <f t="shared" ca="1" si="162"/>
        <v>520.35471140939592</v>
      </c>
      <c r="I1081" s="1">
        <f t="shared" ca="1" si="163"/>
        <v>17.864290268456372</v>
      </c>
      <c r="J1081" s="6">
        <f t="shared" ca="1" si="167"/>
        <v>57696.880406599332</v>
      </c>
      <c r="K1081" s="1">
        <f t="shared" ca="1" si="164"/>
        <v>29.957040604026844</v>
      </c>
      <c r="L1081" s="6">
        <f t="shared" ca="1" si="165"/>
        <v>3321.6337839714756</v>
      </c>
      <c r="M1081" s="7">
        <f t="shared" ca="1" si="158"/>
        <v>17.562090833957132</v>
      </c>
      <c r="N1081" s="8">
        <f ca="1">J1081/AVERAGE(L961:L1080)</f>
        <v>21.071250947942268</v>
      </c>
      <c r="O1081" s="13">
        <f ca="1">1/M1081-(G1081/100-(((E1081/E961)^(1/10))-1))</f>
        <v>3.6259226159542163E-2</v>
      </c>
      <c r="P1081" s="5">
        <f ca="1">((G1081/G1082+G1081/1200+((1+G1082/1200)^(-119))*(1-G1081/G1082)))</f>
        <v>1.0032000000000001</v>
      </c>
      <c r="Q1081" s="5">
        <f ca="1">Q1080*P1080*E1080/E1081</f>
        <v>11.246466312615398</v>
      </c>
      <c r="R1081" s="10">
        <f t="shared" ca="1" si="159"/>
        <v>5.0267335077437192E-2</v>
      </c>
      <c r="S1081" s="10">
        <f t="shared" ca="1" si="160"/>
        <v>6.3160924080163383E-4</v>
      </c>
      <c r="T1081" s="10">
        <f t="shared" ca="1" si="161"/>
        <v>4.9635725836635558E-2</v>
      </c>
      <c r="U1081" s="10"/>
      <c r="V1081" s="11"/>
      <c r="W1081" s="12"/>
      <c r="X1081" s="12"/>
    </row>
    <row r="1082" spans="1:24" x14ac:dyDescent="0.2">
      <c r="A1082" s="3">
        <v>1961.01</v>
      </c>
      <c r="B1082" s="4">
        <v>59.72</v>
      </c>
      <c r="C1082" s="1">
        <v>1.9466699999999999</v>
      </c>
      <c r="D1082" s="4">
        <v>3.21</v>
      </c>
      <c r="E1082" s="4">
        <v>29.8</v>
      </c>
      <c r="F1082" s="1">
        <f t="shared" ca="1" si="166"/>
        <v>1961.0416666665849</v>
      </c>
      <c r="G1082" s="5">
        <v>3.84</v>
      </c>
      <c r="H1082" s="1">
        <f t="shared" ca="1" si="162"/>
        <v>547.10534093959723</v>
      </c>
      <c r="I1082" s="1">
        <f t="shared" ca="1" si="163"/>
        <v>17.833783557382549</v>
      </c>
      <c r="J1082" s="6">
        <f t="shared" ca="1" si="167"/>
        <v>60827.771656054065</v>
      </c>
      <c r="K1082" s="1">
        <f t="shared" ca="1" si="164"/>
        <v>29.407370134228184</v>
      </c>
      <c r="L1082" s="6">
        <f t="shared" ca="1" si="165"/>
        <v>3269.5436539841521</v>
      </c>
      <c r="M1082" s="7">
        <f t="shared" ref="M1082:M1145" ca="1" si="168">H1082/AVERAGE(K962:K1081)</f>
        <v>18.470416986477183</v>
      </c>
      <c r="N1082" s="8">
        <f ca="1">J1082/AVERAGE(L962:L1081)</f>
        <v>22.138023912072317</v>
      </c>
      <c r="O1082" s="13">
        <f ca="1">1/M1082-(G1082/100-(((E1082/E962)^(1/10))-1))</f>
        <v>3.1844848651755853E-2</v>
      </c>
      <c r="P1082" s="5">
        <f ca="1">((G1082/G1083+G1082/1200+((1+G1083/1200)^(-119))*(1-G1082/G1083)))</f>
        <v>1.0081555955915638</v>
      </c>
      <c r="Q1082" s="5">
        <f ca="1">Q1081*P1081*E1081/E1082</f>
        <v>11.282455004815768</v>
      </c>
      <c r="R1082" s="10">
        <f t="shared" ca="1" si="159"/>
        <v>4.8948202171856359E-2</v>
      </c>
      <c r="S1082" s="10">
        <f t="shared" ca="1" si="160"/>
        <v>1.9400846429533658E-3</v>
      </c>
      <c r="T1082" s="10">
        <f t="shared" ca="1" si="161"/>
        <v>4.7008117528902993E-2</v>
      </c>
      <c r="U1082" s="10"/>
      <c r="V1082" s="11"/>
      <c r="W1082" s="12"/>
      <c r="X1082" s="12"/>
    </row>
    <row r="1083" spans="1:24" x14ac:dyDescent="0.2">
      <c r="A1083" s="3">
        <v>1961.02</v>
      </c>
      <c r="B1083" s="4">
        <v>62.17</v>
      </c>
      <c r="C1083" s="1">
        <v>1.94333</v>
      </c>
      <c r="D1083" s="4">
        <v>3.15</v>
      </c>
      <c r="E1083" s="4">
        <v>29.8</v>
      </c>
      <c r="F1083" s="1">
        <f t="shared" ca="1" si="166"/>
        <v>1961.1249999999181</v>
      </c>
      <c r="G1083" s="5">
        <v>3.78</v>
      </c>
      <c r="H1083" s="1">
        <f t="shared" ca="1" si="162"/>
        <v>569.55021845637577</v>
      </c>
      <c r="I1083" s="1">
        <f t="shared" ca="1" si="163"/>
        <v>17.803185234563756</v>
      </c>
      <c r="J1083" s="6">
        <f t="shared" ca="1" si="167"/>
        <v>63488.165884928196</v>
      </c>
      <c r="K1083" s="1">
        <f t="shared" ca="1" si="164"/>
        <v>28.857699664429528</v>
      </c>
      <c r="L1083" s="6">
        <f t="shared" ca="1" si="165"/>
        <v>3216.7882023085708</v>
      </c>
      <c r="M1083" s="7">
        <f t="shared" ca="1" si="168"/>
        <v>19.234014498298361</v>
      </c>
      <c r="N1083" s="8">
        <f ca="1">J1083/AVERAGE(L963:L1082)</f>
        <v>23.028743280290069</v>
      </c>
      <c r="O1083" s="13">
        <f ca="1">1/M1083-(G1083/100-(((E1083/E963)^(1/10))-1))</f>
        <v>2.9103054689369363E-2</v>
      </c>
      <c r="P1083" s="5">
        <f ca="1">((G1083/G1084+G1083/1200+((1+G1084/1200)^(-119))*(1-G1083/G1084)))</f>
        <v>1.0064599186780394</v>
      </c>
      <c r="Q1083" s="5">
        <f ca="1">Q1082*P1082*E1082/E1083</f>
        <v>11.37447014511506</v>
      </c>
      <c r="R1083" s="10">
        <f t="shared" ref="R1083:R1146" ca="1" si="169">(($J1203/$J1083)^(1/10)-1)</f>
        <v>4.8460260605128092E-2</v>
      </c>
      <c r="S1083" s="10">
        <f t="shared" ref="S1083:S1146" ca="1" si="170">(($Q1203/$Q1083)^(1/10)-1)</f>
        <v>2.3519224426142848E-3</v>
      </c>
      <c r="T1083" s="10">
        <f t="shared" ref="T1083:T1146" ca="1" si="171">R1083-S1083</f>
        <v>4.6108338162513807E-2</v>
      </c>
      <c r="U1083" s="10"/>
      <c r="V1083" s="11"/>
      <c r="W1083" s="12"/>
      <c r="X1083" s="12"/>
    </row>
    <row r="1084" spans="1:24" x14ac:dyDescent="0.2">
      <c r="A1084" s="3">
        <v>1961.03</v>
      </c>
      <c r="B1084" s="4">
        <v>64.12</v>
      </c>
      <c r="C1084" s="1">
        <v>1.94</v>
      </c>
      <c r="D1084" s="4">
        <v>3.09</v>
      </c>
      <c r="E1084" s="4">
        <v>29.8</v>
      </c>
      <c r="F1084" s="1">
        <f t="shared" ca="1" si="166"/>
        <v>1961.2083333332514</v>
      </c>
      <c r="G1084" s="5">
        <v>3.74</v>
      </c>
      <c r="H1084" s="1">
        <f t="shared" ca="1" si="162"/>
        <v>587.41450872483222</v>
      </c>
      <c r="I1084" s="1">
        <f t="shared" ca="1" si="163"/>
        <v>17.772678523489933</v>
      </c>
      <c r="J1084" s="6">
        <f t="shared" ca="1" si="167"/>
        <v>65644.60538351284</v>
      </c>
      <c r="K1084" s="1">
        <f t="shared" ca="1" si="164"/>
        <v>28.308029194630869</v>
      </c>
      <c r="L1084" s="6">
        <f t="shared" ca="1" si="165"/>
        <v>3163.4720934974212</v>
      </c>
      <c r="M1084" s="7">
        <f t="shared" ca="1" si="168"/>
        <v>19.844225272725577</v>
      </c>
      <c r="N1084" s="8">
        <f ca="1">J1084/AVERAGE(L964:L1083)</f>
        <v>23.733978127182567</v>
      </c>
      <c r="O1084" s="13">
        <f ca="1">1/M1084-(G1084/100-(((E1084/E964)^(1/10))-1))</f>
        <v>2.7510257772652903E-2</v>
      </c>
      <c r="P1084" s="5">
        <f ca="1">((G1084/G1085+G1084/1200+((1+G1085/1200)^(-119))*(1-G1084/G1085)))</f>
        <v>0.99981293627229095</v>
      </c>
      <c r="Q1084" s="5">
        <f ca="1">Q1083*P1083*E1083/E1084</f>
        <v>11.447948297258291</v>
      </c>
      <c r="R1084" s="10">
        <f t="shared" ca="1" si="169"/>
        <v>4.7623029721760135E-2</v>
      </c>
      <c r="S1084" s="10">
        <f t="shared" ca="1" si="170"/>
        <v>5.0133359248512033E-3</v>
      </c>
      <c r="T1084" s="10">
        <f t="shared" ca="1" si="171"/>
        <v>4.2609693796908932E-2</v>
      </c>
      <c r="U1084" s="10"/>
      <c r="V1084" s="11"/>
      <c r="W1084" s="12"/>
      <c r="X1084" s="12"/>
    </row>
    <row r="1085" spans="1:24" x14ac:dyDescent="0.2">
      <c r="A1085" s="3">
        <v>1961.04</v>
      </c>
      <c r="B1085" s="4">
        <v>65.83</v>
      </c>
      <c r="C1085" s="1">
        <v>1.94</v>
      </c>
      <c r="D1085" s="4">
        <v>3.07</v>
      </c>
      <c r="E1085" s="4">
        <v>29.8</v>
      </c>
      <c r="F1085" s="1">
        <f t="shared" ca="1" si="166"/>
        <v>1961.2916666665847</v>
      </c>
      <c r="G1085" s="5">
        <v>3.78</v>
      </c>
      <c r="H1085" s="1">
        <f t="shared" ca="1" si="162"/>
        <v>603.08011711409392</v>
      </c>
      <c r="I1085" s="1">
        <f t="shared" ca="1" si="163"/>
        <v>17.772678523489933</v>
      </c>
      <c r="J1085" s="6">
        <f t="shared" ca="1" si="167"/>
        <v>67560.77537326343</v>
      </c>
      <c r="K1085" s="1">
        <f t="shared" ca="1" si="164"/>
        <v>28.124805704697984</v>
      </c>
      <c r="L1085" s="6">
        <f t="shared" ca="1" si="165"/>
        <v>3150.7151814661815</v>
      </c>
      <c r="M1085" s="7">
        <f t="shared" ca="1" si="168"/>
        <v>20.38284297575478</v>
      </c>
      <c r="N1085" s="8">
        <f ca="1">J1085/AVERAGE(L965:L1084)</f>
        <v>24.352100217522821</v>
      </c>
      <c r="O1085" s="13">
        <f ca="1">1/M1085-(G1085/100-(((E1085/E965)^(1/10))-1))</f>
        <v>2.5778633459042181E-2</v>
      </c>
      <c r="P1085" s="5">
        <f ca="1">((G1085/G1086+G1085/1200+((1+G1086/1200)^(-119))*(1-G1085/G1086)))</f>
        <v>1.0089504982815469</v>
      </c>
      <c r="Q1085" s="5">
        <f ca="1">Q1084*P1084*E1084/E1085</f>
        <v>11.445806801375186</v>
      </c>
      <c r="R1085" s="10">
        <f t="shared" ca="1" si="169"/>
        <v>4.812686195240734E-2</v>
      </c>
      <c r="S1085" s="10">
        <f t="shared" ca="1" si="170"/>
        <v>4.2753947049858354E-3</v>
      </c>
      <c r="T1085" s="10">
        <f t="shared" ca="1" si="171"/>
        <v>4.3851467247421505E-2</v>
      </c>
      <c r="U1085" s="10"/>
      <c r="V1085" s="11"/>
      <c r="W1085" s="12"/>
      <c r="X1085" s="12"/>
    </row>
    <row r="1086" spans="1:24" x14ac:dyDescent="0.2">
      <c r="A1086" s="3">
        <v>1961.05</v>
      </c>
      <c r="B1086" s="4">
        <v>66.5</v>
      </c>
      <c r="C1086" s="1">
        <v>1.94</v>
      </c>
      <c r="D1086" s="4">
        <v>3.05</v>
      </c>
      <c r="E1086" s="4">
        <v>29.8</v>
      </c>
      <c r="F1086" s="1">
        <f t="shared" ca="1" si="166"/>
        <v>1961.3749999999179</v>
      </c>
      <c r="G1086" s="5">
        <v>3.71</v>
      </c>
      <c r="H1086" s="1">
        <f t="shared" ca="1" si="162"/>
        <v>609.21810402684559</v>
      </c>
      <c r="I1086" s="1">
        <f t="shared" ca="1" si="163"/>
        <v>17.772678523489933</v>
      </c>
      <c r="J1086" s="6">
        <f t="shared" ca="1" si="167"/>
        <v>68414.307878991793</v>
      </c>
      <c r="K1086" s="1">
        <f t="shared" ca="1" si="164"/>
        <v>27.941582214765099</v>
      </c>
      <c r="L1086" s="6">
        <f t="shared" ca="1" si="165"/>
        <v>3137.7990831718039</v>
      </c>
      <c r="M1086" s="7">
        <f t="shared" ca="1" si="168"/>
        <v>20.598606843297347</v>
      </c>
      <c r="N1086" s="8">
        <f ca="1">J1086/AVERAGE(L966:L1085)</f>
        <v>24.584398270064082</v>
      </c>
      <c r="O1086" s="13">
        <f ca="1">1/M1086-(G1086/100-(((E1086/E966)^(1/10))-1))</f>
        <v>2.5572348486320971E-2</v>
      </c>
      <c r="P1086" s="5">
        <f ca="1">((G1086/G1087+G1086/1200+((1+G1087/1200)^(-119))*(1-G1086/G1087)))</f>
        <v>0.98911626518356743</v>
      </c>
      <c r="Q1086" s="5">
        <f ca="1">Q1085*P1085*E1085/E1086</f>
        <v>11.548252475481812</v>
      </c>
      <c r="R1086" s="10">
        <f t="shared" ca="1" si="169"/>
        <v>4.5125887579644308E-2</v>
      </c>
      <c r="S1086" s="10">
        <f t="shared" ca="1" si="170"/>
        <v>-8.0879422247692734E-4</v>
      </c>
      <c r="T1086" s="10">
        <f t="shared" ca="1" si="171"/>
        <v>4.5934681802121236E-2</v>
      </c>
      <c r="U1086" s="10"/>
      <c r="V1086" s="11"/>
      <c r="W1086" s="12"/>
      <c r="X1086" s="12"/>
    </row>
    <row r="1087" spans="1:24" x14ac:dyDescent="0.2">
      <c r="A1087" s="3">
        <v>1961.06</v>
      </c>
      <c r="B1087" s="4">
        <v>65.62</v>
      </c>
      <c r="C1087" s="1">
        <v>1.94</v>
      </c>
      <c r="D1087" s="4">
        <v>3.03</v>
      </c>
      <c r="E1087" s="4">
        <v>29.8</v>
      </c>
      <c r="F1087" s="1">
        <f t="shared" ca="1" si="166"/>
        <v>1961.4583333332512</v>
      </c>
      <c r="G1087" s="5">
        <v>3.88</v>
      </c>
      <c r="H1087" s="1">
        <f t="shared" ca="1" si="162"/>
        <v>601.15627046979876</v>
      </c>
      <c r="I1087" s="1">
        <f t="shared" ca="1" si="163"/>
        <v>17.772678523489933</v>
      </c>
      <c r="J1087" s="6">
        <f t="shared" ca="1" si="167"/>
        <v>67675.296182354068</v>
      </c>
      <c r="K1087" s="1">
        <f t="shared" ca="1" si="164"/>
        <v>27.758358724832213</v>
      </c>
      <c r="L1087" s="6">
        <f t="shared" ca="1" si="165"/>
        <v>3124.9031915960495</v>
      </c>
      <c r="M1087" s="7">
        <f t="shared" ca="1" si="168"/>
        <v>20.332414551592304</v>
      </c>
      <c r="N1087" s="8">
        <f ca="1">J1087/AVERAGE(L967:L1086)</f>
        <v>24.243964853269741</v>
      </c>
      <c r="O1087" s="13">
        <f ca="1">1/M1087-(G1087/100-(((E1087/E967)^(1/10))-1))</f>
        <v>2.4507926215313482E-2</v>
      </c>
      <c r="P1087" s="5">
        <f ca="1">((G1087/G1088+G1087/1200+((1+G1088/1200)^(-119))*(1-G1087/G1088)))</f>
        <v>0.99995113592092766</v>
      </c>
      <c r="Q1087" s="5">
        <f ca="1">Q1086*P1086*E1086/E1087</f>
        <v>11.422564357945458</v>
      </c>
      <c r="R1087" s="10">
        <f t="shared" ca="1" si="169"/>
        <v>4.3805070632089604E-2</v>
      </c>
      <c r="S1087" s="10">
        <f t="shared" ca="1" si="170"/>
        <v>-8.7199178523100773E-4</v>
      </c>
      <c r="T1087" s="10">
        <f t="shared" ca="1" si="171"/>
        <v>4.4677062417320612E-2</v>
      </c>
      <c r="U1087" s="10"/>
      <c r="V1087" s="11"/>
      <c r="W1087" s="12"/>
      <c r="X1087" s="12"/>
    </row>
    <row r="1088" spans="1:24" x14ac:dyDescent="0.2">
      <c r="A1088" s="3">
        <v>1961.07</v>
      </c>
      <c r="B1088" s="4">
        <v>65.44</v>
      </c>
      <c r="C1088" s="1">
        <v>1.9466699999999999</v>
      </c>
      <c r="D1088" s="4">
        <v>3.03667</v>
      </c>
      <c r="E1088" s="4">
        <v>30</v>
      </c>
      <c r="F1088" s="1">
        <f t="shared" ca="1" si="166"/>
        <v>1961.5416666665844</v>
      </c>
      <c r="G1088" s="5">
        <v>3.92</v>
      </c>
      <c r="H1088" s="1">
        <f t="shared" ca="1" si="162"/>
        <v>595.51054399999998</v>
      </c>
      <c r="I1088" s="1">
        <f t="shared" ca="1" si="163"/>
        <v>17.714891667</v>
      </c>
      <c r="J1088" s="6">
        <f t="shared" ca="1" si="167"/>
        <v>67205.915457515031</v>
      </c>
      <c r="K1088" s="1">
        <f t="shared" ca="1" si="164"/>
        <v>27.634000666999999</v>
      </c>
      <c r="L1088" s="6">
        <f t="shared" ca="1" si="165"/>
        <v>3118.6153314849048</v>
      </c>
      <c r="M1088" s="7">
        <f t="shared" ca="1" si="168"/>
        <v>20.146643736827322</v>
      </c>
      <c r="N1088" s="8">
        <f ca="1">J1088/AVERAGE(L968:L1087)</f>
        <v>24.001732449096945</v>
      </c>
      <c r="O1088" s="13">
        <f ca="1">1/M1088-(G1088/100-(((E1088/E968)^(1/10))-1))</f>
        <v>2.5240009310458361E-2</v>
      </c>
      <c r="P1088" s="5">
        <f ca="1">((G1088/G1089+G1088/1200+((1+G1089/1200)^(-119))*(1-G1088/G1089)))</f>
        <v>0.9934749803871008</v>
      </c>
      <c r="Q1088" s="5">
        <f ca="1">Q1087*P1087*E1087/E1088</f>
        <v>11.34585949682508</v>
      </c>
      <c r="R1088" s="10">
        <f t="shared" ca="1" si="169"/>
        <v>4.3790117145812824E-2</v>
      </c>
      <c r="S1088" s="10">
        <f t="shared" ca="1" si="170"/>
        <v>-1.4214964115368822E-3</v>
      </c>
      <c r="T1088" s="10">
        <f t="shared" ca="1" si="171"/>
        <v>4.5211613557349706E-2</v>
      </c>
      <c r="U1088" s="10"/>
      <c r="V1088" s="11"/>
      <c r="W1088" s="12"/>
      <c r="X1088" s="12"/>
    </row>
    <row r="1089" spans="1:24" x14ac:dyDescent="0.2">
      <c r="A1089" s="3">
        <v>1961.08</v>
      </c>
      <c r="B1089" s="4">
        <v>67.790000000000006</v>
      </c>
      <c r="C1089" s="1">
        <v>1.95333</v>
      </c>
      <c r="D1089" s="4">
        <v>3.0433300000000001</v>
      </c>
      <c r="E1089" s="4">
        <v>29.9</v>
      </c>
      <c r="F1089" s="1">
        <f t="shared" ca="1" si="166"/>
        <v>1961.6249999999177</v>
      </c>
      <c r="G1089" s="5">
        <v>4.04</v>
      </c>
      <c r="H1089" s="1">
        <f t="shared" ca="1" si="162"/>
        <v>618.95897558528429</v>
      </c>
      <c r="I1089" s="1">
        <f t="shared" ca="1" si="163"/>
        <v>17.834948160200671</v>
      </c>
      <c r="J1089" s="6">
        <f t="shared" ca="1" si="167"/>
        <v>70019.900581936687</v>
      </c>
      <c r="K1089" s="1">
        <f t="shared" ca="1" si="164"/>
        <v>27.787231437792641</v>
      </c>
      <c r="L1089" s="6">
        <f t="shared" ca="1" si="165"/>
        <v>3143.4380297687767</v>
      </c>
      <c r="M1089" s="7">
        <f t="shared" ca="1" si="168"/>
        <v>20.941688475215191</v>
      </c>
      <c r="N1089" s="8">
        <f ca="1">J1089/AVERAGE(L969:L1088)</f>
        <v>24.927371788688742</v>
      </c>
      <c r="O1089" s="13">
        <f ca="1">1/M1089-(G1089/100-(((E1089/E969)^(1/10))-1))</f>
        <v>2.1816815188407716E-2</v>
      </c>
      <c r="P1089" s="5">
        <f ca="1">((G1089/G1090+G1089/1200+((1+G1090/1200)^(-119))*(1-G1089/G1090)))</f>
        <v>1.0082762096268238</v>
      </c>
      <c r="Q1089" s="5">
        <f ca="1">Q1088*P1088*E1088/E1089</f>
        <v>11.309525960952939</v>
      </c>
      <c r="R1089" s="10">
        <f t="shared" ca="1" si="169"/>
        <v>3.767453343601046E-2</v>
      </c>
      <c r="S1089" s="10">
        <f t="shared" ca="1" si="170"/>
        <v>2.9066845568914701E-4</v>
      </c>
      <c r="T1089" s="10">
        <f t="shared" ca="1" si="171"/>
        <v>3.7383864980321313E-2</v>
      </c>
      <c r="U1089" s="10"/>
      <c r="V1089" s="11"/>
      <c r="W1089" s="12"/>
      <c r="X1089" s="12"/>
    </row>
    <row r="1090" spans="1:24" x14ac:dyDescent="0.2">
      <c r="A1090" s="3">
        <v>1961.09</v>
      </c>
      <c r="B1090" s="4">
        <v>67.260000000000005</v>
      </c>
      <c r="C1090" s="1">
        <v>1.96</v>
      </c>
      <c r="D1090" s="4">
        <v>3.05</v>
      </c>
      <c r="E1090" s="4">
        <v>30</v>
      </c>
      <c r="F1090" s="1">
        <f t="shared" ca="1" si="166"/>
        <v>1961.7083333332509</v>
      </c>
      <c r="G1090" s="5">
        <v>3.98</v>
      </c>
      <c r="H1090" s="1">
        <f t="shared" ca="1" si="162"/>
        <v>612.07272599999999</v>
      </c>
      <c r="I1090" s="1">
        <f t="shared" ca="1" si="163"/>
        <v>17.836195999999997</v>
      </c>
      <c r="J1090" s="6">
        <f t="shared" ca="1" si="167"/>
        <v>69409.03545134142</v>
      </c>
      <c r="K1090" s="1">
        <f t="shared" ca="1" si="164"/>
        <v>27.755305</v>
      </c>
      <c r="L1090" s="6">
        <f t="shared" ca="1" si="165"/>
        <v>3147.4510574872334</v>
      </c>
      <c r="M1090" s="7">
        <f t="shared" ca="1" si="168"/>
        <v>20.705243044147259</v>
      </c>
      <c r="N1090" s="8">
        <f ca="1">J1090/AVERAGE(L970:L1089)</f>
        <v>24.626812599567028</v>
      </c>
      <c r="O1090" s="13">
        <f ca="1">1/M1090-(G1090/100-(((E1090/E970)^(1/10))-1))</f>
        <v>2.2520573809431912E-2</v>
      </c>
      <c r="P1090" s="5">
        <f ca="1">((G1090/G1091+G1090/1200+((1+G1091/1200)^(-119))*(1-G1090/G1091)))</f>
        <v>1.0082399627852752</v>
      </c>
      <c r="Q1090" s="5">
        <f ca="1">Q1089*P1089*E1089/E1090</f>
        <v>11.365115548690506</v>
      </c>
      <c r="R1090" s="10">
        <f t="shared" ca="1" si="169"/>
        <v>4.1137790050248091E-2</v>
      </c>
      <c r="S1090" s="10">
        <f t="shared" ca="1" si="170"/>
        <v>3.5461046872160562E-3</v>
      </c>
      <c r="T1090" s="10">
        <f t="shared" ca="1" si="171"/>
        <v>3.7591685363032035E-2</v>
      </c>
      <c r="U1090" s="10"/>
      <c r="V1090" s="11"/>
      <c r="W1090" s="12"/>
      <c r="X1090" s="12"/>
    </row>
    <row r="1091" spans="1:24" x14ac:dyDescent="0.2">
      <c r="A1091" s="3">
        <v>1961.1</v>
      </c>
      <c r="B1091" s="4">
        <v>68</v>
      </c>
      <c r="C1091" s="1">
        <v>1.98</v>
      </c>
      <c r="D1091" s="4">
        <v>3.09667</v>
      </c>
      <c r="E1091" s="4">
        <v>30</v>
      </c>
      <c r="F1091" s="1">
        <f t="shared" ca="1" si="166"/>
        <v>1961.7916666665842</v>
      </c>
      <c r="G1091" s="5">
        <v>3.92</v>
      </c>
      <c r="H1091" s="1">
        <f t="shared" ref="H1091:H1154" ca="1" si="172">B1091*$E$1815/E1091</f>
        <v>618.80679999999995</v>
      </c>
      <c r="I1091" s="1">
        <f t="shared" ref="I1091:I1154" ca="1" si="173">C1091*$E$1815/E1091</f>
        <v>18.018197999999998</v>
      </c>
      <c r="J1091" s="6">
        <f t="shared" ca="1" si="167"/>
        <v>70342.951256923698</v>
      </c>
      <c r="K1091" s="1">
        <f t="shared" ref="K1091:K1154" ca="1" si="174">D1091*$E$1815/E1091</f>
        <v>28.180006666999997</v>
      </c>
      <c r="L1091" s="6">
        <f t="shared" ref="L1091:L1154" ca="1" si="175">K1091*(J1091/H1091)</f>
        <v>3203.3662774820277</v>
      </c>
      <c r="M1091" s="7">
        <f t="shared" ca="1" si="168"/>
        <v>20.92419014101079</v>
      </c>
      <c r="N1091" s="8">
        <f ca="1">J1091/AVERAGE(L971:L1090)</f>
        <v>24.869916653028206</v>
      </c>
      <c r="O1091" s="13">
        <f ca="1">1/M1091-(G1091/100-(((E1091/E971)^(1/10))-1))</f>
        <v>2.2227504665063423E-2</v>
      </c>
      <c r="P1091" s="5">
        <f ca="1">((G1091/G1092+G1091/1200+((1+G1092/1200)^(-119))*(1-G1091/G1092)))</f>
        <v>1.0016270980695723</v>
      </c>
      <c r="Q1091" s="5">
        <f ca="1">Q1090*P1090*E1090/E1091</f>
        <v>11.458763677862068</v>
      </c>
      <c r="R1091" s="10">
        <f t="shared" ca="1" si="169"/>
        <v>3.7538369975540276E-2</v>
      </c>
      <c r="S1091" s="10">
        <f t="shared" ca="1" si="170"/>
        <v>4.5465836366012091E-3</v>
      </c>
      <c r="T1091" s="10">
        <f t="shared" ca="1" si="171"/>
        <v>3.2991786338939066E-2</v>
      </c>
      <c r="U1091" s="10"/>
      <c r="V1091" s="11"/>
      <c r="W1091" s="12"/>
      <c r="X1091" s="12"/>
    </row>
    <row r="1092" spans="1:24" x14ac:dyDescent="0.2">
      <c r="A1092" s="3">
        <v>1961.11</v>
      </c>
      <c r="B1092" s="4">
        <v>71.08</v>
      </c>
      <c r="C1092" s="1">
        <v>2</v>
      </c>
      <c r="D1092" s="4">
        <v>3.1433300000000002</v>
      </c>
      <c r="E1092" s="4">
        <v>30</v>
      </c>
      <c r="F1092" s="1">
        <f t="shared" ref="F1092:F1155" ca="1" si="176">F1091+1/12</f>
        <v>1961.8749999999175</v>
      </c>
      <c r="G1092" s="5">
        <v>3.94</v>
      </c>
      <c r="H1092" s="1">
        <f t="shared" ca="1" si="172"/>
        <v>646.83510799999988</v>
      </c>
      <c r="I1092" s="1">
        <f t="shared" ca="1" si="173"/>
        <v>18.200199999999999</v>
      </c>
      <c r="J1092" s="6">
        <f t="shared" ref="J1092:J1155" ca="1" si="177">J1091*((H1092+(I1092/12))/H1091)</f>
        <v>73701.482361053277</v>
      </c>
      <c r="K1092" s="1">
        <f t="shared" ca="1" si="174"/>
        <v>28.604617333</v>
      </c>
      <c r="L1092" s="6">
        <f t="shared" ca="1" si="175"/>
        <v>3259.258308243805</v>
      </c>
      <c r="M1092" s="7">
        <f t="shared" ca="1" si="168"/>
        <v>21.857957721959668</v>
      </c>
      <c r="N1092" s="8">
        <f ca="1">J1092/AVERAGE(L972:L1091)</f>
        <v>25.960088110372336</v>
      </c>
      <c r="O1092" s="13">
        <f ca="1">1/M1092-(G1092/100-(((E1092/E972)^(1/10))-1))</f>
        <v>1.9215321648647511E-2</v>
      </c>
      <c r="P1092" s="5">
        <f ca="1">((G1092/G1093+G1092/1200+((1+G1093/1200)^(-119))*(1-G1092/G1093)))</f>
        <v>0.99350075664378312</v>
      </c>
      <c r="Q1092" s="5">
        <f ca="1">Q1091*P1091*E1091/E1092</f>
        <v>11.477408210122002</v>
      </c>
      <c r="R1092" s="10">
        <f t="shared" ca="1" si="169"/>
        <v>2.8104043479765028E-2</v>
      </c>
      <c r="S1092" s="10">
        <f t="shared" ca="1" si="170"/>
        <v>5.7777477795133425E-3</v>
      </c>
      <c r="T1092" s="10">
        <f t="shared" ca="1" si="171"/>
        <v>2.2326295700251686E-2</v>
      </c>
      <c r="U1092" s="10"/>
      <c r="V1092" s="11"/>
      <c r="W1092" s="12"/>
      <c r="X1092" s="12"/>
    </row>
    <row r="1093" spans="1:24" x14ac:dyDescent="0.2">
      <c r="A1093" s="3">
        <v>1961.12</v>
      </c>
      <c r="B1093" s="4">
        <v>71.739999999999995</v>
      </c>
      <c r="C1093" s="1">
        <v>2.02</v>
      </c>
      <c r="D1093" s="4">
        <v>3.19</v>
      </c>
      <c r="E1093" s="4">
        <v>30</v>
      </c>
      <c r="F1093" s="1">
        <f t="shared" ca="1" si="176"/>
        <v>1961.9583333332507</v>
      </c>
      <c r="G1093" s="5">
        <v>4.0599999999999996</v>
      </c>
      <c r="H1093" s="1">
        <f t="shared" ca="1" si="172"/>
        <v>652.84117399999991</v>
      </c>
      <c r="I1093" s="1">
        <f t="shared" ca="1" si="173"/>
        <v>18.382201999999999</v>
      </c>
      <c r="J1093" s="6">
        <f t="shared" ca="1" si="177"/>
        <v>74560.365233249962</v>
      </c>
      <c r="K1093" s="1">
        <f t="shared" ca="1" si="174"/>
        <v>29.029318999999997</v>
      </c>
      <c r="L1093" s="6">
        <f t="shared" ca="1" si="175"/>
        <v>3315.4107205752357</v>
      </c>
      <c r="M1093" s="7">
        <f t="shared" ca="1" si="168"/>
        <v>22.041480198382263</v>
      </c>
      <c r="N1093" s="8">
        <f ca="1">J1093/AVERAGE(L973:L1092)</f>
        <v>26.158967454388577</v>
      </c>
      <c r="O1093" s="13">
        <f ca="1">1/M1093-(G1093/100-(((E1093/E973)^(1/10))-1))</f>
        <v>1.7251533180928598E-2</v>
      </c>
      <c r="P1093" s="5">
        <f ca="1">((G1093/G1094+G1093/1200+((1+G1094/1200)^(-119))*(1-G1093/G1094)))</f>
        <v>1.0017544201863267</v>
      </c>
      <c r="Q1093" s="5">
        <f ca="1">Q1092*P1092*E1092/E1093</f>
        <v>11.402813741065778</v>
      </c>
      <c r="R1093" s="10">
        <f t="shared" ca="1" si="169"/>
        <v>3.3538175321391028E-2</v>
      </c>
      <c r="S1093" s="10">
        <f t="shared" ca="1" si="170"/>
        <v>5.5258212275945962E-3</v>
      </c>
      <c r="T1093" s="10">
        <f t="shared" ca="1" si="171"/>
        <v>2.8012354093796432E-2</v>
      </c>
      <c r="U1093" s="10"/>
      <c r="V1093" s="11"/>
      <c r="W1093" s="12"/>
      <c r="X1093" s="12"/>
    </row>
    <row r="1094" spans="1:24" x14ac:dyDescent="0.2">
      <c r="A1094" s="3">
        <v>1962.01</v>
      </c>
      <c r="B1094" s="4">
        <v>69.069999999999993</v>
      </c>
      <c r="C1094" s="1">
        <v>2.0266700000000002</v>
      </c>
      <c r="D1094" s="4">
        <v>3.25</v>
      </c>
      <c r="E1094" s="4">
        <v>30</v>
      </c>
      <c r="F1094" s="1">
        <f t="shared" ca="1" si="176"/>
        <v>1962.041666666584</v>
      </c>
      <c r="G1094" s="5">
        <v>4.08</v>
      </c>
      <c r="H1094" s="1">
        <f t="shared" ca="1" si="172"/>
        <v>628.54390699999988</v>
      </c>
      <c r="I1094" s="1">
        <f t="shared" ca="1" si="173"/>
        <v>18.442899667000002</v>
      </c>
      <c r="J1094" s="6">
        <f t="shared" ca="1" si="177"/>
        <v>71960.926465168392</v>
      </c>
      <c r="K1094" s="1">
        <f t="shared" ca="1" si="174"/>
        <v>29.575324999999999</v>
      </c>
      <c r="L1094" s="6">
        <f t="shared" ca="1" si="175"/>
        <v>3386.0288259996714</v>
      </c>
      <c r="M1094" s="7">
        <f t="shared" ca="1" si="168"/>
        <v>21.197931400015221</v>
      </c>
      <c r="N1094" s="8">
        <f ca="1">J1094/AVERAGE(L974:L1093)</f>
        <v>25.142459916082913</v>
      </c>
      <c r="O1094" s="13">
        <f ca="1">1/M1094-(G1094/100-(((E1094/E974)^(1/10))-1))</f>
        <v>1.8856943716482596E-2</v>
      </c>
      <c r="P1094" s="5">
        <f ca="1">((G1094/G1095+G1094/1200+((1+G1095/1200)^(-119))*(1-G1094/G1095)))</f>
        <v>1.0066638954265219</v>
      </c>
      <c r="Q1094" s="5">
        <f ca="1">Q1093*P1093*E1093/E1094</f>
        <v>11.422819067674027</v>
      </c>
      <c r="R1094" s="10">
        <f t="shared" ca="1" si="169"/>
        <v>4.1710582602430213E-2</v>
      </c>
      <c r="S1094" s="10">
        <f t="shared" ca="1" si="170"/>
        <v>5.6955120254535974E-3</v>
      </c>
      <c r="T1094" s="10">
        <f t="shared" ca="1" si="171"/>
        <v>3.6015070576976616E-2</v>
      </c>
      <c r="U1094" s="10"/>
      <c r="V1094" s="11"/>
      <c r="W1094" s="12"/>
      <c r="X1094" s="12"/>
    </row>
    <row r="1095" spans="1:24" x14ac:dyDescent="0.2">
      <c r="A1095" s="3">
        <v>1962.02</v>
      </c>
      <c r="B1095" s="4">
        <v>70.22</v>
      </c>
      <c r="C1095" s="1">
        <v>2.0333299999999999</v>
      </c>
      <c r="D1095" s="4">
        <v>3.31</v>
      </c>
      <c r="E1095" s="4">
        <v>30.1</v>
      </c>
      <c r="F1095" s="1">
        <f t="shared" ca="1" si="176"/>
        <v>1962.1249999999172</v>
      </c>
      <c r="G1095" s="5">
        <v>4.04</v>
      </c>
      <c r="H1095" s="1">
        <f t="shared" ca="1" si="172"/>
        <v>636.88606843853813</v>
      </c>
      <c r="I1095" s="1">
        <f t="shared" ca="1" si="173"/>
        <v>18.442032890033222</v>
      </c>
      <c r="J1095" s="6">
        <f t="shared" ca="1" si="177"/>
        <v>73091.956144470561</v>
      </c>
      <c r="K1095" s="1">
        <f t="shared" ca="1" si="174"/>
        <v>30.021260132890362</v>
      </c>
      <c r="L1095" s="6">
        <f t="shared" ca="1" si="175"/>
        <v>3445.3770270321497</v>
      </c>
      <c r="M1095" s="7">
        <f t="shared" ca="1" si="168"/>
        <v>21.451687754873376</v>
      </c>
      <c r="N1095" s="8">
        <f ca="1">J1095/AVERAGE(L975:L1094)</f>
        <v>25.427057120717436</v>
      </c>
      <c r="O1095" s="13">
        <f ca="1">1/M1095-(G1095/100-(((E1095/E975)^(1/10))-1))</f>
        <v>1.9803478924056095E-2</v>
      </c>
      <c r="P1095" s="5">
        <f ca="1">((G1095/G1096+G1095/1200+((1+G1096/1200)^(-119))*(1-G1095/G1096)))</f>
        <v>1.0123885003875235</v>
      </c>
      <c r="Q1095" s="5">
        <f ca="1">Q1094*P1094*E1094/E1095</f>
        <v>11.460737082475502</v>
      </c>
      <c r="R1095" s="10">
        <f t="shared" ca="1" si="169"/>
        <v>4.1731982825138569E-2</v>
      </c>
      <c r="S1095" s="10">
        <f t="shared" ca="1" si="170"/>
        <v>4.4005263696751395E-3</v>
      </c>
      <c r="T1095" s="10">
        <f t="shared" ca="1" si="171"/>
        <v>3.733145645546343E-2</v>
      </c>
      <c r="U1095" s="10"/>
      <c r="V1095" s="11"/>
      <c r="W1095" s="12"/>
      <c r="X1095" s="12"/>
    </row>
    <row r="1096" spans="1:24" x14ac:dyDescent="0.2">
      <c r="A1096" s="3">
        <v>1962.03</v>
      </c>
      <c r="B1096" s="4">
        <v>70.290000000000006</v>
      </c>
      <c r="C1096" s="1">
        <v>2.04</v>
      </c>
      <c r="D1096" s="4">
        <v>3.37</v>
      </c>
      <c r="E1096" s="4">
        <v>30.1</v>
      </c>
      <c r="F1096" s="1">
        <f t="shared" ca="1" si="176"/>
        <v>1962.2083333332505</v>
      </c>
      <c r="G1096" s="5">
        <v>3.93</v>
      </c>
      <c r="H1096" s="1">
        <f t="shared" ca="1" si="172"/>
        <v>637.52095913621258</v>
      </c>
      <c r="I1096" s="1">
        <f t="shared" ca="1" si="173"/>
        <v>18.502528903654483</v>
      </c>
      <c r="J1096" s="6">
        <f t="shared" ca="1" si="177"/>
        <v>73341.772001415491</v>
      </c>
      <c r="K1096" s="1">
        <f t="shared" ca="1" si="174"/>
        <v>30.565452159468435</v>
      </c>
      <c r="L1096" s="6">
        <f t="shared" ca="1" si="175"/>
        <v>3516.3148619258814</v>
      </c>
      <c r="M1096" s="7">
        <f t="shared" ca="1" si="168"/>
        <v>21.443158568526226</v>
      </c>
      <c r="N1096" s="8">
        <f ca="1">J1096/AVERAGE(L976:L1095)</f>
        <v>25.400593865759614</v>
      </c>
      <c r="O1096" s="13">
        <f ca="1">1/M1096-(G1096/100-(((E1096/E976)^(1/10))-1))</f>
        <v>2.0922020958310847E-2</v>
      </c>
      <c r="P1096" s="5">
        <f ca="1">((G1096/G1097+G1096/1200+((1+G1097/1200)^(-119))*(1-G1096/G1097)))</f>
        <v>1.0106875755699061</v>
      </c>
      <c r="Q1096" s="5">
        <f ca="1">Q1095*P1095*E1095/E1096</f>
        <v>11.602718428263055</v>
      </c>
      <c r="R1096" s="10">
        <f t="shared" ca="1" si="169"/>
        <v>4.3820507522673635E-2</v>
      </c>
      <c r="S1096" s="10">
        <f t="shared" ca="1" si="170"/>
        <v>3.5032717460843354E-3</v>
      </c>
      <c r="T1096" s="10">
        <f t="shared" ca="1" si="171"/>
        <v>4.03172357765893E-2</v>
      </c>
      <c r="U1096" s="10"/>
      <c r="V1096" s="11"/>
      <c r="W1096" s="12"/>
      <c r="X1096" s="12"/>
    </row>
    <row r="1097" spans="1:24" x14ac:dyDescent="0.2">
      <c r="A1097" s="3">
        <v>1962.04</v>
      </c>
      <c r="B1097" s="4">
        <v>68.05</v>
      </c>
      <c r="C1097" s="1">
        <v>2.0466700000000002</v>
      </c>
      <c r="D1097" s="4">
        <v>3.40333</v>
      </c>
      <c r="E1097" s="4">
        <v>30.2</v>
      </c>
      <c r="F1097" s="1">
        <f t="shared" ca="1" si="176"/>
        <v>1962.2916666665838</v>
      </c>
      <c r="G1097" s="5">
        <v>3.84</v>
      </c>
      <c r="H1097" s="1">
        <f t="shared" ca="1" si="172"/>
        <v>615.16073344370864</v>
      </c>
      <c r="I1097" s="1">
        <f t="shared" ca="1" si="173"/>
        <v>18.501557947350996</v>
      </c>
      <c r="J1097" s="6">
        <f t="shared" ca="1" si="177"/>
        <v>70946.775467254818</v>
      </c>
      <c r="K1097" s="1">
        <f t="shared" ca="1" si="174"/>
        <v>30.765539734768211</v>
      </c>
      <c r="L1097" s="6">
        <f t="shared" ca="1" si="175"/>
        <v>3548.2041050840899</v>
      </c>
      <c r="M1097" s="7">
        <f t="shared" ca="1" si="168"/>
        <v>20.658336447649031</v>
      </c>
      <c r="N1097" s="8">
        <f ca="1">J1097/AVERAGE(L977:L1096)</f>
        <v>24.457371048910876</v>
      </c>
      <c r="O1097" s="13">
        <f ca="1">1/M1097-(G1097/100-(((E1097/E977)^(1/10))-1))</f>
        <v>2.3545227932979314E-2</v>
      </c>
      <c r="P1097" s="5">
        <f ca="1">((G1097/G1098+G1097/1200+((1+G1098/1200)^(-119))*(1-G1097/G1098)))</f>
        <v>1.0007326009996715</v>
      </c>
      <c r="Q1097" s="5">
        <f ca="1">Q1096*P1096*E1096/E1097</f>
        <v>11.687893148485825</v>
      </c>
      <c r="R1097" s="10">
        <f t="shared" ca="1" si="169"/>
        <v>4.8349863318874364E-2</v>
      </c>
      <c r="S1097" s="10">
        <f t="shared" ca="1" si="170"/>
        <v>2.1442348125504385E-3</v>
      </c>
      <c r="T1097" s="10">
        <f t="shared" ca="1" si="171"/>
        <v>4.6205628506323926E-2</v>
      </c>
      <c r="U1097" s="10"/>
      <c r="V1097" s="11"/>
      <c r="W1097" s="12"/>
      <c r="X1097" s="12"/>
    </row>
    <row r="1098" spans="1:24" x14ac:dyDescent="0.2">
      <c r="A1098" s="3">
        <v>1962.05</v>
      </c>
      <c r="B1098" s="4">
        <v>62.99</v>
      </c>
      <c r="C1098" s="1">
        <v>2.0533299999999999</v>
      </c>
      <c r="D1098" s="4">
        <v>3.4366699999999999</v>
      </c>
      <c r="E1098" s="4">
        <v>30.2</v>
      </c>
      <c r="F1098" s="1">
        <f t="shared" ca="1" si="176"/>
        <v>1962.374999999917</v>
      </c>
      <c r="G1098" s="5">
        <v>3.87</v>
      </c>
      <c r="H1098" s="1">
        <f t="shared" ca="1" si="172"/>
        <v>569.419171192053</v>
      </c>
      <c r="I1098" s="1">
        <f t="shared" ca="1" si="173"/>
        <v>18.561763244701986</v>
      </c>
      <c r="J1098" s="6">
        <f t="shared" ca="1" si="177"/>
        <v>65849.774409329839</v>
      </c>
      <c r="K1098" s="1">
        <f t="shared" ca="1" si="174"/>
        <v>31.066927814900659</v>
      </c>
      <c r="L1098" s="6">
        <f t="shared" ca="1" si="175"/>
        <v>3592.6963679839901</v>
      </c>
      <c r="M1098" s="7">
        <f t="shared" ca="1" si="168"/>
        <v>19.089367498116648</v>
      </c>
      <c r="N1098" s="8">
        <f ca="1">J1098/AVERAGE(L978:L1097)</f>
        <v>22.592739011982147</v>
      </c>
      <c r="O1098" s="13">
        <f ca="1">1/M1098-(G1098/100-(((E1098/E978)^(1/10))-1))</f>
        <v>2.7223802149255731E-2</v>
      </c>
      <c r="P1098" s="5">
        <f ca="1">((G1098/G1099+G1098/1200+((1+G1099/1200)^(-119))*(1-G1098/G1099)))</f>
        <v>0.99994127099060903</v>
      </c>
      <c r="Q1098" s="5">
        <f ca="1">Q1097*P1097*E1097/E1098</f>
        <v>11.696455710690458</v>
      </c>
      <c r="R1098" s="10">
        <f t="shared" ca="1" si="169"/>
        <v>5.511859855153145E-2</v>
      </c>
      <c r="S1098" s="10">
        <f t="shared" ca="1" si="170"/>
        <v>2.7881753337712922E-3</v>
      </c>
      <c r="T1098" s="10">
        <f t="shared" ca="1" si="171"/>
        <v>5.2330423217760158E-2</v>
      </c>
      <c r="U1098" s="10"/>
      <c r="V1098" s="11"/>
      <c r="W1098" s="12"/>
      <c r="X1098" s="12"/>
    </row>
    <row r="1099" spans="1:24" x14ac:dyDescent="0.2">
      <c r="A1099" s="3">
        <v>1962.06</v>
      </c>
      <c r="B1099" s="4">
        <v>55.63</v>
      </c>
      <c r="C1099" s="1">
        <v>2.06</v>
      </c>
      <c r="D1099" s="4">
        <v>3.47</v>
      </c>
      <c r="E1099" s="4">
        <v>30.2</v>
      </c>
      <c r="F1099" s="1">
        <f t="shared" ca="1" si="176"/>
        <v>1962.4583333332503</v>
      </c>
      <c r="G1099" s="5">
        <v>3.91</v>
      </c>
      <c r="H1099" s="1">
        <f t="shared" ca="1" si="172"/>
        <v>502.88598973509937</v>
      </c>
      <c r="I1099" s="1">
        <f t="shared" ca="1" si="173"/>
        <v>18.622058940397352</v>
      </c>
      <c r="J1099" s="6">
        <f t="shared" ca="1" si="177"/>
        <v>58335.087500629001</v>
      </c>
      <c r="K1099" s="1">
        <f t="shared" ca="1" si="174"/>
        <v>31.368225496688744</v>
      </c>
      <c r="L1099" s="6">
        <f t="shared" ca="1" si="175"/>
        <v>3638.7336621819636</v>
      </c>
      <c r="M1099" s="7">
        <f t="shared" ca="1" si="168"/>
        <v>16.827571244792463</v>
      </c>
      <c r="N1099" s="8">
        <f ca="1">J1099/AVERAGE(L979:L1098)</f>
        <v>19.917222641066683</v>
      </c>
      <c r="O1099" s="13">
        <f ca="1">1/M1099-(G1099/100-(((E1099/E979)^(1/10))-1))</f>
        <v>3.3481783573162505E-2</v>
      </c>
      <c r="P1099" s="5">
        <f ca="1">((G1099/G1100+G1099/1200+((1+G1100/1200)^(-119))*(1-G1099/G1100)))</f>
        <v>0.99508718933734119</v>
      </c>
      <c r="Q1099" s="5">
        <f ca="1">Q1098*P1098*E1098/E1099</f>
        <v>11.695768789433183</v>
      </c>
      <c r="R1099" s="10">
        <f t="shared" ca="1" si="169"/>
        <v>6.8274864984938288E-2</v>
      </c>
      <c r="S1099" s="10">
        <f t="shared" ca="1" si="170"/>
        <v>3.2123625469537842E-3</v>
      </c>
      <c r="T1099" s="10">
        <f t="shared" ca="1" si="171"/>
        <v>6.5062502437984504E-2</v>
      </c>
      <c r="U1099" s="10"/>
      <c r="V1099" s="11"/>
      <c r="W1099" s="12"/>
      <c r="X1099" s="12"/>
    </row>
    <row r="1100" spans="1:24" x14ac:dyDescent="0.2">
      <c r="A1100" s="3">
        <v>1962.07</v>
      </c>
      <c r="B1100" s="4">
        <v>56.97</v>
      </c>
      <c r="C1100" s="1">
        <v>2.0666699999999998</v>
      </c>
      <c r="D1100" s="4">
        <v>3.49</v>
      </c>
      <c r="E1100" s="4">
        <v>30.3</v>
      </c>
      <c r="F1100" s="1">
        <f t="shared" ca="1" si="176"/>
        <v>1962.5416666665835</v>
      </c>
      <c r="G1100" s="5">
        <v>4.01</v>
      </c>
      <c r="H1100" s="1">
        <f t="shared" ca="1" si="172"/>
        <v>513.29969999999992</v>
      </c>
      <c r="I1100" s="1">
        <f t="shared" ca="1" si="173"/>
        <v>18.620696699999996</v>
      </c>
      <c r="J1100" s="6">
        <f t="shared" ca="1" si="177"/>
        <v>59723.085399489966</v>
      </c>
      <c r="K1100" s="1">
        <f t="shared" ca="1" si="174"/>
        <v>31.444900000000001</v>
      </c>
      <c r="L1100" s="6">
        <f t="shared" ca="1" si="175"/>
        <v>3658.6548717609271</v>
      </c>
      <c r="M1100" s="7">
        <f t="shared" ca="1" si="168"/>
        <v>17.141325661322782</v>
      </c>
      <c r="N1100" s="8">
        <f ca="1">J1100/AVERAGE(L980:L1099)</f>
        <v>20.289071663902096</v>
      </c>
      <c r="O1100" s="13">
        <f ca="1">1/M1100-(G1100/100-(((E1100/E980)^(1/10))-1))</f>
        <v>3.0967289321607888E-2</v>
      </c>
      <c r="P1100" s="5">
        <f ca="1">((G1100/G1101+G1100/1200+((1+G1101/1200)^(-119))*(1-G1100/G1101)))</f>
        <v>1.005796438146745</v>
      </c>
      <c r="Q1100" s="5">
        <f ca="1">Q1099*P1099*E1099/E1100</f>
        <v>11.599899428807168</v>
      </c>
      <c r="R1100" s="10">
        <f t="shared" ca="1" si="169"/>
        <v>6.4718282245189052E-2</v>
      </c>
      <c r="S1100" s="10">
        <f t="shared" ca="1" si="170"/>
        <v>4.0679412523005887E-3</v>
      </c>
      <c r="T1100" s="10">
        <f t="shared" ca="1" si="171"/>
        <v>6.0650340992888463E-2</v>
      </c>
      <c r="U1100" s="10"/>
      <c r="V1100" s="11"/>
      <c r="W1100" s="12"/>
      <c r="X1100" s="12"/>
    </row>
    <row r="1101" spans="1:24" x14ac:dyDescent="0.2">
      <c r="A1101" s="3">
        <v>1962.08</v>
      </c>
      <c r="B1101" s="4">
        <v>58.52</v>
      </c>
      <c r="C1101" s="1">
        <v>2.0733299999999999</v>
      </c>
      <c r="D1101" s="4">
        <v>3.51</v>
      </c>
      <c r="E1101" s="4">
        <v>30.3</v>
      </c>
      <c r="F1101" s="1">
        <f t="shared" ca="1" si="176"/>
        <v>1962.6249999999168</v>
      </c>
      <c r="G1101" s="5">
        <v>3.98</v>
      </c>
      <c r="H1101" s="1">
        <f t="shared" ca="1" si="172"/>
        <v>527.26520000000005</v>
      </c>
      <c r="I1101" s="1">
        <f t="shared" ca="1" si="173"/>
        <v>18.680703299999998</v>
      </c>
      <c r="J1101" s="6">
        <f t="shared" ca="1" si="177"/>
        <v>61529.116429098896</v>
      </c>
      <c r="K1101" s="1">
        <f t="shared" ca="1" si="174"/>
        <v>31.625099999999996</v>
      </c>
      <c r="L1101" s="6">
        <f t="shared" ca="1" si="175"/>
        <v>3690.4852813762318</v>
      </c>
      <c r="M1101" s="7">
        <f t="shared" ca="1" si="168"/>
        <v>17.571262631045524</v>
      </c>
      <c r="N1101" s="8">
        <f ca="1">J1101/AVERAGE(L981:L1100)</f>
        <v>20.797371453348291</v>
      </c>
      <c r="O1101" s="13">
        <f ca="1">1/M1101-(G1101/100-(((E1101/E981)^(1/10))-1))</f>
        <v>2.9839850791958528E-2</v>
      </c>
      <c r="P1101" s="5">
        <f ca="1">((G1101/G1102+G1101/1200+((1+G1102/1200)^(-119))*(1-G1101/G1102)))</f>
        <v>1.0033166666666666</v>
      </c>
      <c r="Q1101" s="5">
        <f ca="1">Q1100*P1100*E1100/E1101</f>
        <v>11.667137528354711</v>
      </c>
      <c r="R1101" s="10">
        <f t="shared" ca="1" si="169"/>
        <v>6.5247093555214741E-2</v>
      </c>
      <c r="S1101" s="10">
        <f t="shared" ca="1" si="170"/>
        <v>3.0177421481709654E-3</v>
      </c>
      <c r="T1101" s="10">
        <f t="shared" ca="1" si="171"/>
        <v>6.2229351407043776E-2</v>
      </c>
      <c r="U1101" s="10"/>
      <c r="V1101" s="11"/>
      <c r="W1101" s="12"/>
      <c r="X1101" s="12"/>
    </row>
    <row r="1102" spans="1:24" x14ac:dyDescent="0.2">
      <c r="A1102" s="3">
        <v>1962.09</v>
      </c>
      <c r="B1102" s="4">
        <v>58</v>
      </c>
      <c r="C1102" s="1">
        <v>2.08</v>
      </c>
      <c r="D1102" s="4">
        <v>3.53</v>
      </c>
      <c r="E1102" s="4">
        <v>30.4</v>
      </c>
      <c r="F1102" s="1">
        <f t="shared" ca="1" si="176"/>
        <v>1962.70833333325</v>
      </c>
      <c r="G1102" s="5">
        <v>3.98</v>
      </c>
      <c r="H1102" s="1">
        <f t="shared" ca="1" si="172"/>
        <v>520.86098684210526</v>
      </c>
      <c r="I1102" s="1">
        <f t="shared" ca="1" si="173"/>
        <v>18.679152631578948</v>
      </c>
      <c r="J1102" s="6">
        <f t="shared" ca="1" si="177"/>
        <v>60963.424634394003</v>
      </c>
      <c r="K1102" s="1">
        <f t="shared" ca="1" si="174"/>
        <v>31.700677302631579</v>
      </c>
      <c r="L1102" s="6">
        <f t="shared" ca="1" si="175"/>
        <v>3710.3601544726007</v>
      </c>
      <c r="M1102" s="7">
        <f t="shared" ca="1" si="168"/>
        <v>17.321461147465477</v>
      </c>
      <c r="N1102" s="8">
        <f ca="1">J1102/AVERAGE(L982:L1101)</f>
        <v>20.501925308455856</v>
      </c>
      <c r="O1102" s="13">
        <f ca="1">1/M1102-(G1102/100-(((E1102/E982)^(1/10))-1))</f>
        <v>3.0994332976254549E-2</v>
      </c>
      <c r="P1102" s="5">
        <f ca="1">((G1102/G1103+G1102/1200+((1+G1103/1200)^(-119))*(1-G1102/G1103)))</f>
        <v>1.007417500176147</v>
      </c>
      <c r="Q1102" s="5">
        <f ca="1">Q1101*P1101*E1101/E1102</f>
        <v>11.667327503126966</v>
      </c>
      <c r="R1102" s="10">
        <f t="shared" ca="1" si="169"/>
        <v>6.4680784220179754E-2</v>
      </c>
      <c r="S1102" s="10">
        <f t="shared" ca="1" si="170"/>
        <v>7.9721457991022149E-4</v>
      </c>
      <c r="T1102" s="10">
        <f t="shared" ca="1" si="171"/>
        <v>6.3883569640269533E-2</v>
      </c>
      <c r="U1102" s="10"/>
      <c r="V1102" s="11"/>
      <c r="W1102" s="12"/>
      <c r="X1102" s="12"/>
    </row>
    <row r="1103" spans="1:24" x14ac:dyDescent="0.2">
      <c r="A1103" s="3">
        <v>1962.1</v>
      </c>
      <c r="B1103" s="4">
        <v>56.17</v>
      </c>
      <c r="C1103" s="1">
        <v>2.09667</v>
      </c>
      <c r="D1103" s="4">
        <v>3.57667</v>
      </c>
      <c r="E1103" s="4">
        <v>30.4</v>
      </c>
      <c r="F1103" s="1">
        <f t="shared" ca="1" si="176"/>
        <v>1962.7916666665833</v>
      </c>
      <c r="G1103" s="5">
        <v>3.93</v>
      </c>
      <c r="H1103" s="1">
        <f t="shared" ca="1" si="172"/>
        <v>504.42692467105263</v>
      </c>
      <c r="I1103" s="1">
        <f t="shared" ca="1" si="173"/>
        <v>18.828855263486844</v>
      </c>
      <c r="J1103" s="6">
        <f t="shared" ca="1" si="177"/>
        <v>59223.57316680334</v>
      </c>
      <c r="K1103" s="1">
        <f t="shared" ca="1" si="174"/>
        <v>32.119790789802629</v>
      </c>
      <c r="L1103" s="6">
        <f t="shared" ca="1" si="175"/>
        <v>3771.1087313247372</v>
      </c>
      <c r="M1103" s="7">
        <f t="shared" ca="1" si="168"/>
        <v>16.739820967901323</v>
      </c>
      <c r="N1103" s="8">
        <f ca="1">J1103/AVERAGE(L983:L1102)</f>
        <v>19.816278671377095</v>
      </c>
      <c r="O1103" s="13">
        <f ca="1">1/M1103-(G1103/100-(((E1103/E983)^(1/10))-1))</f>
        <v>3.3500278187628997E-2</v>
      </c>
      <c r="P1103" s="5">
        <f ca="1">((G1103/G1104+G1103/1200+((1+G1104/1200)^(-119))*(1-G1103/G1104)))</f>
        <v>1.0040955493531014</v>
      </c>
      <c r="Q1103" s="5">
        <f ca="1">Q1102*P1102*E1102/E1103</f>
        <v>11.753869906936574</v>
      </c>
      <c r="R1103" s="10">
        <f t="shared" ca="1" si="169"/>
        <v>6.7708602152785735E-2</v>
      </c>
      <c r="S1103" s="10">
        <f t="shared" ca="1" si="170"/>
        <v>6.3557512811973638E-4</v>
      </c>
      <c r="T1103" s="10">
        <f t="shared" ca="1" si="171"/>
        <v>6.7073027024665999E-2</v>
      </c>
      <c r="U1103" s="10"/>
      <c r="V1103" s="11"/>
      <c r="W1103" s="12"/>
      <c r="X1103" s="12"/>
    </row>
    <row r="1104" spans="1:24" x14ac:dyDescent="0.2">
      <c r="A1104" s="3">
        <v>1962.11</v>
      </c>
      <c r="B1104" s="4">
        <v>60.04</v>
      </c>
      <c r="C1104" s="1">
        <v>2.1133299999999999</v>
      </c>
      <c r="D1104" s="4">
        <v>3.6233300000000002</v>
      </c>
      <c r="E1104" s="4">
        <v>30.4</v>
      </c>
      <c r="F1104" s="1">
        <f t="shared" ca="1" si="176"/>
        <v>1962.8749999999166</v>
      </c>
      <c r="G1104" s="5">
        <v>3.92</v>
      </c>
      <c r="H1104" s="1">
        <f t="shared" ca="1" si="172"/>
        <v>539.180925</v>
      </c>
      <c r="I1104" s="1">
        <f t="shared" ca="1" si="173"/>
        <v>18.978468091776318</v>
      </c>
      <c r="J1104" s="6">
        <f t="shared" ca="1" si="177"/>
        <v>63489.64297237416</v>
      </c>
      <c r="K1104" s="1">
        <f t="shared" ca="1" si="174"/>
        <v>32.538814473355266</v>
      </c>
      <c r="L1104" s="6">
        <f t="shared" ca="1" si="175"/>
        <v>3831.5111271001415</v>
      </c>
      <c r="M1104" s="7">
        <f t="shared" ca="1" si="168"/>
        <v>17.854386489497141</v>
      </c>
      <c r="N1104" s="8">
        <f ca="1">J1104/AVERAGE(L984:L1103)</f>
        <v>21.13463486809108</v>
      </c>
      <c r="O1104" s="13">
        <f ca="1">1/M1104-(G1104/100-(((E1104/E984)^(1/10))-1))</f>
        <v>2.987112809180921E-2</v>
      </c>
      <c r="P1104" s="5">
        <f ca="1">((G1104/G1105+G1104/1200+((1+G1105/1200)^(-119))*(1-G1104/G1105)))</f>
        <v>1.0082037695206869</v>
      </c>
      <c r="Q1104" s="5">
        <f ca="1">Q1103*P1103*E1103/E1104</f>
        <v>11.802008461230367</v>
      </c>
      <c r="R1104" s="10">
        <f t="shared" ca="1" si="169"/>
        <v>6.5501446156986498E-2</v>
      </c>
      <c r="S1104" s="10">
        <f t="shared" ca="1" si="170"/>
        <v>1.9859653960729862E-3</v>
      </c>
      <c r="T1104" s="10">
        <f t="shared" ca="1" si="171"/>
        <v>6.3515480760913512E-2</v>
      </c>
      <c r="U1104" s="10"/>
      <c r="V1104" s="11"/>
      <c r="W1104" s="12"/>
      <c r="X1104" s="12"/>
    </row>
    <row r="1105" spans="1:24" x14ac:dyDescent="0.2">
      <c r="A1105" s="3">
        <v>1962.12</v>
      </c>
      <c r="B1105" s="4">
        <v>62.64</v>
      </c>
      <c r="C1105" s="1">
        <v>2.13</v>
      </c>
      <c r="D1105" s="4">
        <v>3.67</v>
      </c>
      <c r="E1105" s="4">
        <v>30.4</v>
      </c>
      <c r="F1105" s="1">
        <f t="shared" ca="1" si="176"/>
        <v>1962.9583333332498</v>
      </c>
      <c r="G1105" s="5">
        <v>3.86</v>
      </c>
      <c r="H1105" s="1">
        <f t="shared" ca="1" si="172"/>
        <v>562.52986578947366</v>
      </c>
      <c r="I1105" s="1">
        <f t="shared" ca="1" si="173"/>
        <v>19.128170723684207</v>
      </c>
      <c r="J1105" s="6">
        <f t="shared" ca="1" si="177"/>
        <v>66426.726306081182</v>
      </c>
      <c r="K1105" s="1">
        <f t="shared" ca="1" si="174"/>
        <v>32.957927960526312</v>
      </c>
      <c r="L1105" s="6">
        <f t="shared" ca="1" si="175"/>
        <v>3891.8596031819593</v>
      </c>
      <c r="M1105" s="7">
        <f t="shared" ca="1" si="168"/>
        <v>18.585836118439854</v>
      </c>
      <c r="N1105" s="8">
        <f ca="1">J1105/AVERAGE(L985:L1104)</f>
        <v>21.996928448150385</v>
      </c>
      <c r="O1105" s="13">
        <f ca="1">1/M1105-(G1105/100-(((E1105/E985)^(1/10))-1))</f>
        <v>2.8266895655685041E-2</v>
      </c>
      <c r="P1105" s="5">
        <f ca="1">((G1105/G1106+G1105/1200+((1+G1106/1200)^(-119))*(1-G1105/G1106)))</f>
        <v>1.0056886798606937</v>
      </c>
      <c r="Q1105" s="5">
        <f ca="1">Q1104*P1104*E1104/E1105</f>
        <v>11.898829418527498</v>
      </c>
      <c r="R1105" s="10">
        <f t="shared" ca="1" si="169"/>
        <v>6.2871859796683971E-2</v>
      </c>
      <c r="S1105" s="10">
        <f t="shared" ca="1" si="170"/>
        <v>8.6779591041552528E-4</v>
      </c>
      <c r="T1105" s="10">
        <f t="shared" ca="1" si="171"/>
        <v>6.2004063886268446E-2</v>
      </c>
      <c r="U1105" s="10"/>
      <c r="V1105" s="11"/>
      <c r="W1105" s="12"/>
      <c r="X1105" s="12"/>
    </row>
    <row r="1106" spans="1:24" x14ac:dyDescent="0.2">
      <c r="A1106" s="3">
        <v>1963.01</v>
      </c>
      <c r="B1106" s="4">
        <v>65.06</v>
      </c>
      <c r="C1106" s="1">
        <v>2.1366700000000001</v>
      </c>
      <c r="D1106" s="4">
        <v>3.6833300000000002</v>
      </c>
      <c r="E1106" s="4">
        <v>30.4</v>
      </c>
      <c r="F1106" s="1">
        <f t="shared" ca="1" si="176"/>
        <v>1963.0416666665831</v>
      </c>
      <c r="G1106" s="5">
        <v>3.83</v>
      </c>
      <c r="H1106" s="1">
        <f t="shared" ca="1" si="172"/>
        <v>584.2623414473685</v>
      </c>
      <c r="I1106" s="1">
        <f t="shared" ca="1" si="173"/>
        <v>19.188069737171055</v>
      </c>
      <c r="J1106" s="6">
        <f t="shared" ca="1" si="177"/>
        <v>69181.840350920771</v>
      </c>
      <c r="K1106" s="1">
        <f t="shared" ca="1" si="174"/>
        <v>33.07763618388158</v>
      </c>
      <c r="L1106" s="6">
        <f t="shared" ca="1" si="175"/>
        <v>3916.6853369160308</v>
      </c>
      <c r="M1106" s="7">
        <f t="shared" ca="1" si="168"/>
        <v>19.259231693254051</v>
      </c>
      <c r="N1106" s="8">
        <f ca="1">J1106/AVERAGE(L986:L1105)</f>
        <v>22.787775396063676</v>
      </c>
      <c r="O1106" s="13">
        <f ca="1">1/M1106-(G1106/100-(((E1106/E986)^(1/10))-1))</f>
        <v>2.7065841820962076E-2</v>
      </c>
      <c r="P1106" s="5">
        <f ca="1">((G1106/G1107+G1106/1200+((1+G1107/1200)^(-119))*(1-G1106/G1107)))</f>
        <v>0.9958067224887539</v>
      </c>
      <c r="Q1106" s="5">
        <f ca="1">Q1105*P1105*E1105/E1106</f>
        <v>11.966518049806504</v>
      </c>
      <c r="R1106" s="10">
        <f t="shared" ca="1" si="169"/>
        <v>5.9355393684216162E-2</v>
      </c>
      <c r="S1106" s="10">
        <f t="shared" ca="1" si="170"/>
        <v>-1.3589280584125341E-4</v>
      </c>
      <c r="T1106" s="10">
        <f t="shared" ca="1" si="171"/>
        <v>5.9491286490057416E-2</v>
      </c>
      <c r="U1106" s="10"/>
      <c r="V1106" s="11"/>
      <c r="W1106" s="12"/>
      <c r="X1106" s="12"/>
    </row>
    <row r="1107" spans="1:24" x14ac:dyDescent="0.2">
      <c r="A1107" s="3">
        <v>1963.02</v>
      </c>
      <c r="B1107" s="4">
        <v>65.92</v>
      </c>
      <c r="C1107" s="1">
        <v>2.1433300000000002</v>
      </c>
      <c r="D1107" s="4">
        <v>3.6966700000000001</v>
      </c>
      <c r="E1107" s="4">
        <v>30.4</v>
      </c>
      <c r="F1107" s="1">
        <f t="shared" ca="1" si="176"/>
        <v>1963.1249999999163</v>
      </c>
      <c r="G1107" s="5">
        <v>3.92</v>
      </c>
      <c r="H1107" s="1">
        <f t="shared" ca="1" si="172"/>
        <v>591.98545263157894</v>
      </c>
      <c r="I1107" s="1">
        <f t="shared" ca="1" si="173"/>
        <v>19.247878947039474</v>
      </c>
      <c r="J1107" s="6">
        <f t="shared" ca="1" si="177"/>
        <v>70286.2517997127</v>
      </c>
      <c r="K1107" s="1">
        <f t="shared" ca="1" si="174"/>
        <v>33.197434210855263</v>
      </c>
      <c r="L1107" s="6">
        <f t="shared" ca="1" si="175"/>
        <v>3941.521214205764</v>
      </c>
      <c r="M1107" s="7">
        <f t="shared" ca="1" si="168"/>
        <v>19.469191309671402</v>
      </c>
      <c r="N1107" s="8">
        <f ca="1">J1107/AVERAGE(L987:L1106)</f>
        <v>23.029397502210241</v>
      </c>
      <c r="O1107" s="13">
        <f ca="1">1/M1107-(G1107/100-(((E1107/E987)^(1/10))-1))</f>
        <v>2.5987675611033295E-2</v>
      </c>
      <c r="P1107" s="5">
        <f ca="1">((G1107/G1108+G1107/1200+((1+G1108/1200)^(-119))*(1-G1107/G1108)))</f>
        <v>1.0024464999647706</v>
      </c>
      <c r="Q1107" s="5">
        <f ca="1">Q1106*P1106*E1106/E1107</f>
        <v>11.91633911878033</v>
      </c>
      <c r="R1107" s="10">
        <f t="shared" ca="1" si="169"/>
        <v>5.3369306237670999E-2</v>
      </c>
      <c r="S1107" s="10">
        <f t="shared" ca="1" si="170"/>
        <v>-1.1864075961453002E-3</v>
      </c>
      <c r="T1107" s="10">
        <f t="shared" ca="1" si="171"/>
        <v>5.4555713833816299E-2</v>
      </c>
      <c r="U1107" s="10"/>
      <c r="V1107" s="11"/>
      <c r="W1107" s="12"/>
      <c r="X1107" s="12"/>
    </row>
    <row r="1108" spans="1:24" x14ac:dyDescent="0.2">
      <c r="A1108" s="3">
        <v>1963.03</v>
      </c>
      <c r="B1108" s="4">
        <v>65.67</v>
      </c>
      <c r="C1108" s="1">
        <v>2.15</v>
      </c>
      <c r="D1108" s="4">
        <v>3.71</v>
      </c>
      <c r="E1108" s="4">
        <v>30.5</v>
      </c>
      <c r="F1108" s="1">
        <f t="shared" ca="1" si="176"/>
        <v>1963.2083333332496</v>
      </c>
      <c r="G1108" s="5">
        <v>3.93</v>
      </c>
      <c r="H1108" s="1">
        <f t="shared" ca="1" si="172"/>
        <v>587.80678721311472</v>
      </c>
      <c r="I1108" s="1">
        <f t="shared" ca="1" si="173"/>
        <v>19.244473770491801</v>
      </c>
      <c r="J1108" s="6">
        <f t="shared" ca="1" si="177"/>
        <v>69980.527672733602</v>
      </c>
      <c r="K1108" s="1">
        <f t="shared" ca="1" si="174"/>
        <v>33.207905901639343</v>
      </c>
      <c r="L1108" s="6">
        <f t="shared" ca="1" si="175"/>
        <v>3953.5215115858332</v>
      </c>
      <c r="M1108" s="7">
        <f t="shared" ca="1" si="168"/>
        <v>19.288064606604831</v>
      </c>
      <c r="N1108" s="8">
        <f ca="1">J1108/AVERAGE(L988:L1107)</f>
        <v>22.808875397934841</v>
      </c>
      <c r="O1108" s="13">
        <f ca="1">1/M1108-(G1108/100-(((E1108/E988)^(1/10))-1))</f>
        <v>2.6321100952038351E-2</v>
      </c>
      <c r="P1108" s="5">
        <f ca="1">((G1108/G1109+G1108/1200+((1+G1109/1200)^(-119))*(1-G1108/G1109)))</f>
        <v>1.0000004457048253</v>
      </c>
      <c r="Q1108" s="5">
        <f ca="1">Q1107*P1107*E1107/E1108</f>
        <v>11.906326893024408</v>
      </c>
      <c r="R1108" s="10">
        <f t="shared" ca="1" si="169"/>
        <v>5.1426422329269306E-2</v>
      </c>
      <c r="S1108" s="10">
        <f t="shared" ca="1" si="170"/>
        <v>-1.9817913313385782E-3</v>
      </c>
      <c r="T1108" s="10">
        <f t="shared" ca="1" si="171"/>
        <v>5.3408213660607884E-2</v>
      </c>
      <c r="U1108" s="10"/>
      <c r="V1108" s="11"/>
      <c r="W1108" s="12"/>
      <c r="X1108" s="12"/>
    </row>
    <row r="1109" spans="1:24" x14ac:dyDescent="0.2">
      <c r="A1109" s="3">
        <v>1963.04</v>
      </c>
      <c r="B1109" s="4">
        <v>68.760000000000005</v>
      </c>
      <c r="C1109" s="1">
        <v>2.1666699999999999</v>
      </c>
      <c r="D1109" s="4">
        <v>3.7533300000000001</v>
      </c>
      <c r="E1109" s="4">
        <v>30.5</v>
      </c>
      <c r="F1109" s="1">
        <f t="shared" ca="1" si="176"/>
        <v>1963.2916666665828</v>
      </c>
      <c r="G1109" s="5">
        <v>3.97</v>
      </c>
      <c r="H1109" s="1">
        <f t="shared" ca="1" si="172"/>
        <v>615.46512393442629</v>
      </c>
      <c r="I1109" s="1">
        <f t="shared" ca="1" si="173"/>
        <v>19.39368557409836</v>
      </c>
      <c r="J1109" s="6">
        <f t="shared" ca="1" si="177"/>
        <v>73465.760244681296</v>
      </c>
      <c r="K1109" s="1">
        <f t="shared" ca="1" si="174"/>
        <v>33.595749179999999</v>
      </c>
      <c r="L1109" s="6">
        <f t="shared" ca="1" si="175"/>
        <v>4010.1983987662829</v>
      </c>
      <c r="M1109" s="7">
        <f t="shared" ca="1" si="168"/>
        <v>20.150077238226977</v>
      </c>
      <c r="N1109" s="8">
        <f ca="1">J1109/AVERAGE(L989:L1108)</f>
        <v>23.8196564016447</v>
      </c>
      <c r="O1109" s="13">
        <f ca="1">1/M1109-(G1109/100-(((E1109/E989)^(1/10))-1))</f>
        <v>2.3703168769710035E-2</v>
      </c>
      <c r="P1109" s="5">
        <f ca="1">((G1109/G1110+G1109/1200+((1+G1110/1200)^(-119))*(1-G1109/G1110)))</f>
        <v>1.0065890001409175</v>
      </c>
      <c r="Q1109" s="5">
        <f ca="1">Q1108*P1108*E1108/E1109</f>
        <v>11.906332199731755</v>
      </c>
      <c r="R1109" s="10">
        <f t="shared" ca="1" si="169"/>
        <v>4.3887278797796858E-2</v>
      </c>
      <c r="S1109" s="10">
        <f t="shared" ca="1" si="170"/>
        <v>-1.8273739201424277E-3</v>
      </c>
      <c r="T1109" s="10">
        <f t="shared" ca="1" si="171"/>
        <v>4.5714652717939286E-2</v>
      </c>
      <c r="U1109" s="10"/>
      <c r="V1109" s="11"/>
      <c r="W1109" s="12"/>
      <c r="X1109" s="12"/>
    </row>
    <row r="1110" spans="1:24" x14ac:dyDescent="0.2">
      <c r="A1110" s="3">
        <v>1963.05</v>
      </c>
      <c r="B1110" s="4">
        <v>70.14</v>
      </c>
      <c r="C1110" s="1">
        <v>2.1833300000000002</v>
      </c>
      <c r="D1110" s="4">
        <v>3.7966700000000002</v>
      </c>
      <c r="E1110" s="4">
        <v>30.5</v>
      </c>
      <c r="F1110" s="1">
        <f t="shared" ca="1" si="176"/>
        <v>1963.3749999999161</v>
      </c>
      <c r="G1110" s="5">
        <v>3.93</v>
      </c>
      <c r="H1110" s="1">
        <f t="shared" ca="1" si="172"/>
        <v>627.81739081967214</v>
      </c>
      <c r="I1110" s="1">
        <f t="shared" ca="1" si="173"/>
        <v>19.542807868524591</v>
      </c>
      <c r="J1110" s="6">
        <f t="shared" ca="1" si="177"/>
        <v>75134.599914022649</v>
      </c>
      <c r="K1110" s="1">
        <f t="shared" ca="1" si="174"/>
        <v>33.983681967540981</v>
      </c>
      <c r="L1110" s="6">
        <f t="shared" ca="1" si="175"/>
        <v>4067.0271094321693</v>
      </c>
      <c r="M1110" s="7">
        <f t="shared" ca="1" si="168"/>
        <v>20.507585864952606</v>
      </c>
      <c r="N1110" s="8">
        <f ca="1">J1110/AVERAGE(L990:L1109)</f>
        <v>24.232447349964097</v>
      </c>
      <c r="O1110" s="13">
        <f ca="1">1/M1110-(G1110/100-(((E1110/E990)^(1/10))-1))</f>
        <v>2.2857678405550967E-2</v>
      </c>
      <c r="P1110" s="5">
        <f ca="1">((G1110/G1111+G1110/1200+((1+G1111/1200)^(-119))*(1-G1110/G1111)))</f>
        <v>0.99836774404083739</v>
      </c>
      <c r="Q1110" s="5">
        <f ca="1">Q1109*P1109*E1109/E1110</f>
        <v>11.984783024273598</v>
      </c>
      <c r="R1110" s="10">
        <f t="shared" ca="1" si="169"/>
        <v>3.812641244539372E-2</v>
      </c>
      <c r="S1110" s="10">
        <f t="shared" ca="1" si="170"/>
        <v>-3.9037208183410055E-3</v>
      </c>
      <c r="T1110" s="10">
        <f t="shared" ca="1" si="171"/>
        <v>4.2030133263734726E-2</v>
      </c>
      <c r="U1110" s="10"/>
      <c r="V1110" s="11"/>
      <c r="W1110" s="12"/>
      <c r="X1110" s="12"/>
    </row>
    <row r="1111" spans="1:24" x14ac:dyDescent="0.2">
      <c r="A1111" s="3">
        <v>1963.06</v>
      </c>
      <c r="B1111" s="4">
        <v>70.11</v>
      </c>
      <c r="C1111" s="1">
        <v>2.2000000000000002</v>
      </c>
      <c r="D1111" s="4">
        <v>3.84</v>
      </c>
      <c r="E1111" s="4">
        <v>30.6</v>
      </c>
      <c r="F1111" s="1">
        <f t="shared" ca="1" si="176"/>
        <v>1963.4583333332494</v>
      </c>
      <c r="G1111" s="5">
        <v>3.99</v>
      </c>
      <c r="H1111" s="1">
        <f t="shared" ca="1" si="172"/>
        <v>625.49805000000003</v>
      </c>
      <c r="I1111" s="1">
        <f t="shared" ca="1" si="173"/>
        <v>19.627666666666666</v>
      </c>
      <c r="J1111" s="6">
        <f t="shared" ca="1" si="177"/>
        <v>75052.777282504321</v>
      </c>
      <c r="K1111" s="1">
        <f t="shared" ca="1" si="174"/>
        <v>34.2592</v>
      </c>
      <c r="L1111" s="6">
        <f t="shared" ca="1" si="175"/>
        <v>4110.7212204366933</v>
      </c>
      <c r="M1111" s="7">
        <f t="shared" ca="1" si="168"/>
        <v>20.384149993840992</v>
      </c>
      <c r="N1111" s="8">
        <f ca="1">J1111/AVERAGE(L991:L1110)</f>
        <v>24.077153173393238</v>
      </c>
      <c r="O1111" s="13">
        <f ca="1">1/M1111-(G1111/100-(((E1111/E991)^(1/10))-1))</f>
        <v>2.2505837092669845E-2</v>
      </c>
      <c r="P1111" s="5">
        <f ca="1">((G1111/G1112+G1111/1200+((1+G1112/1200)^(-119))*(1-G1111/G1112)))</f>
        <v>1.0008747980825903</v>
      </c>
      <c r="Q1111" s="5">
        <f ca="1">Q1110*P1110*E1110/E1111</f>
        <v>11.926118762034974</v>
      </c>
      <c r="R1111" s="10">
        <f t="shared" ca="1" si="169"/>
        <v>3.5450858712644528E-2</v>
      </c>
      <c r="S1111" s="10">
        <f t="shared" ca="1" si="170"/>
        <v>-3.8819172565733862E-3</v>
      </c>
      <c r="T1111" s="10">
        <f t="shared" ca="1" si="171"/>
        <v>3.9332775969217915E-2</v>
      </c>
      <c r="U1111" s="10"/>
      <c r="V1111" s="11"/>
      <c r="W1111" s="12"/>
      <c r="X1111" s="12"/>
    </row>
    <row r="1112" spans="1:24" x14ac:dyDescent="0.2">
      <c r="A1112" s="3">
        <v>1963.07</v>
      </c>
      <c r="B1112" s="4">
        <v>69.069999999999993</v>
      </c>
      <c r="C1112" s="1">
        <v>2.2033299999999998</v>
      </c>
      <c r="D1112" s="4">
        <v>3.88</v>
      </c>
      <c r="E1112" s="4">
        <v>30.7</v>
      </c>
      <c r="F1112" s="1">
        <f t="shared" ca="1" si="176"/>
        <v>1963.5416666665826</v>
      </c>
      <c r="G1112" s="5">
        <v>4.0199999999999996</v>
      </c>
      <c r="H1112" s="1">
        <f t="shared" ca="1" si="172"/>
        <v>614.21228697068398</v>
      </c>
      <c r="I1112" s="1">
        <f t="shared" ca="1" si="173"/>
        <v>19.593345276547229</v>
      </c>
      <c r="J1112" s="6">
        <f t="shared" ca="1" si="177"/>
        <v>73894.527024973722</v>
      </c>
      <c r="K1112" s="1">
        <f t="shared" ca="1" si="174"/>
        <v>34.503310749185665</v>
      </c>
      <c r="L1112" s="6">
        <f t="shared" ca="1" si="175"/>
        <v>4151.0172992167081</v>
      </c>
      <c r="M1112" s="7">
        <f t="shared" ca="1" si="168"/>
        <v>19.969231885949632</v>
      </c>
      <c r="N1112" s="8">
        <f ca="1">J1112/AVERAGE(L992:L1111)</f>
        <v>23.578826512048273</v>
      </c>
      <c r="O1112" s="13">
        <f ca="1">1/M1112-(G1112/100-(((E1112/E992)^(1/10))-1))</f>
        <v>2.3555825629666585E-2</v>
      </c>
      <c r="P1112" s="5">
        <f ca="1">((G1112/G1113+G1112/1200+((1+G1113/1200)^(-119))*(1-G1112/G1113)))</f>
        <v>1.0049849901462253</v>
      </c>
      <c r="Q1112" s="5">
        <f ca="1">Q1111*P1111*E1111/E1112</f>
        <v>11.897670431939375</v>
      </c>
      <c r="R1112" s="10">
        <f t="shared" ca="1" si="169"/>
        <v>3.8077579765875447E-2</v>
      </c>
      <c r="S1112" s="10">
        <f t="shared" ca="1" si="170"/>
        <v>-4.9269379762899579E-3</v>
      </c>
      <c r="T1112" s="10">
        <f t="shared" ca="1" si="171"/>
        <v>4.3004517742165405E-2</v>
      </c>
      <c r="U1112" s="10"/>
      <c r="V1112" s="11"/>
      <c r="W1112" s="12"/>
      <c r="X1112" s="12"/>
    </row>
    <row r="1113" spans="1:24" x14ac:dyDescent="0.2">
      <c r="A1113" s="3">
        <v>1963.08</v>
      </c>
      <c r="B1113" s="4">
        <v>70.98</v>
      </c>
      <c r="C1113" s="1">
        <v>2.2066699999999999</v>
      </c>
      <c r="D1113" s="4">
        <v>3.92</v>
      </c>
      <c r="E1113" s="4">
        <v>30.7</v>
      </c>
      <c r="F1113" s="1">
        <f t="shared" ca="1" si="176"/>
        <v>1963.6249999999159</v>
      </c>
      <c r="G1113" s="5">
        <v>4</v>
      </c>
      <c r="H1113" s="1">
        <f t="shared" ca="1" si="172"/>
        <v>631.19716416938104</v>
      </c>
      <c r="I1113" s="1">
        <f t="shared" ca="1" si="173"/>
        <v>19.623046580130293</v>
      </c>
      <c r="J1113" s="6">
        <f t="shared" ca="1" si="177"/>
        <v>76134.67397174584</v>
      </c>
      <c r="K1113" s="1">
        <f t="shared" ca="1" si="174"/>
        <v>34.859014983713351</v>
      </c>
      <c r="L1113" s="6">
        <f t="shared" ca="1" si="175"/>
        <v>4204.6762745737342</v>
      </c>
      <c r="M1113" s="7">
        <f t="shared" ca="1" si="168"/>
        <v>20.472637900527669</v>
      </c>
      <c r="N1113" s="8">
        <f ca="1">J1113/AVERAGE(L993:L1112)</f>
        <v>24.163214231057253</v>
      </c>
      <c r="O1113" s="13">
        <f ca="1">1/M1113-(G1113/100-(((E1113/E993)^(1/10))-1))</f>
        <v>2.2147006613098021E-2</v>
      </c>
      <c r="P1113" s="5">
        <f ca="1">((G1113/G1114+G1113/1200+((1+G1114/1200)^(-119))*(1-G1113/G1114)))</f>
        <v>0.99681768074530663</v>
      </c>
      <c r="Q1113" s="5">
        <f ca="1">Q1112*P1112*E1112/E1113</f>
        <v>11.95698020180563</v>
      </c>
      <c r="R1113" s="10">
        <f t="shared" ca="1" si="169"/>
        <v>3.1430477529298173E-2</v>
      </c>
      <c r="S1113" s="10">
        <f t="shared" ca="1" si="170"/>
        <v>-8.4972764927202515E-3</v>
      </c>
      <c r="T1113" s="10">
        <f t="shared" ca="1" si="171"/>
        <v>3.9927754022018425E-2</v>
      </c>
      <c r="U1113" s="10"/>
      <c r="V1113" s="11"/>
      <c r="W1113" s="12"/>
      <c r="X1113" s="12"/>
    </row>
    <row r="1114" spans="1:24" x14ac:dyDescent="0.2">
      <c r="A1114" s="3">
        <v>1963.09</v>
      </c>
      <c r="B1114" s="4">
        <v>72.849999999999994</v>
      </c>
      <c r="C1114" s="1">
        <v>2.21</v>
      </c>
      <c r="D1114" s="4">
        <v>3.96</v>
      </c>
      <c r="E1114" s="4">
        <v>30.7</v>
      </c>
      <c r="F1114" s="1">
        <f t="shared" ca="1" si="176"/>
        <v>1963.7083333332491</v>
      </c>
      <c r="G1114" s="5">
        <v>4.08</v>
      </c>
      <c r="H1114" s="1">
        <f t="shared" ca="1" si="172"/>
        <v>647.8263371335504</v>
      </c>
      <c r="I1114" s="1">
        <f t="shared" ca="1" si="173"/>
        <v>19.652658957654722</v>
      </c>
      <c r="J1114" s="6">
        <f t="shared" ca="1" si="177"/>
        <v>78338.017300152351</v>
      </c>
      <c r="K1114" s="1">
        <f t="shared" ca="1" si="174"/>
        <v>35.214719218241044</v>
      </c>
      <c r="L1114" s="6">
        <f t="shared" ca="1" si="175"/>
        <v>4258.3191284640134</v>
      </c>
      <c r="M1114" s="7">
        <f t="shared" ca="1" si="168"/>
        <v>20.960360090705102</v>
      </c>
      <c r="N1114" s="8">
        <f ca="1">J1114/AVERAGE(L994:L1113)</f>
        <v>24.727136816950292</v>
      </c>
      <c r="O1114" s="13">
        <f ca="1">1/M1114-(G1114/100-(((E1114/E994)^(1/10))-1))</f>
        <v>2.0210426714588718E-2</v>
      </c>
      <c r="P1114" s="5">
        <f ca="1">((G1114/G1115+G1114/1200+((1+G1115/1200)^(-119))*(1-G1114/G1115)))</f>
        <v>1.0009600364438389</v>
      </c>
      <c r="Q1114" s="5">
        <f ca="1">Q1113*P1113*E1113/E1114</f>
        <v>11.918929273481437</v>
      </c>
      <c r="R1114" s="10">
        <f t="shared" ca="1" si="169"/>
        <v>3.0299155865835647E-2</v>
      </c>
      <c r="S1114" s="10">
        <f t="shared" ca="1" si="170"/>
        <v>-5.6394029686827052E-3</v>
      </c>
      <c r="T1114" s="10">
        <f t="shared" ca="1" si="171"/>
        <v>3.5938558834518353E-2</v>
      </c>
      <c r="U1114" s="10"/>
      <c r="V1114" s="11"/>
      <c r="W1114" s="12"/>
      <c r="X1114" s="12"/>
    </row>
    <row r="1115" spans="1:24" x14ac:dyDescent="0.2">
      <c r="A1115" s="3">
        <v>1963.1</v>
      </c>
      <c r="B1115" s="4">
        <v>73.03</v>
      </c>
      <c r="C1115" s="1">
        <v>2.23333</v>
      </c>
      <c r="D1115" s="4">
        <v>3.98</v>
      </c>
      <c r="E1115" s="4">
        <v>30.8</v>
      </c>
      <c r="F1115" s="1">
        <f t="shared" ca="1" si="176"/>
        <v>1963.7916666665824</v>
      </c>
      <c r="G1115" s="5">
        <v>4.1100000000000003</v>
      </c>
      <c r="H1115" s="1">
        <f t="shared" ca="1" si="172"/>
        <v>647.31847694805197</v>
      </c>
      <c r="I1115" s="1">
        <f t="shared" ca="1" si="173"/>
        <v>19.795642532142857</v>
      </c>
      <c r="J1115" s="6">
        <f t="shared" ca="1" si="177"/>
        <v>78476.085972476911</v>
      </c>
      <c r="K1115" s="1">
        <f t="shared" ca="1" si="174"/>
        <v>35.277660389610382</v>
      </c>
      <c r="L1115" s="6">
        <f t="shared" ca="1" si="175"/>
        <v>4276.8016181084213</v>
      </c>
      <c r="M1115" s="7">
        <f t="shared" ca="1" si="168"/>
        <v>20.891344595411489</v>
      </c>
      <c r="N1115" s="8">
        <f ca="1">J1115/AVERAGE(L995:L1114)</f>
        <v>24.63455420656684</v>
      </c>
      <c r="O1115" s="13">
        <f ca="1">1/M1115-(G1115/100-(((E1115/E995)^(1/10))-1))</f>
        <v>2.0021572622875662E-2</v>
      </c>
      <c r="P1115" s="5">
        <f ca="1">((G1115/G1116+G1115/1200+((1+G1116/1200)^(-119))*(1-G1115/G1116)))</f>
        <v>1.0026120567879613</v>
      </c>
      <c r="Q1115" s="5">
        <f ca="1">Q1114*P1114*E1114/E1115</f>
        <v>11.891636906319297</v>
      </c>
      <c r="R1115" s="10">
        <f t="shared" ca="1" si="169"/>
        <v>3.3491536019557344E-2</v>
      </c>
      <c r="S1115" s="10">
        <f t="shared" ca="1" si="170"/>
        <v>-3.586413357661522E-3</v>
      </c>
      <c r="T1115" s="10">
        <f t="shared" ca="1" si="171"/>
        <v>3.7077949377218866E-2</v>
      </c>
      <c r="U1115" s="10"/>
      <c r="V1115" s="11"/>
      <c r="W1115" s="12"/>
      <c r="X1115" s="12"/>
    </row>
    <row r="1116" spans="1:24" x14ac:dyDescent="0.2">
      <c r="A1116" s="3">
        <v>1963.11</v>
      </c>
      <c r="B1116" s="4">
        <v>72.62</v>
      </c>
      <c r="C1116" s="1">
        <v>2.2566700000000002</v>
      </c>
      <c r="D1116" s="4">
        <v>4</v>
      </c>
      <c r="E1116" s="4">
        <v>30.8</v>
      </c>
      <c r="F1116" s="1">
        <f t="shared" ca="1" si="176"/>
        <v>1963.8749999999156</v>
      </c>
      <c r="G1116" s="5">
        <v>4.12</v>
      </c>
      <c r="H1116" s="1">
        <f t="shared" ca="1" si="172"/>
        <v>643.68434610389602</v>
      </c>
      <c r="I1116" s="1">
        <f t="shared" ca="1" si="173"/>
        <v>20.002522078246752</v>
      </c>
      <c r="J1116" s="6">
        <f t="shared" ca="1" si="177"/>
        <v>78237.590703348833</v>
      </c>
      <c r="K1116" s="1">
        <f t="shared" ca="1" si="174"/>
        <v>35.454935064935064</v>
      </c>
      <c r="L1116" s="6">
        <f t="shared" ca="1" si="175"/>
        <v>4309.4238889203434</v>
      </c>
      <c r="M1116" s="7">
        <f t="shared" ca="1" si="168"/>
        <v>20.720399335339692</v>
      </c>
      <c r="N1116" s="8">
        <f ca="1">J1116/AVERAGE(L996:L1115)</f>
        <v>24.423701791634478</v>
      </c>
      <c r="O1116" s="13">
        <f ca="1">1/M1116-(G1116/100-(((E1116/E996)^(1/10))-1))</f>
        <v>2.0692523571010431E-2</v>
      </c>
      <c r="P1116" s="5">
        <f ca="1">((G1116/G1117+G1116/1200+((1+G1117/1200)^(-119))*(1-G1116/G1117)))</f>
        <v>1.0026207678502677</v>
      </c>
      <c r="Q1116" s="5">
        <f ca="1">Q1115*P1115*E1115/E1116</f>
        <v>11.92269853722042</v>
      </c>
      <c r="R1116" s="10">
        <f t="shared" ca="1" si="169"/>
        <v>2.5823336524494422E-2</v>
      </c>
      <c r="S1116" s="10">
        <f t="shared" ca="1" si="170"/>
        <v>-3.5091369210143997E-3</v>
      </c>
      <c r="T1116" s="10">
        <f t="shared" ca="1" si="171"/>
        <v>2.9332473445508822E-2</v>
      </c>
      <c r="U1116" s="10"/>
      <c r="V1116" s="11"/>
      <c r="W1116" s="12"/>
      <c r="X1116" s="12"/>
    </row>
    <row r="1117" spans="1:24" x14ac:dyDescent="0.2">
      <c r="A1117" s="3">
        <v>1963.12</v>
      </c>
      <c r="B1117" s="4">
        <v>74.17</v>
      </c>
      <c r="C1117" s="1">
        <v>2.2799999999999998</v>
      </c>
      <c r="D1117" s="4">
        <v>4.0199999999999996</v>
      </c>
      <c r="E1117" s="4">
        <v>30.9</v>
      </c>
      <c r="F1117" s="1">
        <f t="shared" ca="1" si="176"/>
        <v>1963.9583333332489</v>
      </c>
      <c r="G1117" s="5">
        <v>4.13</v>
      </c>
      <c r="H1117" s="1">
        <f t="shared" ca="1" si="172"/>
        <v>655.29555048543693</v>
      </c>
      <c r="I1117" s="1">
        <f t="shared" ca="1" si="173"/>
        <v>20.14391067961165</v>
      </c>
      <c r="J1117" s="6">
        <f t="shared" ca="1" si="177"/>
        <v>79852.927343912597</v>
      </c>
      <c r="K1117" s="1">
        <f t="shared" ca="1" si="174"/>
        <v>35.516895145631061</v>
      </c>
      <c r="L1117" s="6">
        <f t="shared" ca="1" si="175"/>
        <v>4328.01358935592</v>
      </c>
      <c r="M1117" s="7">
        <f t="shared" ca="1" si="168"/>
        <v>21.038599376737046</v>
      </c>
      <c r="N1117" s="8">
        <f ca="1">J1117/AVERAGE(L997:L1116)</f>
        <v>24.789068553629292</v>
      </c>
      <c r="O1117" s="13">
        <f ca="1">1/M1117-(G1117/100-(((E1117/E997)^(1/10))-1))</f>
        <v>2.0191207824954024E-2</v>
      </c>
      <c r="P1117" s="5">
        <f ca="1">((G1117/G1118+G1117/1200+((1+G1118/1200)^(-119))*(1-G1117/G1118)))</f>
        <v>1.0001974386374914</v>
      </c>
      <c r="Q1117" s="5">
        <f ca="1">Q1116*P1116*E1116/E1117</f>
        <v>11.915259255561301</v>
      </c>
      <c r="R1117" s="10">
        <f t="shared" ca="1" si="169"/>
        <v>1.5880522174610112E-2</v>
      </c>
      <c r="S1117" s="10">
        <f t="shared" ca="1" si="170"/>
        <v>-3.6103662700108785E-3</v>
      </c>
      <c r="T1117" s="10">
        <f t="shared" ca="1" si="171"/>
        <v>1.9490888444620991E-2</v>
      </c>
      <c r="U1117" s="10"/>
      <c r="V1117" s="11"/>
      <c r="W1117" s="12"/>
      <c r="X1117" s="12"/>
    </row>
    <row r="1118" spans="1:24" x14ac:dyDescent="0.2">
      <c r="A1118" s="3">
        <v>1964.01</v>
      </c>
      <c r="B1118" s="4">
        <v>76.45</v>
      </c>
      <c r="C1118" s="1">
        <v>2.2966700000000002</v>
      </c>
      <c r="D1118" s="4">
        <v>4.0733300000000003</v>
      </c>
      <c r="E1118" s="4">
        <v>30.9</v>
      </c>
      <c r="F1118" s="1">
        <f t="shared" ca="1" si="176"/>
        <v>1964.0416666665822</v>
      </c>
      <c r="G1118" s="5">
        <v>4.17</v>
      </c>
      <c r="H1118" s="1">
        <f t="shared" ca="1" si="172"/>
        <v>675.43946116504856</v>
      </c>
      <c r="I1118" s="1">
        <f t="shared" ca="1" si="173"/>
        <v>20.291190938834951</v>
      </c>
      <c r="J1118" s="6">
        <f t="shared" ca="1" si="177"/>
        <v>82513.675079713663</v>
      </c>
      <c r="K1118" s="1">
        <f t="shared" ca="1" si="174"/>
        <v>35.988068284466017</v>
      </c>
      <c r="L1118" s="6">
        <f t="shared" ca="1" si="175"/>
        <v>4396.4084775990841</v>
      </c>
      <c r="M1118" s="7">
        <f t="shared" ca="1" si="168"/>
        <v>21.627216196980921</v>
      </c>
      <c r="N1118" s="8">
        <f ca="1">J1118/AVERAGE(L998:L1117)</f>
        <v>25.471838579072305</v>
      </c>
      <c r="O1118" s="13">
        <f ca="1">1/M1118-(G1118/100-(((E1118/E998)^(1/10))-1))</f>
        <v>1.8497562501543739E-2</v>
      </c>
      <c r="P1118" s="5">
        <f ca="1">((G1118/G1119+G1118/1200+((1+G1119/1200)^(-119))*(1-G1118/G1119)))</f>
        <v>1.0050986215150373</v>
      </c>
      <c r="Q1118" s="5">
        <f ca="1">Q1117*P1117*E1117/E1118</f>
        <v>11.917611788114076</v>
      </c>
      <c r="R1118" s="10">
        <f t="shared" ca="1" si="169"/>
        <v>1.3392673012419865E-2</v>
      </c>
      <c r="S1118" s="10">
        <f t="shared" ca="1" si="170"/>
        <v>-5.7129274244506201E-3</v>
      </c>
      <c r="T1118" s="10">
        <f t="shared" ca="1" si="171"/>
        <v>1.9105600436870485E-2</v>
      </c>
      <c r="U1118" s="10"/>
      <c r="V1118" s="11"/>
      <c r="W1118" s="12"/>
      <c r="X1118" s="12"/>
    </row>
    <row r="1119" spans="1:24" x14ac:dyDescent="0.2">
      <c r="A1119" s="3">
        <v>1964.02</v>
      </c>
      <c r="B1119" s="4">
        <v>77.39</v>
      </c>
      <c r="C1119" s="1">
        <v>2.3133300000000001</v>
      </c>
      <c r="D1119" s="4">
        <v>4.1266699999999998</v>
      </c>
      <c r="E1119" s="4">
        <v>30.9</v>
      </c>
      <c r="F1119" s="1">
        <f t="shared" ca="1" si="176"/>
        <v>1964.1249999999154</v>
      </c>
      <c r="G1119" s="5">
        <v>4.1500000000000004</v>
      </c>
      <c r="H1119" s="1">
        <f t="shared" ca="1" si="172"/>
        <v>683.74440679611655</v>
      </c>
      <c r="I1119" s="1">
        <f t="shared" ca="1" si="173"/>
        <v>20.438382847572814</v>
      </c>
      <c r="J1119" s="6">
        <f t="shared" ca="1" si="177"/>
        <v>83736.299469152655</v>
      </c>
      <c r="K1119" s="1">
        <f t="shared" ca="1" si="174"/>
        <v>36.459329773786408</v>
      </c>
      <c r="L1119" s="6">
        <f t="shared" ca="1" si="175"/>
        <v>4465.0739750661342</v>
      </c>
      <c r="M1119" s="7">
        <f t="shared" ca="1" si="168"/>
        <v>21.832670826710324</v>
      </c>
      <c r="N1119" s="8">
        <f ca="1">J1119/AVERAGE(L999:L1118)</f>
        <v>25.702472478695228</v>
      </c>
      <c r="O1119" s="13">
        <f ca="1">1/M1119-(G1119/100-(((E1119/E999)^(1/10))-1))</f>
        <v>1.8262443104984948E-2</v>
      </c>
      <c r="P1119" s="5">
        <f ca="1">((G1119/G1120+G1119/1200+((1+G1120/1200)^(-119))*(1-G1119/G1120)))</f>
        <v>0.99779409510853112</v>
      </c>
      <c r="Q1119" s="5">
        <f ca="1">Q1118*P1118*E1118/E1119</f>
        <v>11.978375179984816</v>
      </c>
      <c r="R1119" s="10">
        <f t="shared" ca="1" si="169"/>
        <v>8.0839239092016513E-3</v>
      </c>
      <c r="S1119" s="10">
        <f t="shared" ca="1" si="170"/>
        <v>-6.7008680477482763E-3</v>
      </c>
      <c r="T1119" s="10">
        <f t="shared" ca="1" si="171"/>
        <v>1.4784791956949928E-2</v>
      </c>
      <c r="U1119" s="10"/>
      <c r="V1119" s="11"/>
      <c r="W1119" s="12"/>
      <c r="X1119" s="12"/>
    </row>
    <row r="1120" spans="1:24" x14ac:dyDescent="0.2">
      <c r="A1120" s="3">
        <v>1964.03</v>
      </c>
      <c r="B1120" s="4">
        <v>78.8</v>
      </c>
      <c r="C1120" s="1">
        <v>2.33</v>
      </c>
      <c r="D1120" s="4">
        <v>4.18</v>
      </c>
      <c r="E1120" s="4">
        <v>30.9</v>
      </c>
      <c r="F1120" s="1">
        <f t="shared" ca="1" si="176"/>
        <v>1964.2083333332487</v>
      </c>
      <c r="G1120" s="5">
        <v>4.22</v>
      </c>
      <c r="H1120" s="1">
        <f t="shared" ca="1" si="172"/>
        <v>696.20182524271843</v>
      </c>
      <c r="I1120" s="1">
        <f t="shared" ca="1" si="173"/>
        <v>20.585663106796119</v>
      </c>
      <c r="J1120" s="6">
        <f t="shared" ca="1" si="177"/>
        <v>85472.014424552981</v>
      </c>
      <c r="K1120" s="1">
        <f t="shared" ca="1" si="174"/>
        <v>36.930502912621357</v>
      </c>
      <c r="L1120" s="6">
        <f t="shared" ca="1" si="175"/>
        <v>4533.9215773430387</v>
      </c>
      <c r="M1120" s="7">
        <f t="shared" ca="1" si="168"/>
        <v>22.167245585982627</v>
      </c>
      <c r="N1120" s="8">
        <f ca="1">J1120/AVERAGE(L1000:L1119)</f>
        <v>26.083991410252416</v>
      </c>
      <c r="O1120" s="13">
        <f ca="1">1/M1120-(G1120/100-(((E1120/E1000)^(1/10))-1))</f>
        <v>1.6871130342640484E-2</v>
      </c>
      <c r="P1120" s="5">
        <f ca="1">((G1120/G1121+G1120/1200+((1+G1121/1200)^(-119))*(1-G1120/G1121)))</f>
        <v>1.0027078650726009</v>
      </c>
      <c r="Q1120" s="5">
        <f ca="1">Q1119*P1119*E1119/E1120</f>
        <v>11.951952023583438</v>
      </c>
      <c r="R1120" s="10">
        <f t="shared" ca="1" si="169"/>
        <v>9.2539543885130637E-3</v>
      </c>
      <c r="S1120" s="10">
        <f t="shared" ca="1" si="170"/>
        <v>-8.9203745345536323E-3</v>
      </c>
      <c r="T1120" s="10">
        <f t="shared" ca="1" si="171"/>
        <v>1.8174328923066696E-2</v>
      </c>
      <c r="U1120" s="10"/>
      <c r="V1120" s="11"/>
      <c r="W1120" s="12"/>
      <c r="X1120" s="12"/>
    </row>
    <row r="1121" spans="1:24" x14ac:dyDescent="0.2">
      <c r="A1121" s="3">
        <v>1964.04</v>
      </c>
      <c r="B1121" s="4">
        <v>79.94</v>
      </c>
      <c r="C1121" s="1">
        <v>2.34667</v>
      </c>
      <c r="D1121" s="4">
        <v>4.2300000000000004</v>
      </c>
      <c r="E1121" s="4">
        <v>30.9</v>
      </c>
      <c r="F1121" s="1">
        <f t="shared" ca="1" si="176"/>
        <v>1964.2916666665819</v>
      </c>
      <c r="G1121" s="5">
        <v>4.2300000000000004</v>
      </c>
      <c r="H1121" s="1">
        <f t="shared" ca="1" si="172"/>
        <v>706.27378058252418</v>
      </c>
      <c r="I1121" s="1">
        <f t="shared" ca="1" si="173"/>
        <v>20.732943366019416</v>
      </c>
      <c r="J1121" s="6">
        <f t="shared" ca="1" si="177"/>
        <v>86920.652082566463</v>
      </c>
      <c r="K1121" s="1">
        <f t="shared" ca="1" si="174"/>
        <v>37.372255339805825</v>
      </c>
      <c r="L1121" s="6">
        <f t="shared" ca="1" si="175"/>
        <v>4599.3790131255464</v>
      </c>
      <c r="M1121" s="7">
        <f t="shared" ca="1" si="168"/>
        <v>22.422192169737162</v>
      </c>
      <c r="N1121" s="8">
        <f ca="1">J1121/AVERAGE(L1001:L1120)</f>
        <v>26.370888403447559</v>
      </c>
      <c r="O1121" s="13">
        <f ca="1">1/M1121-(G1121/100-(((E1121/E1001)^(1/10))-1))</f>
        <v>1.6635908141929945E-2</v>
      </c>
      <c r="P1121" s="5">
        <f ca="1">((G1121/G1122+G1121/1200+((1+G1122/1200)^(-119))*(1-G1121/G1122)))</f>
        <v>1.0059547846225443</v>
      </c>
      <c r="Q1121" s="5">
        <f ca="1">Q1120*P1120*E1120/E1121</f>
        <v>11.984316297017502</v>
      </c>
      <c r="R1121" s="10">
        <f t="shared" ca="1" si="169"/>
        <v>2.1808639941738317E-3</v>
      </c>
      <c r="S1121" s="10">
        <f t="shared" ca="1" si="170"/>
        <v>-1.1090187213023905E-2</v>
      </c>
      <c r="T1121" s="10">
        <f t="shared" ca="1" si="171"/>
        <v>1.3271051207197737E-2</v>
      </c>
      <c r="U1121" s="10"/>
      <c r="V1121" s="11"/>
      <c r="W1121" s="12"/>
      <c r="X1121" s="12"/>
    </row>
    <row r="1122" spans="1:24" x14ac:dyDescent="0.2">
      <c r="A1122" s="3">
        <v>1964.05</v>
      </c>
      <c r="B1122" s="4">
        <v>80.72</v>
      </c>
      <c r="C1122" s="1">
        <v>2.3633299999999999</v>
      </c>
      <c r="D1122" s="4">
        <v>4.28</v>
      </c>
      <c r="E1122" s="4">
        <v>30.9</v>
      </c>
      <c r="F1122" s="1">
        <f t="shared" ca="1" si="176"/>
        <v>1964.3749999999152</v>
      </c>
      <c r="G1122" s="5">
        <v>4.2</v>
      </c>
      <c r="H1122" s="1">
        <f t="shared" ca="1" si="172"/>
        <v>713.16511844660192</v>
      </c>
      <c r="I1122" s="1">
        <f t="shared" ca="1" si="173"/>
        <v>20.880135274757279</v>
      </c>
      <c r="J1122" s="6">
        <f t="shared" ca="1" si="177"/>
        <v>87982.906573621352</v>
      </c>
      <c r="K1122" s="1">
        <f t="shared" ca="1" si="174"/>
        <v>37.814007766990294</v>
      </c>
      <c r="L1122" s="6">
        <f t="shared" ca="1" si="175"/>
        <v>4665.0996052415685</v>
      </c>
      <c r="M1122" s="7">
        <f t="shared" ca="1" si="168"/>
        <v>22.574330769563826</v>
      </c>
      <c r="N1122" s="8">
        <f ca="1">J1122/AVERAGE(L1002:L1121)</f>
        <v>26.536112909394088</v>
      </c>
      <c r="O1122" s="13">
        <f ca="1">1/M1122-(G1122/100-(((E1122/E1002)^(1/10))-1))</f>
        <v>1.6257628241597939E-2</v>
      </c>
      <c r="P1122" s="5">
        <f ca="1">((G1122/G1123+G1122/1200+((1+G1123/1200)^(-119))*(1-G1122/G1123)))</f>
        <v>1.0059331710218815</v>
      </c>
      <c r="Q1122" s="5">
        <f ca="1">Q1121*P1121*E1121/E1122</f>
        <v>12.055680319414689</v>
      </c>
      <c r="R1122" s="10">
        <f t="shared" ca="1" si="169"/>
        <v>-3.014996991643204E-3</v>
      </c>
      <c r="S1122" s="10">
        <f t="shared" ca="1" si="170"/>
        <v>-1.2767132461679709E-2</v>
      </c>
      <c r="T1122" s="10">
        <f t="shared" ca="1" si="171"/>
        <v>9.7521354700365048E-3</v>
      </c>
      <c r="U1122" s="10"/>
      <c r="V1122" s="11"/>
      <c r="W1122" s="12"/>
      <c r="X1122" s="12"/>
    </row>
    <row r="1123" spans="1:24" x14ac:dyDescent="0.2">
      <c r="A1123" s="3">
        <v>1964.06</v>
      </c>
      <c r="B1123" s="4">
        <v>80.239999999999995</v>
      </c>
      <c r="C1123" s="1">
        <v>2.38</v>
      </c>
      <c r="D1123" s="4">
        <v>4.33</v>
      </c>
      <c r="E1123" s="4">
        <v>31</v>
      </c>
      <c r="F1123" s="1">
        <f t="shared" ca="1" si="176"/>
        <v>1964.4583333332484</v>
      </c>
      <c r="G1123" s="5">
        <v>4.17</v>
      </c>
      <c r="H1123" s="1">
        <f t="shared" ca="1" si="172"/>
        <v>706.63744258064514</v>
      </c>
      <c r="I1123" s="1">
        <f t="shared" ca="1" si="173"/>
        <v>20.95958516129032</v>
      </c>
      <c r="J1123" s="6">
        <f t="shared" ca="1" si="177"/>
        <v>87393.071041305026</v>
      </c>
      <c r="K1123" s="1">
        <f t="shared" ca="1" si="174"/>
        <v>38.132354516129027</v>
      </c>
      <c r="L1123" s="6">
        <f t="shared" ca="1" si="175"/>
        <v>4716.0019642179795</v>
      </c>
      <c r="M1123" s="7">
        <f t="shared" ca="1" si="168"/>
        <v>22.300288036082783</v>
      </c>
      <c r="N1123" s="8">
        <f ca="1">J1123/AVERAGE(L1003:L1122)</f>
        <v>26.201151795356203</v>
      </c>
      <c r="O1123" s="13">
        <f ca="1">1/M1123-(G1123/100-(((E1123/E1003)^(1/10))-1))</f>
        <v>1.7429662017281439E-2</v>
      </c>
      <c r="P1123" s="5">
        <f ca="1">((G1123/G1124+G1123/1200+((1+G1124/1200)^(-119))*(1-G1123/G1124)))</f>
        <v>1.0018543915381173</v>
      </c>
      <c r="Q1123" s="5">
        <f ca="1">Q1122*P1122*E1122/E1123</f>
        <v>12.088088704365438</v>
      </c>
      <c r="R1123" s="10">
        <f t="shared" ca="1" si="169"/>
        <v>-2.7048679423667954E-3</v>
      </c>
      <c r="S1123" s="10">
        <f t="shared" ca="1" si="170"/>
        <v>-1.2946635205408064E-2</v>
      </c>
      <c r="T1123" s="10">
        <f t="shared" ca="1" si="171"/>
        <v>1.0241767263041268E-2</v>
      </c>
      <c r="U1123" s="10"/>
      <c r="V1123" s="11"/>
      <c r="W1123" s="12"/>
      <c r="X1123" s="12"/>
    </row>
    <row r="1124" spans="1:24" x14ac:dyDescent="0.2">
      <c r="A1124" s="3">
        <v>1964.07</v>
      </c>
      <c r="B1124" s="4">
        <v>83.22</v>
      </c>
      <c r="C1124" s="1">
        <v>2.4</v>
      </c>
      <c r="D1124" s="4">
        <v>4.3766699999999998</v>
      </c>
      <c r="E1124" s="4">
        <v>31.1</v>
      </c>
      <c r="F1124" s="1">
        <f t="shared" ca="1" si="176"/>
        <v>1964.5416666665817</v>
      </c>
      <c r="G1124" s="5">
        <v>4.1900000000000004</v>
      </c>
      <c r="H1124" s="1">
        <f t="shared" ca="1" si="172"/>
        <v>730.5244263665594</v>
      </c>
      <c r="I1124" s="1">
        <f t="shared" ca="1" si="173"/>
        <v>21.067755627009642</v>
      </c>
      <c r="J1124" s="6">
        <f t="shared" ca="1" si="177"/>
        <v>90564.411898643157</v>
      </c>
      <c r="K1124" s="1">
        <f t="shared" ca="1" si="174"/>
        <v>38.419422508360121</v>
      </c>
      <c r="L1124" s="6">
        <f t="shared" ca="1" si="175"/>
        <v>4762.924112285923</v>
      </c>
      <c r="M1124" s="7">
        <f t="shared" ca="1" si="168"/>
        <v>22.984351845738388</v>
      </c>
      <c r="N1124" s="8">
        <f ca="1">J1124/AVERAGE(L1004:L1123)</f>
        <v>26.989715153331527</v>
      </c>
      <c r="O1124" s="13">
        <f ca="1">1/M1124-(G1124/100-(((E1124/E1004)^(1/10))-1))</f>
        <v>1.6221768966826179E-2</v>
      </c>
      <c r="P1124" s="5">
        <f ca="1">((G1124/G1125+G1124/1200+((1+G1125/1200)^(-119))*(1-G1124/G1125)))</f>
        <v>1.0034916666666667</v>
      </c>
      <c r="Q1124" s="5">
        <f ca="1">Q1123*P1123*E1123/E1124</f>
        <v>12.071564224015933</v>
      </c>
      <c r="R1124" s="10">
        <f t="shared" ca="1" si="169"/>
        <v>-1.8945039250053863E-2</v>
      </c>
      <c r="S1124" s="10">
        <f t="shared" ca="1" si="170"/>
        <v>-1.4835150590170598E-2</v>
      </c>
      <c r="T1124" s="10">
        <f t="shared" ca="1" si="171"/>
        <v>-4.1098886598832651E-3</v>
      </c>
      <c r="U1124" s="10"/>
      <c r="V1124" s="11"/>
      <c r="W1124" s="12"/>
      <c r="X1124" s="12"/>
    </row>
    <row r="1125" spans="1:24" x14ac:dyDescent="0.2">
      <c r="A1125" s="3">
        <v>1964.08</v>
      </c>
      <c r="B1125" s="4">
        <v>82</v>
      </c>
      <c r="C1125" s="1">
        <v>2.42</v>
      </c>
      <c r="D1125" s="4">
        <v>4.42333</v>
      </c>
      <c r="E1125" s="4">
        <v>31</v>
      </c>
      <c r="F1125" s="1">
        <f t="shared" ca="1" si="176"/>
        <v>1964.624999999915</v>
      </c>
      <c r="G1125" s="5">
        <v>4.1900000000000004</v>
      </c>
      <c r="H1125" s="1">
        <f t="shared" ca="1" si="172"/>
        <v>722.13696774193545</v>
      </c>
      <c r="I1125" s="1">
        <f t="shared" ca="1" si="173"/>
        <v>21.311847096774191</v>
      </c>
      <c r="J1125" s="6">
        <f t="shared" ca="1" si="177"/>
        <v>89744.776039134304</v>
      </c>
      <c r="K1125" s="1">
        <f t="shared" ca="1" si="174"/>
        <v>38.954269677096775</v>
      </c>
      <c r="L1125" s="6">
        <f t="shared" ca="1" si="175"/>
        <v>4841.1068316729752</v>
      </c>
      <c r="M1125" s="7">
        <f t="shared" ca="1" si="168"/>
        <v>22.650407292938784</v>
      </c>
      <c r="N1125" s="8">
        <f ca="1">J1125/AVERAGE(L1005:L1124)</f>
        <v>26.584322276294245</v>
      </c>
      <c r="O1125" s="13">
        <f ca="1">1/M1125-(G1125/100-(((E1125/E1005)^(1/10))-1))</f>
        <v>1.6536508374959645E-2</v>
      </c>
      <c r="P1125" s="5">
        <f ca="1">((G1125/G1126+G1125/1200+((1+G1126/1200)^(-119))*(1-G1125/G1126)))</f>
        <v>1.002681738459152</v>
      </c>
      <c r="Q1125" s="5">
        <f ca="1">Q1124*P1124*E1124/E1125</f>
        <v>12.152790599536072</v>
      </c>
      <c r="R1125" s="10">
        <f t="shared" ca="1" si="169"/>
        <v>-2.299068010133043E-2</v>
      </c>
      <c r="S1125" s="10">
        <f t="shared" ca="1" si="170"/>
        <v>-1.7589435600864012E-2</v>
      </c>
      <c r="T1125" s="10">
        <f t="shared" ca="1" si="171"/>
        <v>-5.4012445004664178E-3</v>
      </c>
      <c r="U1125" s="10"/>
      <c r="V1125" s="11"/>
      <c r="W1125" s="12"/>
      <c r="X1125" s="12"/>
    </row>
    <row r="1126" spans="1:24" x14ac:dyDescent="0.2">
      <c r="A1126" s="3">
        <v>1964.09</v>
      </c>
      <c r="B1126" s="4">
        <v>83.41</v>
      </c>
      <c r="C1126" s="1">
        <v>2.44</v>
      </c>
      <c r="D1126" s="4">
        <v>4.47</v>
      </c>
      <c r="E1126" s="4">
        <v>31.1</v>
      </c>
      <c r="F1126" s="1">
        <f t="shared" ca="1" si="176"/>
        <v>1964.7083333332482</v>
      </c>
      <c r="G1126" s="5">
        <v>4.2</v>
      </c>
      <c r="H1126" s="1">
        <f t="shared" ca="1" si="172"/>
        <v>732.19229035369767</v>
      </c>
      <c r="I1126" s="1">
        <f t="shared" ca="1" si="173"/>
        <v>21.418884887459804</v>
      </c>
      <c r="J1126" s="6">
        <f t="shared" ca="1" si="177"/>
        <v>91216.240330346613</v>
      </c>
      <c r="K1126" s="1">
        <f t="shared" ca="1" si="174"/>
        <v>39.238694855305461</v>
      </c>
      <c r="L1126" s="6">
        <f t="shared" ca="1" si="175"/>
        <v>4888.3418568115248</v>
      </c>
      <c r="M1126" s="7">
        <f t="shared" ca="1" si="168"/>
        <v>22.892221984231679</v>
      </c>
      <c r="N1126" s="8">
        <f ca="1">J1126/AVERAGE(L1006:L1125)</f>
        <v>26.854044617703902</v>
      </c>
      <c r="O1126" s="13">
        <f ca="1">1/M1126-(G1126/100-(((E1126/E1006)^(1/10))-1))</f>
        <v>1.6674819662362984E-2</v>
      </c>
      <c r="P1126" s="5">
        <f ca="1">((G1126/G1127+G1126/1200+((1+G1127/1200)^(-119))*(1-G1126/G1127)))</f>
        <v>1.0043103042309414</v>
      </c>
      <c r="Q1126" s="5">
        <f ca="1">Q1125*P1125*E1125/E1126</f>
        <v>12.146199915423116</v>
      </c>
      <c r="R1126" s="10">
        <f t="shared" ca="1" si="169"/>
        <v>-3.5963149282603246E-2</v>
      </c>
      <c r="S1126" s="10">
        <f t="shared" ca="1" si="170"/>
        <v>-1.8051889864259096E-2</v>
      </c>
      <c r="T1126" s="10">
        <f t="shared" ca="1" si="171"/>
        <v>-1.791125941834415E-2</v>
      </c>
      <c r="U1126" s="10"/>
      <c r="V1126" s="11"/>
      <c r="W1126" s="12"/>
      <c r="X1126" s="12"/>
    </row>
    <row r="1127" spans="1:24" x14ac:dyDescent="0.2">
      <c r="A1127" s="3">
        <v>1964.1</v>
      </c>
      <c r="B1127" s="4">
        <v>84.85</v>
      </c>
      <c r="C1127" s="1">
        <v>2.46</v>
      </c>
      <c r="D1127" s="4">
        <v>4.4966699999999999</v>
      </c>
      <c r="E1127" s="4">
        <v>31.1</v>
      </c>
      <c r="F1127" s="1">
        <f t="shared" ca="1" si="176"/>
        <v>1964.7916666665815</v>
      </c>
      <c r="G1127" s="5">
        <v>4.1900000000000004</v>
      </c>
      <c r="H1127" s="1">
        <f t="shared" ca="1" si="172"/>
        <v>744.83294372990338</v>
      </c>
      <c r="I1127" s="1">
        <f t="shared" ca="1" si="173"/>
        <v>21.594449517684886</v>
      </c>
      <c r="J1127" s="6">
        <f t="shared" ca="1" si="177"/>
        <v>93015.19387720454</v>
      </c>
      <c r="K1127" s="1">
        <f t="shared" ca="1" si="174"/>
        <v>39.472810289710601</v>
      </c>
      <c r="L1127" s="6">
        <f t="shared" ca="1" si="175"/>
        <v>4929.388707740829</v>
      </c>
      <c r="M1127" s="7">
        <f t="shared" ca="1" si="168"/>
        <v>23.212154680675329</v>
      </c>
      <c r="N1127" s="8">
        <f ca="1">J1127/AVERAGE(L1007:L1126)</f>
        <v>27.214540709714296</v>
      </c>
      <c r="O1127" s="13">
        <f ca="1">1/M1127-(G1127/100-(((E1127/E1007)^(1/10))-1))</f>
        <v>1.6172738247145657E-2</v>
      </c>
      <c r="P1127" s="5">
        <f ca="1">((G1127/G1128+G1127/1200+((1+G1128/1200)^(-119))*(1-G1127/G1128)))</f>
        <v>1.0067389096967414</v>
      </c>
      <c r="Q1127" s="5">
        <f ca="1">Q1126*P1126*E1126/E1127</f>
        <v>12.198553732308424</v>
      </c>
      <c r="R1127" s="10">
        <f t="shared" ca="1" si="169"/>
        <v>-3.652864214333662E-2</v>
      </c>
      <c r="S1127" s="10">
        <f t="shared" ca="1" si="170"/>
        <v>-1.7851620173030325E-2</v>
      </c>
      <c r="T1127" s="10">
        <f t="shared" ca="1" si="171"/>
        <v>-1.8677021970306296E-2</v>
      </c>
      <c r="U1127" s="10"/>
      <c r="V1127" s="11"/>
      <c r="W1127" s="12"/>
      <c r="X1127" s="12"/>
    </row>
    <row r="1128" spans="1:24" x14ac:dyDescent="0.2">
      <c r="A1128" s="3">
        <v>1964.11</v>
      </c>
      <c r="B1128" s="4">
        <v>85.44</v>
      </c>
      <c r="C1128" s="1">
        <v>2.48</v>
      </c>
      <c r="D1128" s="4">
        <v>4.5233299999999996</v>
      </c>
      <c r="E1128" s="4">
        <v>31.2</v>
      </c>
      <c r="F1128" s="1">
        <f t="shared" ca="1" si="176"/>
        <v>1964.8749999999147</v>
      </c>
      <c r="G1128" s="5">
        <v>4.1500000000000004</v>
      </c>
      <c r="H1128" s="1">
        <f t="shared" ca="1" si="172"/>
        <v>747.60821538461539</v>
      </c>
      <c r="I1128" s="1">
        <f t="shared" ca="1" si="173"/>
        <v>21.700238461538461</v>
      </c>
      <c r="J1128" s="6">
        <f t="shared" ca="1" si="177"/>
        <v>93587.599755042582</v>
      </c>
      <c r="K1128" s="1">
        <f t="shared" ca="1" si="174"/>
        <v>39.579572435576921</v>
      </c>
      <c r="L1128" s="6">
        <f t="shared" ca="1" si="175"/>
        <v>4954.6769382019747</v>
      </c>
      <c r="M1128" s="7">
        <f t="shared" ca="1" si="168"/>
        <v>23.225019793095818</v>
      </c>
      <c r="N1128" s="8">
        <f ca="1">J1128/AVERAGE(L1008:L1127)</f>
        <v>27.214609565060371</v>
      </c>
      <c r="O1128" s="13">
        <f ca="1">1/M1128-(G1128/100-(((E1128/E1008)^(1/10))-1))</f>
        <v>1.6874766984181146E-2</v>
      </c>
      <c r="P1128" s="5">
        <f ca="1">((G1128/G1129+G1128/1200+((1+G1129/1200)^(-119))*(1-G1128/G1129)))</f>
        <v>1.0010262918409112</v>
      </c>
      <c r="Q1128" s="5">
        <f ca="1">Q1127*P1127*E1127/E1128</f>
        <v>12.241397278301745</v>
      </c>
      <c r="R1128" s="10">
        <f t="shared" ca="1" si="169"/>
        <v>-3.4327272781261131E-2</v>
      </c>
      <c r="S1128" s="10">
        <f t="shared" ca="1" si="170"/>
        <v>-1.6841120852763569E-2</v>
      </c>
      <c r="T1128" s="10">
        <f t="shared" ca="1" si="171"/>
        <v>-1.7486151928497562E-2</v>
      </c>
      <c r="U1128" s="10"/>
      <c r="V1128" s="11"/>
      <c r="W1128" s="12"/>
      <c r="X1128" s="12"/>
    </row>
    <row r="1129" spans="1:24" x14ac:dyDescent="0.2">
      <c r="A1129" s="3">
        <v>1964.12</v>
      </c>
      <c r="B1129" s="4">
        <v>83.96</v>
      </c>
      <c r="C1129" s="1">
        <v>2.5</v>
      </c>
      <c r="D1129" s="4">
        <v>4.55</v>
      </c>
      <c r="E1129" s="4">
        <v>31.2</v>
      </c>
      <c r="F1129" s="1">
        <f t="shared" ca="1" si="176"/>
        <v>1964.958333333248</v>
      </c>
      <c r="G1129" s="5">
        <v>4.18</v>
      </c>
      <c r="H1129" s="1">
        <f t="shared" ca="1" si="172"/>
        <v>734.65807307692307</v>
      </c>
      <c r="I1129" s="1">
        <f t="shared" ca="1" si="173"/>
        <v>21.875240384615385</v>
      </c>
      <c r="J1129" s="6">
        <f t="shared" ca="1" si="177"/>
        <v>92194.66633952492</v>
      </c>
      <c r="K1129" s="1">
        <f t="shared" ca="1" si="174"/>
        <v>39.812937499999997</v>
      </c>
      <c r="L1129" s="6">
        <f t="shared" ca="1" si="175"/>
        <v>4996.2569300242776</v>
      </c>
      <c r="M1129" s="7">
        <f t="shared" ca="1" si="168"/>
        <v>22.752984772787261</v>
      </c>
      <c r="N1129" s="8">
        <f ca="1">J1129/AVERAGE(L1009:L1128)</f>
        <v>26.648307034113841</v>
      </c>
      <c r="O1129" s="13">
        <f ca="1">1/M1129-(G1129/100-(((E1129/E1009)^(1/10))-1))</f>
        <v>1.7847660253903178E-2</v>
      </c>
      <c r="P1129" s="5">
        <f ca="1">((G1129/G1130+G1129/1200+((1+G1130/1200)^(-119))*(1-G1129/G1130)))</f>
        <v>1.002673029102392</v>
      </c>
      <c r="Q1129" s="5">
        <f ca="1">Q1128*P1128*E1128/E1129</f>
        <v>12.253960524449818</v>
      </c>
      <c r="R1129" s="10">
        <f t="shared" ca="1" si="169"/>
        <v>-3.9680556761409025E-2</v>
      </c>
      <c r="S1129" s="10">
        <f t="shared" ca="1" si="170"/>
        <v>-1.5378885425028854E-2</v>
      </c>
      <c r="T1129" s="10">
        <f t="shared" ca="1" si="171"/>
        <v>-2.4301671336380171E-2</v>
      </c>
      <c r="U1129" s="10"/>
      <c r="V1129" s="11"/>
      <c r="W1129" s="12"/>
      <c r="X1129" s="12"/>
    </row>
    <row r="1130" spans="1:24" x14ac:dyDescent="0.2">
      <c r="A1130" s="3">
        <v>1965.01</v>
      </c>
      <c r="B1130" s="4">
        <v>86.12</v>
      </c>
      <c r="C1130" s="1">
        <v>2.51667</v>
      </c>
      <c r="D1130" s="4">
        <v>4.5933299999999999</v>
      </c>
      <c r="E1130" s="4">
        <v>31.2</v>
      </c>
      <c r="F1130" s="1">
        <f t="shared" ca="1" si="176"/>
        <v>1965.0416666665812</v>
      </c>
      <c r="G1130" s="5">
        <v>4.1900000000000004</v>
      </c>
      <c r="H1130" s="1">
        <f t="shared" ca="1" si="172"/>
        <v>753.55828076923069</v>
      </c>
      <c r="I1130" s="1">
        <f t="shared" ca="1" si="173"/>
        <v>22.021104487500001</v>
      </c>
      <c r="J1130" s="6">
        <f t="shared" ca="1" si="177"/>
        <v>94796.807540153357</v>
      </c>
      <c r="K1130" s="1">
        <f t="shared" ca="1" si="174"/>
        <v>40.192079166346154</v>
      </c>
      <c r="L1130" s="6">
        <f t="shared" ca="1" si="175"/>
        <v>5056.1196003066962</v>
      </c>
      <c r="M1130" s="7">
        <f t="shared" ca="1" si="168"/>
        <v>23.26933508192246</v>
      </c>
      <c r="N1130" s="8">
        <f ca="1">J1130/AVERAGE(L1010:L1129)</f>
        <v>27.237870222779144</v>
      </c>
      <c r="O1130" s="13">
        <f ca="1">1/M1130-(G1130/100-(((E1130/E1010)^(1/10))-1))</f>
        <v>1.6772396482347532E-2</v>
      </c>
      <c r="P1130" s="5">
        <f ca="1">((G1130/G1131+G1130/1200+((1+G1131/1200)^(-119))*(1-G1130/G1131)))</f>
        <v>1.0018725618126394</v>
      </c>
      <c r="Q1130" s="5">
        <f ca="1">Q1129*P1129*E1129/E1130</f>
        <v>12.286715717551235</v>
      </c>
      <c r="R1130" s="10">
        <f t="shared" ca="1" si="169"/>
        <v>-3.4755937557960692E-2</v>
      </c>
      <c r="S1130" s="10">
        <f t="shared" ca="1" si="170"/>
        <v>-1.5891883407673668E-2</v>
      </c>
      <c r="T1130" s="10">
        <f t="shared" ca="1" si="171"/>
        <v>-1.8864054150287024E-2</v>
      </c>
      <c r="U1130" s="10"/>
      <c r="V1130" s="11"/>
      <c r="W1130" s="12"/>
      <c r="X1130" s="12"/>
    </row>
    <row r="1131" spans="1:24" x14ac:dyDescent="0.2">
      <c r="A1131" s="3">
        <v>1965.02</v>
      </c>
      <c r="B1131" s="4">
        <v>86.75</v>
      </c>
      <c r="C1131" s="1">
        <v>2.5333299999999999</v>
      </c>
      <c r="D1131" s="4">
        <v>4.6366699999999996</v>
      </c>
      <c r="E1131" s="4">
        <v>31.2</v>
      </c>
      <c r="F1131" s="1">
        <f t="shared" ca="1" si="176"/>
        <v>1965.1249999999145</v>
      </c>
      <c r="G1131" s="5">
        <v>4.21</v>
      </c>
      <c r="H1131" s="1">
        <f t="shared" ca="1" si="172"/>
        <v>759.07084134615388</v>
      </c>
      <c r="I1131" s="1">
        <f t="shared" ca="1" si="173"/>
        <v>22.166881089423075</v>
      </c>
      <c r="J1131" s="6">
        <f t="shared" ca="1" si="177"/>
        <v>95722.662414601087</v>
      </c>
      <c r="K1131" s="1">
        <f t="shared" ca="1" si="174"/>
        <v>40.571308333653846</v>
      </c>
      <c r="L1131" s="6">
        <f t="shared" ca="1" si="175"/>
        <v>5116.2466528865516</v>
      </c>
      <c r="M1131" s="7">
        <f t="shared" ca="1" si="168"/>
        <v>23.372068272751335</v>
      </c>
      <c r="N1131" s="8">
        <f ca="1">J1131/AVERAGE(L1011:L1130)</f>
        <v>27.342132127815145</v>
      </c>
      <c r="O1131" s="13">
        <f ca="1">1/M1131-(G1131/100-(((E1131/E1011)^(1/10))-1))</f>
        <v>1.6383497482970688E-2</v>
      </c>
      <c r="P1131" s="5">
        <f ca="1">((G1131/G1132+G1131/1200+((1+G1132/1200)^(-119))*(1-G1131/G1132)))</f>
        <v>1.0035083333333332</v>
      </c>
      <c r="Q1131" s="5">
        <f ca="1">Q1130*P1130*E1130/E1131</f>
        <v>12.309723352206678</v>
      </c>
      <c r="R1131" s="10">
        <f t="shared" ca="1" si="169"/>
        <v>-2.6489022094819736E-2</v>
      </c>
      <c r="S1131" s="10">
        <f t="shared" ca="1" si="170"/>
        <v>-1.5463666017966449E-2</v>
      </c>
      <c r="T1131" s="10">
        <f t="shared" ca="1" si="171"/>
        <v>-1.1025356076853288E-2</v>
      </c>
      <c r="U1131" s="10"/>
      <c r="V1131" s="11"/>
      <c r="W1131" s="12"/>
      <c r="X1131" s="12"/>
    </row>
    <row r="1132" spans="1:24" x14ac:dyDescent="0.2">
      <c r="A1132" s="3">
        <v>1965.03</v>
      </c>
      <c r="B1132" s="4">
        <v>86.83</v>
      </c>
      <c r="C1132" s="1">
        <v>2.5499999999999998</v>
      </c>
      <c r="D1132" s="4">
        <v>4.68</v>
      </c>
      <c r="E1132" s="4">
        <v>31.3</v>
      </c>
      <c r="F1132" s="1">
        <f t="shared" ca="1" si="176"/>
        <v>1965.2083333332478</v>
      </c>
      <c r="G1132" s="5">
        <v>4.21</v>
      </c>
      <c r="H1132" s="1">
        <f t="shared" ca="1" si="172"/>
        <v>757.34346613418518</v>
      </c>
      <c r="I1132" s="1">
        <f t="shared" ca="1" si="173"/>
        <v>22.241458466453668</v>
      </c>
      <c r="J1132" s="6">
        <f t="shared" ca="1" si="177"/>
        <v>95738.561695796889</v>
      </c>
      <c r="K1132" s="1">
        <f t="shared" ca="1" si="174"/>
        <v>40.819617891373795</v>
      </c>
      <c r="L1132" s="6">
        <f t="shared" ca="1" si="175"/>
        <v>5160.1574195131807</v>
      </c>
      <c r="M1132" s="7">
        <f t="shared" ca="1" si="168"/>
        <v>23.25352820003484</v>
      </c>
      <c r="N1132" s="8">
        <f ca="1">J1132/AVERAGE(L1012:L1131)</f>
        <v>27.187223882061463</v>
      </c>
      <c r="O1132" s="13">
        <f ca="1">1/M1132-(G1132/100-(((E1132/E1012)^(1/10))-1))</f>
        <v>1.6926684744402738E-2</v>
      </c>
      <c r="P1132" s="5">
        <f ca="1">((G1132/G1133+G1132/1200+((1+G1133/1200)^(-119))*(1-G1132/G1133)))</f>
        <v>1.0043182615408479</v>
      </c>
      <c r="Q1132" s="5">
        <f ca="1">Q1131*P1131*E1131/E1132</f>
        <v>12.313443798945073</v>
      </c>
      <c r="R1132" s="10">
        <f t="shared" ca="1" si="169"/>
        <v>-2.2138064932353707E-2</v>
      </c>
      <c r="S1132" s="10">
        <f t="shared" ca="1" si="170"/>
        <v>-1.7587657286617708E-2</v>
      </c>
      <c r="T1132" s="10">
        <f t="shared" ca="1" si="171"/>
        <v>-4.5504076457359988E-3</v>
      </c>
      <c r="U1132" s="10"/>
      <c r="V1132" s="11"/>
      <c r="W1132" s="12"/>
      <c r="X1132" s="12"/>
    </row>
    <row r="1133" spans="1:24" x14ac:dyDescent="0.2">
      <c r="A1133" s="3">
        <v>1965.04</v>
      </c>
      <c r="B1133" s="4">
        <v>87.97</v>
      </c>
      <c r="C1133" s="1">
        <v>2.57</v>
      </c>
      <c r="D1133" s="4">
        <v>4.7333299999999996</v>
      </c>
      <c r="E1133" s="4">
        <v>31.4</v>
      </c>
      <c r="F1133" s="1">
        <f t="shared" ca="1" si="176"/>
        <v>1965.291666666581</v>
      </c>
      <c r="G1133" s="5">
        <v>4.2</v>
      </c>
      <c r="H1133" s="1">
        <f t="shared" ca="1" si="172"/>
        <v>764.84311815286628</v>
      </c>
      <c r="I1133" s="1">
        <f t="shared" ca="1" si="173"/>
        <v>22.344513057324839</v>
      </c>
      <c r="J1133" s="6">
        <f t="shared" ca="1" si="177"/>
        <v>96922.007823906941</v>
      </c>
      <c r="K1133" s="1">
        <f t="shared" ca="1" si="174"/>
        <v>41.153289490127385</v>
      </c>
      <c r="L1133" s="6">
        <f t="shared" ca="1" si="175"/>
        <v>5215.0033794831579</v>
      </c>
      <c r="M1133" s="7">
        <f t="shared" ca="1" si="168"/>
        <v>23.420551954771295</v>
      </c>
      <c r="N1133" s="8">
        <f ca="1">J1133/AVERAGE(L1013:L1132)</f>
        <v>27.365269983870913</v>
      </c>
      <c r="O1133" s="13">
        <f ca="1">1/M1133-(G1133/100-(((E1133/E1013)^(1/10))-1))</f>
        <v>1.7044142006345749E-2</v>
      </c>
      <c r="P1133" s="5">
        <f ca="1">((G1133/G1134+G1133/1200+((1+G1134/1200)^(-119))*(1-G1133/G1134)))</f>
        <v>1.0026904475729863</v>
      </c>
      <c r="Q1133" s="5">
        <f ca="1">Q1132*P1132*E1132/E1133</f>
        <v>12.327232340852936</v>
      </c>
      <c r="R1133" s="10">
        <f t="shared" ca="1" si="169"/>
        <v>-2.2265125296573873E-2</v>
      </c>
      <c r="S1133" s="10">
        <f t="shared" ca="1" si="170"/>
        <v>-2.0791407964532826E-2</v>
      </c>
      <c r="T1133" s="10">
        <f t="shared" ca="1" si="171"/>
        <v>-1.4737173320410468E-3</v>
      </c>
      <c r="U1133" s="10"/>
      <c r="V1133" s="11"/>
      <c r="W1133" s="12"/>
      <c r="X1133" s="12"/>
    </row>
    <row r="1134" spans="1:24" x14ac:dyDescent="0.2">
      <c r="A1134" s="3">
        <v>1965.05</v>
      </c>
      <c r="B1134" s="4">
        <v>89.28</v>
      </c>
      <c r="C1134" s="1">
        <v>2.59</v>
      </c>
      <c r="D1134" s="4">
        <v>4.78667</v>
      </c>
      <c r="E1134" s="4">
        <v>31.4</v>
      </c>
      <c r="F1134" s="1">
        <f t="shared" ca="1" si="176"/>
        <v>1965.3749999999143</v>
      </c>
      <c r="G1134" s="5">
        <v>4.21</v>
      </c>
      <c r="H1134" s="1">
        <f t="shared" ca="1" si="172"/>
        <v>776.2327337579618</v>
      </c>
      <c r="I1134" s="1">
        <f t="shared" ca="1" si="173"/>
        <v>22.518400318471336</v>
      </c>
      <c r="J1134" s="6">
        <f t="shared" ca="1" si="177"/>
        <v>98603.113090148967</v>
      </c>
      <c r="K1134" s="1">
        <f t="shared" ca="1" si="174"/>
        <v>41.6170468156051</v>
      </c>
      <c r="L1134" s="6">
        <f t="shared" ca="1" si="175"/>
        <v>5286.5206466758891</v>
      </c>
      <c r="M1134" s="7">
        <f t="shared" ca="1" si="168"/>
        <v>23.708808308861943</v>
      </c>
      <c r="N1134" s="8">
        <f ca="1">J1134/AVERAGE(L1014:L1133)</f>
        <v>27.683223304413584</v>
      </c>
      <c r="O1134" s="13">
        <f ca="1">1/M1134-(G1134/100-(((E1134/E1014)^(1/10))-1))</f>
        <v>1.6425016894026381E-2</v>
      </c>
      <c r="P1134" s="5">
        <f ca="1">((G1134/G1135+G1134/1200+((1+G1135/1200)^(-119))*(1-G1134/G1135)))</f>
        <v>1.0035083333333332</v>
      </c>
      <c r="Q1134" s="5">
        <f ca="1">Q1133*P1133*E1133/E1134</f>
        <v>12.360398113186021</v>
      </c>
      <c r="R1134" s="10">
        <f t="shared" ca="1" si="169"/>
        <v>-1.8137200115091234E-2</v>
      </c>
      <c r="S1134" s="10">
        <f t="shared" ca="1" si="170"/>
        <v>-1.981847792622049E-2</v>
      </c>
      <c r="T1134" s="10">
        <f t="shared" ca="1" si="171"/>
        <v>1.6812778111292559E-3</v>
      </c>
      <c r="U1134" s="10"/>
      <c r="V1134" s="11"/>
      <c r="W1134" s="12"/>
      <c r="X1134" s="12"/>
    </row>
    <row r="1135" spans="1:24" x14ac:dyDescent="0.2">
      <c r="A1135" s="3">
        <v>1965.06</v>
      </c>
      <c r="B1135" s="4">
        <v>85.04</v>
      </c>
      <c r="C1135" s="1">
        <v>2.61</v>
      </c>
      <c r="D1135" s="4">
        <v>4.84</v>
      </c>
      <c r="E1135" s="4">
        <v>31.6</v>
      </c>
      <c r="F1135" s="1">
        <f t="shared" ca="1" si="176"/>
        <v>1965.4583333332475</v>
      </c>
      <c r="G1135" s="5">
        <v>4.21</v>
      </c>
      <c r="H1135" s="1">
        <f t="shared" ca="1" si="172"/>
        <v>734.68908607594938</v>
      </c>
      <c r="I1135" s="1">
        <f t="shared" ca="1" si="173"/>
        <v>22.548665506329112</v>
      </c>
      <c r="J1135" s="6">
        <f t="shared" ca="1" si="177"/>
        <v>93564.608396177151</v>
      </c>
      <c r="K1135" s="1">
        <f t="shared" ca="1" si="174"/>
        <v>41.814383544303794</v>
      </c>
      <c r="L1135" s="6">
        <f t="shared" ca="1" si="175"/>
        <v>5325.1729143637976</v>
      </c>
      <c r="M1135" s="7">
        <f t="shared" ca="1" si="168"/>
        <v>22.385342986457786</v>
      </c>
      <c r="N1135" s="8">
        <f ca="1">J1135/AVERAGE(L1015:L1134)</f>
        <v>26.122738377042296</v>
      </c>
      <c r="O1135" s="13">
        <f ca="1">1/M1135-(G1135/100-(((E1135/E1015)^(1/10))-1))</f>
        <v>1.9564194009378998E-2</v>
      </c>
      <c r="P1135" s="5">
        <f ca="1">((G1135/G1136+G1135/1200+((1+G1136/1200)^(-119))*(1-G1135/G1136)))</f>
        <v>1.0043182615408479</v>
      </c>
      <c r="Q1135" s="5">
        <f ca="1">Q1134*P1134*E1134/E1135</f>
        <v>12.325257683887754</v>
      </c>
      <c r="R1135" s="10">
        <f t="shared" ca="1" si="169"/>
        <v>-1.0893214479830382E-2</v>
      </c>
      <c r="S1135" s="10">
        <f t="shared" ca="1" si="170"/>
        <v>-1.8287081890895562E-2</v>
      </c>
      <c r="T1135" s="10">
        <f t="shared" ca="1" si="171"/>
        <v>7.3938674110651803E-3</v>
      </c>
      <c r="U1135" s="10"/>
      <c r="V1135" s="11"/>
      <c r="W1135" s="12"/>
      <c r="X1135" s="12"/>
    </row>
    <row r="1136" spans="1:24" x14ac:dyDescent="0.2">
      <c r="A1136" s="3">
        <v>1965.07</v>
      </c>
      <c r="B1136" s="4">
        <v>84.91</v>
      </c>
      <c r="C1136" s="1">
        <v>2.6266699999999998</v>
      </c>
      <c r="D1136" s="4">
        <v>4.8866699999999996</v>
      </c>
      <c r="E1136" s="4">
        <v>31.6</v>
      </c>
      <c r="F1136" s="1">
        <f t="shared" ca="1" si="176"/>
        <v>1965.5416666665808</v>
      </c>
      <c r="G1136" s="5">
        <v>4.2</v>
      </c>
      <c r="H1136" s="1">
        <f t="shared" ca="1" si="172"/>
        <v>733.56597246835429</v>
      </c>
      <c r="I1136" s="1">
        <f t="shared" ca="1" si="173"/>
        <v>22.692683228164555</v>
      </c>
      <c r="J1136" s="6">
        <f t="shared" ca="1" si="177"/>
        <v>93662.408020704752</v>
      </c>
      <c r="K1136" s="1">
        <f t="shared" ca="1" si="174"/>
        <v>42.217581329430374</v>
      </c>
      <c r="L1136" s="6">
        <f t="shared" ca="1" si="175"/>
        <v>5390.381337917057</v>
      </c>
      <c r="M1136" s="7">
        <f t="shared" ca="1" si="168"/>
        <v>22.30078171217443</v>
      </c>
      <c r="N1136" s="8">
        <f ca="1">J1136/AVERAGE(L1016:L1135)</f>
        <v>26.008689840144722</v>
      </c>
      <c r="O1136" s="13">
        <f ca="1">1/M1136-(G1136/100-(((E1136/E1016)^(1/10))-1))</f>
        <v>1.9453470620650004E-2</v>
      </c>
      <c r="P1136" s="5">
        <f ca="1">((G1136/G1137+G1136/1200+((1+G1137/1200)^(-119))*(1-G1136/G1137)))</f>
        <v>0.99945974134672722</v>
      </c>
      <c r="Q1136" s="5">
        <f ca="1">Q1135*P1135*E1135/E1136</f>
        <v>12.378481370125126</v>
      </c>
      <c r="R1136" s="10">
        <f t="shared" ca="1" si="169"/>
        <v>-1.1670927727828073E-2</v>
      </c>
      <c r="S1136" s="10">
        <f t="shared" ca="1" si="170"/>
        <v>-2.0497606516934441E-2</v>
      </c>
      <c r="T1136" s="10">
        <f t="shared" ca="1" si="171"/>
        <v>8.8266787891063681E-3</v>
      </c>
      <c r="U1136" s="10"/>
      <c r="V1136" s="11"/>
      <c r="W1136" s="12"/>
      <c r="X1136" s="12"/>
    </row>
    <row r="1137" spans="1:24" x14ac:dyDescent="0.2">
      <c r="A1137" s="3">
        <v>1965.08</v>
      </c>
      <c r="B1137" s="4">
        <v>86.49</v>
      </c>
      <c r="C1137" s="1">
        <v>2.6433300000000002</v>
      </c>
      <c r="D1137" s="4">
        <v>4.9333299999999998</v>
      </c>
      <c r="E1137" s="4">
        <v>31.6</v>
      </c>
      <c r="F1137" s="1">
        <f t="shared" ca="1" si="176"/>
        <v>1965.6249999999141</v>
      </c>
      <c r="G1137" s="5">
        <v>4.25</v>
      </c>
      <c r="H1137" s="1">
        <f t="shared" ca="1" si="172"/>
        <v>747.21612246835434</v>
      </c>
      <c r="I1137" s="1">
        <f t="shared" ca="1" si="173"/>
        <v>22.836614556645568</v>
      </c>
      <c r="J1137" s="6">
        <f t="shared" ca="1" si="177"/>
        <v>95648.25569183295</v>
      </c>
      <c r="K1137" s="1">
        <f t="shared" ca="1" si="174"/>
        <v>42.620692721202524</v>
      </c>
      <c r="L1137" s="6">
        <f t="shared" ca="1" si="175"/>
        <v>5455.7105937355791</v>
      </c>
      <c r="M1137" s="7">
        <f t="shared" ca="1" si="168"/>
        <v>22.665971845964393</v>
      </c>
      <c r="N1137" s="8">
        <f ca="1">J1137/AVERAGE(L1017:L1136)</f>
        <v>26.417386639884477</v>
      </c>
      <c r="O1137" s="13">
        <f ca="1">1/M1137-(G1137/100-(((E1137/E1017)^(1/10))-1))</f>
        <v>1.8230992658695766E-2</v>
      </c>
      <c r="P1137" s="5">
        <f ca="1">((G1137/G1138+G1137/1200+((1+G1138/1200)^(-119))*(1-G1137/G1138)))</f>
        <v>1.0003154470399351</v>
      </c>
      <c r="Q1137" s="5">
        <f ca="1">Q1136*P1136*E1136/E1137</f>
        <v>12.371793788450541</v>
      </c>
      <c r="R1137" s="10">
        <f t="shared" ca="1" si="169"/>
        <v>-2.1050276867498052E-2</v>
      </c>
      <c r="S1137" s="10">
        <f t="shared" ca="1" si="170"/>
        <v>-2.2214710831054751E-2</v>
      </c>
      <c r="T1137" s="10">
        <f t="shared" ca="1" si="171"/>
        <v>1.1644339635566991E-3</v>
      </c>
      <c r="U1137" s="10"/>
      <c r="V1137" s="11"/>
      <c r="W1137" s="12"/>
      <c r="X1137" s="12"/>
    </row>
    <row r="1138" spans="1:24" x14ac:dyDescent="0.2">
      <c r="A1138" s="3">
        <v>1965.09</v>
      </c>
      <c r="B1138" s="4">
        <v>89.38</v>
      </c>
      <c r="C1138" s="1">
        <v>2.66</v>
      </c>
      <c r="D1138" s="4">
        <v>4.9800000000000004</v>
      </c>
      <c r="E1138" s="4">
        <v>31.6</v>
      </c>
      <c r="F1138" s="1">
        <f t="shared" ca="1" si="176"/>
        <v>1965.7083333332473</v>
      </c>
      <c r="G1138" s="5">
        <v>4.29</v>
      </c>
      <c r="H1138" s="1">
        <f t="shared" ca="1" si="172"/>
        <v>772.18380189873403</v>
      </c>
      <c r="I1138" s="1">
        <f t="shared" ca="1" si="173"/>
        <v>22.980632278481014</v>
      </c>
      <c r="J1138" s="6">
        <f t="shared" ca="1" si="177"/>
        <v>99089.410611026906</v>
      </c>
      <c r="K1138" s="1">
        <f t="shared" ca="1" si="174"/>
        <v>43.02389050632911</v>
      </c>
      <c r="L1138" s="6">
        <f t="shared" ca="1" si="175"/>
        <v>5520.9808105047441</v>
      </c>
      <c r="M1138" s="7">
        <f t="shared" ca="1" si="168"/>
        <v>23.374146831648634</v>
      </c>
      <c r="N1138" s="8">
        <f ca="1">J1138/AVERAGE(L1018:L1137)</f>
        <v>27.222292941753476</v>
      </c>
      <c r="O1138" s="13">
        <f ca="1">1/M1138-(G1138/100-(((E1138/E1018)^(1/10))-1))</f>
        <v>1.6115746985655786E-2</v>
      </c>
      <c r="P1138" s="5">
        <f ca="1">((G1138/G1139+G1138/1200+((1+G1139/1200)^(-119))*(1-G1138/G1139)))</f>
        <v>0.99874909856211824</v>
      </c>
      <c r="Q1138" s="5">
        <f ca="1">Q1137*P1137*E1137/E1138</f>
        <v>12.375696434179796</v>
      </c>
      <c r="R1138" s="10">
        <f t="shared" ca="1" si="169"/>
        <v>-2.5876131524009582E-2</v>
      </c>
      <c r="S1138" s="10">
        <f t="shared" ca="1" si="170"/>
        <v>-2.2297733493099159E-2</v>
      </c>
      <c r="T1138" s="10">
        <f t="shared" ca="1" si="171"/>
        <v>-3.5783980309104235E-3</v>
      </c>
      <c r="U1138" s="10"/>
      <c r="V1138" s="11"/>
      <c r="W1138" s="12"/>
      <c r="X1138" s="12"/>
    </row>
    <row r="1139" spans="1:24" x14ac:dyDescent="0.2">
      <c r="A1139" s="3">
        <v>1965.1</v>
      </c>
      <c r="B1139" s="4">
        <v>91.39</v>
      </c>
      <c r="C1139" s="1">
        <v>2.68</v>
      </c>
      <c r="D1139" s="4">
        <v>5.05</v>
      </c>
      <c r="E1139" s="4">
        <v>31.7</v>
      </c>
      <c r="F1139" s="1">
        <f t="shared" ca="1" si="176"/>
        <v>1965.7916666665806</v>
      </c>
      <c r="G1139" s="5">
        <v>4.3499999999999996</v>
      </c>
      <c r="H1139" s="1">
        <f t="shared" ca="1" si="172"/>
        <v>787.05817570977911</v>
      </c>
      <c r="I1139" s="1">
        <f t="shared" ca="1" si="173"/>
        <v>23.080379810725553</v>
      </c>
      <c r="J1139" s="6">
        <f t="shared" ca="1" si="177"/>
        <v>101244.95704016552</v>
      </c>
      <c r="K1139" s="1">
        <f t="shared" ca="1" si="174"/>
        <v>43.491014195583588</v>
      </c>
      <c r="L1139" s="6">
        <f t="shared" ca="1" si="175"/>
        <v>5594.5621299139493</v>
      </c>
      <c r="M1139" s="7">
        <f t="shared" ca="1" si="168"/>
        <v>23.775745523312693</v>
      </c>
      <c r="N1139" s="8">
        <f ca="1">J1139/AVERAGE(L1019:L1138)</f>
        <v>27.667414224243995</v>
      </c>
      <c r="O1139" s="13">
        <f ca="1">1/M1139-(G1139/100-(((E1139/E1019)^(1/10))-1))</f>
        <v>1.5114242163623913E-2</v>
      </c>
      <c r="P1139" s="5">
        <f ca="1">((G1139/G1140+G1139/1200+((1+G1140/1200)^(-119))*(1-G1139/G1140)))</f>
        <v>0.99561893894703013</v>
      </c>
      <c r="Q1139" s="5">
        <f ca="1">Q1138*P1138*E1138/E1139</f>
        <v>12.32122444112964</v>
      </c>
      <c r="R1139" s="10">
        <f t="shared" ca="1" si="169"/>
        <v>-2.3778803201156884E-2</v>
      </c>
      <c r="S1139" s="10">
        <f t="shared" ca="1" si="170"/>
        <v>-1.9821368584418741E-2</v>
      </c>
      <c r="T1139" s="10">
        <f t="shared" ca="1" si="171"/>
        <v>-3.9574346167381425E-3</v>
      </c>
      <c r="U1139" s="10"/>
      <c r="V1139" s="11"/>
      <c r="W1139" s="12"/>
      <c r="X1139" s="12"/>
    </row>
    <row r="1140" spans="1:24" x14ac:dyDescent="0.2">
      <c r="A1140" s="3">
        <v>1965.11</v>
      </c>
      <c r="B1140" s="4">
        <v>92.15</v>
      </c>
      <c r="C1140" s="1">
        <v>2.7</v>
      </c>
      <c r="D1140" s="4">
        <v>5.12</v>
      </c>
      <c r="E1140" s="4">
        <v>31.7</v>
      </c>
      <c r="F1140" s="1">
        <f t="shared" ca="1" si="176"/>
        <v>1965.8749999999138</v>
      </c>
      <c r="G1140" s="5">
        <v>4.45</v>
      </c>
      <c r="H1140" s="1">
        <f t="shared" ca="1" si="172"/>
        <v>793.60335804416411</v>
      </c>
      <c r="I1140" s="1">
        <f t="shared" ca="1" si="173"/>
        <v>23.252621451104101</v>
      </c>
      <c r="J1140" s="6">
        <f t="shared" ca="1" si="177"/>
        <v>102336.17361402004</v>
      </c>
      <c r="K1140" s="1">
        <f t="shared" ca="1" si="174"/>
        <v>44.093859936908515</v>
      </c>
      <c r="L1140" s="6">
        <f t="shared" ca="1" si="175"/>
        <v>5685.9599446965003</v>
      </c>
      <c r="M1140" s="7">
        <f t="shared" ca="1" si="168"/>
        <v>23.92546115667373</v>
      </c>
      <c r="N1140" s="8">
        <f ca="1">J1140/AVERAGE(L1020:L1139)</f>
        <v>27.818071369298664</v>
      </c>
      <c r="O1140" s="13">
        <f ca="1">1/M1140-(G1140/100-(((E1140/E1020)^(1/10))-1))</f>
        <v>1.3851050159745616E-2</v>
      </c>
      <c r="P1140" s="5">
        <f ca="1">((G1140/G1141+G1140/1200+((1+G1141/1200)^(-119))*(1-G1140/G1141)))</f>
        <v>0.99020434296432924</v>
      </c>
      <c r="Q1140" s="5">
        <f ca="1">Q1139*P1139*E1139/E1140</f>
        <v>12.267244404605707</v>
      </c>
      <c r="R1140" s="10">
        <f t="shared" ca="1" si="169"/>
        <v>-2.3561836699148575E-2</v>
      </c>
      <c r="S1140" s="10">
        <f t="shared" ca="1" si="170"/>
        <v>-1.8844007724404199E-2</v>
      </c>
      <c r="T1140" s="10">
        <f t="shared" ca="1" si="171"/>
        <v>-4.7178289747443758E-3</v>
      </c>
      <c r="U1140" s="10"/>
      <c r="V1140" s="11"/>
      <c r="W1140" s="12"/>
      <c r="X1140" s="12"/>
    </row>
    <row r="1141" spans="1:24" x14ac:dyDescent="0.2">
      <c r="A1141" s="3">
        <v>1965.12</v>
      </c>
      <c r="B1141" s="4">
        <v>91.73</v>
      </c>
      <c r="C1141" s="1">
        <v>2.72</v>
      </c>
      <c r="D1141" s="4">
        <v>5.19</v>
      </c>
      <c r="E1141" s="4">
        <v>31.8</v>
      </c>
      <c r="F1141" s="1">
        <f t="shared" ca="1" si="176"/>
        <v>1965.9583333332471</v>
      </c>
      <c r="G1141" s="5">
        <v>4.62</v>
      </c>
      <c r="H1141" s="1">
        <f t="shared" ca="1" si="172"/>
        <v>787.50205000000005</v>
      </c>
      <c r="I1141" s="1">
        <f t="shared" ca="1" si="173"/>
        <v>23.351200000000002</v>
      </c>
      <c r="J1141" s="6">
        <f t="shared" ca="1" si="177"/>
        <v>101800.33270114021</v>
      </c>
      <c r="K1141" s="1">
        <f t="shared" ca="1" si="174"/>
        <v>44.556150000000002</v>
      </c>
      <c r="L1141" s="6">
        <f t="shared" ca="1" si="175"/>
        <v>5759.7702683845819</v>
      </c>
      <c r="M1141" s="7">
        <f t="shared" ca="1" si="168"/>
        <v>23.694111549106335</v>
      </c>
      <c r="N1141" s="8">
        <f ca="1">J1141/AVERAGE(L1021:L1140)</f>
        <v>27.525611912109817</v>
      </c>
      <c r="O1141" s="13">
        <f ca="1">1/M1141-(G1141/100-(((E1141/E1021)^(1/10))-1))</f>
        <v>1.3258172151926227E-2</v>
      </c>
      <c r="P1141" s="5">
        <f ca="1">((G1141/G1142+G1141/1200+((1+G1142/1200)^(-119))*(1-G1141/G1142)))</f>
        <v>1.0046447183490235</v>
      </c>
      <c r="Q1141" s="5">
        <f ca="1">Q1140*P1140*E1140/E1141</f>
        <v>12.108880324998752</v>
      </c>
      <c r="R1141" s="10">
        <f t="shared" ca="1" si="169"/>
        <v>-2.4560821420823831E-2</v>
      </c>
      <c r="S1141" s="10">
        <f t="shared" ca="1" si="170"/>
        <v>-1.6933179534137865E-2</v>
      </c>
      <c r="T1141" s="10">
        <f t="shared" ca="1" si="171"/>
        <v>-7.6276418866859652E-3</v>
      </c>
      <c r="U1141" s="10"/>
      <c r="V1141" s="11"/>
      <c r="W1141" s="12"/>
      <c r="X1141" s="12"/>
    </row>
    <row r="1142" spans="1:24" x14ac:dyDescent="0.2">
      <c r="A1142" s="3">
        <v>1966.01</v>
      </c>
      <c r="B1142" s="4">
        <v>93.32</v>
      </c>
      <c r="C1142" s="1">
        <v>2.74</v>
      </c>
      <c r="D1142" s="4">
        <v>5.24</v>
      </c>
      <c r="E1142" s="4">
        <v>31.8</v>
      </c>
      <c r="F1142" s="1">
        <f t="shared" ca="1" si="176"/>
        <v>1966.0416666665803</v>
      </c>
      <c r="G1142" s="5">
        <v>4.6100000000000003</v>
      </c>
      <c r="H1142" s="1">
        <f t="shared" ca="1" si="172"/>
        <v>801.15219999999988</v>
      </c>
      <c r="I1142" s="1">
        <f t="shared" ca="1" si="173"/>
        <v>23.5229</v>
      </c>
      <c r="J1142" s="6">
        <f t="shared" ca="1" si="177"/>
        <v>103818.28689600453</v>
      </c>
      <c r="K1142" s="1">
        <f t="shared" ca="1" si="174"/>
        <v>44.985399999999998</v>
      </c>
      <c r="L1142" s="6">
        <f t="shared" ca="1" si="175"/>
        <v>5829.4880340234013</v>
      </c>
      <c r="M1142" s="7">
        <f t="shared" ca="1" si="168"/>
        <v>24.058483388421759</v>
      </c>
      <c r="N1142" s="8">
        <f ca="1">J1142/AVERAGE(L1022:L1141)</f>
        <v>27.923438274605243</v>
      </c>
      <c r="O1142" s="13">
        <f ca="1">1/M1142-(G1142/100-(((E1142/E1022)^(1/10))-1))</f>
        <v>1.2718973089049991E-2</v>
      </c>
      <c r="P1142" s="5">
        <f ca="1">((G1142/G1143+G1142/1200+((1+G1143/1200)^(-119))*(1-G1142/G1143)))</f>
        <v>0.98653380384444578</v>
      </c>
      <c r="Q1142" s="5">
        <f ca="1">Q1141*P1141*E1141/E1142</f>
        <v>12.165122663630404</v>
      </c>
      <c r="R1142" s="10">
        <f t="shared" ca="1" si="169"/>
        <v>-1.7734160790136788E-2</v>
      </c>
      <c r="S1142" s="10">
        <f t="shared" ca="1" si="170"/>
        <v>-1.5172325342341475E-2</v>
      </c>
      <c r="T1142" s="10">
        <f t="shared" ca="1" si="171"/>
        <v>-2.5618354477953131E-3</v>
      </c>
      <c r="U1142" s="10"/>
      <c r="V1142" s="11"/>
      <c r="W1142" s="12"/>
      <c r="X1142" s="12"/>
    </row>
    <row r="1143" spans="1:24" x14ac:dyDescent="0.2">
      <c r="A1143" s="3">
        <v>1966.02</v>
      </c>
      <c r="B1143" s="4">
        <v>92.69</v>
      </c>
      <c r="C1143" s="1">
        <v>2.76</v>
      </c>
      <c r="D1143" s="4">
        <v>5.29</v>
      </c>
      <c r="E1143" s="4">
        <v>32</v>
      </c>
      <c r="F1143" s="1">
        <f t="shared" ca="1" si="176"/>
        <v>1966.1249999999136</v>
      </c>
      <c r="G1143" s="5">
        <v>4.83</v>
      </c>
      <c r="H1143" s="1">
        <f t="shared" ca="1" si="172"/>
        <v>790.77025218749998</v>
      </c>
      <c r="I1143" s="1">
        <f t="shared" ca="1" si="173"/>
        <v>23.546508749999997</v>
      </c>
      <c r="J1143" s="6">
        <f t="shared" ca="1" si="177"/>
        <v>102727.20476062888</v>
      </c>
      <c r="K1143" s="1">
        <f t="shared" ca="1" si="174"/>
        <v>45.130808437500001</v>
      </c>
      <c r="L1143" s="6">
        <f t="shared" ca="1" si="175"/>
        <v>5862.8429515991675</v>
      </c>
      <c r="M1143" s="7">
        <f t="shared" ca="1" si="168"/>
        <v>23.700027145579408</v>
      </c>
      <c r="N1143" s="8">
        <f ca="1">J1143/AVERAGE(L1023:L1142)</f>
        <v>27.482994403460847</v>
      </c>
      <c r="O1143" s="13">
        <f ca="1">1/M1143-(G1143/100-(((E1143/E1023)^(1/10))-1))</f>
        <v>1.1785616374618856E-2</v>
      </c>
      <c r="P1143" s="5">
        <f ca="1">((G1143/G1144+G1143/1200+((1+G1144/1200)^(-119))*(1-G1143/G1144)))</f>
        <v>1.000883883641557</v>
      </c>
      <c r="Q1143" s="5">
        <f ca="1">Q1142*P1142*E1142/E1143</f>
        <v>11.92629658098817</v>
      </c>
      <c r="R1143" s="10">
        <f t="shared" ca="1" si="169"/>
        <v>-1.3016897705553254E-2</v>
      </c>
      <c r="S1143" s="10">
        <f t="shared" ca="1" si="170"/>
        <v>-1.3276141473607006E-2</v>
      </c>
      <c r="T1143" s="10">
        <f t="shared" ca="1" si="171"/>
        <v>2.5924376805375182E-4</v>
      </c>
      <c r="U1143" s="10"/>
      <c r="V1143" s="11"/>
      <c r="W1143" s="12"/>
      <c r="X1143" s="12"/>
    </row>
    <row r="1144" spans="1:24" x14ac:dyDescent="0.2">
      <c r="A1144" s="3">
        <v>1966.03</v>
      </c>
      <c r="B1144" s="4">
        <v>88.88</v>
      </c>
      <c r="C1144" s="1">
        <v>2.78</v>
      </c>
      <c r="D1144" s="4">
        <v>5.34</v>
      </c>
      <c r="E1144" s="4">
        <v>32.1</v>
      </c>
      <c r="F1144" s="1">
        <f t="shared" ca="1" si="176"/>
        <v>1966.2083333332469</v>
      </c>
      <c r="G1144" s="5">
        <v>4.87</v>
      </c>
      <c r="H1144" s="1">
        <f t="shared" ca="1" si="172"/>
        <v>755.90363364485961</v>
      </c>
      <c r="I1144" s="1">
        <f t="shared" ca="1" si="173"/>
        <v>23.643250467289715</v>
      </c>
      <c r="J1144" s="6">
        <f t="shared" ca="1" si="177"/>
        <v>98453.713397413972</v>
      </c>
      <c r="K1144" s="1">
        <f t="shared" ca="1" si="174"/>
        <v>45.415452336448595</v>
      </c>
      <c r="L1144" s="6">
        <f t="shared" ca="1" si="175"/>
        <v>5915.1983521848642</v>
      </c>
      <c r="M1144" s="7">
        <f t="shared" ca="1" si="168"/>
        <v>22.611112582290001</v>
      </c>
      <c r="N1144" s="8">
        <f ca="1">J1144/AVERAGE(L1024:L1143)</f>
        <v>26.200300759745168</v>
      </c>
      <c r="O1144" s="13">
        <f ca="1">1/M1144-(G1144/100-(((E1144/E1024)^(1/10))-1))</f>
        <v>1.3735257908352574E-2</v>
      </c>
      <c r="P1144" s="5">
        <f ca="1">((G1144/G1145+G1144/1200+((1+G1145/1200)^(-119))*(1-G1144/G1145)))</f>
        <v>1.013533726193486</v>
      </c>
      <c r="Q1144" s="5">
        <f ca="1">Q1143*P1143*E1143/E1144</f>
        <v>11.899651628102642</v>
      </c>
      <c r="R1144" s="10">
        <f t="shared" ca="1" si="169"/>
        <v>-8.199088693369605E-3</v>
      </c>
      <c r="S1144" s="10">
        <f t="shared" ca="1" si="170"/>
        <v>-1.2187341948056374E-2</v>
      </c>
      <c r="T1144" s="10">
        <f t="shared" ca="1" si="171"/>
        <v>3.9882532546867688E-3</v>
      </c>
      <c r="U1144" s="10"/>
      <c r="V1144" s="11"/>
      <c r="W1144" s="12"/>
      <c r="X1144" s="12"/>
    </row>
    <row r="1145" spans="1:24" x14ac:dyDescent="0.2">
      <c r="A1145" s="3">
        <v>1966.04</v>
      </c>
      <c r="B1145" s="4">
        <v>91.6</v>
      </c>
      <c r="C1145" s="1">
        <v>2.7966700000000002</v>
      </c>
      <c r="D1145" s="4">
        <v>5.38</v>
      </c>
      <c r="E1145" s="4">
        <v>32.299999999999997</v>
      </c>
      <c r="F1145" s="1">
        <f t="shared" ca="1" si="176"/>
        <v>1966.2916666665801</v>
      </c>
      <c r="G1145" s="5">
        <v>4.75</v>
      </c>
      <c r="H1145" s="1">
        <f t="shared" ca="1" si="172"/>
        <v>774.21284210526323</v>
      </c>
      <c r="I1145" s="1">
        <f t="shared" ca="1" si="173"/>
        <v>23.637749226315794</v>
      </c>
      <c r="J1145" s="6">
        <f t="shared" ca="1" si="177"/>
        <v>101094.98249892761</v>
      </c>
      <c r="K1145" s="1">
        <f t="shared" ca="1" si="174"/>
        <v>45.472326315789473</v>
      </c>
      <c r="L1145" s="6">
        <f t="shared" ca="1" si="175"/>
        <v>5937.6747362907254</v>
      </c>
      <c r="M1145" s="7">
        <f t="shared" ca="1" si="168"/>
        <v>23.113696462615842</v>
      </c>
      <c r="N1145" s="8">
        <f ca="1">J1145/AVERAGE(L1025:L1144)</f>
        <v>26.760408948311376</v>
      </c>
      <c r="O1145" s="13">
        <f ca="1">1/M1145-(G1145/100-(((E1145/E1025)^(1/10))-1))</f>
        <v>1.4226847363845684E-2</v>
      </c>
      <c r="P1145" s="5">
        <f ca="1">((G1145/G1146+G1145/1200+((1+G1146/1200)^(-119))*(1-G1145/G1146)))</f>
        <v>1.0015927472648041</v>
      </c>
      <c r="Q1145" s="5">
        <f ca="1">Q1144*P1144*E1144/E1145</f>
        <v>11.986019008874047</v>
      </c>
      <c r="R1145" s="10">
        <f t="shared" ca="1" si="169"/>
        <v>-1.0094733642359022E-2</v>
      </c>
      <c r="S1145" s="10">
        <f t="shared" ca="1" si="170"/>
        <v>-1.1464986718927594E-2</v>
      </c>
      <c r="T1145" s="10">
        <f t="shared" ca="1" si="171"/>
        <v>1.3702530765685728E-3</v>
      </c>
      <c r="U1145" s="10"/>
      <c r="V1145" s="11"/>
      <c r="W1145" s="12"/>
      <c r="X1145" s="12"/>
    </row>
    <row r="1146" spans="1:24" x14ac:dyDescent="0.2">
      <c r="A1146" s="3">
        <v>1966.05</v>
      </c>
      <c r="B1146" s="4">
        <v>86.78</v>
      </c>
      <c r="C1146" s="1">
        <v>2.8133300000000001</v>
      </c>
      <c r="D1146" s="4">
        <v>5.42</v>
      </c>
      <c r="E1146" s="4">
        <v>32.299999999999997</v>
      </c>
      <c r="F1146" s="1">
        <f t="shared" ca="1" si="176"/>
        <v>1966.3749999999134</v>
      </c>
      <c r="G1146" s="5">
        <v>4.78</v>
      </c>
      <c r="H1146" s="1">
        <f t="shared" ca="1" si="172"/>
        <v>733.47369473684216</v>
      </c>
      <c r="I1146" s="1">
        <f t="shared" ca="1" si="173"/>
        <v>23.778561300000003</v>
      </c>
      <c r="J1146" s="6">
        <f t="shared" ca="1" si="177"/>
        <v>96034.101639553279</v>
      </c>
      <c r="K1146" s="1">
        <f t="shared" ca="1" si="174"/>
        <v>45.810410526315792</v>
      </c>
      <c r="L1146" s="6">
        <f t="shared" ca="1" si="175"/>
        <v>5997.9814575521868</v>
      </c>
      <c r="M1146" s="7">
        <f t="shared" ref="M1146:M1209" ca="1" si="178">H1146/AVERAGE(K1026:K1145)</f>
        <v>21.852177976763105</v>
      </c>
      <c r="N1146" s="8">
        <f ca="1">J1146/AVERAGE(L1026:L1145)</f>
        <v>25.283601610272136</v>
      </c>
      <c r="O1146" s="13">
        <f ca="1">1/M1146-(G1146/100-(((E1146/E1026)^(1/10))-1))</f>
        <v>1.6046646835389013E-2</v>
      </c>
      <c r="P1146" s="5">
        <f ca="1">((G1146/G1147+G1146/1200+((1+G1147/1200)^(-119))*(1-G1146/G1147)))</f>
        <v>1.0016210031287147</v>
      </c>
      <c r="Q1146" s="5">
        <f ca="1">Q1145*P1145*E1145/E1146</f>
        <v>12.005109707866321</v>
      </c>
      <c r="R1146" s="10">
        <f t="shared" ca="1" si="169"/>
        <v>-6.0843084754332866E-3</v>
      </c>
      <c r="S1146" s="10">
        <f t="shared" ca="1" si="170"/>
        <v>-1.4018900137595436E-2</v>
      </c>
      <c r="T1146" s="10">
        <f t="shared" ca="1" si="171"/>
        <v>7.9345916621621493E-3</v>
      </c>
      <c r="U1146" s="10"/>
      <c r="V1146" s="11"/>
      <c r="W1146" s="12"/>
      <c r="X1146" s="12"/>
    </row>
    <row r="1147" spans="1:24" x14ac:dyDescent="0.2">
      <c r="A1147" s="3">
        <v>1966.06</v>
      </c>
      <c r="B1147" s="4">
        <v>86.06</v>
      </c>
      <c r="C1147" s="1">
        <v>2.83</v>
      </c>
      <c r="D1147" s="4">
        <v>5.46</v>
      </c>
      <c r="E1147" s="4">
        <v>32.4</v>
      </c>
      <c r="F1147" s="1">
        <f t="shared" ca="1" si="176"/>
        <v>1966.4583333332466</v>
      </c>
      <c r="G1147" s="5">
        <v>4.8099999999999996</v>
      </c>
      <c r="H1147" s="1">
        <f t="shared" ca="1" si="172"/>
        <v>725.14315370370366</v>
      </c>
      <c r="I1147" s="1">
        <f t="shared" ca="1" si="173"/>
        <v>23.845632407407408</v>
      </c>
      <c r="J1147" s="6">
        <f t="shared" ca="1" si="177"/>
        <v>95203.556243305051</v>
      </c>
      <c r="K1147" s="1">
        <f t="shared" ca="1" si="174"/>
        <v>46.006061111111109</v>
      </c>
      <c r="L1147" s="6">
        <f t="shared" ca="1" si="175"/>
        <v>6040.1047767655782</v>
      </c>
      <c r="M1147" s="7">
        <f t="shared" ca="1" si="178"/>
        <v>21.555253383226258</v>
      </c>
      <c r="N1147" s="8">
        <f ca="1">J1147/AVERAGE(L1027:L1146)</f>
        <v>24.925488570872403</v>
      </c>
      <c r="O1147" s="13">
        <f ca="1">1/M1147-(G1147/100-(((E1147/E1027)^(1/10))-1))</f>
        <v>1.5940466672773559E-2</v>
      </c>
      <c r="P1147" s="5">
        <f ca="1">((G1147/G1148+G1147/1200+((1+G1148/1200)^(-119))*(1-G1147/G1148)))</f>
        <v>0.98763033601551209</v>
      </c>
      <c r="Q1147" s="5">
        <f ca="1">Q1146*P1146*E1146/E1147</f>
        <v>11.987457157805732</v>
      </c>
      <c r="R1147" s="10">
        <f t="shared" ref="R1147:R1210" ca="1" si="179">(($J1267/$J1147)^(1/10)-1)</f>
        <v>-4.853584375537956E-3</v>
      </c>
      <c r="S1147" s="10">
        <f t="shared" ref="S1147:S1210" ca="1" si="180">(($Q1267/$Q1147)^(1/10)-1)</f>
        <v>-1.3479928932099705E-2</v>
      </c>
      <c r="T1147" s="10">
        <f t="shared" ref="T1147:T1210" ca="1" si="181">R1147-S1147</f>
        <v>8.6263445565617491E-3</v>
      </c>
      <c r="U1147" s="10"/>
      <c r="V1147" s="11"/>
      <c r="W1147" s="12"/>
      <c r="X1147" s="12"/>
    </row>
    <row r="1148" spans="1:24" x14ac:dyDescent="0.2">
      <c r="A1148" s="3">
        <v>1966.07</v>
      </c>
      <c r="B1148" s="4">
        <v>85.84</v>
      </c>
      <c r="C1148" s="1">
        <v>2.85</v>
      </c>
      <c r="D1148" s="4">
        <v>5.4766700000000004</v>
      </c>
      <c r="E1148" s="4">
        <v>32.5</v>
      </c>
      <c r="F1148" s="1">
        <f t="shared" ca="1" si="176"/>
        <v>1966.5416666665799</v>
      </c>
      <c r="G1148" s="5">
        <v>5.0199999999999996</v>
      </c>
      <c r="H1148" s="1">
        <f t="shared" ca="1" si="172"/>
        <v>721.06392369230764</v>
      </c>
      <c r="I1148" s="1">
        <f t="shared" ca="1" si="173"/>
        <v>23.940263076923078</v>
      </c>
      <c r="J1148" s="6">
        <f t="shared" ca="1" si="177"/>
        <v>94929.921967168571</v>
      </c>
      <c r="K1148" s="1">
        <f t="shared" ca="1" si="174"/>
        <v>46.004533538769238</v>
      </c>
      <c r="L1148" s="6">
        <f t="shared" ca="1" si="175"/>
        <v>6056.615281220098</v>
      </c>
      <c r="M1148" s="7">
        <f t="shared" ca="1" si="178"/>
        <v>21.381702007433418</v>
      </c>
      <c r="N1148" s="8">
        <f ca="1">J1148/AVERAGE(L1028:L1147)</f>
        <v>24.711793345102823</v>
      </c>
      <c r="O1148" s="13">
        <f ca="1">1/M1148-(G1148/100-(((E1148/E1028)^(1/10))-1))</f>
        <v>1.3785189143865229E-2</v>
      </c>
      <c r="P1148" s="5">
        <f ca="1">((G1148/G1149+G1148/1200+((1+G1149/1200)^(-119))*(1-G1148/G1149)))</f>
        <v>0.98872696127512882</v>
      </c>
      <c r="Q1148" s="5">
        <f ca="1">Q1147*P1147*E1147/E1148</f>
        <v>11.80274810584066</v>
      </c>
      <c r="R1148" s="10">
        <f t="shared" ca="1" si="179"/>
        <v>-2.4684475548127915E-3</v>
      </c>
      <c r="S1148" s="10">
        <f t="shared" ca="1" si="180"/>
        <v>-1.1619750356131608E-2</v>
      </c>
      <c r="T1148" s="10">
        <f t="shared" ca="1" si="181"/>
        <v>9.1513028013188169E-3</v>
      </c>
      <c r="U1148" s="10"/>
      <c r="V1148" s="11"/>
      <c r="W1148" s="12"/>
      <c r="X1148" s="12"/>
    </row>
    <row r="1149" spans="1:24" x14ac:dyDescent="0.2">
      <c r="A1149" s="3">
        <v>1966.08</v>
      </c>
      <c r="B1149" s="4">
        <v>80.650000000000006</v>
      </c>
      <c r="C1149" s="1">
        <v>2.87</v>
      </c>
      <c r="D1149" s="4">
        <v>5.4933300000000003</v>
      </c>
      <c r="E1149" s="4">
        <v>32.700000000000003</v>
      </c>
      <c r="F1149" s="1">
        <f t="shared" ca="1" si="176"/>
        <v>1966.6249999999131</v>
      </c>
      <c r="G1149" s="5">
        <v>5.22</v>
      </c>
      <c r="H1149" s="1">
        <f t="shared" ca="1" si="172"/>
        <v>673.32391284403661</v>
      </c>
      <c r="I1149" s="1">
        <f t="shared" ca="1" si="173"/>
        <v>23.960813761467886</v>
      </c>
      <c r="J1149" s="6">
        <f t="shared" ca="1" si="177"/>
        <v>88907.701865079565</v>
      </c>
      <c r="K1149" s="1">
        <f t="shared" ca="1" si="174"/>
        <v>45.862249846788984</v>
      </c>
      <c r="L1149" s="6">
        <f t="shared" ca="1" si="175"/>
        <v>6055.7885416800682</v>
      </c>
      <c r="M1149" s="7">
        <f t="shared" ca="1" si="178"/>
        <v>19.913903864009814</v>
      </c>
      <c r="N1149" s="8">
        <f ca="1">J1149/AVERAGE(L1029:L1148)</f>
        <v>23.008866665632194</v>
      </c>
      <c r="O1149" s="13">
        <f ca="1">1/M1149-(G1149/100-(((E1149/E1029)^(1/10))-1))</f>
        <v>1.6228873124906541E-2</v>
      </c>
      <c r="P1149" s="5">
        <f ca="1">((G1149/G1150+G1149/1200+((1+G1150/1200)^(-119))*(1-G1149/G1150)))</f>
        <v>1.0074469142354381</v>
      </c>
      <c r="Q1149" s="5">
        <f ca="1">Q1148*P1148*E1148/E1149</f>
        <v>11.598320986390446</v>
      </c>
      <c r="R1149" s="10">
        <f t="shared" ca="1" si="179"/>
        <v>3.0032157325894371E-3</v>
      </c>
      <c r="S1149" s="10">
        <f t="shared" ca="1" si="180"/>
        <v>-9.3597095052878609E-3</v>
      </c>
      <c r="T1149" s="10">
        <f t="shared" ca="1" si="181"/>
        <v>1.2362925237877298E-2</v>
      </c>
      <c r="U1149" s="10"/>
      <c r="V1149" s="11"/>
      <c r="W1149" s="12"/>
      <c r="X1149" s="12"/>
    </row>
    <row r="1150" spans="1:24" x14ac:dyDescent="0.2">
      <c r="A1150" s="3">
        <v>1966.09</v>
      </c>
      <c r="B1150" s="4">
        <v>77.81</v>
      </c>
      <c r="C1150" s="1">
        <v>2.89</v>
      </c>
      <c r="D1150" s="4">
        <v>5.51</v>
      </c>
      <c r="E1150" s="4">
        <v>32.700000000000003</v>
      </c>
      <c r="F1150" s="1">
        <f t="shared" ca="1" si="176"/>
        <v>1966.7083333332464</v>
      </c>
      <c r="G1150" s="5">
        <v>5.18</v>
      </c>
      <c r="H1150" s="1">
        <f t="shared" ca="1" si="172"/>
        <v>649.61356055045871</v>
      </c>
      <c r="I1150" s="1">
        <f t="shared" ca="1" si="173"/>
        <v>24.127788073394491</v>
      </c>
      <c r="J1150" s="6">
        <f t="shared" ca="1" si="177"/>
        <v>86042.408187489331</v>
      </c>
      <c r="K1150" s="1">
        <f t="shared" ca="1" si="174"/>
        <v>46.001422935779807</v>
      </c>
      <c r="L1150" s="6">
        <f t="shared" ca="1" si="175"/>
        <v>6092.9658027639907</v>
      </c>
      <c r="M1150" s="7">
        <f t="shared" ca="1" si="178"/>
        <v>19.161676250615017</v>
      </c>
      <c r="N1150" s="8">
        <f ca="1">J1150/AVERAGE(L1030:L1149)</f>
        <v>22.13699850068809</v>
      </c>
      <c r="O1150" s="13">
        <f ca="1">1/M1150-(G1150/100-(((E1150/E1030)^(1/10))-1))</f>
        <v>1.8227981090812195E-2</v>
      </c>
      <c r="P1150" s="5">
        <f ca="1">((G1150/G1151+G1150/1200+((1+G1151/1200)^(-119))*(1-G1150/G1151)))</f>
        <v>1.0175811091873184</v>
      </c>
      <c r="Q1150" s="5">
        <f ca="1">Q1149*P1149*E1149/E1150</f>
        <v>11.684692688051177</v>
      </c>
      <c r="R1150" s="10">
        <f t="shared" ca="1" si="179"/>
        <v>8.3725961215934674E-3</v>
      </c>
      <c r="S1150" s="10">
        <f t="shared" ca="1" si="180"/>
        <v>-8.5752295276819712E-3</v>
      </c>
      <c r="T1150" s="10">
        <f t="shared" ca="1" si="181"/>
        <v>1.6947825649275439E-2</v>
      </c>
      <c r="U1150" s="10"/>
      <c r="V1150" s="11"/>
      <c r="W1150" s="12"/>
      <c r="X1150" s="12"/>
    </row>
    <row r="1151" spans="1:24" x14ac:dyDescent="0.2">
      <c r="A1151" s="3">
        <v>1966.1</v>
      </c>
      <c r="B1151" s="4">
        <v>77.13</v>
      </c>
      <c r="C1151" s="1">
        <v>2.8833299999999999</v>
      </c>
      <c r="D1151" s="4">
        <v>5.5233299999999996</v>
      </c>
      <c r="E1151" s="4">
        <v>32.9</v>
      </c>
      <c r="F1151" s="1">
        <f t="shared" ca="1" si="176"/>
        <v>1966.7916666665797</v>
      </c>
      <c r="G1151" s="5">
        <v>5.01</v>
      </c>
      <c r="H1151" s="1">
        <f t="shared" ca="1" si="172"/>
        <v>640.02192674772039</v>
      </c>
      <c r="I1151" s="1">
        <f t="shared" ca="1" si="173"/>
        <v>23.92576717294833</v>
      </c>
      <c r="J1151" s="6">
        <f t="shared" ca="1" si="177"/>
        <v>85036.064172474653</v>
      </c>
      <c r="K1151" s="1">
        <f t="shared" ca="1" si="174"/>
        <v>45.832390881155014</v>
      </c>
      <c r="L1151" s="6">
        <f t="shared" ca="1" si="175"/>
        <v>6089.4884522981256</v>
      </c>
      <c r="M1151" s="7">
        <f t="shared" ca="1" si="178"/>
        <v>18.825409371315683</v>
      </c>
      <c r="N1151" s="8">
        <f ca="1">J1151/AVERAGE(L1031:L1150)</f>
        <v>21.746931566579878</v>
      </c>
      <c r="O1151" s="13">
        <f ca="1">1/M1151-(G1151/100-(((E1151/E1031)^(1/10))-1))</f>
        <v>2.1110043424481022E-2</v>
      </c>
      <c r="P1151" s="5">
        <f ca="1">((G1151/G1152+G1151/1200+((1+G1152/1200)^(-119))*(1-G1151/G1152)))</f>
        <v>0.99255097662632741</v>
      </c>
      <c r="Q1151" s="5">
        <f ca="1">Q1150*P1150*E1150/E1151</f>
        <v>11.8178421658011</v>
      </c>
      <c r="R1151" s="10">
        <f t="shared" ca="1" si="179"/>
        <v>5.8597346247946103E-3</v>
      </c>
      <c r="S1151" s="10">
        <f t="shared" ca="1" si="180"/>
        <v>-8.3533751848543503E-3</v>
      </c>
      <c r="T1151" s="10">
        <f t="shared" ca="1" si="181"/>
        <v>1.4213109809648961E-2</v>
      </c>
      <c r="U1151" s="10"/>
      <c r="V1151" s="11"/>
      <c r="W1151" s="12"/>
      <c r="X1151" s="12"/>
    </row>
    <row r="1152" spans="1:24" x14ac:dyDescent="0.2">
      <c r="A1152" s="3">
        <v>1966.11</v>
      </c>
      <c r="B1152" s="4">
        <v>80.989999999999995</v>
      </c>
      <c r="C1152" s="1">
        <v>2.8766699999999998</v>
      </c>
      <c r="D1152" s="4">
        <v>5.53667</v>
      </c>
      <c r="E1152" s="4">
        <v>32.9</v>
      </c>
      <c r="F1152" s="1">
        <f t="shared" ca="1" si="176"/>
        <v>1966.8749999999129</v>
      </c>
      <c r="G1152" s="5">
        <v>5.16</v>
      </c>
      <c r="H1152" s="1">
        <f t="shared" ca="1" si="172"/>
        <v>672.05206595744676</v>
      </c>
      <c r="I1152" s="1">
        <f t="shared" ca="1" si="173"/>
        <v>23.87050273586626</v>
      </c>
      <c r="J1152" s="6">
        <f t="shared" ca="1" si="177"/>
        <v>89556.020941557217</v>
      </c>
      <c r="K1152" s="1">
        <f t="shared" ca="1" si="174"/>
        <v>45.943085714589664</v>
      </c>
      <c r="L1152" s="6">
        <f t="shared" ca="1" si="175"/>
        <v>6122.2636679403831</v>
      </c>
      <c r="M1152" s="7">
        <f t="shared" ca="1" si="178"/>
        <v>19.711251211928971</v>
      </c>
      <c r="N1152" s="8">
        <f ca="1">J1152/AVERAGE(L1032:L1151)</f>
        <v>22.765719180291434</v>
      </c>
      <c r="O1152" s="13">
        <f ca="1">1/M1152-(G1152/100-(((E1152/E1032)^(1/10))-1))</f>
        <v>1.7222795263778005E-2</v>
      </c>
      <c r="P1152" s="5">
        <f ca="1">((G1152/G1153+G1152/1200+((1+G1153/1200)^(-119))*(1-G1152/G1153)))</f>
        <v>1.0294635264998171</v>
      </c>
      <c r="Q1152" s="5">
        <f ca="1">Q1151*P1151*E1151/E1152</f>
        <v>11.729810783281673</v>
      </c>
      <c r="R1152" s="10">
        <f t="shared" ca="1" si="179"/>
        <v>1.2934079183102298E-4</v>
      </c>
      <c r="S1152" s="10">
        <f t="shared" ca="1" si="180"/>
        <v>-6.3407983623332553E-3</v>
      </c>
      <c r="T1152" s="10">
        <f t="shared" ca="1" si="181"/>
        <v>6.4701391541642783E-3</v>
      </c>
      <c r="U1152" s="10"/>
      <c r="V1152" s="11"/>
      <c r="W1152" s="12"/>
      <c r="X1152" s="12"/>
    </row>
    <row r="1153" spans="1:24" x14ac:dyDescent="0.2">
      <c r="A1153" s="3">
        <v>1966.12</v>
      </c>
      <c r="B1153" s="4">
        <v>81.33</v>
      </c>
      <c r="C1153" s="1">
        <v>2.87</v>
      </c>
      <c r="D1153" s="4">
        <v>5.55</v>
      </c>
      <c r="E1153" s="4">
        <v>32.9</v>
      </c>
      <c r="F1153" s="1">
        <f t="shared" ca="1" si="176"/>
        <v>1966.9583333332462</v>
      </c>
      <c r="G1153" s="5">
        <v>4.84</v>
      </c>
      <c r="H1153" s="1">
        <f t="shared" ca="1" si="172"/>
        <v>674.87337355623106</v>
      </c>
      <c r="I1153" s="1">
        <f t="shared" ca="1" si="173"/>
        <v>23.815155319148936</v>
      </c>
      <c r="J1153" s="6">
        <f t="shared" ca="1" si="177"/>
        <v>90196.443983027188</v>
      </c>
      <c r="K1153" s="1">
        <f t="shared" ca="1" si="174"/>
        <v>46.053697568389055</v>
      </c>
      <c r="L1153" s="6">
        <f t="shared" ca="1" si="175"/>
        <v>6155.0505853412133</v>
      </c>
      <c r="M1153" s="7">
        <f t="shared" ca="1" si="178"/>
        <v>19.736473752791976</v>
      </c>
      <c r="N1153" s="8">
        <f ca="1">J1153/AVERAGE(L1033:L1152)</f>
        <v>22.790219081135156</v>
      </c>
      <c r="O1153" s="13">
        <f ca="1">1/M1153-(G1153/100-(((E1153/E1033)^(1/10))-1))</f>
        <v>1.9988484803566034E-2</v>
      </c>
      <c r="P1153" s="5">
        <f ca="1">((G1153/G1154+G1153/1200+((1+G1154/1200)^(-119))*(1-G1153/G1154)))</f>
        <v>1.0247245931872906</v>
      </c>
      <c r="Q1153" s="5">
        <f ca="1">Q1152*P1152*E1152/E1153</f>
        <v>12.075412374132732</v>
      </c>
      <c r="R1153" s="10">
        <f t="shared" ca="1" si="179"/>
        <v>2.7983091447607578E-3</v>
      </c>
      <c r="S1153" s="10">
        <f t="shared" ca="1" si="180"/>
        <v>-6.0330276215824208E-3</v>
      </c>
      <c r="T1153" s="10">
        <f t="shared" ca="1" si="181"/>
        <v>8.8313367663431785E-3</v>
      </c>
      <c r="U1153" s="10"/>
      <c r="V1153" s="11"/>
      <c r="W1153" s="12"/>
      <c r="X1153" s="12"/>
    </row>
    <row r="1154" spans="1:24" x14ac:dyDescent="0.2">
      <c r="A1154" s="3">
        <v>1967.01</v>
      </c>
      <c r="B1154" s="4">
        <v>84.45</v>
      </c>
      <c r="C1154" s="1">
        <v>2.88</v>
      </c>
      <c r="D1154" s="4">
        <v>5.5166700000000004</v>
      </c>
      <c r="E1154" s="4">
        <v>32.9</v>
      </c>
      <c r="F1154" s="1">
        <f t="shared" ca="1" si="176"/>
        <v>1967.0416666665794</v>
      </c>
      <c r="G1154" s="5">
        <v>4.58</v>
      </c>
      <c r="H1154" s="1">
        <f t="shared" ca="1" si="172"/>
        <v>700.76301975683896</v>
      </c>
      <c r="I1154" s="1">
        <f t="shared" ca="1" si="173"/>
        <v>23.898134954407293</v>
      </c>
      <c r="J1154" s="6">
        <f t="shared" ca="1" si="177"/>
        <v>93922.744877936464</v>
      </c>
      <c r="K1154" s="1">
        <f t="shared" ca="1" si="174"/>
        <v>45.777126444072955</v>
      </c>
      <c r="L1154" s="6">
        <f t="shared" ca="1" si="175"/>
        <v>6135.4741146923125</v>
      </c>
      <c r="M1154" s="7">
        <f t="shared" ca="1" si="178"/>
        <v>20.432242125384285</v>
      </c>
      <c r="N1154" s="8">
        <f ca="1">J1154/AVERAGE(L1034:L1153)</f>
        <v>23.586985839267907</v>
      </c>
      <c r="O1154" s="13">
        <f ca="1">1/M1154-(G1154/100-(((E1154/E1034)^(1/10))-1))</f>
        <v>2.0863127305986426E-2</v>
      </c>
      <c r="P1154" s="5">
        <f ca="1">((G1154/G1155+G1154/1200+((1+G1155/1200)^(-119))*(1-G1154/G1155)))</f>
        <v>0.99984673348798547</v>
      </c>
      <c r="Q1154" s="5">
        <f ca="1">Q1153*P1153*E1153/E1154</f>
        <v>12.373972032651938</v>
      </c>
      <c r="R1154" s="10">
        <f t="shared" ca="1" si="179"/>
        <v>-2.3003099633071011E-3</v>
      </c>
      <c r="S1154" s="10">
        <f t="shared" ca="1" si="180"/>
        <v>-1.0797432825817355E-2</v>
      </c>
      <c r="T1154" s="10">
        <f t="shared" ca="1" si="181"/>
        <v>8.4971228625102535E-3</v>
      </c>
      <c r="U1154" s="10"/>
      <c r="V1154" s="11"/>
      <c r="W1154" s="12"/>
      <c r="X1154" s="12"/>
    </row>
    <row r="1155" spans="1:24" x14ac:dyDescent="0.2">
      <c r="A1155" s="3">
        <v>1967.02</v>
      </c>
      <c r="B1155" s="4">
        <v>87.36</v>
      </c>
      <c r="C1155" s="1">
        <v>2.89</v>
      </c>
      <c r="D1155" s="4">
        <v>5.4833299999999996</v>
      </c>
      <c r="E1155" s="4">
        <v>32.9</v>
      </c>
      <c r="F1155" s="1">
        <f t="shared" ca="1" si="176"/>
        <v>1967.1249999999127</v>
      </c>
      <c r="G1155" s="5">
        <v>4.63</v>
      </c>
      <c r="H1155" s="1">
        <f t="shared" ref="H1155:H1218" ca="1" si="182">B1155*$E$1815/E1155</f>
        <v>724.91009361702129</v>
      </c>
      <c r="I1155" s="1">
        <f t="shared" ref="I1155:I1218" ca="1" si="183">C1155*$E$1815/E1155</f>
        <v>23.981114589665655</v>
      </c>
      <c r="J1155" s="6">
        <f t="shared" ca="1" si="177"/>
        <v>97427.006752650079</v>
      </c>
      <c r="K1155" s="1">
        <f t="shared" ref="K1155:K1218" ca="1" si="184">D1155*$E$1815/E1155</f>
        <v>45.500472340121576</v>
      </c>
      <c r="L1155" s="6">
        <f t="shared" ref="L1155:L1218" ca="1" si="185">K1155*(J1155/H1155)</f>
        <v>6115.2063751946962</v>
      </c>
      <c r="M1155" s="7">
        <f t="shared" ca="1" si="178"/>
        <v>21.074443163678449</v>
      </c>
      <c r="N1155" s="8">
        <f ca="1">J1155/AVERAGE(L1035:L1154)</f>
        <v>24.320019544824316</v>
      </c>
      <c r="O1155" s="13">
        <f ca="1">1/M1155-(G1155/100-(((E1155/E1035)^(1/10))-1))</f>
        <v>1.8503704565098963E-2</v>
      </c>
      <c r="P1155" s="5">
        <f ca="1">((G1155/G1156+G1155/1200+((1+G1156/1200)^(-119))*(1-G1155/G1156)))</f>
        <v>1.0110339143296996</v>
      </c>
      <c r="Q1155" s="5">
        <f ca="1">Q1154*P1154*E1154/E1155</f>
        <v>12.372075517118729</v>
      </c>
      <c r="R1155" s="10">
        <f t="shared" ca="1" si="179"/>
        <v>-9.3358805231842368E-3</v>
      </c>
      <c r="S1155" s="10">
        <f t="shared" ca="1" si="180"/>
        <v>-1.2447113464996162E-2</v>
      </c>
      <c r="T1155" s="10">
        <f t="shared" ca="1" si="181"/>
        <v>3.1112329418119256E-3</v>
      </c>
      <c r="U1155" s="10"/>
      <c r="V1155" s="11"/>
      <c r="W1155" s="12"/>
      <c r="X1155" s="12"/>
    </row>
    <row r="1156" spans="1:24" x14ac:dyDescent="0.2">
      <c r="A1156" s="3">
        <v>1967.03</v>
      </c>
      <c r="B1156" s="4">
        <v>89.42</v>
      </c>
      <c r="C1156" s="1">
        <v>2.9</v>
      </c>
      <c r="D1156" s="4">
        <v>5.45</v>
      </c>
      <c r="E1156" s="4">
        <v>33</v>
      </c>
      <c r="F1156" s="1">
        <f t="shared" ref="F1156:F1219" ca="1" si="186">F1155+1/12</f>
        <v>1967.2083333332459</v>
      </c>
      <c r="G1156" s="5">
        <v>4.54</v>
      </c>
      <c r="H1156" s="1">
        <f t="shared" ca="1" si="182"/>
        <v>739.75540181818178</v>
      </c>
      <c r="I1156" s="1">
        <f t="shared" ca="1" si="183"/>
        <v>23.991172727272726</v>
      </c>
      <c r="J1156" s="6">
        <f t="shared" ref="J1156:J1219" ca="1" si="187">J1155*((H1156+(I1156/12))/H1155)</f>
        <v>99690.896167928833</v>
      </c>
      <c r="K1156" s="1">
        <f t="shared" ca="1" si="184"/>
        <v>45.086859090909094</v>
      </c>
      <c r="L1156" s="6">
        <f t="shared" ca="1" si="185"/>
        <v>6075.9940071036926</v>
      </c>
      <c r="M1156" s="7">
        <f t="shared" ca="1" si="178"/>
        <v>21.443898602019107</v>
      </c>
      <c r="N1156" s="8">
        <f ca="1">J1156/AVERAGE(L1036:L1155)</f>
        <v>24.737345583070855</v>
      </c>
      <c r="O1156" s="13">
        <f ca="1">1/M1156-(G1156/100-(((E1156/E1036)^(1/10))-1))</f>
        <v>1.8528321766579793E-2</v>
      </c>
      <c r="P1156" s="5">
        <f ca="1">((G1156/G1157+G1156/1200+((1+G1157/1200)^(-119))*(1-G1156/G1157)))</f>
        <v>0.99980607830898216</v>
      </c>
      <c r="Q1156" s="5">
        <f ca="1">Q1155*P1155*E1155/E1156</f>
        <v>12.470683126520477</v>
      </c>
      <c r="R1156" s="10">
        <f t="shared" ca="1" si="179"/>
        <v>-1.2325121447545717E-2</v>
      </c>
      <c r="S1156" s="10">
        <f t="shared" ca="1" si="180"/>
        <v>-1.3771681759980003E-2</v>
      </c>
      <c r="T1156" s="10">
        <f t="shared" ca="1" si="181"/>
        <v>1.4465603124342863E-3</v>
      </c>
      <c r="U1156" s="10"/>
      <c r="V1156" s="11"/>
      <c r="W1156" s="12"/>
      <c r="X1156" s="12"/>
    </row>
    <row r="1157" spans="1:24" x14ac:dyDescent="0.2">
      <c r="A1157" s="3">
        <v>1967.04</v>
      </c>
      <c r="B1157" s="4">
        <v>90.96</v>
      </c>
      <c r="C1157" s="1">
        <v>2.9</v>
      </c>
      <c r="D1157" s="4">
        <v>5.41</v>
      </c>
      <c r="E1157" s="4">
        <v>33.1</v>
      </c>
      <c r="F1157" s="1">
        <f t="shared" ca="1" si="186"/>
        <v>1967.2916666665792</v>
      </c>
      <c r="G1157" s="5">
        <v>4.59</v>
      </c>
      <c r="H1157" s="1">
        <f t="shared" ca="1" si="182"/>
        <v>750.22214138972799</v>
      </c>
      <c r="I1157" s="1">
        <f t="shared" ca="1" si="183"/>
        <v>23.918691842900298</v>
      </c>
      <c r="J1157" s="6">
        <f t="shared" ca="1" si="187"/>
        <v>101370.02546328701</v>
      </c>
      <c r="K1157" s="1">
        <f t="shared" ca="1" si="184"/>
        <v>44.620732024169186</v>
      </c>
      <c r="L1157" s="6">
        <f t="shared" ca="1" si="185"/>
        <v>6029.1538891422906</v>
      </c>
      <c r="M1157" s="7">
        <f t="shared" ca="1" si="178"/>
        <v>21.686025566746245</v>
      </c>
      <c r="N1157" s="8">
        <f ca="1">J1157/AVERAGE(L1037:L1156)</f>
        <v>25.007294802946518</v>
      </c>
      <c r="O1157" s="13">
        <f ca="1">1/M1157-(G1157/100-(((E1157/E1037)^(1/10))-1))</f>
        <v>1.7450185317673492E-2</v>
      </c>
      <c r="P1157" s="5">
        <f ca="1">((G1157/G1158+G1157/1200+((1+G1158/1200)^(-119))*(1-G1157/G1158)))</f>
        <v>0.98338901038643711</v>
      </c>
      <c r="Q1157" s="5">
        <f ca="1">Q1156*P1156*E1156/E1157</f>
        <v>12.430596316872942</v>
      </c>
      <c r="R1157" s="10">
        <f t="shared" ca="1" si="179"/>
        <v>-1.5975949325964911E-2</v>
      </c>
      <c r="S1157" s="10">
        <f t="shared" ca="1" si="180"/>
        <v>-1.305060279982817E-2</v>
      </c>
      <c r="T1157" s="10">
        <f t="shared" ca="1" si="181"/>
        <v>-2.9253465261367406E-3</v>
      </c>
      <c r="U1157" s="10"/>
      <c r="V1157" s="11"/>
      <c r="W1157" s="12"/>
      <c r="X1157" s="12"/>
    </row>
    <row r="1158" spans="1:24" x14ac:dyDescent="0.2">
      <c r="A1158" s="3">
        <v>1967.05</v>
      </c>
      <c r="B1158" s="4">
        <v>92.59</v>
      </c>
      <c r="C1158" s="1">
        <v>2.9</v>
      </c>
      <c r="D1158" s="4">
        <v>5.37</v>
      </c>
      <c r="E1158" s="4">
        <v>33.200000000000003</v>
      </c>
      <c r="F1158" s="1">
        <f t="shared" ca="1" si="186"/>
        <v>1967.3749999999125</v>
      </c>
      <c r="G1158" s="5">
        <v>4.8499999999999996</v>
      </c>
      <c r="H1158" s="1">
        <f t="shared" ca="1" si="182"/>
        <v>761.36589668674696</v>
      </c>
      <c r="I1158" s="1">
        <f t="shared" ca="1" si="183"/>
        <v>23.846647590361442</v>
      </c>
      <c r="J1158" s="6">
        <f t="shared" ca="1" si="187"/>
        <v>103144.28310099209</v>
      </c>
      <c r="K1158" s="1">
        <f t="shared" ca="1" si="184"/>
        <v>44.157412951807224</v>
      </c>
      <c r="L1158" s="6">
        <f t="shared" ca="1" si="185"/>
        <v>5982.1233421787174</v>
      </c>
      <c r="M1158" s="7">
        <f t="shared" ca="1" si="178"/>
        <v>21.948477389658411</v>
      </c>
      <c r="N1158" s="8">
        <f ca="1">J1158/AVERAGE(L1038:L1157)</f>
        <v>25.300129034292652</v>
      </c>
      <c r="O1158" s="13">
        <f ca="1">1/M1158-(G1158/100-(((E1158/E1038)^(1/10))-1))</f>
        <v>1.4241698664414548E-2</v>
      </c>
      <c r="P1158" s="5">
        <f ca="1">((G1158/G1159+G1158/1200+((1+G1159/1200)^(-119))*(1-G1158/G1159)))</f>
        <v>0.99078328788557335</v>
      </c>
      <c r="Q1158" s="5">
        <f ca="1">Q1157*P1157*E1157/E1158</f>
        <v>12.187292196675735</v>
      </c>
      <c r="R1158" s="10">
        <f t="shared" ca="1" si="179"/>
        <v>-1.8103709951358016E-2</v>
      </c>
      <c r="S1158" s="10">
        <f t="shared" ca="1" si="180"/>
        <v>-1.1605898470410048E-2</v>
      </c>
      <c r="T1158" s="10">
        <f t="shared" ca="1" si="181"/>
        <v>-6.4978114809479681E-3</v>
      </c>
      <c r="U1158" s="10"/>
      <c r="V1158" s="11"/>
      <c r="W1158" s="12"/>
      <c r="X1158" s="12"/>
    </row>
    <row r="1159" spans="1:24" x14ac:dyDescent="0.2">
      <c r="A1159" s="3">
        <v>1967.06</v>
      </c>
      <c r="B1159" s="4">
        <v>91.43</v>
      </c>
      <c r="C1159" s="1">
        <v>2.9</v>
      </c>
      <c r="D1159" s="4">
        <v>5.33</v>
      </c>
      <c r="E1159" s="4">
        <v>33.299999999999997</v>
      </c>
      <c r="F1159" s="1">
        <f t="shared" ca="1" si="186"/>
        <v>1967.4583333332457</v>
      </c>
      <c r="G1159" s="5">
        <v>5.0199999999999996</v>
      </c>
      <c r="H1159" s="1">
        <f t="shared" ca="1" si="182"/>
        <v>749.56949819819829</v>
      </c>
      <c r="I1159" s="1">
        <f t="shared" ca="1" si="183"/>
        <v>23.775036036036035</v>
      </c>
      <c r="J1159" s="6">
        <f t="shared" ca="1" si="187"/>
        <v>101814.59897796513</v>
      </c>
      <c r="K1159" s="1">
        <f t="shared" ca="1" si="184"/>
        <v>43.696876576576578</v>
      </c>
      <c r="L1159" s="6">
        <f t="shared" ca="1" si="185"/>
        <v>5935.3802094777875</v>
      </c>
      <c r="M1159" s="7">
        <f t="shared" ca="1" si="178"/>
        <v>21.552097609793496</v>
      </c>
      <c r="N1159" s="8">
        <f ca="1">J1159/AVERAGE(L1039:L1158)</f>
        <v>24.835207934713079</v>
      </c>
      <c r="O1159" s="13">
        <f ca="1">1/M1159-(G1159/100-(((E1159/E1039)^(1/10))-1))</f>
        <v>1.3322936774481042E-2</v>
      </c>
      <c r="P1159" s="5">
        <f ca="1">((G1159/G1160+G1159/1200+((1+G1160/1200)^(-119))*(1-G1159/G1160)))</f>
        <v>0.99333424485123878</v>
      </c>
      <c r="Q1159" s="5">
        <f ca="1">Q1158*P1158*E1158/E1159</f>
        <v>12.038704275587987</v>
      </c>
      <c r="R1159" s="10">
        <f t="shared" ca="1" si="179"/>
        <v>-1.6593517526992785E-2</v>
      </c>
      <c r="S1159" s="10">
        <f t="shared" ca="1" si="180"/>
        <v>-9.1929769882308499E-3</v>
      </c>
      <c r="T1159" s="10">
        <f t="shared" ca="1" si="181"/>
        <v>-7.400540538761935E-3</v>
      </c>
      <c r="U1159" s="10"/>
      <c r="V1159" s="11"/>
      <c r="W1159" s="12"/>
      <c r="X1159" s="12"/>
    </row>
    <row r="1160" spans="1:24" x14ac:dyDescent="0.2">
      <c r="A1160" s="3">
        <v>1967.07</v>
      </c>
      <c r="B1160" s="4">
        <v>93.01</v>
      </c>
      <c r="C1160" s="1">
        <v>2.9066700000000001</v>
      </c>
      <c r="D1160" s="4">
        <v>5.32</v>
      </c>
      <c r="E1160" s="4">
        <v>33.4</v>
      </c>
      <c r="F1160" s="1">
        <f t="shared" ca="1" si="186"/>
        <v>1967.541666666579</v>
      </c>
      <c r="G1160" s="5">
        <v>5.16</v>
      </c>
      <c r="H1160" s="1">
        <f t="shared" ca="1" si="182"/>
        <v>760.2397913173653</v>
      </c>
      <c r="I1160" s="1">
        <f t="shared" ca="1" si="183"/>
        <v>23.758372155988024</v>
      </c>
      <c r="J1160" s="6">
        <f t="shared" ca="1" si="187"/>
        <v>103532.87955428785</v>
      </c>
      <c r="K1160" s="1">
        <f t="shared" ca="1" si="184"/>
        <v>43.484310179640723</v>
      </c>
      <c r="L1160" s="6">
        <f t="shared" ca="1" si="185"/>
        <v>5921.8892509279794</v>
      </c>
      <c r="M1160" s="7">
        <f t="shared" ca="1" si="178"/>
        <v>21.804196245666368</v>
      </c>
      <c r="N1160" s="8">
        <f ca="1">J1160/AVERAGE(L1040:L1159)</f>
        <v>25.117400694974101</v>
      </c>
      <c r="O1160" s="13">
        <f ca="1">1/M1160-(G1160/100-(((E1160/E1040)^(1/10))-1))</f>
        <v>1.0970175118491611E-2</v>
      </c>
      <c r="P1160" s="5">
        <f ca="1">((G1160/G1161+G1160/1200+((1+G1161/1200)^(-119))*(1-G1160/G1161)))</f>
        <v>0.99505147492736934</v>
      </c>
      <c r="Q1160" s="5">
        <f ca="1">Q1159*P1159*E1159/E1160</f>
        <v>11.922653456445104</v>
      </c>
      <c r="R1160" s="10">
        <f t="shared" ca="1" si="179"/>
        <v>-1.7466825169580424E-2</v>
      </c>
      <c r="S1160" s="10">
        <f t="shared" ca="1" si="180"/>
        <v>-8.4690950527326336E-3</v>
      </c>
      <c r="T1160" s="10">
        <f t="shared" ca="1" si="181"/>
        <v>-8.9977301168477908E-3</v>
      </c>
      <c r="U1160" s="10"/>
      <c r="V1160" s="11"/>
      <c r="W1160" s="12"/>
      <c r="X1160" s="12"/>
    </row>
    <row r="1161" spans="1:24" x14ac:dyDescent="0.2">
      <c r="A1161" s="3">
        <v>1967.08</v>
      </c>
      <c r="B1161" s="4">
        <v>94.49</v>
      </c>
      <c r="C1161" s="1">
        <v>2.9133300000000002</v>
      </c>
      <c r="D1161" s="4">
        <v>5.31</v>
      </c>
      <c r="E1161" s="4">
        <v>33.5</v>
      </c>
      <c r="F1161" s="1">
        <f t="shared" ca="1" si="186"/>
        <v>1967.6249999999122</v>
      </c>
      <c r="G1161" s="5">
        <v>5.28</v>
      </c>
      <c r="H1161" s="1">
        <f t="shared" ca="1" si="182"/>
        <v>770.03144686567157</v>
      </c>
      <c r="I1161" s="1">
        <f t="shared" ca="1" si="183"/>
        <v>23.74172626835821</v>
      </c>
      <c r="J1161" s="6">
        <f t="shared" ca="1" si="187"/>
        <v>105135.78925324083</v>
      </c>
      <c r="K1161" s="1">
        <f t="shared" ca="1" si="184"/>
        <v>43.273012835820893</v>
      </c>
      <c r="L1161" s="6">
        <f t="shared" ca="1" si="185"/>
        <v>5908.2552749995639</v>
      </c>
      <c r="M1161" s="7">
        <f t="shared" ca="1" si="178"/>
        <v>22.030627049126021</v>
      </c>
      <c r="N1161" s="8">
        <f ca="1">J1161/AVERAGE(L1041:L1160)</f>
        <v>25.369524753969266</v>
      </c>
      <c r="O1161" s="13">
        <f ca="1">1/M1161-(G1161/100-(((E1161/E1041)^(1/10))-1))</f>
        <v>9.6027920021897126E-3</v>
      </c>
      <c r="P1161" s="5">
        <f ca="1">((G1161/G1162+G1161/1200+((1+G1162/1200)^(-119))*(1-G1161/G1162)))</f>
        <v>1.0028599810166616</v>
      </c>
      <c r="Q1161" s="5">
        <f ca="1">Q1160*P1160*E1160/E1161</f>
        <v>11.828240014624244</v>
      </c>
      <c r="R1161" s="10">
        <f t="shared" ca="1" si="179"/>
        <v>-2.1350205562549518E-2</v>
      </c>
      <c r="S1161" s="10">
        <f t="shared" ca="1" si="180"/>
        <v>-7.8862428294715903E-3</v>
      </c>
      <c r="T1161" s="10">
        <f t="shared" ca="1" si="181"/>
        <v>-1.3463962733077928E-2</v>
      </c>
      <c r="U1161" s="10"/>
      <c r="V1161" s="11"/>
      <c r="W1161" s="12"/>
      <c r="X1161" s="12"/>
    </row>
    <row r="1162" spans="1:24" x14ac:dyDescent="0.2">
      <c r="A1162" s="3">
        <v>1967.09</v>
      </c>
      <c r="B1162" s="4">
        <v>95.81</v>
      </c>
      <c r="C1162" s="1">
        <v>2.92</v>
      </c>
      <c r="D1162" s="4">
        <v>5.3</v>
      </c>
      <c r="E1162" s="4">
        <v>33.6</v>
      </c>
      <c r="F1162" s="1">
        <f t="shared" ca="1" si="186"/>
        <v>1967.7083333332455</v>
      </c>
      <c r="G1162" s="5">
        <v>5.3</v>
      </c>
      <c r="H1162" s="1">
        <f t="shared" ca="1" si="182"/>
        <v>778.46480446428563</v>
      </c>
      <c r="I1162" s="1">
        <f t="shared" ca="1" si="183"/>
        <v>23.72526071428571</v>
      </c>
      <c r="J1162" s="6">
        <f t="shared" ca="1" si="187"/>
        <v>106557.17562974509</v>
      </c>
      <c r="K1162" s="1">
        <f t="shared" ca="1" si="184"/>
        <v>43.062973214285712</v>
      </c>
      <c r="L1162" s="6">
        <f t="shared" ca="1" si="185"/>
        <v>5894.5102895068258</v>
      </c>
      <c r="M1162" s="7">
        <f t="shared" ca="1" si="178"/>
        <v>22.219145488664793</v>
      </c>
      <c r="N1162" s="8">
        <f ca="1">J1162/AVERAGE(L1042:L1161)</f>
        <v>25.577428710702122</v>
      </c>
      <c r="O1162" s="13">
        <f ca="1">1/M1162-(G1162/100-(((E1162/E1042)^(1/10))-1))</f>
        <v>9.3208473238869244E-3</v>
      </c>
      <c r="P1162" s="5">
        <f ca="1">((G1162/G1163+G1162/1200+((1+G1163/1200)^(-119))*(1-G1162/G1163)))</f>
        <v>0.99066932403217856</v>
      </c>
      <c r="Q1162" s="5">
        <f ca="1">Q1161*P1161*E1161/E1162</f>
        <v>11.826764781060733</v>
      </c>
      <c r="R1162" s="10">
        <f t="shared" ca="1" si="179"/>
        <v>-2.4132878792964885E-2</v>
      </c>
      <c r="S1162" s="10">
        <f t="shared" ca="1" si="180"/>
        <v>-7.1723420467514343E-3</v>
      </c>
      <c r="T1162" s="10">
        <f t="shared" ca="1" si="181"/>
        <v>-1.696053674621345E-2</v>
      </c>
      <c r="U1162" s="10"/>
      <c r="V1162" s="11"/>
      <c r="W1162" s="12"/>
      <c r="X1162" s="12"/>
    </row>
    <row r="1163" spans="1:24" x14ac:dyDescent="0.2">
      <c r="A1163" s="3">
        <v>1967.1</v>
      </c>
      <c r="B1163" s="4">
        <v>95.66</v>
      </c>
      <c r="C1163" s="1">
        <v>2.92</v>
      </c>
      <c r="D1163" s="4">
        <v>5.31</v>
      </c>
      <c r="E1163" s="4">
        <v>33.700000000000003</v>
      </c>
      <c r="F1163" s="1">
        <f t="shared" ca="1" si="186"/>
        <v>1967.7916666665787</v>
      </c>
      <c r="G1163" s="5">
        <v>5.48</v>
      </c>
      <c r="H1163" s="1">
        <f t="shared" ca="1" si="182"/>
        <v>774.93967299703252</v>
      </c>
      <c r="I1163" s="1">
        <f t="shared" ca="1" si="183"/>
        <v>23.654859347181006</v>
      </c>
      <c r="J1163" s="6">
        <f t="shared" ca="1" si="187"/>
        <v>106344.47690730025</v>
      </c>
      <c r="K1163" s="1">
        <f t="shared" ca="1" si="184"/>
        <v>43.016199703264085</v>
      </c>
      <c r="L1163" s="6">
        <f t="shared" ca="1" si="185"/>
        <v>5903.0856405787617</v>
      </c>
      <c r="M1163" s="7">
        <f t="shared" ca="1" si="178"/>
        <v>22.06819919418389</v>
      </c>
      <c r="N1163" s="8">
        <f ca="1">J1163/AVERAGE(L1043:L1162)</f>
        <v>25.395023055830503</v>
      </c>
      <c r="O1163" s="13">
        <f ca="1">1/M1163-(G1163/100-(((E1163/E1043)^(1/10))-1))</f>
        <v>8.1310570335601726E-3</v>
      </c>
      <c r="P1163" s="5">
        <f ca="1">((G1163/G1164+G1163/1200+((1+G1164/1200)^(-119))*(1-G1163/G1164)))</f>
        <v>0.98419589994287426</v>
      </c>
      <c r="Q1163" s="5">
        <f ca="1">Q1162*P1162*E1162/E1163</f>
        <v>11.681646266775607</v>
      </c>
      <c r="R1163" s="10">
        <f t="shared" ca="1" si="179"/>
        <v>-2.6416414101271157E-2</v>
      </c>
      <c r="S1163" s="10">
        <f t="shared" ca="1" si="180"/>
        <v>-6.9106636236335728E-3</v>
      </c>
      <c r="T1163" s="10">
        <f t="shared" ca="1" si="181"/>
        <v>-1.9505750477637585E-2</v>
      </c>
      <c r="U1163" s="10"/>
      <c r="V1163" s="11"/>
      <c r="W1163" s="12"/>
      <c r="X1163" s="12"/>
    </row>
    <row r="1164" spans="1:24" x14ac:dyDescent="0.2">
      <c r="A1164" s="3">
        <v>1967.11</v>
      </c>
      <c r="B1164" s="4">
        <v>92.66</v>
      </c>
      <c r="C1164" s="1">
        <v>2.92</v>
      </c>
      <c r="D1164" s="4">
        <v>5.32</v>
      </c>
      <c r="E1164" s="4">
        <v>33.799999999999997</v>
      </c>
      <c r="F1164" s="1">
        <f t="shared" ca="1" si="186"/>
        <v>1967.874999999912</v>
      </c>
      <c r="G1164" s="5">
        <v>5.75</v>
      </c>
      <c r="H1164" s="1">
        <f t="shared" ca="1" si="182"/>
        <v>748.41591656804735</v>
      </c>
      <c r="I1164" s="1">
        <f t="shared" ca="1" si="183"/>
        <v>23.584874556213016</v>
      </c>
      <c r="J1164" s="6">
        <f t="shared" ca="1" si="187"/>
        <v>102974.35017559874</v>
      </c>
      <c r="K1164" s="1">
        <f t="shared" ca="1" si="184"/>
        <v>42.969702958579887</v>
      </c>
      <c r="L1164" s="6">
        <f t="shared" ca="1" si="185"/>
        <v>5912.1901892314418</v>
      </c>
      <c r="M1164" s="7">
        <f t="shared" ca="1" si="178"/>
        <v>21.263102968336288</v>
      </c>
      <c r="N1164" s="8">
        <f ca="1">J1164/AVERAGE(L1044:L1163)</f>
        <v>24.462965360562389</v>
      </c>
      <c r="O1164" s="13">
        <f ca="1">1/M1164-(G1164/100-(((E1164/E1044)^(1/10))-1))</f>
        <v>7.0893778261975557E-3</v>
      </c>
      <c r="P1164" s="5">
        <f ca="1">((G1164/G1165+G1164/1200+((1+G1165/1200)^(-119))*(1-G1164/G1165)))</f>
        <v>1.0085725527060585</v>
      </c>
      <c r="Q1164" s="5">
        <f ca="1">Q1163*P1163*E1163/E1164</f>
        <v>11.463013483537786</v>
      </c>
      <c r="R1164" s="10">
        <f t="shared" ca="1" si="179"/>
        <v>-2.279195981652804E-2</v>
      </c>
      <c r="S1164" s="10">
        <f t="shared" ca="1" si="180"/>
        <v>-5.307967461709362E-3</v>
      </c>
      <c r="T1164" s="10">
        <f t="shared" ca="1" si="181"/>
        <v>-1.7483992354818678E-2</v>
      </c>
      <c r="U1164" s="10"/>
      <c r="V1164" s="11"/>
      <c r="W1164" s="12"/>
      <c r="X1164" s="12"/>
    </row>
    <row r="1165" spans="1:24" x14ac:dyDescent="0.2">
      <c r="A1165" s="3">
        <v>1967.12</v>
      </c>
      <c r="B1165" s="4">
        <v>95.3</v>
      </c>
      <c r="C1165" s="1">
        <v>2.92</v>
      </c>
      <c r="D1165" s="4">
        <v>5.33</v>
      </c>
      <c r="E1165" s="4">
        <v>33.9</v>
      </c>
      <c r="F1165" s="1">
        <f t="shared" ca="1" si="186"/>
        <v>1967.9583333332453</v>
      </c>
      <c r="G1165" s="5">
        <v>5.7</v>
      </c>
      <c r="H1165" s="1">
        <f t="shared" ca="1" si="182"/>
        <v>767.46861061946902</v>
      </c>
      <c r="I1165" s="1">
        <f t="shared" ca="1" si="183"/>
        <v>23.515302654867256</v>
      </c>
      <c r="J1165" s="6">
        <f t="shared" ca="1" si="187"/>
        <v>105865.42739435605</v>
      </c>
      <c r="K1165" s="1">
        <f t="shared" ca="1" si="184"/>
        <v>42.923480530973457</v>
      </c>
      <c r="L1165" s="6">
        <f t="shared" ca="1" si="185"/>
        <v>5920.9100525909525</v>
      </c>
      <c r="M1165" s="7">
        <f t="shared" ca="1" si="178"/>
        <v>21.751597808723641</v>
      </c>
      <c r="N1165" s="8">
        <f ca="1">J1165/AVERAGE(L1045:L1164)</f>
        <v>25.018284016206444</v>
      </c>
      <c r="O1165" s="13">
        <f ca="1">1/M1165-(G1165/100-(((E1165/E1045)^(1/10))-1))</f>
        <v>6.8338405886378961E-3</v>
      </c>
      <c r="P1165" s="5">
        <f ca="1">((G1165/G1166+G1165/1200+((1+G1166/1200)^(-119))*(1-G1165/G1166)))</f>
        <v>1.0177042180566567</v>
      </c>
      <c r="Q1165" s="5">
        <f ca="1">Q1164*P1164*E1164/E1165</f>
        <v>11.527176697725478</v>
      </c>
      <c r="R1165" s="10">
        <f t="shared" ca="1" si="179"/>
        <v>-2.5881512493090231E-2</v>
      </c>
      <c r="S1165" s="10">
        <f t="shared" ca="1" si="180"/>
        <v>-6.3128452528026235E-3</v>
      </c>
      <c r="T1165" s="10">
        <f t="shared" ca="1" si="181"/>
        <v>-1.9568667240287607E-2</v>
      </c>
      <c r="U1165" s="10"/>
      <c r="V1165" s="11"/>
      <c r="W1165" s="12"/>
      <c r="X1165" s="12"/>
    </row>
    <row r="1166" spans="1:24" x14ac:dyDescent="0.2">
      <c r="A1166" s="3">
        <v>1968.01</v>
      </c>
      <c r="B1166" s="4">
        <v>95.04</v>
      </c>
      <c r="C1166" s="1">
        <v>2.93</v>
      </c>
      <c r="D1166" s="4">
        <v>5.3666700000000001</v>
      </c>
      <c r="E1166" s="4">
        <v>34.1</v>
      </c>
      <c r="F1166" s="1">
        <f t="shared" ca="1" si="186"/>
        <v>1968.0416666665785</v>
      </c>
      <c r="G1166" s="5">
        <v>5.53</v>
      </c>
      <c r="H1166" s="1">
        <f t="shared" ca="1" si="182"/>
        <v>760.88578064516128</v>
      </c>
      <c r="I1166" s="1">
        <f t="shared" ca="1" si="183"/>
        <v>23.457442521994132</v>
      </c>
      <c r="J1166" s="6">
        <f t="shared" ca="1" si="187"/>
        <v>105227.03026158184</v>
      </c>
      <c r="K1166" s="1">
        <f t="shared" ca="1" si="184"/>
        <v>42.965308211436941</v>
      </c>
      <c r="L1166" s="6">
        <f t="shared" ca="1" si="185"/>
        <v>5941.9060026717516</v>
      </c>
      <c r="M1166" s="7">
        <f t="shared" ca="1" si="178"/>
        <v>21.511535896332191</v>
      </c>
      <c r="N1166" s="8">
        <f ca="1">J1166/AVERAGE(L1046:L1165)</f>
        <v>24.736682989926909</v>
      </c>
      <c r="O1166" s="13">
        <f ca="1">1/M1166-(G1166/100-(((E1166/E1046)^(1/10))-1))</f>
        <v>8.9313505399880727E-3</v>
      </c>
      <c r="P1166" s="5">
        <f ca="1">((G1166/G1167+G1166/1200+((1+G1167/1200)^(-119))*(1-G1166/G1167)))</f>
        <v>1.0023253980989233</v>
      </c>
      <c r="Q1166" s="5">
        <f ca="1">Q1165*P1165*E1165/E1166</f>
        <v>11.662451324993288</v>
      </c>
      <c r="R1166" s="10">
        <f t="shared" ca="1" si="179"/>
        <v>-2.9267866978391566E-2</v>
      </c>
      <c r="S1166" s="10">
        <f t="shared" ca="1" si="180"/>
        <v>-9.3120270743408673E-3</v>
      </c>
      <c r="T1166" s="10">
        <f t="shared" ca="1" si="181"/>
        <v>-1.9955839904050698E-2</v>
      </c>
      <c r="U1166" s="10"/>
      <c r="V1166" s="11"/>
      <c r="W1166" s="12"/>
      <c r="X1166" s="12"/>
    </row>
    <row r="1167" spans="1:24" x14ac:dyDescent="0.2">
      <c r="A1167" s="3">
        <v>1968.02</v>
      </c>
      <c r="B1167" s="4">
        <v>90.75</v>
      </c>
      <c r="C1167" s="1">
        <v>2.94</v>
      </c>
      <c r="D1167" s="4">
        <v>5.4033300000000004</v>
      </c>
      <c r="E1167" s="4">
        <v>34.200000000000003</v>
      </c>
      <c r="F1167" s="1">
        <f t="shared" ca="1" si="186"/>
        <v>1968.1249999999118</v>
      </c>
      <c r="G1167" s="5">
        <v>5.56</v>
      </c>
      <c r="H1167" s="1">
        <f t="shared" ca="1" si="182"/>
        <v>724.41585526315782</v>
      </c>
      <c r="I1167" s="1">
        <f t="shared" ca="1" si="183"/>
        <v>23.468678947368417</v>
      </c>
      <c r="J1167" s="6">
        <f t="shared" ca="1" si="187"/>
        <v>100453.8736524772</v>
      </c>
      <c r="K1167" s="1">
        <f t="shared" ca="1" si="184"/>
        <v>43.132318713157893</v>
      </c>
      <c r="L1167" s="6">
        <f t="shared" ca="1" si="185"/>
        <v>5981.1066569987843</v>
      </c>
      <c r="M1167" s="7">
        <f t="shared" ca="1" si="178"/>
        <v>20.424992376214227</v>
      </c>
      <c r="N1167" s="8">
        <f ca="1">J1167/AVERAGE(L1047:L1166)</f>
        <v>23.486290074730881</v>
      </c>
      <c r="O1167" s="13">
        <f ca="1">1/M1167-(G1167/100-(((E1167/E1047)^(1/10))-1))</f>
        <v>1.140235753135415E-2</v>
      </c>
      <c r="P1167" s="5">
        <f ca="1">((G1167/G1168+G1167/1200+((1+G1168/1200)^(-119))*(1-G1167/G1168)))</f>
        <v>0.99104669427467706</v>
      </c>
      <c r="Q1167" s="5">
        <f ca="1">Q1166*P1166*E1166/E1167</f>
        <v>11.655391134480777</v>
      </c>
      <c r="R1167" s="10">
        <f t="shared" ca="1" si="179"/>
        <v>-2.632063769226145E-2</v>
      </c>
      <c r="S1167" s="10">
        <f t="shared" ca="1" si="180"/>
        <v>-9.7000904770658813E-3</v>
      </c>
      <c r="T1167" s="10">
        <f t="shared" ca="1" si="181"/>
        <v>-1.6620547215195569E-2</v>
      </c>
      <c r="U1167" s="10"/>
      <c r="V1167" s="11"/>
      <c r="W1167" s="12"/>
      <c r="X1167" s="12"/>
    </row>
    <row r="1168" spans="1:24" x14ac:dyDescent="0.2">
      <c r="A1168" s="3">
        <v>1968.03</v>
      </c>
      <c r="B1168" s="4">
        <v>89.09</v>
      </c>
      <c r="C1168" s="1">
        <v>2.95</v>
      </c>
      <c r="D1168" s="4">
        <v>5.44</v>
      </c>
      <c r="E1168" s="4">
        <v>34.299999999999997</v>
      </c>
      <c r="F1168" s="1">
        <f t="shared" ca="1" si="186"/>
        <v>1968.208333333245</v>
      </c>
      <c r="G1168" s="5">
        <v>5.74</v>
      </c>
      <c r="H1168" s="1">
        <f t="shared" ca="1" si="182"/>
        <v>709.09146559766771</v>
      </c>
      <c r="I1168" s="1">
        <f t="shared" ca="1" si="183"/>
        <v>23.479849854227407</v>
      </c>
      <c r="J1168" s="6">
        <f t="shared" ca="1" si="187"/>
        <v>98600.185878690114</v>
      </c>
      <c r="K1168" s="1">
        <f t="shared" ca="1" si="184"/>
        <v>43.298434985422745</v>
      </c>
      <c r="L1168" s="6">
        <f t="shared" ca="1" si="185"/>
        <v>6020.709520485736</v>
      </c>
      <c r="M1168" s="7">
        <f t="shared" ca="1" si="178"/>
        <v>19.934711308295711</v>
      </c>
      <c r="N1168" s="8">
        <f ca="1">J1168/AVERAGE(L1048:L1167)</f>
        <v>22.923790260635627</v>
      </c>
      <c r="O1168" s="13">
        <f ca="1">1/M1168-(G1168/100-(((E1168/E1048)^(1/10))-1))</f>
        <v>1.0394369323284199E-2</v>
      </c>
      <c r="P1168" s="5">
        <f ca="1">((G1168/G1169+G1168/1200+((1+G1169/1200)^(-119))*(1-G1168/G1169)))</f>
        <v>1.0123656295663206</v>
      </c>
      <c r="Q1168" s="5">
        <f ca="1">Q1167*P1167*E1167/E1168</f>
        <v>11.517360362018948</v>
      </c>
      <c r="R1168" s="10">
        <f t="shared" ca="1" si="179"/>
        <v>-2.5014894991435832E-2</v>
      </c>
      <c r="S1168" s="10">
        <f t="shared" ca="1" si="180"/>
        <v>-8.7105434123138092E-3</v>
      </c>
      <c r="T1168" s="10">
        <f t="shared" ca="1" si="181"/>
        <v>-1.6304351579122023E-2</v>
      </c>
      <c r="U1168" s="10"/>
      <c r="V1168" s="11"/>
      <c r="W1168" s="12"/>
      <c r="X1168" s="12"/>
    </row>
    <row r="1169" spans="1:24" x14ac:dyDescent="0.2">
      <c r="A1169" s="3">
        <v>1968.04</v>
      </c>
      <c r="B1169" s="4">
        <v>95.67</v>
      </c>
      <c r="C1169" s="1">
        <v>2.96333</v>
      </c>
      <c r="D1169" s="4">
        <v>5.4833299999999996</v>
      </c>
      <c r="E1169" s="4">
        <v>34.4</v>
      </c>
      <c r="F1169" s="1">
        <f t="shared" ca="1" si="186"/>
        <v>1968.2916666665783</v>
      </c>
      <c r="G1169" s="5">
        <v>5.64</v>
      </c>
      <c r="H1169" s="1">
        <f t="shared" ca="1" si="182"/>
        <v>759.24991308139533</v>
      </c>
      <c r="I1169" s="1">
        <f t="shared" ca="1" si="183"/>
        <v>23.517383139244185</v>
      </c>
      <c r="J1169" s="6">
        <f t="shared" ca="1" si="187"/>
        <v>105847.30047110711</v>
      </c>
      <c r="K1169" s="1">
        <f t="shared" ca="1" si="184"/>
        <v>43.516440115988367</v>
      </c>
      <c r="L1169" s="6">
        <f t="shared" ca="1" si="185"/>
        <v>6066.6423966994425</v>
      </c>
      <c r="M1169" s="7">
        <f t="shared" ca="1" si="178"/>
        <v>21.277356015671749</v>
      </c>
      <c r="N1169" s="8">
        <f ca="1">J1169/AVERAGE(L1049:L1168)</f>
        <v>24.465807304987649</v>
      </c>
      <c r="O1169" s="13">
        <f ca="1">1/M1169-(G1169/100-(((E1169/E1049)^(1/10))-1))</f>
        <v>8.1724569389255847E-3</v>
      </c>
      <c r="P1169" s="5">
        <f ca="1">((G1169/G1170+G1169/1200+((1+G1170/1200)^(-119))*(1-G1169/G1170)))</f>
        <v>0.98744069838917836</v>
      </c>
      <c r="Q1169" s="5">
        <f ca="1">Q1168*P1168*E1168/E1169</f>
        <v>11.625885065192623</v>
      </c>
      <c r="R1169" s="10">
        <f t="shared" ca="1" si="179"/>
        <v>-2.8088777735389869E-2</v>
      </c>
      <c r="S1169" s="10">
        <f t="shared" ca="1" si="180"/>
        <v>-1.0493246848304993E-2</v>
      </c>
      <c r="T1169" s="10">
        <f t="shared" ca="1" si="181"/>
        <v>-1.7595530887084876E-2</v>
      </c>
      <c r="U1169" s="10"/>
      <c r="V1169" s="11"/>
      <c r="W1169" s="12"/>
      <c r="X1169" s="12"/>
    </row>
    <row r="1170" spans="1:24" x14ac:dyDescent="0.2">
      <c r="A1170" s="3">
        <v>1968.05</v>
      </c>
      <c r="B1170" s="4">
        <v>97.87</v>
      </c>
      <c r="C1170" s="1">
        <v>2.9766699999999999</v>
      </c>
      <c r="D1170" s="4">
        <v>5.5266700000000002</v>
      </c>
      <c r="E1170" s="4">
        <v>34.5</v>
      </c>
      <c r="F1170" s="1">
        <f t="shared" ca="1" si="186"/>
        <v>1968.3749999999116</v>
      </c>
      <c r="G1170" s="5">
        <v>5.87</v>
      </c>
      <c r="H1170" s="1">
        <f t="shared" ca="1" si="182"/>
        <v>774.45807565217387</v>
      </c>
      <c r="I1170" s="1">
        <f t="shared" ca="1" si="183"/>
        <v>23.554777971304347</v>
      </c>
      <c r="J1170" s="6">
        <f t="shared" ca="1" si="187"/>
        <v>108241.12415645277</v>
      </c>
      <c r="K1170" s="1">
        <f t="shared" ca="1" si="184"/>
        <v>43.73326058</v>
      </c>
      <c r="L1170" s="6">
        <f t="shared" ca="1" si="185"/>
        <v>6112.3221992617027</v>
      </c>
      <c r="M1170" s="7">
        <f t="shared" ca="1" si="178"/>
        <v>21.630227142779884</v>
      </c>
      <c r="N1170" s="8">
        <f ca="1">J1170/AVERAGE(L1050:L1169)</f>
        <v>24.869313748785782</v>
      </c>
      <c r="O1170" s="13">
        <f ca="1">1/M1170-(G1170/100-(((E1170/E1050)^(1/10))-1))</f>
        <v>5.4011560832052871E-3</v>
      </c>
      <c r="P1170" s="5">
        <f ca="1">((G1170/G1171+G1170/1200+((1+G1171/1200)^(-119))*(1-G1170/G1171)))</f>
        <v>1.0162240888211822</v>
      </c>
      <c r="Q1170" s="5">
        <f ca="1">Q1169*P1169*E1169/E1170</f>
        <v>11.44659707666419</v>
      </c>
      <c r="R1170" s="10">
        <f t="shared" ca="1" si="179"/>
        <v>-2.5957646492055564E-2</v>
      </c>
      <c r="S1170" s="10">
        <f t="shared" ca="1" si="180"/>
        <v>-1.0541948226916231E-2</v>
      </c>
      <c r="T1170" s="10">
        <f t="shared" ca="1" si="181"/>
        <v>-1.5415698265139333E-2</v>
      </c>
      <c r="U1170" s="10"/>
      <c r="V1170" s="11"/>
      <c r="W1170" s="12"/>
      <c r="X1170" s="12"/>
    </row>
    <row r="1171" spans="1:24" x14ac:dyDescent="0.2">
      <c r="A1171" s="3">
        <v>1968.06</v>
      </c>
      <c r="B1171" s="4">
        <v>100.5</v>
      </c>
      <c r="C1171" s="1">
        <v>2.99</v>
      </c>
      <c r="D1171" s="4">
        <v>5.57</v>
      </c>
      <c r="E1171" s="4">
        <v>34.700000000000003</v>
      </c>
      <c r="F1171" s="1">
        <f t="shared" ca="1" si="186"/>
        <v>1968.4583333332448</v>
      </c>
      <c r="G1171" s="5">
        <v>5.72</v>
      </c>
      <c r="H1171" s="1">
        <f t="shared" ca="1" si="182"/>
        <v>790.68592219020161</v>
      </c>
      <c r="I1171" s="1">
        <f t="shared" ca="1" si="183"/>
        <v>23.52388962536023</v>
      </c>
      <c r="J1171" s="6">
        <f t="shared" ca="1" si="187"/>
        <v>110783.17013923687</v>
      </c>
      <c r="K1171" s="1">
        <f t="shared" ca="1" si="184"/>
        <v>43.822095389048989</v>
      </c>
      <c r="L1171" s="6">
        <f t="shared" ca="1" si="185"/>
        <v>6139.9229619457656</v>
      </c>
      <c r="M1171" s="7">
        <f t="shared" ca="1" si="178"/>
        <v>22.004623431346541</v>
      </c>
      <c r="N1171" s="8">
        <f ca="1">J1171/AVERAGE(L1051:L1170)</f>
        <v>25.296903018034904</v>
      </c>
      <c r="O1171" s="13">
        <f ca="1">1/M1171-(G1171/100-(((E1171/E1051)^(1/10))-1))</f>
        <v>6.7030870496969444E-3</v>
      </c>
      <c r="P1171" s="5">
        <f ca="1">((G1171/G1172+G1171/1200+((1+G1172/1200)^(-119))*(1-G1171/G1172)))</f>
        <v>1.0215537495838729</v>
      </c>
      <c r="Q1171" s="5">
        <f ca="1">Q1170*P1170*E1170/E1171</f>
        <v>11.565262683273817</v>
      </c>
      <c r="R1171" s="10">
        <f t="shared" ca="1" si="179"/>
        <v>-2.8609620524990831E-2</v>
      </c>
      <c r="S1171" s="10">
        <f t="shared" ca="1" si="180"/>
        <v>-1.2668593559625685E-2</v>
      </c>
      <c r="T1171" s="10">
        <f t="shared" ca="1" si="181"/>
        <v>-1.5941026965365146E-2</v>
      </c>
      <c r="U1171" s="10"/>
      <c r="V1171" s="11"/>
      <c r="W1171" s="12"/>
      <c r="X1171" s="12"/>
    </row>
    <row r="1172" spans="1:24" x14ac:dyDescent="0.2">
      <c r="A1172" s="3">
        <v>1968.07</v>
      </c>
      <c r="B1172" s="4">
        <v>100.3</v>
      </c>
      <c r="C1172" s="1">
        <v>3.0033300000000001</v>
      </c>
      <c r="D1172" s="4">
        <v>5.6</v>
      </c>
      <c r="E1172" s="4">
        <v>34.9</v>
      </c>
      <c r="F1172" s="1">
        <f t="shared" ca="1" si="186"/>
        <v>1968.5416666665781</v>
      </c>
      <c r="G1172" s="5">
        <v>5.5</v>
      </c>
      <c r="H1172" s="1">
        <f t="shared" ca="1" si="182"/>
        <v>784.59028366762175</v>
      </c>
      <c r="I1172" s="1">
        <f t="shared" ca="1" si="183"/>
        <v>23.493355300573064</v>
      </c>
      <c r="J1172" s="6">
        <f t="shared" ca="1" si="187"/>
        <v>110203.41386024046</v>
      </c>
      <c r="K1172" s="1">
        <f t="shared" ca="1" si="184"/>
        <v>43.805638968481375</v>
      </c>
      <c r="L1172" s="6">
        <f t="shared" ca="1" si="185"/>
        <v>6152.932379036356</v>
      </c>
      <c r="M1172" s="7">
        <f t="shared" ca="1" si="178"/>
        <v>21.753537415670955</v>
      </c>
      <c r="N1172" s="8">
        <f ca="1">J1172/AVERAGE(L1052:L1171)</f>
        <v>25.006714675274807</v>
      </c>
      <c r="O1172" s="13">
        <f ca="1">1/M1172-(G1172/100-(((E1172/E1052)^(1/10))-1))</f>
        <v>9.6611769330872954E-3</v>
      </c>
      <c r="P1172" s="5">
        <f ca="1">((G1172/G1173+G1172/1200+((1+G1173/1200)^(-119))*(1-G1172/G1173)))</f>
        <v>1.0107099146729044</v>
      </c>
      <c r="Q1172" s="5">
        <f ca="1">Q1171*P1171*E1171/E1172</f>
        <v>11.746832373295765</v>
      </c>
      <c r="R1172" s="10">
        <f t="shared" ca="1" si="179"/>
        <v>-2.889946510850061E-2</v>
      </c>
      <c r="S1172" s="10">
        <f t="shared" ca="1" si="180"/>
        <v>-1.5443154806242365E-2</v>
      </c>
      <c r="T1172" s="10">
        <f t="shared" ca="1" si="181"/>
        <v>-1.3456310302258245E-2</v>
      </c>
      <c r="U1172" s="10"/>
      <c r="V1172" s="11"/>
      <c r="W1172" s="12"/>
      <c r="X1172" s="12"/>
    </row>
    <row r="1173" spans="1:24" x14ac:dyDescent="0.2">
      <c r="A1173" s="3">
        <v>1968.08</v>
      </c>
      <c r="B1173" s="4">
        <v>98.11</v>
      </c>
      <c r="C1173" s="1">
        <v>3.01667</v>
      </c>
      <c r="D1173" s="4">
        <v>5.63</v>
      </c>
      <c r="E1173" s="4">
        <v>35</v>
      </c>
      <c r="F1173" s="1">
        <f t="shared" ca="1" si="186"/>
        <v>1968.6249999999113</v>
      </c>
      <c r="G1173" s="5">
        <v>5.42</v>
      </c>
      <c r="H1173" s="1">
        <f t="shared" ca="1" si="182"/>
        <v>765.26640942857136</v>
      </c>
      <c r="I1173" s="1">
        <f t="shared" ca="1" si="183"/>
        <v>23.530284571714283</v>
      </c>
      <c r="J1173" s="6">
        <f t="shared" ca="1" si="187"/>
        <v>107764.60750584293</v>
      </c>
      <c r="K1173" s="1">
        <f t="shared" ca="1" si="184"/>
        <v>43.914482571428572</v>
      </c>
      <c r="L1173" s="6">
        <f t="shared" ca="1" si="185"/>
        <v>6184.0254842309214</v>
      </c>
      <c r="M1173" s="7">
        <f t="shared" ca="1" si="178"/>
        <v>21.137766793617864</v>
      </c>
      <c r="N1173" s="8">
        <f ca="1">J1173/AVERAGE(L1053:L1172)</f>
        <v>24.299558060393462</v>
      </c>
      <c r="O1173" s="13">
        <f ca="1">1/M1173-(G1173/100-(((E1173/E1053)^(1/10))-1))</f>
        <v>1.2443883796378646E-2</v>
      </c>
      <c r="P1173" s="5">
        <f ca="1">((G1173/G1174+G1173/1200+((1+G1174/1200)^(-119))*(1-G1173/G1174)))</f>
        <v>1.0014589299656875</v>
      </c>
      <c r="Q1173" s="5">
        <f ca="1">Q1172*P1172*E1172/E1173</f>
        <v>11.838718117274414</v>
      </c>
      <c r="R1173" s="10">
        <f t="shared" ca="1" si="179"/>
        <v>-2.0259953645670903E-2</v>
      </c>
      <c r="S1173" s="10">
        <f t="shared" ca="1" si="180"/>
        <v>-1.4454547241377402E-2</v>
      </c>
      <c r="T1173" s="10">
        <f t="shared" ca="1" si="181"/>
        <v>-5.8054064042935005E-3</v>
      </c>
      <c r="U1173" s="10"/>
      <c r="V1173" s="11"/>
      <c r="W1173" s="12"/>
      <c r="X1173" s="12"/>
    </row>
    <row r="1174" spans="1:24" x14ac:dyDescent="0.2">
      <c r="A1174" s="3">
        <v>1968.09</v>
      </c>
      <c r="B1174" s="4">
        <v>101.3</v>
      </c>
      <c r="C1174" s="1">
        <v>3.03</v>
      </c>
      <c r="D1174" s="4">
        <v>5.66</v>
      </c>
      <c r="E1174" s="4">
        <v>35.1</v>
      </c>
      <c r="F1174" s="1">
        <f t="shared" ca="1" si="186"/>
        <v>1968.7083333332446</v>
      </c>
      <c r="G1174" s="5">
        <v>5.46</v>
      </c>
      <c r="H1174" s="1">
        <f t="shared" ca="1" si="182"/>
        <v>787.89754700854689</v>
      </c>
      <c r="I1174" s="1">
        <f t="shared" ca="1" si="183"/>
        <v>23.566925641025637</v>
      </c>
      <c r="J1174" s="6">
        <f t="shared" ca="1" si="187"/>
        <v>111228.07547862551</v>
      </c>
      <c r="K1174" s="1">
        <f t="shared" ca="1" si="184"/>
        <v>44.022705982905983</v>
      </c>
      <c r="L1174" s="6">
        <f t="shared" ca="1" si="185"/>
        <v>6214.7177414513371</v>
      </c>
      <c r="M1174" s="7">
        <f t="shared" ca="1" si="178"/>
        <v>21.68027563329294</v>
      </c>
      <c r="N1174" s="8">
        <f ca="1">J1174/AVERAGE(L1054:L1173)</f>
        <v>24.922460342186497</v>
      </c>
      <c r="O1174" s="13">
        <f ca="1">1/M1174-(G1174/100-(((E1174/E1054)^(1/10))-1))</f>
        <v>1.115093616108901E-2</v>
      </c>
      <c r="P1174" s="5">
        <f ca="1">((G1174/G1175+G1174/1200+((1+G1175/1200)^(-119))*(1-G1174/G1175)))</f>
        <v>0.99542652120307873</v>
      </c>
      <c r="Q1174" s="5">
        <f ca="1">Q1173*P1173*E1173/E1174</f>
        <v>11.822212228666272</v>
      </c>
      <c r="R1174" s="10">
        <f t="shared" ca="1" si="179"/>
        <v>-2.3698916981740425E-2</v>
      </c>
      <c r="S1174" s="10">
        <f t="shared" ca="1" si="180"/>
        <v>-1.4438237545495558E-2</v>
      </c>
      <c r="T1174" s="10">
        <f t="shared" ca="1" si="181"/>
        <v>-9.2606794362448674E-3</v>
      </c>
      <c r="U1174" s="10"/>
      <c r="V1174" s="11"/>
      <c r="W1174" s="12"/>
      <c r="X1174" s="12"/>
    </row>
    <row r="1175" spans="1:24" x14ac:dyDescent="0.2">
      <c r="A1175" s="3">
        <v>1968.1</v>
      </c>
      <c r="B1175" s="4">
        <v>103.8</v>
      </c>
      <c r="C1175" s="1">
        <v>3.0433300000000001</v>
      </c>
      <c r="D1175" s="4">
        <v>5.6933299999999996</v>
      </c>
      <c r="E1175" s="4">
        <v>35.299999999999997</v>
      </c>
      <c r="F1175" s="1">
        <f t="shared" ca="1" si="186"/>
        <v>1968.7916666665778</v>
      </c>
      <c r="G1175" s="5">
        <v>5.58</v>
      </c>
      <c r="H1175" s="1">
        <f t="shared" ca="1" si="182"/>
        <v>802.76802832861188</v>
      </c>
      <c r="I1175" s="1">
        <f t="shared" ca="1" si="183"/>
        <v>23.536493484135978</v>
      </c>
      <c r="J1175" s="6">
        <f t="shared" ca="1" si="187"/>
        <v>113604.24092288432</v>
      </c>
      <c r="K1175" s="1">
        <f t="shared" ca="1" si="184"/>
        <v>44.031052974220962</v>
      </c>
      <c r="L1175" s="6">
        <f t="shared" ca="1" si="185"/>
        <v>6231.083169301397</v>
      </c>
      <c r="M1175" s="7">
        <f t="shared" ca="1" si="178"/>
        <v>22.004606927956889</v>
      </c>
      <c r="N1175" s="8">
        <f ca="1">J1175/AVERAGE(L1055:L1174)</f>
        <v>25.293645118119237</v>
      </c>
      <c r="O1175" s="13">
        <f ca="1">1/M1175-(G1175/100-(((E1175/E1055)^(1/10))-1))</f>
        <v>9.8505894892879364E-3</v>
      </c>
      <c r="P1175" s="5">
        <f ca="1">((G1175/G1176+G1175/1200+((1+G1176/1200)^(-119))*(1-G1175/G1176)))</f>
        <v>0.99557587350545962</v>
      </c>
      <c r="Q1175" s="5">
        <f ca="1">Q1174*P1174*E1174/E1175</f>
        <v>11.70146855719185</v>
      </c>
      <c r="R1175" s="10">
        <f t="shared" ca="1" si="179"/>
        <v>-2.9367712362797227E-2</v>
      </c>
      <c r="S1175" s="10">
        <f t="shared" ca="1" si="180"/>
        <v>-1.5063763787013462E-2</v>
      </c>
      <c r="T1175" s="10">
        <f t="shared" ca="1" si="181"/>
        <v>-1.4303948575783765E-2</v>
      </c>
      <c r="U1175" s="10"/>
      <c r="V1175" s="11"/>
      <c r="W1175" s="12"/>
      <c r="X1175" s="12"/>
    </row>
    <row r="1176" spans="1:24" x14ac:dyDescent="0.2">
      <c r="A1176" s="3">
        <v>1968.11</v>
      </c>
      <c r="B1176" s="4">
        <v>105.4</v>
      </c>
      <c r="C1176" s="1">
        <v>3.05667</v>
      </c>
      <c r="D1176" s="4">
        <v>5.7266700000000004</v>
      </c>
      <c r="E1176" s="4">
        <v>35.4</v>
      </c>
      <c r="F1176" s="1">
        <f t="shared" ca="1" si="186"/>
        <v>1968.8749999999111</v>
      </c>
      <c r="G1176" s="5">
        <v>5.7</v>
      </c>
      <c r="H1176" s="1">
        <f t="shared" ca="1" si="182"/>
        <v>812.83944067796619</v>
      </c>
      <c r="I1176" s="1">
        <f t="shared" ca="1" si="183"/>
        <v>23.572883616101695</v>
      </c>
      <c r="J1176" s="6">
        <f t="shared" ca="1" si="187"/>
        <v>115307.49774077327</v>
      </c>
      <c r="K1176" s="1">
        <f t="shared" ca="1" si="184"/>
        <v>44.163787853389834</v>
      </c>
      <c r="L1176" s="6">
        <f t="shared" ca="1" si="185"/>
        <v>6264.9714239767936</v>
      </c>
      <c r="M1176" s="7">
        <f t="shared" ca="1" si="178"/>
        <v>22.195529227158161</v>
      </c>
      <c r="N1176" s="8">
        <f ca="1">J1176/AVERAGE(L1056:L1175)</f>
        <v>25.511036361496657</v>
      </c>
      <c r="O1176" s="13">
        <f ca="1">1/M1176-(G1176/100-(((E1176/E1056)^(1/10))-1))</f>
        <v>8.195879324794049E-3</v>
      </c>
      <c r="P1176" s="5">
        <f ca="1">((G1176/G1177+G1176/1200+((1+G1177/1200)^(-119))*(1-G1176/G1177)))</f>
        <v>0.98016407937857886</v>
      </c>
      <c r="Q1176" s="5">
        <f ca="1">Q1175*P1175*E1175/E1176</f>
        <v>11.61679102368192</v>
      </c>
      <c r="R1176" s="10">
        <f t="shared" ca="1" si="179"/>
        <v>-3.6643228172882791E-2</v>
      </c>
      <c r="S1176" s="10">
        <f t="shared" ca="1" si="180"/>
        <v>-1.5184124813503619E-2</v>
      </c>
      <c r="T1176" s="10">
        <f t="shared" ca="1" si="181"/>
        <v>-2.1459103359379172E-2</v>
      </c>
      <c r="U1176" s="10"/>
      <c r="V1176" s="11"/>
      <c r="W1176" s="12"/>
      <c r="X1176" s="12"/>
    </row>
    <row r="1177" spans="1:24" x14ac:dyDescent="0.2">
      <c r="A1177" s="3">
        <v>1968.12</v>
      </c>
      <c r="B1177" s="4">
        <v>106.5</v>
      </c>
      <c r="C1177" s="1">
        <v>3.07</v>
      </c>
      <c r="D1177" s="4">
        <v>5.76</v>
      </c>
      <c r="E1177" s="4">
        <v>35.5</v>
      </c>
      <c r="F1177" s="1">
        <f t="shared" ca="1" si="186"/>
        <v>1968.9583333332444</v>
      </c>
      <c r="G1177" s="5">
        <v>6.03</v>
      </c>
      <c r="H1177" s="1">
        <f t="shared" ca="1" si="182"/>
        <v>819.0089999999999</v>
      </c>
      <c r="I1177" s="1">
        <f t="shared" ca="1" si="183"/>
        <v>23.608991830985914</v>
      </c>
      <c r="J1177" s="6">
        <f t="shared" ca="1" si="187"/>
        <v>116461.78998470708</v>
      </c>
      <c r="K1177" s="1">
        <f t="shared" ca="1" si="184"/>
        <v>44.295698028169006</v>
      </c>
      <c r="L1177" s="6">
        <f t="shared" ca="1" si="185"/>
        <v>6298.7785005813403</v>
      </c>
      <c r="M1177" s="7">
        <f t="shared" ca="1" si="178"/>
        <v>22.277872995434883</v>
      </c>
      <c r="N1177" s="8">
        <f ca="1">J1177/AVERAGE(L1057:L1176)</f>
        <v>25.603481925014666</v>
      </c>
      <c r="O1177" s="13">
        <f ca="1">1/M1177-(G1177/100-(((E1177/E1057)^(1/10))-1))</f>
        <v>5.3697008905874144E-3</v>
      </c>
      <c r="P1177" s="5">
        <f ca="1">((G1177/G1178+G1177/1200+((1+G1178/1200)^(-119))*(1-G1177/G1178)))</f>
        <v>1.0042803063246961</v>
      </c>
      <c r="Q1177" s="5">
        <f ca="1">Q1176*P1176*E1176/E1177</f>
        <v>11.354287021936413</v>
      </c>
      <c r="R1177" s="10">
        <f t="shared" ca="1" si="179"/>
        <v>-3.6194372497889482E-2</v>
      </c>
      <c r="S1177" s="10">
        <f t="shared" ca="1" si="180"/>
        <v>-1.3936881814938795E-2</v>
      </c>
      <c r="T1177" s="10">
        <f t="shared" ca="1" si="181"/>
        <v>-2.2257490682950687E-2</v>
      </c>
      <c r="U1177" s="10"/>
      <c r="V1177" s="11"/>
      <c r="W1177" s="12"/>
      <c r="X1177" s="12"/>
    </row>
    <row r="1178" spans="1:24" x14ac:dyDescent="0.2">
      <c r="A1178" s="3">
        <v>1969.01</v>
      </c>
      <c r="B1178" s="4">
        <v>102</v>
      </c>
      <c r="C1178" s="1">
        <v>3.08</v>
      </c>
      <c r="D1178" s="4">
        <v>5.78</v>
      </c>
      <c r="E1178" s="4">
        <v>35.6</v>
      </c>
      <c r="F1178" s="1">
        <f t="shared" ca="1" si="186"/>
        <v>1969.0416666665776</v>
      </c>
      <c r="G1178" s="5">
        <v>6.04</v>
      </c>
      <c r="H1178" s="1">
        <f t="shared" ca="1" si="182"/>
        <v>782.19960674157289</v>
      </c>
      <c r="I1178" s="1">
        <f t="shared" ca="1" si="183"/>
        <v>23.619360674157303</v>
      </c>
      <c r="J1178" s="6">
        <f t="shared" ca="1" si="187"/>
        <v>111507.43855683079</v>
      </c>
      <c r="K1178" s="1">
        <f t="shared" ca="1" si="184"/>
        <v>44.32464438202247</v>
      </c>
      <c r="L1178" s="6">
        <f t="shared" ca="1" si="185"/>
        <v>6318.7548515537446</v>
      </c>
      <c r="M1178" s="7">
        <f t="shared" ca="1" si="178"/>
        <v>21.194968072847153</v>
      </c>
      <c r="N1178" s="8">
        <f ca="1">J1178/AVERAGE(L1058:L1177)</f>
        <v>24.359671474340761</v>
      </c>
      <c r="O1178" s="13">
        <f ca="1">1/M1178-(G1178/100-(((E1178/E1058)^(1/10))-1))</f>
        <v>7.4976621748610237E-3</v>
      </c>
      <c r="P1178" s="5">
        <f ca="1">((G1178/G1179+G1178/1200+((1+G1179/1200)^(-119))*(1-G1178/G1179)))</f>
        <v>0.99393774788232392</v>
      </c>
      <c r="Q1178" s="5">
        <f ca="1">Q1177*P1177*E1177/E1178</f>
        <v>11.370856267453741</v>
      </c>
      <c r="R1178" s="10">
        <f t="shared" ca="1" si="179"/>
        <v>-2.8872101644775161E-2</v>
      </c>
      <c r="S1178" s="10">
        <f t="shared" ca="1" si="180"/>
        <v>-1.4788467462165222E-2</v>
      </c>
      <c r="T1178" s="10">
        <f t="shared" ca="1" si="181"/>
        <v>-1.4083634182609939E-2</v>
      </c>
      <c r="U1178" s="10"/>
      <c r="V1178" s="11"/>
      <c r="W1178" s="12"/>
      <c r="X1178" s="12"/>
    </row>
    <row r="1179" spans="1:24" x14ac:dyDescent="0.2">
      <c r="A1179" s="3">
        <v>1969.02</v>
      </c>
      <c r="B1179" s="4">
        <v>101.5</v>
      </c>
      <c r="C1179" s="1">
        <v>3.09</v>
      </c>
      <c r="D1179" s="4">
        <v>5.8</v>
      </c>
      <c r="E1179" s="4">
        <v>35.799999999999997</v>
      </c>
      <c r="F1179" s="1">
        <f t="shared" ca="1" si="186"/>
        <v>1969.1249999999109</v>
      </c>
      <c r="G1179" s="5">
        <v>6.19</v>
      </c>
      <c r="H1179" s="1">
        <f t="shared" ca="1" si="182"/>
        <v>774.01688547486037</v>
      </c>
      <c r="I1179" s="1">
        <f t="shared" ca="1" si="183"/>
        <v>23.563666759776538</v>
      </c>
      <c r="J1179" s="6">
        <f t="shared" ca="1" si="187"/>
        <v>110620.86952856362</v>
      </c>
      <c r="K1179" s="1">
        <f t="shared" ca="1" si="184"/>
        <v>44.229536312849163</v>
      </c>
      <c r="L1179" s="6">
        <f t="shared" ca="1" si="185"/>
        <v>6321.1925444893495</v>
      </c>
      <c r="M1179" s="7">
        <f t="shared" ca="1" si="178"/>
        <v>20.895729901987242</v>
      </c>
      <c r="N1179" s="8">
        <f ca="1">J1179/AVERAGE(L1059:L1178)</f>
        <v>24.016674426994665</v>
      </c>
      <c r="O1179" s="13">
        <f ca="1">1/M1179-(G1179/100-(((E1179/E1059)^(1/10))-1))</f>
        <v>7.5981495746427E-3</v>
      </c>
      <c r="P1179" s="5">
        <f ca="1">((G1179/G1180+G1179/1200+((1+G1180/1200)^(-119))*(1-G1179/G1180)))</f>
        <v>0.99706147684174262</v>
      </c>
      <c r="Q1179" s="5">
        <f ca="1">Q1178*P1178*E1178/E1179</f>
        <v>11.238784033821517</v>
      </c>
      <c r="R1179" s="10">
        <f t="shared" ca="1" si="179"/>
        <v>-3.0255130155565468E-2</v>
      </c>
      <c r="S1179" s="10">
        <f t="shared" ca="1" si="180"/>
        <v>-1.4040140079615737E-2</v>
      </c>
      <c r="T1179" s="10">
        <f t="shared" ca="1" si="181"/>
        <v>-1.6214990075949731E-2</v>
      </c>
      <c r="U1179" s="10"/>
      <c r="V1179" s="11"/>
      <c r="W1179" s="12"/>
      <c r="X1179" s="12"/>
    </row>
    <row r="1180" spans="1:24" x14ac:dyDescent="0.2">
      <c r="A1180" s="3">
        <v>1969.03</v>
      </c>
      <c r="B1180" s="4">
        <v>99.3</v>
      </c>
      <c r="C1180" s="1">
        <v>3.1</v>
      </c>
      <c r="D1180" s="4">
        <v>5.82</v>
      </c>
      <c r="E1180" s="4">
        <v>36.1</v>
      </c>
      <c r="F1180" s="1">
        <f t="shared" ca="1" si="186"/>
        <v>1969.2083333332441</v>
      </c>
      <c r="G1180" s="5">
        <v>6.3</v>
      </c>
      <c r="H1180" s="1">
        <f t="shared" ca="1" si="182"/>
        <v>750.94731024930741</v>
      </c>
      <c r="I1180" s="1">
        <f t="shared" ca="1" si="183"/>
        <v>23.443470914127424</v>
      </c>
      <c r="J1180" s="6">
        <f t="shared" ca="1" si="187"/>
        <v>107603.02187325717</v>
      </c>
      <c r="K1180" s="1">
        <f t="shared" ca="1" si="184"/>
        <v>44.013226038781163</v>
      </c>
      <c r="L1180" s="6">
        <f t="shared" ca="1" si="185"/>
        <v>6306.6423696108432</v>
      </c>
      <c r="M1180" s="7">
        <f t="shared" ca="1" si="178"/>
        <v>20.202287616481666</v>
      </c>
      <c r="N1180" s="8">
        <f ca="1">J1180/AVERAGE(L1060:L1179)</f>
        <v>23.221677104407629</v>
      </c>
      <c r="O1180" s="13">
        <f ca="1">1/M1180-(G1180/100-(((E1180/E1060)^(1/10))-1))</f>
        <v>8.9937395359405078E-3</v>
      </c>
      <c r="P1180" s="5">
        <f ca="1">((G1180/G1181+G1180/1200+((1+G1181/1200)^(-119))*(1-G1180/G1181)))</f>
        <v>1.0148747842994055</v>
      </c>
      <c r="Q1180" s="5">
        <f ca="1">Q1179*P1179*E1179/E1180</f>
        <v>11.11263595896664</v>
      </c>
      <c r="R1180" s="10">
        <f t="shared" ca="1" si="179"/>
        <v>-2.6294536014482506E-2</v>
      </c>
      <c r="S1180" s="10">
        <f t="shared" ca="1" si="180"/>
        <v>-1.3303355333953992E-2</v>
      </c>
      <c r="T1180" s="10">
        <f t="shared" ca="1" si="181"/>
        <v>-1.2991180680528513E-2</v>
      </c>
      <c r="U1180" s="10"/>
      <c r="V1180" s="11"/>
      <c r="W1180" s="12"/>
      <c r="X1180" s="12"/>
    </row>
    <row r="1181" spans="1:24" x14ac:dyDescent="0.2">
      <c r="A1181" s="3">
        <v>1969.04</v>
      </c>
      <c r="B1181" s="4">
        <v>101.3</v>
      </c>
      <c r="C1181" s="1">
        <v>3.11</v>
      </c>
      <c r="D1181" s="4">
        <v>5.82667</v>
      </c>
      <c r="E1181" s="4">
        <v>36.299999999999997</v>
      </c>
      <c r="F1181" s="1">
        <f t="shared" ca="1" si="186"/>
        <v>1969.2916666665774</v>
      </c>
      <c r="G1181" s="5">
        <v>6.17</v>
      </c>
      <c r="H1181" s="1">
        <f t="shared" ca="1" si="182"/>
        <v>761.85134710743796</v>
      </c>
      <c r="I1181" s="1">
        <f t="shared" ca="1" si="183"/>
        <v>23.389513223140497</v>
      </c>
      <c r="J1181" s="6">
        <f t="shared" ca="1" si="187"/>
        <v>109444.74785889605</v>
      </c>
      <c r="K1181" s="1">
        <f t="shared" ca="1" si="184"/>
        <v>43.820892286776861</v>
      </c>
      <c r="L1181" s="6">
        <f t="shared" ca="1" si="185"/>
        <v>6295.1473742052713</v>
      </c>
      <c r="M1181" s="7">
        <f t="shared" ca="1" si="178"/>
        <v>20.428608081932165</v>
      </c>
      <c r="N1181" s="8">
        <f ca="1">J1181/AVERAGE(L1061:L1180)</f>
        <v>23.482621868082415</v>
      </c>
      <c r="O1181" s="13">
        <f ca="1">1/M1181-(G1181/100-(((E1181/E1061)^(1/10))-1))</f>
        <v>9.9570996914371893E-3</v>
      </c>
      <c r="P1181" s="5">
        <f ca="1">((G1181/G1182+G1181/1200+((1+G1182/1200)^(-119))*(1-G1181/G1182)))</f>
        <v>0.994110352163324</v>
      </c>
      <c r="Q1181" s="5">
        <f ca="1">Q1180*P1180*E1180/E1181</f>
        <v>11.215796644323211</v>
      </c>
      <c r="R1181" s="10">
        <f t="shared" ca="1" si="179"/>
        <v>-2.6714214502781219E-2</v>
      </c>
      <c r="S1181" s="10">
        <f t="shared" ca="1" si="180"/>
        <v>-1.497342443227645E-2</v>
      </c>
      <c r="T1181" s="10">
        <f t="shared" ca="1" si="181"/>
        <v>-1.174079007050477E-2</v>
      </c>
      <c r="U1181" s="10"/>
      <c r="V1181" s="11"/>
      <c r="W1181" s="12"/>
      <c r="X1181" s="12"/>
    </row>
    <row r="1182" spans="1:24" x14ac:dyDescent="0.2">
      <c r="A1182" s="3">
        <v>1969.05</v>
      </c>
      <c r="B1182" s="4">
        <v>104.6</v>
      </c>
      <c r="C1182" s="1">
        <v>3.12</v>
      </c>
      <c r="D1182" s="4">
        <v>5.8333300000000001</v>
      </c>
      <c r="E1182" s="4">
        <v>36.4</v>
      </c>
      <c r="F1182" s="1">
        <f t="shared" ca="1" si="186"/>
        <v>1969.3749999999106</v>
      </c>
      <c r="G1182" s="5">
        <v>6.32</v>
      </c>
      <c r="H1182" s="1">
        <f t="shared" ca="1" si="182"/>
        <v>784.50862087912083</v>
      </c>
      <c r="I1182" s="1">
        <f t="shared" ca="1" si="183"/>
        <v>23.400257142857143</v>
      </c>
      <c r="J1182" s="6">
        <f t="shared" ca="1" si="187"/>
        <v>112979.74091089555</v>
      </c>
      <c r="K1182" s="1">
        <f t="shared" ca="1" si="184"/>
        <v>43.750455768956044</v>
      </c>
      <c r="L1182" s="6">
        <f t="shared" ca="1" si="185"/>
        <v>6300.651166804535</v>
      </c>
      <c r="M1182" s="7">
        <f t="shared" ca="1" si="178"/>
        <v>20.972258271972102</v>
      </c>
      <c r="N1182" s="8">
        <f ca="1">J1182/AVERAGE(L1062:L1181)</f>
        <v>24.106259591810339</v>
      </c>
      <c r="O1182" s="13">
        <f ca="1">1/M1182-(G1182/100-(((E1182/E1062)^(1/10))-1))</f>
        <v>7.4695643878682633E-3</v>
      </c>
      <c r="P1182" s="5">
        <f ca="1">((G1182/G1183+G1182/1200+((1+G1183/1200)^(-119))*(1-G1182/G1183)))</f>
        <v>0.98708467973815017</v>
      </c>
      <c r="Q1182" s="5">
        <f ca="1">Q1181*P1181*E1181/E1182</f>
        <v>11.119108399265317</v>
      </c>
      <c r="R1182" s="10">
        <f t="shared" ca="1" si="179"/>
        <v>-3.287779118619516E-2</v>
      </c>
      <c r="S1182" s="10">
        <f t="shared" ca="1" si="180"/>
        <v>-1.5061774733856059E-2</v>
      </c>
      <c r="T1182" s="10">
        <f t="shared" ca="1" si="181"/>
        <v>-1.7816016452339101E-2</v>
      </c>
      <c r="U1182" s="10"/>
      <c r="V1182" s="11"/>
      <c r="W1182" s="12"/>
      <c r="X1182" s="12"/>
    </row>
    <row r="1183" spans="1:24" x14ac:dyDescent="0.2">
      <c r="A1183" s="3">
        <v>1969.06</v>
      </c>
      <c r="B1183" s="4">
        <v>99.14</v>
      </c>
      <c r="C1183" s="1">
        <v>3.13</v>
      </c>
      <c r="D1183" s="4">
        <v>5.84</v>
      </c>
      <c r="E1183" s="4">
        <v>36.6</v>
      </c>
      <c r="F1183" s="1">
        <f t="shared" ca="1" si="186"/>
        <v>1969.4583333332439</v>
      </c>
      <c r="G1183" s="5">
        <v>6.57</v>
      </c>
      <c r="H1183" s="1">
        <f t="shared" ca="1" si="182"/>
        <v>739.4950114754098</v>
      </c>
      <c r="I1183" s="1">
        <f t="shared" ca="1" si="183"/>
        <v>23.346977868852456</v>
      </c>
      <c r="J1183" s="6">
        <f t="shared" ca="1" si="187"/>
        <v>106777.36848841458</v>
      </c>
      <c r="K1183" s="1">
        <f t="shared" ca="1" si="184"/>
        <v>43.561134426229501</v>
      </c>
      <c r="L1183" s="6">
        <f t="shared" ca="1" si="185"/>
        <v>6289.8913856399131</v>
      </c>
      <c r="M1183" s="7">
        <f t="shared" ca="1" si="178"/>
        <v>19.713341583757636</v>
      </c>
      <c r="N1183" s="8">
        <f ca="1">J1183/AVERAGE(L1063:L1182)</f>
        <v>22.660788139262035</v>
      </c>
      <c r="O1183" s="13">
        <f ca="1">1/M1183-(G1183/100-(((E1183/E1063)^(1/10))-1))</f>
        <v>8.2230104032739448E-3</v>
      </c>
      <c r="P1183" s="5">
        <f ca="1">((G1183/G1184+G1183/1200+((1+G1184/1200)^(-119))*(1-G1183/G1184)))</f>
        <v>0.99463816126572757</v>
      </c>
      <c r="Q1183" s="5">
        <f ca="1">Q1182*P1182*E1182/E1183</f>
        <v>10.915526134938741</v>
      </c>
      <c r="R1183" s="10">
        <f t="shared" ca="1" si="179"/>
        <v>-2.6155992087097957E-2</v>
      </c>
      <c r="S1183" s="10">
        <f t="shared" ca="1" si="180"/>
        <v>-1.1415251035158724E-2</v>
      </c>
      <c r="T1183" s="10">
        <f t="shared" ca="1" si="181"/>
        <v>-1.4740741051939232E-2</v>
      </c>
      <c r="U1183" s="10"/>
      <c r="V1183" s="11"/>
      <c r="W1183" s="12"/>
      <c r="X1183" s="12"/>
    </row>
    <row r="1184" spans="1:24" x14ac:dyDescent="0.2">
      <c r="A1184" s="3">
        <v>1969.07</v>
      </c>
      <c r="B1184" s="4">
        <v>94.71</v>
      </c>
      <c r="C1184" s="1">
        <v>3.1366700000000001</v>
      </c>
      <c r="D1184" s="4">
        <v>5.8566700000000003</v>
      </c>
      <c r="E1184" s="4">
        <v>36.799999999999997</v>
      </c>
      <c r="F1184" s="1">
        <f t="shared" ca="1" si="186"/>
        <v>1969.5416666665772</v>
      </c>
      <c r="G1184" s="5">
        <v>6.72</v>
      </c>
      <c r="H1184" s="1">
        <f t="shared" ca="1" si="182"/>
        <v>702.61179701086962</v>
      </c>
      <c r="I1184" s="1">
        <f t="shared" ca="1" si="183"/>
        <v>23.269573913315217</v>
      </c>
      <c r="J1184" s="6">
        <f t="shared" ca="1" si="187"/>
        <v>101731.71273461332</v>
      </c>
      <c r="K1184" s="1">
        <f t="shared" ca="1" si="184"/>
        <v>43.448056522010873</v>
      </c>
      <c r="L1184" s="6">
        <f t="shared" ca="1" si="185"/>
        <v>6290.8781545922056</v>
      </c>
      <c r="M1184" s="7">
        <f t="shared" ca="1" si="178"/>
        <v>18.681708207192766</v>
      </c>
      <c r="N1184" s="8">
        <f ca="1">J1184/AVERAGE(L1064:L1183)</f>
        <v>21.478815780067094</v>
      </c>
      <c r="O1184" s="13">
        <f ca="1">1/M1184-(G1184/100-(((E1184/E1064)^(1/10))-1))</f>
        <v>9.7308502568545993E-3</v>
      </c>
      <c r="P1184" s="5">
        <f ca="1">((G1184/G1185+G1184/1200+((1+G1185/1200)^(-119))*(1-G1184/G1185)))</f>
        <v>1.007770250943413</v>
      </c>
      <c r="Q1184" s="5">
        <f ca="1">Q1183*P1183*E1183/E1184</f>
        <v>10.797993415602901</v>
      </c>
      <c r="R1184" s="10">
        <f t="shared" ca="1" si="179"/>
        <v>-2.1122186476369875E-2</v>
      </c>
      <c r="S1184" s="10">
        <f t="shared" ca="1" si="180"/>
        <v>-1.0959231654178225E-2</v>
      </c>
      <c r="T1184" s="10">
        <f t="shared" ca="1" si="181"/>
        <v>-1.016295482219165E-2</v>
      </c>
      <c r="U1184" s="10"/>
      <c r="V1184" s="11"/>
      <c r="W1184" s="12"/>
      <c r="X1184" s="12"/>
    </row>
    <row r="1185" spans="1:24" x14ac:dyDescent="0.2">
      <c r="A1185" s="3">
        <v>1969.08</v>
      </c>
      <c r="B1185" s="4">
        <v>94.18</v>
      </c>
      <c r="C1185" s="1">
        <v>3.1433300000000002</v>
      </c>
      <c r="D1185" s="4">
        <v>5.8733300000000002</v>
      </c>
      <c r="E1185" s="4">
        <v>37</v>
      </c>
      <c r="F1185" s="1">
        <f t="shared" ca="1" si="186"/>
        <v>1969.6249999999104</v>
      </c>
      <c r="G1185" s="5">
        <v>6.69</v>
      </c>
      <c r="H1185" s="1">
        <f t="shared" ca="1" si="182"/>
        <v>694.90331189189192</v>
      </c>
      <c r="I1185" s="1">
        <f t="shared" ca="1" si="183"/>
        <v>23.192932972702703</v>
      </c>
      <c r="J1185" s="6">
        <f t="shared" ca="1" si="187"/>
        <v>100895.43871147811</v>
      </c>
      <c r="K1185" s="1">
        <f t="shared" ca="1" si="184"/>
        <v>43.336127297027026</v>
      </c>
      <c r="L1185" s="6">
        <f t="shared" ca="1" si="185"/>
        <v>6292.1236679473959</v>
      </c>
      <c r="M1185" s="7">
        <f t="shared" ca="1" si="178"/>
        <v>18.429515590207746</v>
      </c>
      <c r="N1185" s="8">
        <f ca="1">J1185/AVERAGE(L1065:L1184)</f>
        <v>21.193349289269673</v>
      </c>
      <c r="O1185" s="13">
        <f ca="1">1/M1185-(G1185/100-(((E1185/E1065)^(1/10))-1))</f>
        <v>1.1318181972567828E-2</v>
      </c>
      <c r="P1185" s="5">
        <f ca="1">((G1185/G1186+G1185/1200+((1+G1186/1200)^(-119))*(1-G1185/G1186)))</f>
        <v>0.97227236092193536</v>
      </c>
      <c r="Q1185" s="5">
        <f ca="1">Q1184*P1184*E1184/E1185</f>
        <v>10.823075471780822</v>
      </c>
      <c r="R1185" s="10">
        <f t="shared" ca="1" si="179"/>
        <v>-1.6442330554510831E-2</v>
      </c>
      <c r="S1185" s="10">
        <f t="shared" ca="1" si="180"/>
        <v>-1.1910586002217616E-2</v>
      </c>
      <c r="T1185" s="10">
        <f t="shared" ca="1" si="181"/>
        <v>-4.5317445522932154E-3</v>
      </c>
      <c r="U1185" s="10"/>
      <c r="V1185" s="11"/>
      <c r="W1185" s="12"/>
      <c r="X1185" s="12"/>
    </row>
    <row r="1186" spans="1:24" x14ac:dyDescent="0.2">
      <c r="A1186" s="3">
        <v>1969.09</v>
      </c>
      <c r="B1186" s="4">
        <v>94.51</v>
      </c>
      <c r="C1186" s="1">
        <v>3.15</v>
      </c>
      <c r="D1186" s="4">
        <v>5.89</v>
      </c>
      <c r="E1186" s="4">
        <v>37.1</v>
      </c>
      <c r="F1186" s="1">
        <f t="shared" ca="1" si="186"/>
        <v>1969.7083333332437</v>
      </c>
      <c r="G1186" s="5">
        <v>7.16</v>
      </c>
      <c r="H1186" s="1">
        <f t="shared" ca="1" si="182"/>
        <v>695.45858571428573</v>
      </c>
      <c r="I1186" s="1">
        <f t="shared" ca="1" si="183"/>
        <v>23.179499999999997</v>
      </c>
      <c r="J1186" s="6">
        <f t="shared" ca="1" si="187"/>
        <v>101256.52023666665</v>
      </c>
      <c r="K1186" s="1">
        <f t="shared" ca="1" si="184"/>
        <v>43.341985714285705</v>
      </c>
      <c r="L1186" s="6">
        <f t="shared" ca="1" si="185"/>
        <v>6310.4529065068928</v>
      </c>
      <c r="M1186" s="7">
        <f t="shared" ca="1" si="178"/>
        <v>18.398046344676978</v>
      </c>
      <c r="N1186" s="8">
        <f ca="1">J1186/AVERAGE(L1066:L1185)</f>
        <v>21.161648629370426</v>
      </c>
      <c r="O1186" s="13">
        <f ca="1">1/M1186-(G1186/100-(((E1186/E1066)^(1/10))-1))</f>
        <v>6.6372965809133253E-3</v>
      </c>
      <c r="P1186" s="5">
        <f ca="1">((G1186/G1187+G1186/1200+((1+G1187/1200)^(-119))*(1-G1186/G1187)))</f>
        <v>1.0102292959873826</v>
      </c>
      <c r="Q1186" s="5">
        <f ca="1">Q1185*P1185*E1185/E1186</f>
        <v>10.49461332159653</v>
      </c>
      <c r="R1186" s="10">
        <f t="shared" ca="1" si="179"/>
        <v>-1.6346310010965426E-2</v>
      </c>
      <c r="S1186" s="10">
        <f t="shared" ca="1" si="180"/>
        <v>-1.1106974916049062E-2</v>
      </c>
      <c r="T1186" s="10">
        <f t="shared" ca="1" si="181"/>
        <v>-5.2393350949163642E-3</v>
      </c>
      <c r="U1186" s="10"/>
      <c r="V1186" s="11"/>
      <c r="W1186" s="12"/>
      <c r="X1186" s="12"/>
    </row>
    <row r="1187" spans="1:24" x14ac:dyDescent="0.2">
      <c r="A1187" s="3">
        <v>1969.1</v>
      </c>
      <c r="B1187" s="4">
        <v>95.52</v>
      </c>
      <c r="C1187" s="1">
        <v>3.15333</v>
      </c>
      <c r="D1187" s="4">
        <v>5.8533299999999997</v>
      </c>
      <c r="E1187" s="4">
        <v>37.299999999999997</v>
      </c>
      <c r="F1187" s="1">
        <f t="shared" ca="1" si="186"/>
        <v>1969.7916666665769</v>
      </c>
      <c r="G1187" s="5">
        <v>7.1</v>
      </c>
      <c r="H1187" s="1">
        <f t="shared" ca="1" si="182"/>
        <v>699.12189168900795</v>
      </c>
      <c r="I1187" s="1">
        <f t="shared" ca="1" si="183"/>
        <v>23.079585790616623</v>
      </c>
      <c r="J1187" s="6">
        <f t="shared" ca="1" si="187"/>
        <v>102069.9118212329</v>
      </c>
      <c r="K1187" s="1">
        <f t="shared" ca="1" si="184"/>
        <v>42.841197050670246</v>
      </c>
      <c r="L1187" s="6">
        <f t="shared" ca="1" si="185"/>
        <v>6254.6992981634985</v>
      </c>
      <c r="M1187" s="7">
        <f t="shared" ca="1" si="178"/>
        <v>18.448662031815356</v>
      </c>
      <c r="N1187" s="8">
        <f ca="1">J1187/AVERAGE(L1067:L1186)</f>
        <v>21.223912918013696</v>
      </c>
      <c r="O1187" s="13">
        <f ca="1">1/M1187-(G1187/100-(((E1187/E1067)^(1/10))-1))</f>
        <v>7.2898151339660239E-3</v>
      </c>
      <c r="P1187" s="5">
        <f ca="1">((G1187/G1188+G1187/1200+((1+G1188/1200)^(-119))*(1-G1187/G1188)))</f>
        <v>1.0030799074007841</v>
      </c>
      <c r="Q1187" s="5">
        <f ca="1">Q1186*P1186*E1186/E1187</f>
        <v>10.545118825780046</v>
      </c>
      <c r="R1187" s="10">
        <f t="shared" ca="1" si="179"/>
        <v>-2.12596026719446E-2</v>
      </c>
      <c r="S1187" s="10">
        <f t="shared" ca="1" si="180"/>
        <v>-1.7668368369158527E-2</v>
      </c>
      <c r="T1187" s="10">
        <f t="shared" ca="1" si="181"/>
        <v>-3.5912343027860727E-3</v>
      </c>
      <c r="U1187" s="10"/>
      <c r="V1187" s="11"/>
      <c r="W1187" s="12"/>
      <c r="X1187" s="12"/>
    </row>
    <row r="1188" spans="1:24" x14ac:dyDescent="0.2">
      <c r="A1188" s="3">
        <v>1969.11</v>
      </c>
      <c r="B1188" s="4">
        <v>96.21</v>
      </c>
      <c r="C1188" s="1">
        <v>3.1566700000000001</v>
      </c>
      <c r="D1188" s="4">
        <v>5.8166700000000002</v>
      </c>
      <c r="E1188" s="4">
        <v>37.5</v>
      </c>
      <c r="F1188" s="1">
        <f t="shared" ca="1" si="186"/>
        <v>1969.8749999999102</v>
      </c>
      <c r="G1188" s="5">
        <v>7.14</v>
      </c>
      <c r="H1188" s="1">
        <f t="shared" ca="1" si="182"/>
        <v>700.41649679999989</v>
      </c>
      <c r="I1188" s="1">
        <f t="shared" ca="1" si="183"/>
        <v>22.980810133599999</v>
      </c>
      <c r="J1188" s="6">
        <f t="shared" ca="1" si="187"/>
        <v>102538.51537293098</v>
      </c>
      <c r="K1188" s="1">
        <f t="shared" ca="1" si="184"/>
        <v>42.345822933599997</v>
      </c>
      <c r="L1188" s="6">
        <f t="shared" ca="1" si="185"/>
        <v>6199.2797652454683</v>
      </c>
      <c r="M1188" s="7">
        <f t="shared" ca="1" si="178"/>
        <v>18.437760084691043</v>
      </c>
      <c r="N1188" s="8">
        <f ca="1">J1188/AVERAGE(L1068:L1187)</f>
        <v>21.215681439338894</v>
      </c>
      <c r="O1188" s="13">
        <f ca="1">1/M1188-(G1188/100-(((E1188/E1068)^(1/10))-1))</f>
        <v>7.4696523355253369E-3</v>
      </c>
      <c r="P1188" s="5">
        <f ca="1">((G1188/G1189+G1188/1200+((1+G1189/1200)^(-119))*(1-G1188/G1189)))</f>
        <v>0.97057926051089938</v>
      </c>
      <c r="Q1188" s="5">
        <f ca="1">Q1187*P1187*E1187/E1188</f>
        <v>10.521182965612146</v>
      </c>
      <c r="R1188" s="10">
        <f t="shared" ca="1" si="179"/>
        <v>-2.2925778303101385E-2</v>
      </c>
      <c r="S1188" s="10">
        <f t="shared" ca="1" si="180"/>
        <v>-1.9618585245797182E-2</v>
      </c>
      <c r="T1188" s="10">
        <f t="shared" ca="1" si="181"/>
        <v>-3.307193057304203E-3</v>
      </c>
      <c r="U1188" s="10"/>
      <c r="V1188" s="11"/>
      <c r="W1188" s="12"/>
      <c r="X1188" s="12"/>
    </row>
    <row r="1189" spans="1:24" x14ac:dyDescent="0.2">
      <c r="A1189" s="3">
        <v>1969.12</v>
      </c>
      <c r="B1189" s="4">
        <v>91.11</v>
      </c>
      <c r="C1189" s="1">
        <v>3.16</v>
      </c>
      <c r="D1189" s="4">
        <v>5.78</v>
      </c>
      <c r="E1189" s="4">
        <v>37.700000000000003</v>
      </c>
      <c r="F1189" s="1">
        <f t="shared" ca="1" si="186"/>
        <v>1969.9583333332434</v>
      </c>
      <c r="G1189" s="5">
        <v>7.65</v>
      </c>
      <c r="H1189" s="1">
        <f t="shared" ca="1" si="182"/>
        <v>659.76931909814311</v>
      </c>
      <c r="I1189" s="1">
        <f t="shared" ca="1" si="183"/>
        <v>22.883010079575595</v>
      </c>
      <c r="J1189" s="6">
        <f t="shared" ca="1" si="187"/>
        <v>96867.077330383341</v>
      </c>
      <c r="K1189" s="1">
        <f t="shared" ca="1" si="184"/>
        <v>41.855632360742703</v>
      </c>
      <c r="L1189" s="6">
        <f t="shared" ca="1" si="185"/>
        <v>6145.2278231765531</v>
      </c>
      <c r="M1189" s="7">
        <f t="shared" ca="1" si="178"/>
        <v>17.326929913742685</v>
      </c>
      <c r="N1189" s="8">
        <f ca="1">J1189/AVERAGE(L1069:L1188)</f>
        <v>19.945144752472103</v>
      </c>
      <c r="O1189" s="13">
        <f ca="1">1/M1189-(G1189/100-(((E1189/E1069)^(1/10))-1))</f>
        <v>6.3919218866562155E-3</v>
      </c>
      <c r="P1189" s="5">
        <f ca="1">((G1189/G1190+G1189/1200+((1+G1190/1200)^(-119))*(1-G1189/G1190)))</f>
        <v>0.99672430310805182</v>
      </c>
      <c r="Q1189" s="5">
        <f ca="1">Q1188*P1188*E1188/E1189</f>
        <v>10.157468815447984</v>
      </c>
      <c r="R1189" s="10">
        <f t="shared" ca="1" si="179"/>
        <v>-1.413703598923477E-2</v>
      </c>
      <c r="S1189" s="10">
        <f t="shared" ca="1" si="180"/>
        <v>-1.4771464629442566E-2</v>
      </c>
      <c r="T1189" s="10">
        <f t="shared" ca="1" si="181"/>
        <v>6.3442864020779588E-4</v>
      </c>
      <c r="U1189" s="10"/>
      <c r="V1189" s="11"/>
      <c r="W1189" s="12"/>
      <c r="X1189" s="12"/>
    </row>
    <row r="1190" spans="1:24" x14ac:dyDescent="0.2">
      <c r="A1190" s="3">
        <v>1970.01</v>
      </c>
      <c r="B1190" s="4">
        <v>90.31</v>
      </c>
      <c r="C1190" s="1">
        <v>3.1633300000000002</v>
      </c>
      <c r="D1190" s="4">
        <v>5.73</v>
      </c>
      <c r="E1190" s="4">
        <v>37.799999999999997</v>
      </c>
      <c r="F1190" s="1">
        <f t="shared" ca="1" si="186"/>
        <v>1970.0416666665767</v>
      </c>
      <c r="G1190" s="5">
        <v>7.79</v>
      </c>
      <c r="H1190" s="1">
        <f t="shared" ca="1" si="182"/>
        <v>652.24605634920636</v>
      </c>
      <c r="I1190" s="1">
        <f t="shared" ca="1" si="183"/>
        <v>22.846523280158731</v>
      </c>
      <c r="J1190" s="6">
        <f t="shared" ca="1" si="187"/>
        <v>96042.041270133792</v>
      </c>
      <c r="K1190" s="1">
        <f t="shared" ca="1" si="184"/>
        <v>41.383788095238096</v>
      </c>
      <c r="L1190" s="6">
        <f t="shared" ca="1" si="185"/>
        <v>6093.6872603019228</v>
      </c>
      <c r="M1190" s="7">
        <f t="shared" ca="1" si="178"/>
        <v>17.090541395140207</v>
      </c>
      <c r="N1190" s="8">
        <f ca="1">J1190/AVERAGE(L1070:L1189)</f>
        <v>19.681596538879795</v>
      </c>
      <c r="O1190" s="13">
        <f ca="1">1/M1190-(G1190/100-(((E1190/E1070)^(1/10))-1))</f>
        <v>6.4112433742652061E-3</v>
      </c>
      <c r="P1190" s="5">
        <f ca="1">((G1190/G1191+G1190/1200+((1+G1191/1200)^(-119))*(1-G1190/G1191)))</f>
        <v>1.0453262030836263</v>
      </c>
      <c r="Q1190" s="5">
        <f ca="1">Q1189*P1189*E1189/E1190</f>
        <v>10.097412439047684</v>
      </c>
      <c r="R1190" s="10">
        <f t="shared" ca="1" si="179"/>
        <v>-1.1477621398428672E-2</v>
      </c>
      <c r="S1190" s="10">
        <f t="shared" ca="1" si="180"/>
        <v>-1.7199657072738628E-2</v>
      </c>
      <c r="T1190" s="10">
        <f t="shared" ca="1" si="181"/>
        <v>5.7220356743099554E-3</v>
      </c>
      <c r="U1190" s="10"/>
      <c r="V1190" s="11"/>
      <c r="W1190" s="12"/>
      <c r="X1190" s="12"/>
    </row>
    <row r="1191" spans="1:24" x14ac:dyDescent="0.2">
      <c r="A1191" s="3">
        <v>1970.02</v>
      </c>
      <c r="B1191" s="4">
        <v>87.16</v>
      </c>
      <c r="C1191" s="1">
        <v>3.1666699999999999</v>
      </c>
      <c r="D1191" s="4">
        <v>5.68</v>
      </c>
      <c r="E1191" s="4">
        <v>38</v>
      </c>
      <c r="F1191" s="1">
        <f t="shared" ca="1" si="186"/>
        <v>1970.12499999991</v>
      </c>
      <c r="G1191" s="5">
        <v>7.24</v>
      </c>
      <c r="H1191" s="1">
        <f t="shared" ca="1" si="182"/>
        <v>626.18267052631575</v>
      </c>
      <c r="I1191" s="1">
        <f t="shared" ca="1" si="183"/>
        <v>22.750273947631577</v>
      </c>
      <c r="J1191" s="6">
        <f t="shared" ca="1" si="187"/>
        <v>92483.416639957897</v>
      </c>
      <c r="K1191" s="1">
        <f t="shared" ca="1" si="184"/>
        <v>40.80676421052631</v>
      </c>
      <c r="L1191" s="6">
        <f t="shared" ca="1" si="185"/>
        <v>6026.9137966379167</v>
      </c>
      <c r="M1191" s="7">
        <f t="shared" ca="1" si="178"/>
        <v>16.372586787159854</v>
      </c>
      <c r="N1191" s="8">
        <f ca="1">J1191/AVERAGE(L1071:L1190)</f>
        <v>18.86530086722815</v>
      </c>
      <c r="O1191" s="13">
        <f ca="1">1/M1191-(G1191/100-(((E1191/E1071)^(1/10))-1))</f>
        <v>1.4668881693785968E-2</v>
      </c>
      <c r="P1191" s="5">
        <f ca="1">((G1191/G1192+G1191/1200+((1+G1192/1200)^(-119))*(1-G1191/G1192)))</f>
        <v>1.0181267352323757</v>
      </c>
      <c r="Q1191" s="5">
        <f ca="1">Q1190*P1190*E1190/E1191</f>
        <v>10.499536701637624</v>
      </c>
      <c r="R1191" s="10">
        <f t="shared" ca="1" si="179"/>
        <v>-4.8549116449232432E-3</v>
      </c>
      <c r="S1191" s="10">
        <f t="shared" ca="1" si="180"/>
        <v>-3.079532454964351E-2</v>
      </c>
      <c r="T1191" s="10">
        <f t="shared" ca="1" si="181"/>
        <v>2.5940412904720267E-2</v>
      </c>
      <c r="U1191" s="10"/>
      <c r="V1191" s="11"/>
      <c r="W1191" s="12"/>
      <c r="X1191" s="12"/>
    </row>
    <row r="1192" spans="1:24" x14ac:dyDescent="0.2">
      <c r="A1192" s="3">
        <v>1970.03</v>
      </c>
      <c r="B1192" s="4">
        <v>88.65</v>
      </c>
      <c r="C1192" s="1">
        <v>3.17</v>
      </c>
      <c r="D1192" s="4">
        <v>5.63</v>
      </c>
      <c r="E1192" s="4">
        <v>38.200000000000003</v>
      </c>
      <c r="F1192" s="1">
        <f t="shared" ca="1" si="186"/>
        <v>1970.2083333332432</v>
      </c>
      <c r="G1192" s="5">
        <v>7.07</v>
      </c>
      <c r="H1192" s="1">
        <f t="shared" ca="1" si="182"/>
        <v>633.5527735602094</v>
      </c>
      <c r="I1192" s="1">
        <f t="shared" ca="1" si="183"/>
        <v>22.654960994764394</v>
      </c>
      <c r="J1192" s="6">
        <f t="shared" ca="1" si="187"/>
        <v>93850.770022472847</v>
      </c>
      <c r="K1192" s="1">
        <f t="shared" ca="1" si="184"/>
        <v>40.235782460732977</v>
      </c>
      <c r="L1192" s="6">
        <f t="shared" ca="1" si="185"/>
        <v>5960.291429515195</v>
      </c>
      <c r="M1192" s="7">
        <f t="shared" ca="1" si="178"/>
        <v>16.531690813943616</v>
      </c>
      <c r="N1192" s="8">
        <f ca="1">J1192/AVERAGE(L1072:L1191)</f>
        <v>19.058795732982517</v>
      </c>
      <c r="O1192" s="13">
        <f ca="1">1/M1192-(G1192/100-(((E1192/E1072)^(1/10))-1))</f>
        <v>1.6319779332802591E-2</v>
      </c>
      <c r="P1192" s="5">
        <f ca="1">((G1192/G1193+G1192/1200+((1+G1193/1200)^(-119))*(1-G1192/G1193)))</f>
        <v>0.9834450156947917</v>
      </c>
      <c r="Q1192" s="5">
        <f ca="1">Q1191*P1191*E1191/E1192</f>
        <v>10.633891175200292</v>
      </c>
      <c r="R1192" s="10">
        <f t="shared" ca="1" si="179"/>
        <v>-1.6882974241758775E-2</v>
      </c>
      <c r="S1192" s="10">
        <f t="shared" ca="1" si="180"/>
        <v>-3.4335322596736328E-2</v>
      </c>
      <c r="T1192" s="10">
        <f t="shared" ca="1" si="181"/>
        <v>1.7452348354977554E-2</v>
      </c>
      <c r="U1192" s="10"/>
      <c r="V1192" s="11"/>
      <c r="W1192" s="12"/>
      <c r="X1192" s="12"/>
    </row>
    <row r="1193" spans="1:24" x14ac:dyDescent="0.2">
      <c r="A1193" s="3">
        <v>1970.04</v>
      </c>
      <c r="B1193" s="4">
        <v>85.95</v>
      </c>
      <c r="C1193" s="1">
        <v>3.17333</v>
      </c>
      <c r="D1193" s="4">
        <v>5.5933299999999999</v>
      </c>
      <c r="E1193" s="4">
        <v>38.5</v>
      </c>
      <c r="F1193" s="1">
        <f t="shared" ca="1" si="186"/>
        <v>1970.2916666665765</v>
      </c>
      <c r="G1193" s="5">
        <v>7.39</v>
      </c>
      <c r="H1193" s="1">
        <f t="shared" ca="1" si="182"/>
        <v>609.47033376623381</v>
      </c>
      <c r="I1193" s="1">
        <f t="shared" ca="1" si="183"/>
        <v>22.502041817922077</v>
      </c>
      <c r="J1193" s="6">
        <f t="shared" ca="1" si="187"/>
        <v>90561.11611671884</v>
      </c>
      <c r="K1193" s="1">
        <f t="shared" ca="1" si="184"/>
        <v>39.662230389350647</v>
      </c>
      <c r="L1193" s="6">
        <f t="shared" ca="1" si="185"/>
        <v>5893.4055568252115</v>
      </c>
      <c r="M1193" s="7">
        <f t="shared" ca="1" si="178"/>
        <v>15.873067819354059</v>
      </c>
      <c r="N1193" s="8">
        <f ca="1">J1193/AVERAGE(L1073:L1192)</f>
        <v>18.311411111344036</v>
      </c>
      <c r="O1193" s="13">
        <f ca="1">1/M1193-(G1193/100-(((E1193/E1073)^(1/10))-1))</f>
        <v>1.6084252196537183E-2</v>
      </c>
      <c r="P1193" s="5">
        <f ca="1">((G1193/G1194+G1193/1200+((1+G1194/1200)^(-119))*(1-G1193/G1194)))</f>
        <v>0.97049894880882093</v>
      </c>
      <c r="Q1193" s="5">
        <f ca="1">Q1192*P1192*E1192/E1193</f>
        <v>10.37635755467578</v>
      </c>
      <c r="R1193" s="10">
        <f t="shared" ca="1" si="179"/>
        <v>-1.561819126896169E-2</v>
      </c>
      <c r="S1193" s="10">
        <f t="shared" ca="1" si="180"/>
        <v>-2.5013508994320088E-2</v>
      </c>
      <c r="T1193" s="10">
        <f t="shared" ca="1" si="181"/>
        <v>9.3953177253583986E-3</v>
      </c>
      <c r="U1193" s="10"/>
      <c r="V1193" s="11"/>
      <c r="W1193" s="12"/>
      <c r="X1193" s="12"/>
    </row>
    <row r="1194" spans="1:24" x14ac:dyDescent="0.2">
      <c r="A1194" s="3">
        <v>1970.05</v>
      </c>
      <c r="B1194" s="4">
        <v>76.06</v>
      </c>
      <c r="C1194" s="1">
        <v>3.1766700000000001</v>
      </c>
      <c r="D1194" s="4">
        <v>5.5566700000000004</v>
      </c>
      <c r="E1194" s="4">
        <v>38.6</v>
      </c>
      <c r="F1194" s="1">
        <f t="shared" ca="1" si="186"/>
        <v>1970.3749999999097</v>
      </c>
      <c r="G1194" s="5">
        <v>7.91</v>
      </c>
      <c r="H1194" s="1">
        <f t="shared" ca="1" si="182"/>
        <v>537.94321709844553</v>
      </c>
      <c r="I1194" s="1">
        <f t="shared" ca="1" si="183"/>
        <v>22.467368912176163</v>
      </c>
      <c r="J1194" s="6">
        <f t="shared" ca="1" si="187"/>
        <v>80211.113278477191</v>
      </c>
      <c r="K1194" s="1">
        <f t="shared" ca="1" si="184"/>
        <v>39.300196373316062</v>
      </c>
      <c r="L1194" s="6">
        <f t="shared" ca="1" si="185"/>
        <v>5859.9354039063355</v>
      </c>
      <c r="M1194" s="7">
        <f t="shared" ca="1" si="178"/>
        <v>13.983836060789189</v>
      </c>
      <c r="N1194" s="8">
        <f ca="1">J1194/AVERAGE(L1074:L1193)</f>
        <v>16.149570146153565</v>
      </c>
      <c r="O1194" s="13">
        <f ca="1">1/M1194-(G1194/100-(((E1194/E1074)^(1/10))-1))</f>
        <v>1.9662032140303626E-2</v>
      </c>
      <c r="P1194" s="5">
        <f ca="1">((G1194/G1195+G1194/1200+((1+G1195/1200)^(-119))*(1-G1194/G1195)))</f>
        <v>1.0114065562340058</v>
      </c>
      <c r="Q1194" s="5">
        <f ca="1">Q1193*P1193*E1193/E1194</f>
        <v>10.044155383994211</v>
      </c>
      <c r="R1194" s="10">
        <f t="shared" ca="1" si="179"/>
        <v>3.2911346716124612E-4</v>
      </c>
      <c r="S1194" s="10">
        <f t="shared" ca="1" si="180"/>
        <v>-1.4347637263584123E-2</v>
      </c>
      <c r="T1194" s="10">
        <f t="shared" ca="1" si="181"/>
        <v>1.4676750730745369E-2</v>
      </c>
      <c r="U1194" s="10"/>
      <c r="V1194" s="11"/>
      <c r="W1194" s="12"/>
      <c r="X1194" s="12"/>
    </row>
    <row r="1195" spans="1:24" x14ac:dyDescent="0.2">
      <c r="A1195" s="3">
        <v>1970.06</v>
      </c>
      <c r="B1195" s="4">
        <v>75.59</v>
      </c>
      <c r="C1195" s="1">
        <v>3.18</v>
      </c>
      <c r="D1195" s="4">
        <v>5.52</v>
      </c>
      <c r="E1195" s="4">
        <v>38.799999999999997</v>
      </c>
      <c r="F1195" s="1">
        <f t="shared" ca="1" si="186"/>
        <v>1970.458333333243</v>
      </c>
      <c r="G1195" s="5">
        <v>7.84</v>
      </c>
      <c r="H1195" s="1">
        <f t="shared" ca="1" si="182"/>
        <v>531.863318814433</v>
      </c>
      <c r="I1195" s="1">
        <f t="shared" ca="1" si="183"/>
        <v>22.374988144329897</v>
      </c>
      <c r="J1195" s="6">
        <f t="shared" ca="1" si="187"/>
        <v>79582.580055057289</v>
      </c>
      <c r="K1195" s="1">
        <f t="shared" ca="1" si="184"/>
        <v>38.839602061855672</v>
      </c>
      <c r="L1195" s="6">
        <f t="shared" ca="1" si="185"/>
        <v>5811.5602844809664</v>
      </c>
      <c r="M1195" s="7">
        <f t="shared" ca="1" si="178"/>
        <v>13.799691797725179</v>
      </c>
      <c r="N1195" s="8">
        <f ca="1">J1195/AVERAGE(L1075:L1194)</f>
        <v>15.955062559858012</v>
      </c>
      <c r="O1195" s="13">
        <f ca="1">1/M1195-(G1195/100-(((E1195/E1075)^(1/10))-1))</f>
        <v>2.1499547604048069E-2</v>
      </c>
      <c r="P1195" s="5">
        <f ca="1">((G1195/G1196+G1195/1200+((1+G1196/1200)^(-119))*(1-G1195/G1196)))</f>
        <v>1.0331072842441178</v>
      </c>
      <c r="Q1195" s="5">
        <f ca="1">Q1194*P1194*E1194/E1195</f>
        <v>10.106360047373879</v>
      </c>
      <c r="R1195" s="10">
        <f t="shared" ca="1" si="179"/>
        <v>6.6845801773449676E-3</v>
      </c>
      <c r="S1195" s="10">
        <f t="shared" ca="1" si="180"/>
        <v>-1.2755533215716874E-2</v>
      </c>
      <c r="T1195" s="10">
        <f t="shared" ca="1" si="181"/>
        <v>1.9440113393061842E-2</v>
      </c>
      <c r="U1195" s="10"/>
      <c r="V1195" s="11"/>
      <c r="W1195" s="12"/>
      <c r="X1195" s="12"/>
    </row>
    <row r="1196" spans="1:24" x14ac:dyDescent="0.2">
      <c r="A1196" s="3">
        <v>1970.07</v>
      </c>
      <c r="B1196" s="4">
        <v>75.72</v>
      </c>
      <c r="C1196" s="1">
        <v>3.1833300000000002</v>
      </c>
      <c r="D1196" s="4">
        <v>5.4666699999999997</v>
      </c>
      <c r="E1196" s="4">
        <v>39</v>
      </c>
      <c r="F1196" s="1">
        <f t="shared" ca="1" si="186"/>
        <v>1970.5416666665762</v>
      </c>
      <c r="G1196" s="5">
        <v>7.46</v>
      </c>
      <c r="H1196" s="1">
        <f t="shared" ca="1" si="182"/>
        <v>530.04582461538462</v>
      </c>
      <c r="I1196" s="1">
        <f t="shared" ca="1" si="183"/>
        <v>22.28355487153846</v>
      </c>
      <c r="J1196" s="6">
        <f t="shared" ca="1" si="187"/>
        <v>79588.485748148873</v>
      </c>
      <c r="K1196" s="1">
        <f t="shared" ca="1" si="184"/>
        <v>38.267110513076922</v>
      </c>
      <c r="L1196" s="6">
        <f t="shared" ca="1" si="185"/>
        <v>5745.9586289597592</v>
      </c>
      <c r="M1196" s="7">
        <f t="shared" ca="1" si="178"/>
        <v>13.726499744359767</v>
      </c>
      <c r="N1196" s="8">
        <f ca="1">J1196/AVERAGE(L1076:L1195)</f>
        <v>15.888935332500385</v>
      </c>
      <c r="O1196" s="13">
        <f ca="1">1/M1196-(G1196/100-(((E1196/E1076)^(1/10))-1))</f>
        <v>2.6214326254140607E-2</v>
      </c>
      <c r="P1196" s="5">
        <f ca="1">((G1196/G1197+G1196/1200+((1+G1197/1200)^(-119))*(1-G1196/G1197)))</f>
        <v>1.0013364030516227</v>
      </c>
      <c r="Q1196" s="5">
        <f ca="1">Q1195*P1195*E1195/E1196</f>
        <v>10.387410827355499</v>
      </c>
      <c r="R1196" s="10">
        <f t="shared" ca="1" si="179"/>
        <v>1.1574313955990734E-2</v>
      </c>
      <c r="S1196" s="10">
        <f t="shared" ca="1" si="180"/>
        <v>-1.7551010788146693E-2</v>
      </c>
      <c r="T1196" s="10">
        <f t="shared" ca="1" si="181"/>
        <v>2.9125324744137426E-2</v>
      </c>
      <c r="U1196" s="10"/>
      <c r="V1196" s="11"/>
      <c r="W1196" s="12"/>
      <c r="X1196" s="12"/>
    </row>
    <row r="1197" spans="1:24" x14ac:dyDescent="0.2">
      <c r="A1197" s="3">
        <v>1970.08</v>
      </c>
      <c r="B1197" s="4">
        <v>77.92</v>
      </c>
      <c r="C1197" s="1">
        <v>3.1866699999999999</v>
      </c>
      <c r="D1197" s="4">
        <v>5.4133300000000002</v>
      </c>
      <c r="E1197" s="4">
        <v>39</v>
      </c>
      <c r="F1197" s="1">
        <f t="shared" ca="1" si="186"/>
        <v>1970.6249999999095</v>
      </c>
      <c r="G1197" s="5">
        <v>7.53</v>
      </c>
      <c r="H1197" s="1">
        <f t="shared" ca="1" si="182"/>
        <v>545.44599384615378</v>
      </c>
      <c r="I1197" s="1">
        <f t="shared" ca="1" si="183"/>
        <v>22.306935128461536</v>
      </c>
      <c r="J1197" s="6">
        <f t="shared" ca="1" si="187"/>
        <v>82180.005231805946</v>
      </c>
      <c r="K1197" s="1">
        <f t="shared" ca="1" si="184"/>
        <v>37.893726409999999</v>
      </c>
      <c r="L1197" s="6">
        <f t="shared" ca="1" si="185"/>
        <v>5709.2850066926603</v>
      </c>
      <c r="M1197" s="7">
        <f t="shared" ca="1" si="178"/>
        <v>14.100456516815445</v>
      </c>
      <c r="N1197" s="8">
        <f ca="1">J1197/AVERAGE(L1077:L1196)</f>
        <v>16.339508329168645</v>
      </c>
      <c r="O1197" s="13">
        <f ca="1">1/M1197-(G1197/100-(((E1197/E1077)^(1/10))-1))</f>
        <v>2.3582231493170874E-2</v>
      </c>
      <c r="P1197" s="5">
        <f ca="1">((G1197/G1198+G1197/1200+((1+G1198/1200)^(-119))*(1-G1197/G1198)))</f>
        <v>1.0160954098001953</v>
      </c>
      <c r="Q1197" s="5">
        <f ca="1">Q1196*P1196*E1196/E1197</f>
        <v>10.401292594883635</v>
      </c>
      <c r="R1197" s="10">
        <f t="shared" ca="1" si="179"/>
        <v>1.1089305510932679E-2</v>
      </c>
      <c r="S1197" s="10">
        <f t="shared" ca="1" si="180"/>
        <v>-2.2639234506384609E-2</v>
      </c>
      <c r="T1197" s="10">
        <f t="shared" ca="1" si="181"/>
        <v>3.3728540017317288E-2</v>
      </c>
      <c r="U1197" s="10"/>
      <c r="V1197" s="11"/>
      <c r="W1197" s="12"/>
      <c r="X1197" s="12"/>
    </row>
    <row r="1198" spans="1:24" x14ac:dyDescent="0.2">
      <c r="A1198" s="3">
        <v>1970.09</v>
      </c>
      <c r="B1198" s="4">
        <v>82.58</v>
      </c>
      <c r="C1198" s="1">
        <v>3.19</v>
      </c>
      <c r="D1198" s="4">
        <v>5.36</v>
      </c>
      <c r="E1198" s="4">
        <v>39.200000000000003</v>
      </c>
      <c r="F1198" s="1">
        <f t="shared" ca="1" si="186"/>
        <v>1970.7083333332428</v>
      </c>
      <c r="G1198" s="5">
        <v>7.39</v>
      </c>
      <c r="H1198" s="1">
        <f t="shared" ca="1" si="182"/>
        <v>575.11703418367335</v>
      </c>
      <c r="I1198" s="1">
        <f t="shared" ca="1" si="183"/>
        <v>22.216315561224487</v>
      </c>
      <c r="J1198" s="6">
        <f t="shared" ca="1" si="187"/>
        <v>86929.349847927355</v>
      </c>
      <c r="K1198" s="1">
        <f t="shared" ca="1" si="184"/>
        <v>37.328981632653061</v>
      </c>
      <c r="L1198" s="6">
        <f t="shared" ca="1" si="185"/>
        <v>5642.302194052927</v>
      </c>
      <c r="M1198" s="7">
        <f t="shared" ca="1" si="178"/>
        <v>14.842661145242221</v>
      </c>
      <c r="N1198" s="8">
        <f ca="1">J1198/AVERAGE(L1078:L1197)</f>
        <v>17.215125541252288</v>
      </c>
      <c r="O1198" s="13">
        <f ca="1">1/M1198-(G1198/100-(((E1198/E1078)^(1/10))-1))</f>
        <v>2.196185272759632E-2</v>
      </c>
      <c r="P1198" s="5">
        <f ca="1">((G1198/G1199+G1198/1200+((1+G1199/1200)^(-119))*(1-G1198/G1199)))</f>
        <v>1.0103781482444136</v>
      </c>
      <c r="Q1198" s="5">
        <f ca="1">Q1197*P1197*E1197/E1198</f>
        <v>10.514783693988544</v>
      </c>
      <c r="R1198" s="10">
        <f t="shared" ca="1" si="179"/>
        <v>7.3995040543766155E-3</v>
      </c>
      <c r="S1198" s="10">
        <f t="shared" ca="1" si="180"/>
        <v>-2.5982514542431612E-2</v>
      </c>
      <c r="T1198" s="10">
        <f t="shared" ca="1" si="181"/>
        <v>3.3382018596808227E-2</v>
      </c>
      <c r="U1198" s="10"/>
      <c r="V1198" s="11"/>
      <c r="W1198" s="12"/>
      <c r="X1198" s="12"/>
    </row>
    <row r="1199" spans="1:24" x14ac:dyDescent="0.2">
      <c r="A1199" s="3">
        <v>1970.1</v>
      </c>
      <c r="B1199" s="4">
        <v>84.37</v>
      </c>
      <c r="C1199" s="1">
        <v>3.17333</v>
      </c>
      <c r="D1199" s="4">
        <v>5.2833300000000003</v>
      </c>
      <c r="E1199" s="4">
        <v>39.4</v>
      </c>
      <c r="F1199" s="1">
        <f t="shared" ca="1" si="186"/>
        <v>1970.791666666576</v>
      </c>
      <c r="G1199" s="5">
        <v>7.33</v>
      </c>
      <c r="H1199" s="1">
        <f t="shared" ca="1" si="182"/>
        <v>584.60058654822342</v>
      </c>
      <c r="I1199" s="1">
        <f t="shared" ca="1" si="183"/>
        <v>21.98803578654822</v>
      </c>
      <c r="J1199" s="6">
        <f t="shared" ca="1" si="187"/>
        <v>88639.754491581305</v>
      </c>
      <c r="K1199" s="1">
        <f t="shared" ca="1" si="184"/>
        <v>36.608247207868025</v>
      </c>
      <c r="L1199" s="6">
        <f t="shared" ca="1" si="185"/>
        <v>5550.706105227051</v>
      </c>
      <c r="M1199" s="7">
        <f t="shared" ca="1" si="178"/>
        <v>15.064185404089635</v>
      </c>
      <c r="N1199" s="8">
        <f ca="1">J1199/AVERAGE(L1079:L1198)</f>
        <v>17.486678518763028</v>
      </c>
      <c r="O1199" s="13">
        <f ca="1">1/M1199-(G1199/100-(((E1199/E1079)^(1/10))-1))</f>
        <v>2.1401934611650075E-2</v>
      </c>
      <c r="P1199" s="5">
        <f ca="1">((G1199/G1200+G1199/1200+((1+G1200/1200)^(-119))*(1-G1199/G1200)))</f>
        <v>1.0413211919527887</v>
      </c>
      <c r="Q1199" s="5">
        <f ca="1">Q1198*P1198*E1198/E1199</f>
        <v>10.569979212552536</v>
      </c>
      <c r="R1199" s="10">
        <f t="shared" ca="1" si="179"/>
        <v>7.7786185512358497E-3</v>
      </c>
      <c r="S1199" s="10">
        <f t="shared" ca="1" si="180"/>
        <v>-2.7846164942143425E-2</v>
      </c>
      <c r="T1199" s="10">
        <f t="shared" ca="1" si="181"/>
        <v>3.5624783493379275E-2</v>
      </c>
      <c r="U1199" s="10"/>
      <c r="V1199" s="11"/>
      <c r="W1199" s="12"/>
      <c r="X1199" s="12"/>
    </row>
    <row r="1200" spans="1:24" x14ac:dyDescent="0.2">
      <c r="A1200" s="3">
        <v>1970.11</v>
      </c>
      <c r="B1200" s="4">
        <v>84.28</v>
      </c>
      <c r="C1200" s="1">
        <v>3.1566700000000001</v>
      </c>
      <c r="D1200" s="4">
        <v>5.2066699999999999</v>
      </c>
      <c r="E1200" s="4">
        <v>39.6</v>
      </c>
      <c r="F1200" s="1">
        <f t="shared" ca="1" si="186"/>
        <v>1970.8749999999093</v>
      </c>
      <c r="G1200" s="5">
        <v>6.84</v>
      </c>
      <c r="H1200" s="1">
        <f t="shared" ca="1" si="182"/>
        <v>581.0275969696969</v>
      </c>
      <c r="I1200" s="1">
        <f t="shared" ca="1" si="183"/>
        <v>21.762130808333332</v>
      </c>
      <c r="J1200" s="6">
        <f t="shared" ca="1" si="187"/>
        <v>88372.974468391345</v>
      </c>
      <c r="K1200" s="1">
        <f t="shared" ca="1" si="184"/>
        <v>35.894861868939387</v>
      </c>
      <c r="L1200" s="6">
        <f t="shared" ca="1" si="185"/>
        <v>5459.5267557586512</v>
      </c>
      <c r="M1200" s="7">
        <f t="shared" ca="1" si="178"/>
        <v>14.95076190879173</v>
      </c>
      <c r="N1200" s="8">
        <f ca="1">J1200/AVERAGE(L1080:L1199)</f>
        <v>17.36984898530784</v>
      </c>
      <c r="O1200" s="13">
        <f ca="1">1/M1200-(G1200/100-(((E1200/E1080)^(1/10))-1))</f>
        <v>2.7326345228659829E-2</v>
      </c>
      <c r="P1200" s="5">
        <f ca="1">((G1200/G1201+G1200/1200+((1+G1201/1200)^(-119))*(1-G1200/G1201)))</f>
        <v>1.0386907764634588</v>
      </c>
      <c r="Q1200" s="5">
        <f ca="1">Q1199*P1199*E1199/E1200</f>
        <v>10.951153739639832</v>
      </c>
      <c r="R1200" s="10">
        <f t="shared" ca="1" si="179"/>
        <v>1.1810279795561707E-2</v>
      </c>
      <c r="S1200" s="10">
        <f t="shared" ca="1" si="180"/>
        <v>-3.6280350482559065E-2</v>
      </c>
      <c r="T1200" s="10">
        <f t="shared" ca="1" si="181"/>
        <v>4.8090630278120772E-2</v>
      </c>
      <c r="U1200" s="10"/>
      <c r="V1200" s="11"/>
      <c r="W1200" s="12"/>
      <c r="X1200" s="12"/>
    </row>
    <row r="1201" spans="1:24" x14ac:dyDescent="0.2">
      <c r="A1201" s="3">
        <v>1970.12</v>
      </c>
      <c r="B1201" s="4">
        <v>90.05</v>
      </c>
      <c r="C1201" s="1">
        <v>3.14</v>
      </c>
      <c r="D1201" s="4">
        <v>5.13</v>
      </c>
      <c r="E1201" s="4">
        <v>39.799999999999997</v>
      </c>
      <c r="F1201" s="1">
        <f t="shared" ca="1" si="186"/>
        <v>1970.9583333332425</v>
      </c>
      <c r="G1201" s="5">
        <v>6.39</v>
      </c>
      <c r="H1201" s="1">
        <f t="shared" ca="1" si="182"/>
        <v>617.68643592964827</v>
      </c>
      <c r="I1201" s="1">
        <f t="shared" ca="1" si="183"/>
        <v>21.538427638190957</v>
      </c>
      <c r="J1201" s="6">
        <f t="shared" ca="1" si="187"/>
        <v>94221.695883378605</v>
      </c>
      <c r="K1201" s="1">
        <f t="shared" ca="1" si="184"/>
        <v>35.188577638190949</v>
      </c>
      <c r="L1201" s="6">
        <f t="shared" ca="1" si="185"/>
        <v>5367.6546349998016</v>
      </c>
      <c r="M1201" s="7">
        <f t="shared" ca="1" si="178"/>
        <v>15.873840687205744</v>
      </c>
      <c r="N1201" s="8">
        <f ca="1">J1201/AVERAGE(L1081:L1200)</f>
        <v>18.454515548006199</v>
      </c>
      <c r="O1201" s="13">
        <f ca="1">1/M1201-(G1201/100-(((E1201/E1081)^(1/10))-1))</f>
        <v>2.8455287421124534E-2</v>
      </c>
      <c r="P1201" s="5">
        <f ca="1">((G1201/G1202+G1201/1200+((1+G1202/1200)^(-119))*(1-G1201/G1202)))</f>
        <v>1.0163958032214011</v>
      </c>
      <c r="Q1201" s="5">
        <f ca="1">Q1200*P1200*E1200/E1201</f>
        <v>11.317702268529887</v>
      </c>
      <c r="R1201" s="10">
        <f t="shared" ca="1" si="179"/>
        <v>3.1555751529841469E-3</v>
      </c>
      <c r="S1201" s="10">
        <f t="shared" ca="1" si="180"/>
        <v>-4.0187095108721205E-2</v>
      </c>
      <c r="T1201" s="10">
        <f t="shared" ca="1" si="181"/>
        <v>4.3342670261705352E-2</v>
      </c>
      <c r="U1201" s="10"/>
      <c r="V1201" s="11"/>
      <c r="W1201" s="12"/>
      <c r="X1201" s="12"/>
    </row>
    <row r="1202" spans="1:24" x14ac:dyDescent="0.2">
      <c r="A1202" s="3">
        <v>1971.01</v>
      </c>
      <c r="B1202" s="4">
        <v>93.49</v>
      </c>
      <c r="C1202" s="1">
        <v>3.13</v>
      </c>
      <c r="D1202" s="4">
        <v>5.16</v>
      </c>
      <c r="E1202" s="4">
        <v>39.799999999999997</v>
      </c>
      <c r="F1202" s="1">
        <f t="shared" ca="1" si="186"/>
        <v>1971.0416666665758</v>
      </c>
      <c r="G1202" s="5">
        <v>6.24</v>
      </c>
      <c r="H1202" s="1">
        <f t="shared" ca="1" si="182"/>
        <v>641.28267512562809</v>
      </c>
      <c r="I1202" s="1">
        <f t="shared" ca="1" si="183"/>
        <v>21.469833919597992</v>
      </c>
      <c r="J1202" s="6">
        <f t="shared" ca="1" si="187"/>
        <v>98093.975648491352</v>
      </c>
      <c r="K1202" s="1">
        <f t="shared" ca="1" si="184"/>
        <v>35.39435879396985</v>
      </c>
      <c r="L1202" s="6">
        <f t="shared" ca="1" si="185"/>
        <v>5414.1075446167024</v>
      </c>
      <c r="M1202" s="7">
        <f t="shared" ca="1" si="178"/>
        <v>16.461793943491941</v>
      </c>
      <c r="N1202" s="8">
        <f ca="1">J1202/AVERAGE(L1082:L1201)</f>
        <v>19.14900274825979</v>
      </c>
      <c r="O1202" s="13">
        <f ca="1">1/M1202-(G1202/100-(((E1202/E1082)^(1/10))-1))</f>
        <v>2.7705281704982716E-2</v>
      </c>
      <c r="P1202" s="5">
        <f ca="1">((G1202/G1203+G1202/1200+((1+G1203/1200)^(-119))*(1-G1202/G1203)))</f>
        <v>1.0148506806126156</v>
      </c>
      <c r="Q1202" s="5">
        <f ca="1">Q1201*P1201*E1201/E1202</f>
        <v>11.503265087843108</v>
      </c>
      <c r="R1202" s="10">
        <f t="shared" ca="1" si="179"/>
        <v>-1.6709123430017625E-3</v>
      </c>
      <c r="S1202" s="10">
        <f t="shared" ca="1" si="180"/>
        <v>-4.0063139342521037E-2</v>
      </c>
      <c r="T1202" s="10">
        <f t="shared" ca="1" si="181"/>
        <v>3.8392226999519274E-2</v>
      </c>
      <c r="U1202" s="10"/>
      <c r="V1202" s="11"/>
      <c r="W1202" s="12"/>
      <c r="X1202" s="12"/>
    </row>
    <row r="1203" spans="1:24" x14ac:dyDescent="0.2">
      <c r="A1203" s="3">
        <v>1971.02</v>
      </c>
      <c r="B1203" s="4">
        <v>97.11</v>
      </c>
      <c r="C1203" s="1">
        <v>3.12</v>
      </c>
      <c r="D1203" s="4">
        <v>5.19</v>
      </c>
      <c r="E1203" s="4">
        <v>39.9</v>
      </c>
      <c r="F1203" s="1">
        <f t="shared" ca="1" si="186"/>
        <v>1971.1249999999091</v>
      </c>
      <c r="G1203" s="5">
        <v>6.11</v>
      </c>
      <c r="H1203" s="1">
        <f t="shared" ca="1" si="182"/>
        <v>664.4441436090226</v>
      </c>
      <c r="I1203" s="1">
        <f t="shared" ca="1" si="183"/>
        <v>21.347603007518799</v>
      </c>
      <c r="J1203" s="6">
        <f t="shared" ca="1" si="187"/>
        <v>101908.99600964264</v>
      </c>
      <c r="K1203" s="1">
        <f t="shared" ca="1" si="184"/>
        <v>35.510916541353389</v>
      </c>
      <c r="L1203" s="6">
        <f t="shared" ca="1" si="185"/>
        <v>5446.4801698079018</v>
      </c>
      <c r="M1203" s="7">
        <f t="shared" ca="1" si="178"/>
        <v>17.034534781502131</v>
      </c>
      <c r="N1203" s="8">
        <f ca="1">J1203/AVERAGE(L1083:L1202)</f>
        <v>19.824574232687652</v>
      </c>
      <c r="O1203" s="13">
        <f ca="1">1/M1203-(G1203/100-(((E1203/E1083)^(1/10))-1))</f>
        <v>2.7221175943178057E-2</v>
      </c>
      <c r="P1203" s="5">
        <f ca="1">((G1203/G1204+G1203/1200+((1+G1204/1200)^(-119))*(1-G1203/G1204)))</f>
        <v>1.0360949321896797</v>
      </c>
      <c r="Q1203" s="5">
        <f ca="1">Q1202*P1202*E1202/E1203</f>
        <v>11.644838016688313</v>
      </c>
      <c r="R1203" s="10">
        <f t="shared" ca="1" si="179"/>
        <v>-9.5863670714831928E-3</v>
      </c>
      <c r="S1203" s="10">
        <f t="shared" ca="1" si="180"/>
        <v>-4.452039276429598E-2</v>
      </c>
      <c r="T1203" s="10">
        <f t="shared" ca="1" si="181"/>
        <v>3.4934025692812787E-2</v>
      </c>
      <c r="U1203" s="10"/>
      <c r="V1203" s="11"/>
      <c r="W1203" s="12"/>
      <c r="X1203" s="12"/>
    </row>
    <row r="1204" spans="1:24" x14ac:dyDescent="0.2">
      <c r="A1204" s="3">
        <v>1971.03</v>
      </c>
      <c r="B1204" s="4">
        <v>99.6</v>
      </c>
      <c r="C1204" s="1">
        <v>3.11</v>
      </c>
      <c r="D1204" s="4">
        <v>5.22</v>
      </c>
      <c r="E1204" s="4">
        <v>40</v>
      </c>
      <c r="F1204" s="1">
        <f t="shared" ca="1" si="186"/>
        <v>1971.2083333332423</v>
      </c>
      <c r="G1204" s="5">
        <v>5.7</v>
      </c>
      <c r="H1204" s="1">
        <f t="shared" ca="1" si="182"/>
        <v>679.77746999999988</v>
      </c>
      <c r="I1204" s="1">
        <f t="shared" ca="1" si="183"/>
        <v>21.225983249999999</v>
      </c>
      <c r="J1204" s="6">
        <f t="shared" ca="1" si="187"/>
        <v>104532.03633833972</v>
      </c>
      <c r="K1204" s="1">
        <f t="shared" ca="1" si="184"/>
        <v>35.626891499999999</v>
      </c>
      <c r="L1204" s="6">
        <f t="shared" ca="1" si="185"/>
        <v>5478.4862418286493</v>
      </c>
      <c r="M1204" s="7">
        <f t="shared" ca="1" si="178"/>
        <v>17.402902607188881</v>
      </c>
      <c r="N1204" s="8">
        <f ca="1">J1204/AVERAGE(L1084:L1203)</f>
        <v>20.261603158151768</v>
      </c>
      <c r="O1204" s="13">
        <f ca="1">1/M1204-(G1204/100-(((E1204/E1084)^(1/10))-1))</f>
        <v>3.0336339371474154E-2</v>
      </c>
      <c r="P1204" s="5">
        <f ca="1">((G1204/G1205+G1204/1200+((1+G1205/1200)^(-119))*(1-G1204/G1205)))</f>
        <v>0.99497715756358207</v>
      </c>
      <c r="Q1204" s="5">
        <f ca="1">Q1203*P1203*E1203/E1204</f>
        <v>12.034994761122331</v>
      </c>
      <c r="R1204" s="10">
        <f t="shared" ca="1" si="179"/>
        <v>-8.7534280564597333E-3</v>
      </c>
      <c r="S1204" s="10">
        <f t="shared" ca="1" si="180"/>
        <v>-4.6906446445454719E-2</v>
      </c>
      <c r="T1204" s="10">
        <f t="shared" ca="1" si="181"/>
        <v>3.8153018388994986E-2</v>
      </c>
      <c r="U1204" s="10"/>
      <c r="V1204" s="11"/>
      <c r="W1204" s="12"/>
      <c r="X1204" s="12"/>
    </row>
    <row r="1205" spans="1:24" x14ac:dyDescent="0.2">
      <c r="A1205" s="3">
        <v>1971.04</v>
      </c>
      <c r="B1205" s="4">
        <v>103</v>
      </c>
      <c r="C1205" s="1">
        <v>3.1066699999999998</v>
      </c>
      <c r="D1205" s="4">
        <v>5.2533300000000001</v>
      </c>
      <c r="E1205" s="4">
        <v>40.1</v>
      </c>
      <c r="F1205" s="1">
        <f t="shared" ca="1" si="186"/>
        <v>1971.2916666665756</v>
      </c>
      <c r="G1205" s="5">
        <v>5.83</v>
      </c>
      <c r="H1205" s="1">
        <f t="shared" ca="1" si="182"/>
        <v>701.22965087281784</v>
      </c>
      <c r="I1205" s="1">
        <f t="shared" ca="1" si="183"/>
        <v>21.150379800748127</v>
      </c>
      <c r="J1205" s="6">
        <f t="shared" ca="1" si="187"/>
        <v>108101.8533448166</v>
      </c>
      <c r="K1205" s="1">
        <f t="shared" ca="1" si="184"/>
        <v>35.764958852618449</v>
      </c>
      <c r="L1205" s="6">
        <f t="shared" ca="1" si="185"/>
        <v>5513.5408663293729</v>
      </c>
      <c r="M1205" s="7">
        <f t="shared" ca="1" si="178"/>
        <v>17.924110447959606</v>
      </c>
      <c r="N1205" s="8">
        <f ca="1">J1205/AVERAGE(L1085:L1204)</f>
        <v>20.875485334712341</v>
      </c>
      <c r="O1205" s="13">
        <f ca="1">1/M1205-(G1205/100-(((E1205/E1085)^(1/10))-1))</f>
        <v>2.7622614301182638E-2</v>
      </c>
      <c r="P1205" s="5">
        <f ca="1">((G1205/G1206+G1205/1200+((1+G1206/1200)^(-119))*(1-G1205/G1206)))</f>
        <v>0.9638031448454738</v>
      </c>
      <c r="Q1205" s="5">
        <f ca="1">Q1204*P1204*E1204/E1205</f>
        <v>11.94468317078713</v>
      </c>
      <c r="R1205" s="10">
        <f t="shared" ca="1" si="179"/>
        <v>-1.1471603257818486E-2</v>
      </c>
      <c r="S1205" s="10">
        <f t="shared" ca="1" si="180"/>
        <v>-4.8695950276563149E-2</v>
      </c>
      <c r="T1205" s="10">
        <f t="shared" ca="1" si="181"/>
        <v>3.7224347018744663E-2</v>
      </c>
      <c r="U1205" s="10"/>
      <c r="V1205" s="11"/>
      <c r="W1205" s="12"/>
      <c r="X1205" s="12"/>
    </row>
    <row r="1206" spans="1:24" x14ac:dyDescent="0.2">
      <c r="A1206" s="3">
        <v>1971.05</v>
      </c>
      <c r="B1206" s="4">
        <v>101.6</v>
      </c>
      <c r="C1206" s="1">
        <v>3.1033300000000001</v>
      </c>
      <c r="D1206" s="4">
        <v>5.28667</v>
      </c>
      <c r="E1206" s="4">
        <v>40.299999999999997</v>
      </c>
      <c r="F1206" s="1">
        <f t="shared" ca="1" si="186"/>
        <v>1971.3749999999088</v>
      </c>
      <c r="G1206" s="5">
        <v>6.39</v>
      </c>
      <c r="H1206" s="1">
        <f t="shared" ca="1" si="182"/>
        <v>688.26562779156325</v>
      </c>
      <c r="I1206" s="1">
        <f t="shared" ca="1" si="183"/>
        <v>21.022789081637718</v>
      </c>
      <c r="J1206" s="6">
        <f t="shared" ca="1" si="187"/>
        <v>106373.38766761211</v>
      </c>
      <c r="K1206" s="1">
        <f t="shared" ca="1" si="184"/>
        <v>35.813319355086847</v>
      </c>
      <c r="L1206" s="6">
        <f t="shared" ca="1" si="185"/>
        <v>5535.0491868182571</v>
      </c>
      <c r="M1206" s="7">
        <f t="shared" ca="1" si="178"/>
        <v>17.564153279699379</v>
      </c>
      <c r="N1206" s="8">
        <f ca="1">J1206/AVERAGE(L1086:L1205)</f>
        <v>20.463891147264622</v>
      </c>
      <c r="O1206" s="13">
        <f ca="1">1/M1206-(G1206/100-(((E1206/E1086)^(1/10))-1))</f>
        <v>2.3678614175411609E-2</v>
      </c>
      <c r="P1206" s="5">
        <f ca="1">((G1206/G1207+G1206/1200+((1+G1207/1200)^(-119))*(1-G1206/G1207)))</f>
        <v>0.99584933245988749</v>
      </c>
      <c r="Q1206" s="5">
        <f ca="1">Q1205*P1205*E1205/E1206</f>
        <v>11.455190086548795</v>
      </c>
      <c r="R1206" s="10">
        <f t="shared" ca="1" si="179"/>
        <v>-1.2261023454120279E-2</v>
      </c>
      <c r="S1206" s="10">
        <f t="shared" ca="1" si="180"/>
        <v>-4.6506538769724881E-2</v>
      </c>
      <c r="T1206" s="10">
        <f t="shared" ca="1" si="181"/>
        <v>3.4245515315604602E-2</v>
      </c>
      <c r="U1206" s="10"/>
      <c r="V1206" s="11"/>
      <c r="W1206" s="12"/>
      <c r="X1206" s="12"/>
    </row>
    <row r="1207" spans="1:24" x14ac:dyDescent="0.2">
      <c r="A1207" s="3">
        <v>1971.06</v>
      </c>
      <c r="B1207" s="4">
        <v>99.72</v>
      </c>
      <c r="C1207" s="1">
        <v>3.1</v>
      </c>
      <c r="D1207" s="4">
        <v>5.32</v>
      </c>
      <c r="E1207" s="4">
        <v>40.6</v>
      </c>
      <c r="F1207" s="1">
        <f t="shared" ca="1" si="186"/>
        <v>1971.4583333332421</v>
      </c>
      <c r="G1207" s="5">
        <v>6.52</v>
      </c>
      <c r="H1207" s="1">
        <f t="shared" ca="1" si="182"/>
        <v>670.53840295566499</v>
      </c>
      <c r="I1207" s="1">
        <f t="shared" ca="1" si="183"/>
        <v>20.845056650246306</v>
      </c>
      <c r="J1207" s="6">
        <f t="shared" ca="1" si="187"/>
        <v>103902.06707559469</v>
      </c>
      <c r="K1207" s="1">
        <f t="shared" ca="1" si="184"/>
        <v>35.772806896551728</v>
      </c>
      <c r="L1207" s="6">
        <f t="shared" ca="1" si="185"/>
        <v>5543.110678320938</v>
      </c>
      <c r="M1207" s="7">
        <f t="shared" ca="1" si="178"/>
        <v>17.083166880070699</v>
      </c>
      <c r="N1207" s="8">
        <f ca="1">J1207/AVERAGE(L1087:L1206)</f>
        <v>19.911939063113664</v>
      </c>
      <c r="O1207" s="13">
        <f ca="1">1/M1207-(G1207/100-(((E1207/E1087)^(1/10))-1))</f>
        <v>2.4746298795041727E-2</v>
      </c>
      <c r="P1207" s="5">
        <f ca="1">((G1207/G1208+G1207/1200+((1+G1208/1200)^(-119))*(1-G1207/G1208)))</f>
        <v>0.99026847808800322</v>
      </c>
      <c r="Q1207" s="5">
        <f ca="1">Q1206*P1206*E1206/E1207</f>
        <v>11.323350469357061</v>
      </c>
      <c r="R1207" s="10">
        <f t="shared" ca="1" si="179"/>
        <v>-9.9668358478816055E-3</v>
      </c>
      <c r="S1207" s="10">
        <f t="shared" ca="1" si="180"/>
        <v>-4.1937497891791575E-2</v>
      </c>
      <c r="T1207" s="10">
        <f t="shared" ca="1" si="181"/>
        <v>3.197066204390997E-2</v>
      </c>
      <c r="U1207" s="10"/>
      <c r="V1207" s="11"/>
      <c r="W1207" s="12"/>
      <c r="X1207" s="12"/>
    </row>
    <row r="1208" spans="1:24" x14ac:dyDescent="0.2">
      <c r="A1208" s="3">
        <v>1971.07</v>
      </c>
      <c r="B1208" s="4">
        <v>99</v>
      </c>
      <c r="C1208" s="1">
        <v>3.09667</v>
      </c>
      <c r="D1208" s="4">
        <v>5.3566700000000003</v>
      </c>
      <c r="E1208" s="4">
        <v>40.700000000000003</v>
      </c>
      <c r="F1208" s="1">
        <f t="shared" ca="1" si="186"/>
        <v>1971.5416666665753</v>
      </c>
      <c r="G1208" s="5">
        <v>6.73</v>
      </c>
      <c r="H1208" s="1">
        <f t="shared" ca="1" si="182"/>
        <v>664.06135135135128</v>
      </c>
      <c r="I1208" s="1">
        <f t="shared" ca="1" si="183"/>
        <v>20.771503685749384</v>
      </c>
      <c r="J1208" s="6">
        <f t="shared" ca="1" si="187"/>
        <v>103166.64481297455</v>
      </c>
      <c r="K1208" s="1">
        <f t="shared" ca="1" si="184"/>
        <v>35.930884029729725</v>
      </c>
      <c r="L1208" s="6">
        <f t="shared" ca="1" si="185"/>
        <v>5582.1178916193576</v>
      </c>
      <c r="M1208" s="7">
        <f t="shared" ca="1" si="178"/>
        <v>16.889414708693359</v>
      </c>
      <c r="N1208" s="8">
        <f ca="1">J1208/AVERAGE(L1088:L1207)</f>
        <v>19.694941690150511</v>
      </c>
      <c r="O1208" s="13">
        <f ca="1">1/M1208-(G1208/100-(((E1208/E1088)^(1/10))-1))</f>
        <v>2.2881739151916665E-2</v>
      </c>
      <c r="P1208" s="5">
        <f ca="1">((G1208/G1209+G1208/1200+((1+G1209/1200)^(-119))*(1-G1208/G1209)))</f>
        <v>1.0165126805988081</v>
      </c>
      <c r="Q1208" s="5">
        <f ca="1">Q1207*P1207*E1207/E1208</f>
        <v>11.185606281758727</v>
      </c>
      <c r="R1208" s="10">
        <f t="shared" ca="1" si="179"/>
        <v>-1.2361256495427408E-2</v>
      </c>
      <c r="S1208" s="10">
        <f t="shared" ca="1" si="180"/>
        <v>-4.4890131515096465E-2</v>
      </c>
      <c r="T1208" s="10">
        <f t="shared" ca="1" si="181"/>
        <v>3.2528875019669057E-2</v>
      </c>
      <c r="U1208" s="10"/>
      <c r="V1208" s="11"/>
      <c r="W1208" s="12"/>
      <c r="X1208" s="12"/>
    </row>
    <row r="1209" spans="1:24" x14ac:dyDescent="0.2">
      <c r="A1209" s="3">
        <v>1971.08</v>
      </c>
      <c r="B1209" s="4">
        <v>97.24</v>
      </c>
      <c r="C1209" s="1">
        <v>3.0933299999999999</v>
      </c>
      <c r="D1209" s="4">
        <v>5.3933299999999997</v>
      </c>
      <c r="E1209" s="4">
        <v>40.799999999999997</v>
      </c>
      <c r="F1209" s="1">
        <f t="shared" ca="1" si="186"/>
        <v>1971.6249999999086</v>
      </c>
      <c r="G1209" s="5">
        <v>6.58</v>
      </c>
      <c r="H1209" s="1">
        <f t="shared" ca="1" si="182"/>
        <v>650.65715</v>
      </c>
      <c r="I1209" s="1">
        <f t="shared" ca="1" si="183"/>
        <v>20.698244362499999</v>
      </c>
      <c r="J1209" s="6">
        <f t="shared" ca="1" si="187"/>
        <v>101352.17524828055</v>
      </c>
      <c r="K1209" s="1">
        <f t="shared" ca="1" si="184"/>
        <v>36.088119362500002</v>
      </c>
      <c r="L1209" s="6">
        <f t="shared" ca="1" si="185"/>
        <v>5621.4081379248146</v>
      </c>
      <c r="M1209" s="7">
        <f t="shared" ca="1" si="178"/>
        <v>16.519449443051563</v>
      </c>
      <c r="N1209" s="8">
        <f ca="1">J1209/AVERAGE(L1089:L1208)</f>
        <v>19.273018870882751</v>
      </c>
      <c r="O1209" s="13">
        <f ca="1">1/M1209-(G1209/100-(((E1209/E1089)^(1/10))-1))</f>
        <v>2.6305165708427142E-2</v>
      </c>
      <c r="P1209" s="5">
        <f ca="1">((G1209/G1210+G1209/1200+((1+G1210/1200)^(-119))*(1-G1209/G1210)))</f>
        <v>1.0381033092028704</v>
      </c>
      <c r="Q1209" s="5">
        <f ca="1">Q1208*P1208*E1208/E1209</f>
        <v>11.34244221719737</v>
      </c>
      <c r="R1209" s="10">
        <f t="shared" ca="1" si="179"/>
        <v>-1.056679231660862E-2</v>
      </c>
      <c r="S1209" s="10">
        <f t="shared" ca="1" si="180"/>
        <v>-4.9076659971994618E-2</v>
      </c>
      <c r="T1209" s="10">
        <f t="shared" ca="1" si="181"/>
        <v>3.8509867655385999E-2</v>
      </c>
      <c r="U1209" s="10"/>
      <c r="V1209" s="11"/>
      <c r="W1209" s="12"/>
      <c r="X1209" s="12"/>
    </row>
    <row r="1210" spans="1:24" x14ac:dyDescent="0.2">
      <c r="A1210" s="3">
        <v>1971.09</v>
      </c>
      <c r="B1210" s="4">
        <v>99.4</v>
      </c>
      <c r="C1210" s="1">
        <v>3.09</v>
      </c>
      <c r="D1210" s="4">
        <v>5.43</v>
      </c>
      <c r="E1210" s="4">
        <v>40.799999999999997</v>
      </c>
      <c r="F1210" s="1">
        <f t="shared" ca="1" si="186"/>
        <v>1971.7083333332419</v>
      </c>
      <c r="G1210" s="5">
        <v>6.14</v>
      </c>
      <c r="H1210" s="1">
        <f t="shared" ca="1" si="182"/>
        <v>665.11025000000006</v>
      </c>
      <c r="I1210" s="1">
        <f t="shared" ca="1" si="183"/>
        <v>20.675962500000001</v>
      </c>
      <c r="J1210" s="6">
        <f t="shared" ca="1" si="187"/>
        <v>103871.90872897491</v>
      </c>
      <c r="K1210" s="1">
        <f t="shared" ca="1" si="184"/>
        <v>36.333487499999997</v>
      </c>
      <c r="L1210" s="6">
        <f t="shared" ca="1" si="185"/>
        <v>5674.2903863011443</v>
      </c>
      <c r="M1210" s="7">
        <f t="shared" ref="M1210:M1273" ca="1" si="188">H1210/AVERAGE(K1090:K1209)</f>
        <v>16.856792547836001</v>
      </c>
      <c r="N1210" s="8">
        <f ca="1">J1210/AVERAGE(L1090:L1209)</f>
        <v>19.674910494388268</v>
      </c>
      <c r="O1210" s="13">
        <f ca="1">1/M1210-(G1210/100-(((E1210/E1090)^(1/10))-1))</f>
        <v>2.9149353637379943E-2</v>
      </c>
      <c r="P1210" s="5">
        <f ca="1">((G1210/G1211+G1210/1200+((1+G1211/1200)^(-119))*(1-G1210/G1211)))</f>
        <v>1.0208326848149401</v>
      </c>
      <c r="Q1210" s="5">
        <f ca="1">Q1209*P1209*E1209/E1210</f>
        <v>11.774626800114932</v>
      </c>
      <c r="R1210" s="10">
        <f t="shared" ca="1" si="179"/>
        <v>-2.2457744157994841E-2</v>
      </c>
      <c r="S1210" s="10">
        <f t="shared" ca="1" si="180"/>
        <v>-5.4197352679455246E-2</v>
      </c>
      <c r="T1210" s="10">
        <f t="shared" ca="1" si="181"/>
        <v>3.1739608521460405E-2</v>
      </c>
      <c r="U1210" s="10"/>
      <c r="V1210" s="11"/>
      <c r="W1210" s="12"/>
      <c r="X1210" s="12"/>
    </row>
    <row r="1211" spans="1:24" x14ac:dyDescent="0.2">
      <c r="A1211" s="3">
        <v>1971.1</v>
      </c>
      <c r="B1211" s="4">
        <v>97.29</v>
      </c>
      <c r="C1211" s="1">
        <v>3.0833300000000001</v>
      </c>
      <c r="D1211" s="4">
        <v>5.52</v>
      </c>
      <c r="E1211" s="4">
        <v>40.9</v>
      </c>
      <c r="F1211" s="1">
        <f t="shared" ca="1" si="186"/>
        <v>1971.7916666665751</v>
      </c>
      <c r="G1211" s="5">
        <v>5.93</v>
      </c>
      <c r="H1211" s="1">
        <f t="shared" ca="1" si="182"/>
        <v>649.40004572127134</v>
      </c>
      <c r="I1211" s="1">
        <f t="shared" ca="1" si="183"/>
        <v>20.58088850831296</v>
      </c>
      <c r="J1211" s="6">
        <f t="shared" ca="1" si="187"/>
        <v>101686.25471061892</v>
      </c>
      <c r="K1211" s="1">
        <f t="shared" ca="1" si="184"/>
        <v>36.84539266503667</v>
      </c>
      <c r="L1211" s="6">
        <f t="shared" ca="1" si="185"/>
        <v>5769.432891382633</v>
      </c>
      <c r="M1211" s="7">
        <f t="shared" ca="1" si="188"/>
        <v>16.428862709159471</v>
      </c>
      <c r="N1211" s="8">
        <f ca="1">J1211/AVERAGE(L1091:L1210)</f>
        <v>19.184397344751751</v>
      </c>
      <c r="O1211" s="13">
        <f ca="1">1/M1211-(G1211/100-(((E1211/E1091)^(1/10))-1))</f>
        <v>3.3047046104171397E-2</v>
      </c>
      <c r="P1211" s="5">
        <f ca="1">((G1211/G1212+G1211/1200+((1+G1212/1200)^(-119))*(1-G1211/G1212)))</f>
        <v>1.0139708836443282</v>
      </c>
      <c r="Q1211" s="5">
        <f ca="1">Q1210*P1210*E1210/E1211</f>
        <v>11.990535322089366</v>
      </c>
      <c r="R1211" s="10">
        <f t="shared" ref="R1211:R1274" ca="1" si="189">(($J1331/$J1211)^(1/10)-1)</f>
        <v>-1.890545456653292E-2</v>
      </c>
      <c r="S1211" s="10">
        <f t="shared" ref="S1211:S1274" ca="1" si="190">(($Q1331/$Q1211)^(1/10)-1)</f>
        <v>-5.4109870934527682E-2</v>
      </c>
      <c r="T1211" s="10">
        <f t="shared" ref="T1211:T1274" ca="1" si="191">R1211-S1211</f>
        <v>3.5204416367994762E-2</v>
      </c>
      <c r="U1211" s="10"/>
      <c r="V1211" s="11"/>
      <c r="W1211" s="12"/>
      <c r="X1211" s="12"/>
    </row>
    <row r="1212" spans="1:24" x14ac:dyDescent="0.2">
      <c r="A1212" s="3">
        <v>1971.11</v>
      </c>
      <c r="B1212" s="4">
        <v>92.78</v>
      </c>
      <c r="C1212" s="1">
        <v>3.07667</v>
      </c>
      <c r="D1212" s="4">
        <v>5.61</v>
      </c>
      <c r="E1212" s="4">
        <v>40.9</v>
      </c>
      <c r="F1212" s="1">
        <f t="shared" ca="1" si="186"/>
        <v>1971.8749999999084</v>
      </c>
      <c r="G1212" s="5">
        <v>5.81</v>
      </c>
      <c r="H1212" s="1">
        <f t="shared" ca="1" si="182"/>
        <v>619.2962919315404</v>
      </c>
      <c r="I1212" s="1">
        <f t="shared" ca="1" si="183"/>
        <v>20.536433741075793</v>
      </c>
      <c r="J1212" s="6">
        <f t="shared" ca="1" si="187"/>
        <v>97240.435462616239</v>
      </c>
      <c r="K1212" s="1">
        <f t="shared" ca="1" si="184"/>
        <v>37.446132762836186</v>
      </c>
      <c r="L1212" s="6">
        <f t="shared" ca="1" si="185"/>
        <v>5879.7029849674182</v>
      </c>
      <c r="M1212" s="7">
        <f t="shared" ca="1" si="188"/>
        <v>15.638712654326648</v>
      </c>
      <c r="N1212" s="8">
        <f ca="1">J1212/AVERAGE(L1092:L1211)</f>
        <v>18.271922182649188</v>
      </c>
      <c r="O1212" s="13">
        <f ca="1">1/M1212-(G1212/100-(((E1212/E1092)^(1/10))-1))</f>
        <v>3.7322442309907042E-2</v>
      </c>
      <c r="P1212" s="5">
        <f ca="1">((G1212/G1213+G1212/1200+((1+G1213/1200)^(-119))*(1-G1212/G1213)))</f>
        <v>0.99586108486765323</v>
      </c>
      <c r="Q1212" s="5">
        <f ca="1">Q1211*P1211*E1211/E1212</f>
        <v>12.158053695907483</v>
      </c>
      <c r="R1212" s="10">
        <f t="shared" ca="1" si="189"/>
        <v>-1.1864829171232549E-2</v>
      </c>
      <c r="S1212" s="10">
        <f t="shared" ca="1" si="190"/>
        <v>-4.5906608894522138E-2</v>
      </c>
      <c r="T1212" s="10">
        <f t="shared" ca="1" si="191"/>
        <v>3.4041779723289589E-2</v>
      </c>
      <c r="U1212" s="10"/>
      <c r="V1212" s="11"/>
      <c r="W1212" s="12"/>
      <c r="X1212" s="12"/>
    </row>
    <row r="1213" spans="1:24" x14ac:dyDescent="0.2">
      <c r="A1213" s="3">
        <v>1971.12</v>
      </c>
      <c r="B1213" s="4">
        <v>99.17</v>
      </c>
      <c r="C1213" s="1">
        <v>3.07</v>
      </c>
      <c r="D1213" s="4">
        <v>5.7</v>
      </c>
      <c r="E1213" s="4">
        <v>41.1</v>
      </c>
      <c r="F1213" s="1">
        <f t="shared" ca="1" si="186"/>
        <v>1971.9583333332416</v>
      </c>
      <c r="G1213" s="5">
        <v>5.93</v>
      </c>
      <c r="H1213" s="1">
        <f t="shared" ca="1" si="182"/>
        <v>658.72767664233572</v>
      </c>
      <c r="I1213" s="1">
        <f t="shared" ca="1" si="183"/>
        <v>20.392194890510947</v>
      </c>
      <c r="J1213" s="6">
        <f t="shared" ca="1" si="187"/>
        <v>103698.68584273176</v>
      </c>
      <c r="K1213" s="1">
        <f t="shared" ca="1" si="184"/>
        <v>37.861729927007296</v>
      </c>
      <c r="L1213" s="6">
        <f t="shared" ca="1" si="185"/>
        <v>5960.295546068076</v>
      </c>
      <c r="M1213" s="7">
        <f t="shared" ca="1" si="188"/>
        <v>16.603557212925338</v>
      </c>
      <c r="N1213" s="8">
        <f ca="1">J1213/AVERAGE(L1093:L1212)</f>
        <v>19.405829401067095</v>
      </c>
      <c r="O1213" s="13">
        <f ca="1">1/M1213-(G1213/100-(((E1213/E1093)^(1/10))-1))</f>
        <v>3.2909901694790133E-2</v>
      </c>
      <c r="P1213" s="5">
        <f ca="1">((G1213/G1214+G1213/1200+((1+G1214/1200)^(-119))*(1-G1213/G1214)))</f>
        <v>1.003446248011016</v>
      </c>
      <c r="Q1213" s="5">
        <f ca="1">Q1212*P1212*E1212/E1213</f>
        <v>12.048814136947962</v>
      </c>
      <c r="R1213" s="10">
        <f t="shared" ca="1" si="189"/>
        <v>-1.7358370037446336E-2</v>
      </c>
      <c r="S1213" s="10">
        <f t="shared" ca="1" si="190"/>
        <v>-4.5989603996534179E-2</v>
      </c>
      <c r="T1213" s="10">
        <f t="shared" ca="1" si="191"/>
        <v>2.8631233959087843E-2</v>
      </c>
      <c r="U1213" s="10"/>
      <c r="V1213" s="11"/>
      <c r="W1213" s="12"/>
      <c r="X1213" s="12"/>
    </row>
    <row r="1214" spans="1:24" x14ac:dyDescent="0.2">
      <c r="A1214" s="3">
        <v>1972.01</v>
      </c>
      <c r="B1214" s="4">
        <v>103.3</v>
      </c>
      <c r="C1214" s="1">
        <v>3.07</v>
      </c>
      <c r="D1214" s="4">
        <v>5.7366700000000002</v>
      </c>
      <c r="E1214" s="4">
        <v>41.1</v>
      </c>
      <c r="F1214" s="1">
        <f t="shared" ca="1" si="186"/>
        <v>1972.0416666665749</v>
      </c>
      <c r="G1214" s="5">
        <v>5.95</v>
      </c>
      <c r="H1214" s="1">
        <f t="shared" ca="1" si="182"/>
        <v>686.16082481751823</v>
      </c>
      <c r="I1214" s="1">
        <f t="shared" ca="1" si="183"/>
        <v>20.392194890510947</v>
      </c>
      <c r="J1214" s="6">
        <f t="shared" ca="1" si="187"/>
        <v>108284.80213790081</v>
      </c>
      <c r="K1214" s="1">
        <f t="shared" ca="1" si="184"/>
        <v>38.105307056204374</v>
      </c>
      <c r="L1214" s="6">
        <f t="shared" ca="1" si="185"/>
        <v>6013.4963783197609</v>
      </c>
      <c r="M1214" s="7">
        <f t="shared" ca="1" si="188"/>
        <v>17.262996797035182</v>
      </c>
      <c r="N1214" s="8">
        <f ca="1">J1214/AVERAGE(L1094:L1213)</f>
        <v>20.180821727051931</v>
      </c>
      <c r="O1214" s="13">
        <f ca="1">1/M1214-(G1214/100-(((E1214/E1094)^(1/10))-1))</f>
        <v>3.0409213945432341E-2</v>
      </c>
      <c r="P1214" s="5">
        <f ca="1">((G1214/G1215+G1214/1200+((1+G1215/1200)^(-119))*(1-G1214/G1215)))</f>
        <v>0.99529466757156304</v>
      </c>
      <c r="Q1214" s="5">
        <f ca="1">Q1213*P1213*E1213/E1214</f>
        <v>12.09033733870252</v>
      </c>
      <c r="R1214" s="10">
        <f t="shared" ca="1" si="189"/>
        <v>-2.671487359601088E-2</v>
      </c>
      <c r="S1214" s="10">
        <f t="shared" ca="1" si="190"/>
        <v>-4.9917893224626586E-2</v>
      </c>
      <c r="T1214" s="10">
        <f t="shared" ca="1" si="191"/>
        <v>2.3203019628615706E-2</v>
      </c>
      <c r="U1214" s="10"/>
      <c r="V1214" s="11"/>
      <c r="W1214" s="12"/>
      <c r="X1214" s="12"/>
    </row>
    <row r="1215" spans="1:24" x14ac:dyDescent="0.2">
      <c r="A1215" s="3">
        <v>1972.02</v>
      </c>
      <c r="B1215" s="4">
        <v>105.2</v>
      </c>
      <c r="C1215" s="1">
        <v>3.07</v>
      </c>
      <c r="D1215" s="4">
        <v>5.7733299999999996</v>
      </c>
      <c r="E1215" s="4">
        <v>41.3</v>
      </c>
      <c r="F1215" s="1">
        <f t="shared" ca="1" si="186"/>
        <v>1972.1249999999081</v>
      </c>
      <c r="G1215" s="5">
        <v>6.08</v>
      </c>
      <c r="H1215" s="1">
        <f t="shared" ca="1" si="182"/>
        <v>695.39747215496368</v>
      </c>
      <c r="I1215" s="1">
        <f t="shared" ca="1" si="183"/>
        <v>20.293443341404359</v>
      </c>
      <c r="J1215" s="6">
        <f t="shared" ca="1" si="187"/>
        <v>110009.34121284862</v>
      </c>
      <c r="K1215" s="1">
        <f t="shared" ca="1" si="184"/>
        <v>38.163109200726389</v>
      </c>
      <c r="L1215" s="6">
        <f t="shared" ca="1" si="185"/>
        <v>6037.2645428172555</v>
      </c>
      <c r="M1215" s="7">
        <f t="shared" ca="1" si="188"/>
        <v>17.464147605486172</v>
      </c>
      <c r="N1215" s="8">
        <f ca="1">J1215/AVERAGE(L1095:L1214)</f>
        <v>20.418898605460932</v>
      </c>
      <c r="O1215" s="13">
        <f ca="1">1/M1215-(G1215/100-(((E1215/E1095)^(1/10))-1))</f>
        <v>2.8599563798766714E-2</v>
      </c>
      <c r="P1215" s="5">
        <f ca="1">((G1215/G1216+G1215/1200+((1+G1216/1200)^(-119))*(1-G1215/G1216)))</f>
        <v>1.0058103589465617</v>
      </c>
      <c r="Q1215" s="5">
        <f ca="1">Q1214*P1214*E1214/E1215</f>
        <v>11.975174925052459</v>
      </c>
      <c r="R1215" s="10">
        <f t="shared" ca="1" si="189"/>
        <v>-3.0433439385573302E-2</v>
      </c>
      <c r="S1215" s="10">
        <f t="shared" ca="1" si="190"/>
        <v>-4.7372210081731425E-2</v>
      </c>
      <c r="T1215" s="10">
        <f t="shared" ca="1" si="191"/>
        <v>1.6938770696158123E-2</v>
      </c>
      <c r="U1215" s="10"/>
      <c r="V1215" s="11"/>
      <c r="W1215" s="12"/>
      <c r="X1215" s="12"/>
    </row>
    <row r="1216" spans="1:24" x14ac:dyDescent="0.2">
      <c r="A1216" s="3">
        <v>1972.03</v>
      </c>
      <c r="B1216" s="4">
        <v>107.7</v>
      </c>
      <c r="C1216" s="1">
        <v>3.07</v>
      </c>
      <c r="D1216" s="4">
        <v>5.81</v>
      </c>
      <c r="E1216" s="4">
        <v>41.4</v>
      </c>
      <c r="F1216" s="1">
        <f t="shared" ca="1" si="186"/>
        <v>1972.2083333332414</v>
      </c>
      <c r="G1216" s="5">
        <v>6.07</v>
      </c>
      <c r="H1216" s="1">
        <f t="shared" ca="1" si="182"/>
        <v>710.2034565217391</v>
      </c>
      <c r="I1216" s="1">
        <f t="shared" ca="1" si="183"/>
        <v>20.244425362318839</v>
      </c>
      <c r="J1216" s="6">
        <f t="shared" ca="1" si="187"/>
        <v>112618.47673168492</v>
      </c>
      <c r="K1216" s="1">
        <f t="shared" ca="1" si="184"/>
        <v>38.312739855072458</v>
      </c>
      <c r="L1216" s="6">
        <f t="shared" ca="1" si="185"/>
        <v>6075.3328673267351</v>
      </c>
      <c r="M1216" s="7">
        <f t="shared" ca="1" si="188"/>
        <v>17.805643849614938</v>
      </c>
      <c r="N1216" s="8">
        <f ca="1">J1216/AVERAGE(L1096:L1215)</f>
        <v>20.819715240429744</v>
      </c>
      <c r="O1216" s="13">
        <f ca="1">1/M1216-(G1216/100-(((E1216/E1096)^(1/10))-1))</f>
        <v>2.7851006076088466E-2</v>
      </c>
      <c r="P1216" s="5">
        <f ca="1">((G1216/G1217+G1216/1200+((1+G1217/1200)^(-119))*(1-G1216/G1217)))</f>
        <v>0.99618186497252592</v>
      </c>
      <c r="Q1216" s="5">
        <f ca="1">Q1215*P1215*E1215/E1216</f>
        <v>12.015661378728367</v>
      </c>
      <c r="R1216" s="10">
        <f t="shared" ca="1" si="189"/>
        <v>-3.5287453923462442E-2</v>
      </c>
      <c r="S1216" s="10">
        <f t="shared" ca="1" si="190"/>
        <v>-4.3605540234173401E-2</v>
      </c>
      <c r="T1216" s="10">
        <f t="shared" ca="1" si="191"/>
        <v>8.3180863107109593E-3</v>
      </c>
      <c r="U1216" s="10"/>
      <c r="V1216" s="11"/>
      <c r="W1216" s="12"/>
      <c r="X1216" s="12"/>
    </row>
    <row r="1217" spans="1:24" x14ac:dyDescent="0.2">
      <c r="A1217" s="3">
        <v>1972.04</v>
      </c>
      <c r="B1217" s="4">
        <v>108.8</v>
      </c>
      <c r="C1217" s="1">
        <v>3.07</v>
      </c>
      <c r="D1217" s="4">
        <v>5.8633300000000004</v>
      </c>
      <c r="E1217" s="4">
        <v>41.5</v>
      </c>
      <c r="F1217" s="1">
        <f t="shared" ca="1" si="186"/>
        <v>1972.2916666665747</v>
      </c>
      <c r="G1217" s="5">
        <v>6.19</v>
      </c>
      <c r="H1217" s="1">
        <f t="shared" ca="1" si="182"/>
        <v>715.72834698795168</v>
      </c>
      <c r="I1217" s="1">
        <f t="shared" ca="1" si="183"/>
        <v>20.195643614457829</v>
      </c>
      <c r="J1217" s="6">
        <f t="shared" ca="1" si="187"/>
        <v>113761.4425855772</v>
      </c>
      <c r="K1217" s="1">
        <f t="shared" ca="1" si="184"/>
        <v>38.571245300963859</v>
      </c>
      <c r="L1217" s="6">
        <f t="shared" ca="1" si="185"/>
        <v>6130.7066098832038</v>
      </c>
      <c r="M1217" s="7">
        <f t="shared" ca="1" si="188"/>
        <v>17.915161678498293</v>
      </c>
      <c r="N1217" s="8">
        <f ca="1">J1217/AVERAGE(L1097:L1216)</f>
        <v>20.948428276212145</v>
      </c>
      <c r="O1217" s="13">
        <f ca="1">1/M1217-(G1217/100-(((E1217/E1097)^(1/10))-1))</f>
        <v>2.6214335260434152E-2</v>
      </c>
      <c r="P1217" s="5">
        <f ca="1">((G1217/G1218+G1217/1200+((1+G1218/1200)^(-119))*(1-G1217/G1218)))</f>
        <v>1.0096085045152758</v>
      </c>
      <c r="Q1217" s="5">
        <f ca="1">Q1216*P1216*E1216/E1217</f>
        <v>11.940941108221567</v>
      </c>
      <c r="R1217" s="10">
        <f t="shared" ca="1" si="189"/>
        <v>-3.152261656512656E-2</v>
      </c>
      <c r="S1217" s="10">
        <f t="shared" ca="1" si="190"/>
        <v>-4.2364617970634733E-2</v>
      </c>
      <c r="T1217" s="10">
        <f t="shared" ca="1" si="191"/>
        <v>1.0842001405508173E-2</v>
      </c>
      <c r="U1217" s="10"/>
      <c r="V1217" s="11"/>
      <c r="W1217" s="12"/>
      <c r="X1217" s="12"/>
    </row>
    <row r="1218" spans="1:24" x14ac:dyDescent="0.2">
      <c r="A1218" s="3">
        <v>1972.05</v>
      </c>
      <c r="B1218" s="4">
        <v>107.7</v>
      </c>
      <c r="C1218" s="1">
        <v>3.07</v>
      </c>
      <c r="D1218" s="4">
        <v>5.9166699999999999</v>
      </c>
      <c r="E1218" s="4">
        <v>41.6</v>
      </c>
      <c r="F1218" s="1">
        <f t="shared" ca="1" si="186"/>
        <v>1972.3749999999079</v>
      </c>
      <c r="G1218" s="5">
        <v>6.13</v>
      </c>
      <c r="H1218" s="1">
        <f t="shared" ca="1" si="182"/>
        <v>706.7890168269231</v>
      </c>
      <c r="I1218" s="1">
        <f t="shared" ca="1" si="183"/>
        <v>20.147096394230768</v>
      </c>
      <c r="J1218" s="6">
        <f t="shared" ca="1" si="187"/>
        <v>112607.43743469359</v>
      </c>
      <c r="K1218" s="1">
        <f t="shared" ca="1" si="184"/>
        <v>38.828573557932685</v>
      </c>
      <c r="L1218" s="6">
        <f t="shared" ca="1" si="185"/>
        <v>6186.2678444450175</v>
      </c>
      <c r="M1218" s="7">
        <f t="shared" ca="1" si="188"/>
        <v>17.662646200372556</v>
      </c>
      <c r="N1218" s="8">
        <f ca="1">J1218/AVERAGE(L1098:L1217)</f>
        <v>20.654075196229325</v>
      </c>
      <c r="O1218" s="13">
        <f ca="1">1/M1218-(G1218/100-(((E1218/E1098)^(1/10))-1))</f>
        <v>2.786082771904063E-2</v>
      </c>
      <c r="P1218" s="5">
        <f ca="1">((G1218/G1219+G1218/1200+((1+G1219/1200)^(-119))*(1-G1218/G1219)))</f>
        <v>1.0065930534275818</v>
      </c>
      <c r="Q1218" s="5">
        <f ca="1">Q1217*P1217*E1217/E1218</f>
        <v>12.02669570512565</v>
      </c>
      <c r="R1218" s="10">
        <f t="shared" ca="1" si="189"/>
        <v>-3.0896914942138198E-2</v>
      </c>
      <c r="S1218" s="10">
        <f t="shared" ca="1" si="190"/>
        <v>-4.15774270225443E-2</v>
      </c>
      <c r="T1218" s="10">
        <f t="shared" ca="1" si="191"/>
        <v>1.0680512080406102E-2</v>
      </c>
      <c r="U1218" s="10"/>
      <c r="V1218" s="11"/>
      <c r="W1218" s="12"/>
      <c r="X1218" s="12"/>
    </row>
    <row r="1219" spans="1:24" x14ac:dyDescent="0.2">
      <c r="A1219" s="3">
        <v>1972.06</v>
      </c>
      <c r="B1219" s="4">
        <v>108</v>
      </c>
      <c r="C1219" s="1">
        <v>3.07</v>
      </c>
      <c r="D1219" s="4">
        <v>5.97</v>
      </c>
      <c r="E1219" s="4">
        <v>41.7</v>
      </c>
      <c r="F1219" s="1">
        <f t="shared" ca="1" si="186"/>
        <v>1972.4583333332412</v>
      </c>
      <c r="G1219" s="5">
        <v>6.11</v>
      </c>
      <c r="H1219" s="1">
        <f t="shared" ref="H1219:H1282" ca="1" si="192">B1219*$E$1815/E1219</f>
        <v>707.05812949640278</v>
      </c>
      <c r="I1219" s="1">
        <f t="shared" ref="I1219:I1282" ca="1" si="193">C1219*$E$1815/E1219</f>
        <v>20.098782014388487</v>
      </c>
      <c r="J1219" s="6">
        <f t="shared" ca="1" si="187"/>
        <v>112917.162276284</v>
      </c>
      <c r="K1219" s="1">
        <f t="shared" ref="K1219:K1282" ca="1" si="194">D1219*$E$1815/E1219</f>
        <v>39.08460215827337</v>
      </c>
      <c r="L1219" s="6">
        <f t="shared" ref="L1219:L1282" ca="1" si="195">K1219*(J1219/H1219)</f>
        <v>6241.8098036056972</v>
      </c>
      <c r="M1219" s="7">
        <f t="shared" ca="1" si="188"/>
        <v>17.640857315740256</v>
      </c>
      <c r="N1219" s="8">
        <f ca="1">J1219/AVERAGE(L1099:L1218)</f>
        <v>20.629105958815583</v>
      </c>
      <c r="O1219" s="13">
        <f ca="1">1/M1219-(G1219/100-(((E1219/E1099)^(1/10))-1))</f>
        <v>2.8378696724454158E-2</v>
      </c>
      <c r="P1219" s="5">
        <f ca="1">((G1219/G1220+G1219/1200+((1+G1220/1200)^(-119))*(1-G1219/G1220)))</f>
        <v>1.0050916666666667</v>
      </c>
      <c r="Q1219" s="5">
        <f ca="1">Q1218*P1218*E1218/E1219</f>
        <v>12.076957205338593</v>
      </c>
      <c r="R1219" s="10">
        <f t="shared" ca="1" si="189"/>
        <v>-3.759134406467568E-2</v>
      </c>
      <c r="S1219" s="10">
        <f t="shared" ca="1" si="190"/>
        <v>-4.5548115657706001E-2</v>
      </c>
      <c r="T1219" s="10">
        <f t="shared" ca="1" si="191"/>
        <v>7.9567715930303207E-3</v>
      </c>
      <c r="U1219" s="10"/>
      <c r="V1219" s="11"/>
      <c r="W1219" s="12"/>
      <c r="X1219" s="12"/>
    </row>
    <row r="1220" spans="1:24" x14ac:dyDescent="0.2">
      <c r="A1220" s="3">
        <v>1972.07</v>
      </c>
      <c r="B1220" s="4">
        <v>107.2</v>
      </c>
      <c r="C1220" s="1">
        <v>3.0733299999999999</v>
      </c>
      <c r="D1220" s="4">
        <v>6.0266700000000002</v>
      </c>
      <c r="E1220" s="4">
        <v>41.9</v>
      </c>
      <c r="F1220" s="1">
        <f t="shared" ref="F1220:F1283" ca="1" si="196">F1219+1/12</f>
        <v>1972.5416666665744</v>
      </c>
      <c r="G1220" s="5">
        <v>6.11</v>
      </c>
      <c r="H1220" s="1">
        <f t="shared" ca="1" si="192"/>
        <v>698.47068257756564</v>
      </c>
      <c r="I1220" s="1">
        <f t="shared" ca="1" si="193"/>
        <v>20.024542004534606</v>
      </c>
      <c r="J1220" s="6">
        <f t="shared" ref="J1220:J1283" ca="1" si="197">J1219*((H1220+(I1220/12))/H1219)</f>
        <v>111812.24048872147</v>
      </c>
      <c r="K1220" s="1">
        <f t="shared" ca="1" si="194"/>
        <v>39.267278997852024</v>
      </c>
      <c r="L1220" s="6">
        <f t="shared" ca="1" si="195"/>
        <v>6285.9652554679369</v>
      </c>
      <c r="M1220" s="7">
        <f t="shared" ca="1" si="188"/>
        <v>17.398690031138173</v>
      </c>
      <c r="N1220" s="8">
        <f ca="1">J1220/AVERAGE(L1100:L1219)</f>
        <v>20.346611167293194</v>
      </c>
      <c r="O1220" s="13">
        <f ca="1">1/M1220-(G1220/100-(((E1220/E1100)^(1/10))-1))</f>
        <v>2.9320452728723509E-2</v>
      </c>
      <c r="P1220" s="5">
        <f ca="1">((G1220/G1221+G1220/1200+((1+G1221/1200)^(-119))*(1-G1220/G1221)))</f>
        <v>0.99770122457419719</v>
      </c>
      <c r="Q1220" s="5">
        <f ca="1">Q1219*P1219*E1219/E1220</f>
        <v>12.080508954865152</v>
      </c>
      <c r="R1220" s="10">
        <f t="shared" ca="1" si="189"/>
        <v>-3.6904166721433374E-2</v>
      </c>
      <c r="S1220" s="10">
        <f t="shared" ca="1" si="190"/>
        <v>-4.3181112257929199E-2</v>
      </c>
      <c r="T1220" s="10">
        <f t="shared" ca="1" si="191"/>
        <v>6.276945536495826E-3</v>
      </c>
      <c r="U1220" s="10"/>
      <c r="V1220" s="11"/>
      <c r="W1220" s="12"/>
      <c r="X1220" s="12"/>
    </row>
    <row r="1221" spans="1:24" x14ac:dyDescent="0.2">
      <c r="A1221" s="3">
        <v>1972.08</v>
      </c>
      <c r="B1221" s="4">
        <v>111</v>
      </c>
      <c r="C1221" s="1">
        <v>3.07667</v>
      </c>
      <c r="D1221" s="4">
        <v>6.0833300000000001</v>
      </c>
      <c r="E1221" s="4">
        <v>42</v>
      </c>
      <c r="F1221" s="1">
        <f t="shared" ca="1" si="196"/>
        <v>1972.6249999999077</v>
      </c>
      <c r="G1221" s="5">
        <v>6.21</v>
      </c>
      <c r="H1221" s="1">
        <f t="shared" ca="1" si="192"/>
        <v>721.50792857142858</v>
      </c>
      <c r="I1221" s="1">
        <f t="shared" ca="1" si="193"/>
        <v>19.998574762142855</v>
      </c>
      <c r="J1221" s="6">
        <f t="shared" ca="1" si="197"/>
        <v>115766.86107966506</v>
      </c>
      <c r="K1221" s="1">
        <f t="shared" ca="1" si="194"/>
        <v>39.542079523571431</v>
      </c>
      <c r="L1221" s="6">
        <f t="shared" ca="1" si="195"/>
        <v>6344.5767478536836</v>
      </c>
      <c r="M1221" s="7">
        <f t="shared" ca="1" si="188"/>
        <v>17.943404688029801</v>
      </c>
      <c r="N1221" s="8">
        <f ca="1">J1221/AVERAGE(L1101:L1220)</f>
        <v>20.982640900740659</v>
      </c>
      <c r="O1221" s="13">
        <f ca="1">1/M1221-(G1221/100-(((E1221/E1101)^(1/10))-1))</f>
        <v>2.6821906525101392E-2</v>
      </c>
      <c r="P1221" s="5">
        <f ca="1">((G1221/G1222+G1221/1200+((1+G1222/1200)^(-119))*(1-G1221/G1222)))</f>
        <v>0.98042551346167606</v>
      </c>
      <c r="Q1221" s="5">
        <f ca="1">Q1220*P1220*E1220/E1221</f>
        <v>12.02404158113483</v>
      </c>
      <c r="R1221" s="10">
        <f t="shared" ca="1" si="189"/>
        <v>-3.9682342651760183E-2</v>
      </c>
      <c r="S1221" s="10">
        <f t="shared" ca="1" si="190"/>
        <v>-3.7247063348183396E-2</v>
      </c>
      <c r="T1221" s="10">
        <f t="shared" ca="1" si="191"/>
        <v>-2.4352793035767872E-3</v>
      </c>
      <c r="U1221" s="10"/>
      <c r="V1221" s="11"/>
      <c r="W1221" s="12"/>
      <c r="X1221" s="12"/>
    </row>
    <row r="1222" spans="1:24" x14ac:dyDescent="0.2">
      <c r="A1222" s="3">
        <v>1972.09</v>
      </c>
      <c r="B1222" s="4">
        <v>109.4</v>
      </c>
      <c r="C1222" s="1">
        <v>3.08</v>
      </c>
      <c r="D1222" s="4">
        <v>6.14</v>
      </c>
      <c r="E1222" s="4">
        <v>42.1</v>
      </c>
      <c r="F1222" s="1">
        <f t="shared" ca="1" si="196"/>
        <v>1972.7083333332409</v>
      </c>
      <c r="G1222" s="5">
        <v>6.55</v>
      </c>
      <c r="H1222" s="1">
        <f t="shared" ca="1" si="192"/>
        <v>709.41872209026133</v>
      </c>
      <c r="I1222" s="1">
        <f t="shared" ca="1" si="193"/>
        <v>19.972666033254157</v>
      </c>
      <c r="J1222" s="6">
        <f t="shared" ca="1" si="197"/>
        <v>114094.18588330741</v>
      </c>
      <c r="K1222" s="1">
        <f t="shared" ca="1" si="194"/>
        <v>39.815639429928737</v>
      </c>
      <c r="L1222" s="6">
        <f t="shared" ca="1" si="195"/>
        <v>6403.4579645658805</v>
      </c>
      <c r="M1222" s="7">
        <f t="shared" ca="1" si="188"/>
        <v>17.613854552912116</v>
      </c>
      <c r="N1222" s="8">
        <f ca="1">J1222/AVERAGE(L1102:L1221)</f>
        <v>20.59690187844862</v>
      </c>
      <c r="O1222" s="13">
        <f ca="1">1/M1222-(G1222/100-(((E1222/E1102)^(1/10))-1))</f>
        <v>2.4369897516160741E-2</v>
      </c>
      <c r="P1222" s="5">
        <f ca="1">((G1222/G1223+G1222/1200+((1+G1223/1200)^(-119))*(1-G1222/G1223)))</f>
        <v>1.010569702584494</v>
      </c>
      <c r="Q1222" s="5">
        <f ca="1">Q1221*P1221*E1221/E1222</f>
        <v>11.760675532657569</v>
      </c>
      <c r="R1222" s="10">
        <f t="shared" ca="1" si="189"/>
        <v>-2.7437041582257571E-2</v>
      </c>
      <c r="S1222" s="10">
        <f t="shared" ca="1" si="190"/>
        <v>-3.0410703049408183E-2</v>
      </c>
      <c r="T1222" s="10">
        <f t="shared" ca="1" si="191"/>
        <v>2.9736614671506123E-3</v>
      </c>
      <c r="U1222" s="10"/>
      <c r="V1222" s="11"/>
      <c r="W1222" s="12"/>
      <c r="X1222" s="12"/>
    </row>
    <row r="1223" spans="1:24" x14ac:dyDescent="0.2">
      <c r="A1223" s="3">
        <v>1972.1</v>
      </c>
      <c r="B1223" s="4">
        <v>109.6</v>
      </c>
      <c r="C1223" s="1">
        <v>3.1033300000000001</v>
      </c>
      <c r="D1223" s="4">
        <v>6.2333299999999996</v>
      </c>
      <c r="E1223" s="4">
        <v>42.3</v>
      </c>
      <c r="F1223" s="1">
        <f t="shared" ca="1" si="196"/>
        <v>1972.7916666665742</v>
      </c>
      <c r="G1223" s="5">
        <v>6.48</v>
      </c>
      <c r="H1223" s="1">
        <f t="shared" ca="1" si="192"/>
        <v>707.3552907801419</v>
      </c>
      <c r="I1223" s="1">
        <f t="shared" ca="1" si="193"/>
        <v>20.028803782269502</v>
      </c>
      <c r="J1223" s="6">
        <f t="shared" ca="1" si="197"/>
        <v>114030.7611729444</v>
      </c>
      <c r="K1223" s="1">
        <f t="shared" ca="1" si="194"/>
        <v>40.22973498794326</v>
      </c>
      <c r="L1223" s="6">
        <f t="shared" ca="1" si="195"/>
        <v>6485.3226691801956</v>
      </c>
      <c r="M1223" s="7">
        <f t="shared" ca="1" si="188"/>
        <v>17.533183854158558</v>
      </c>
      <c r="N1223" s="8">
        <f ca="1">J1223/AVERAGE(L1103:L1222)</f>
        <v>20.502387938457552</v>
      </c>
      <c r="O1223" s="13">
        <f ca="1">1/M1223-(G1223/100-(((E1223/E1103)^(1/10))-1))</f>
        <v>2.5820850137224759E-2</v>
      </c>
      <c r="P1223" s="5">
        <f ca="1">((G1223/G1224+G1223/1200+((1+G1224/1200)^(-119))*(1-G1223/G1224)))</f>
        <v>1.0201347118183646</v>
      </c>
      <c r="Q1223" s="5">
        <f ca="1">Q1222*P1222*E1222/E1223</f>
        <v>11.828788605134843</v>
      </c>
      <c r="R1223" s="10">
        <f t="shared" ca="1" si="189"/>
        <v>-1.9371423442052338E-2</v>
      </c>
      <c r="S1223" s="10">
        <f t="shared" ca="1" si="190"/>
        <v>-2.2282554803891186E-2</v>
      </c>
      <c r="T1223" s="10">
        <f t="shared" ca="1" si="191"/>
        <v>2.9111313618388479E-3</v>
      </c>
      <c r="U1223" s="10"/>
      <c r="V1223" s="11"/>
      <c r="W1223" s="12"/>
      <c r="X1223" s="12"/>
    </row>
    <row r="1224" spans="1:24" x14ac:dyDescent="0.2">
      <c r="A1224" s="3">
        <v>1972.11</v>
      </c>
      <c r="B1224" s="4">
        <v>115.1</v>
      </c>
      <c r="C1224" s="1">
        <v>3.1266699999999998</v>
      </c>
      <c r="D1224" s="4">
        <v>6.32667</v>
      </c>
      <c r="E1224" s="4">
        <v>42.4</v>
      </c>
      <c r="F1224" s="1">
        <f t="shared" ca="1" si="196"/>
        <v>1972.8749999999075</v>
      </c>
      <c r="G1224" s="5">
        <v>6.28</v>
      </c>
      <c r="H1224" s="1">
        <f t="shared" ca="1" si="192"/>
        <v>741.10012499999993</v>
      </c>
      <c r="I1224" s="1">
        <f t="shared" ca="1" si="193"/>
        <v>20.131846462499997</v>
      </c>
      <c r="J1224" s="6">
        <f t="shared" ca="1" si="197"/>
        <v>119741.1210619402</v>
      </c>
      <c r="K1224" s="1">
        <f t="shared" ca="1" si="194"/>
        <v>40.7358464625</v>
      </c>
      <c r="L1224" s="6">
        <f t="shared" ca="1" si="195"/>
        <v>6581.7772231880554</v>
      </c>
      <c r="M1224" s="7">
        <f t="shared" ca="1" si="188"/>
        <v>18.338894714968053</v>
      </c>
      <c r="N1224" s="8">
        <f ca="1">J1224/AVERAGE(L1104:L1223)</f>
        <v>21.441895093127503</v>
      </c>
      <c r="O1224" s="13">
        <f ca="1">1/M1224-(G1224/100-(((E1224/E1104)^(1/10))-1))</f>
        <v>2.5559143714735638E-2</v>
      </c>
      <c r="P1224" s="5">
        <f ca="1">((G1224/G1225+G1224/1200+((1+G1225/1200)^(-119))*(1-G1224/G1225)))</f>
        <v>0.99936045600343393</v>
      </c>
      <c r="Q1224" s="5">
        <f ca="1">Q1223*P1223*E1223/E1224</f>
        <v>12.038498048598125</v>
      </c>
      <c r="R1224" s="10">
        <f t="shared" ca="1" si="189"/>
        <v>-1.9646452748045995E-2</v>
      </c>
      <c r="S1224" s="10">
        <f t="shared" ca="1" si="190"/>
        <v>-2.0798928150206786E-2</v>
      </c>
      <c r="T1224" s="10">
        <f t="shared" ca="1" si="191"/>
        <v>1.1524754021607908E-3</v>
      </c>
      <c r="U1224" s="10"/>
      <c r="V1224" s="11"/>
      <c r="W1224" s="12"/>
      <c r="X1224" s="12"/>
    </row>
    <row r="1225" spans="1:24" x14ac:dyDescent="0.2">
      <c r="A1225" s="3">
        <v>1972.12</v>
      </c>
      <c r="B1225" s="4">
        <v>117.5</v>
      </c>
      <c r="C1225" s="1">
        <v>3.15</v>
      </c>
      <c r="D1225" s="4">
        <v>6.42</v>
      </c>
      <c r="E1225" s="4">
        <v>42.5</v>
      </c>
      <c r="F1225" s="1">
        <f t="shared" ca="1" si="196"/>
        <v>1972.9583333332407</v>
      </c>
      <c r="G1225" s="5">
        <v>6.36</v>
      </c>
      <c r="H1225" s="1">
        <f t="shared" ca="1" si="192"/>
        <v>754.77299999999991</v>
      </c>
      <c r="I1225" s="1">
        <f t="shared" ca="1" si="193"/>
        <v>20.23434</v>
      </c>
      <c r="J1225" s="6">
        <f t="shared" ca="1" si="197"/>
        <v>122222.71861971797</v>
      </c>
      <c r="K1225" s="1">
        <f t="shared" ca="1" si="194"/>
        <v>41.239511999999998</v>
      </c>
      <c r="L1225" s="6">
        <f t="shared" ca="1" si="195"/>
        <v>6678.0413067113996</v>
      </c>
      <c r="M1225" s="7">
        <f t="shared" ca="1" si="188"/>
        <v>18.645719442073677</v>
      </c>
      <c r="N1225" s="8">
        <f ca="1">J1225/AVERAGE(L1105:L1224)</f>
        <v>21.796816349100641</v>
      </c>
      <c r="O1225" s="13">
        <f ca="1">1/M1225-(G1225/100-(((E1225/E1105)^(1/10))-1))</f>
        <v>2.4105412407063535E-2</v>
      </c>
      <c r="P1225" s="5">
        <f ca="1">((G1225/G1226+G1225/1200+((1+G1226/1200)^(-119))*(1-G1225/G1226)))</f>
        <v>0.99799154109454147</v>
      </c>
      <c r="Q1225" s="5">
        <f ca="1">Q1224*P1224*E1224/E1225</f>
        <v>12.002491137327134</v>
      </c>
      <c r="R1225" s="10">
        <f t="shared" ca="1" si="189"/>
        <v>-1.9936100049576577E-2</v>
      </c>
      <c r="S1225" s="10">
        <f t="shared" ca="1" si="190"/>
        <v>-1.9187130722097656E-2</v>
      </c>
      <c r="T1225" s="10">
        <f t="shared" ca="1" si="191"/>
        <v>-7.4896932747892109E-4</v>
      </c>
      <c r="U1225" s="10"/>
      <c r="V1225" s="11"/>
      <c r="W1225" s="12"/>
      <c r="X1225" s="12"/>
    </row>
    <row r="1226" spans="1:24" x14ac:dyDescent="0.2">
      <c r="A1226" s="3">
        <v>1973.01</v>
      </c>
      <c r="B1226" s="4">
        <v>118.4</v>
      </c>
      <c r="C1226" s="1">
        <v>3.1566700000000001</v>
      </c>
      <c r="D1226" s="4">
        <v>6.5466699999999998</v>
      </c>
      <c r="E1226" s="4">
        <v>42.6</v>
      </c>
      <c r="F1226" s="1">
        <f t="shared" ca="1" si="196"/>
        <v>1973.041666666574</v>
      </c>
      <c r="G1226" s="5">
        <v>6.46</v>
      </c>
      <c r="H1226" s="1">
        <f t="shared" ca="1" si="192"/>
        <v>758.76890140845069</v>
      </c>
      <c r="I1226" s="1">
        <f t="shared" ca="1" si="193"/>
        <v>20.229586385211267</v>
      </c>
      <c r="J1226" s="6">
        <f t="shared" ca="1" si="197"/>
        <v>123142.77385997779</v>
      </c>
      <c r="K1226" s="1">
        <f t="shared" ca="1" si="194"/>
        <v>41.954473004929575</v>
      </c>
      <c r="L1226" s="6">
        <f t="shared" ca="1" si="195"/>
        <v>6808.9113458268648</v>
      </c>
      <c r="M1226" s="7">
        <f t="shared" ca="1" si="188"/>
        <v>18.712530467302429</v>
      </c>
      <c r="N1226" s="8">
        <f ca="1">J1226/AVERAGE(L1106:L1225)</f>
        <v>21.87033853271091</v>
      </c>
      <c r="O1226" s="13">
        <f ca="1">1/M1226-(G1226/100-(((E1226/E1106)^(1/10))-1))</f>
        <v>2.3156980894173097E-2</v>
      </c>
      <c r="P1226" s="5">
        <f ca="1">((G1226/G1227+G1226/1200+((1+G1227/1200)^(-119))*(1-G1226/G1227)))</f>
        <v>0.99233292289622221</v>
      </c>
      <c r="Q1226" s="5">
        <f ca="1">Q1225*P1225*E1225/E1226</f>
        <v>11.950266353342112</v>
      </c>
      <c r="R1226" s="10">
        <f t="shared" ca="1" si="189"/>
        <v>-1.7092971405117785E-2</v>
      </c>
      <c r="S1226" s="10">
        <f t="shared" ca="1" si="190"/>
        <v>-1.7623536714926669E-2</v>
      </c>
      <c r="T1226" s="10">
        <f t="shared" ca="1" si="191"/>
        <v>5.3056530980888361E-4</v>
      </c>
      <c r="U1226" s="10"/>
      <c r="V1226" s="11"/>
      <c r="W1226" s="12"/>
      <c r="X1226" s="12"/>
    </row>
    <row r="1227" spans="1:24" x14ac:dyDescent="0.2">
      <c r="A1227" s="3">
        <v>1973.02</v>
      </c>
      <c r="B1227" s="4">
        <v>114.2</v>
      </c>
      <c r="C1227" s="1">
        <v>3.1633300000000002</v>
      </c>
      <c r="D1227" s="4">
        <v>6.67333</v>
      </c>
      <c r="E1227" s="4">
        <v>42.9</v>
      </c>
      <c r="F1227" s="1">
        <f t="shared" ca="1" si="196"/>
        <v>1973.1249999999072</v>
      </c>
      <c r="G1227" s="5">
        <v>6.64</v>
      </c>
      <c r="H1227" s="1">
        <f t="shared" ca="1" si="192"/>
        <v>726.73525874125869</v>
      </c>
      <c r="I1227" s="1">
        <f t="shared" ca="1" si="193"/>
        <v>20.130503030069931</v>
      </c>
      <c r="J1227" s="6">
        <f t="shared" ca="1" si="197"/>
        <v>118216.19550028854</v>
      </c>
      <c r="K1227" s="1">
        <f t="shared" ca="1" si="194"/>
        <v>42.467112120979024</v>
      </c>
      <c r="L1227" s="6">
        <f t="shared" ca="1" si="195"/>
        <v>6908.0182479679561</v>
      </c>
      <c r="M1227" s="7">
        <f t="shared" ca="1" si="188"/>
        <v>17.889889599193751</v>
      </c>
      <c r="N1227" s="8">
        <f ca="1">J1227/AVERAGE(L1107:L1226)</f>
        <v>20.905882678986941</v>
      </c>
      <c r="O1227" s="13">
        <f ca="1">1/M1227-(G1227/100-(((E1227/E1107)^(1/10))-1))</f>
        <v>2.4540442446005312E-2</v>
      </c>
      <c r="P1227" s="5">
        <f ca="1">((G1227/G1228+G1227/1200+((1+G1228/1200)^(-119))*(1-G1227/G1228)))</f>
        <v>1.0004739008511474</v>
      </c>
      <c r="Q1227" s="5">
        <f ca="1">Q1226*P1226*E1226/E1227</f>
        <v>11.775715168193363</v>
      </c>
      <c r="R1227" s="10">
        <f t="shared" ca="1" si="189"/>
        <v>-1.1089656938961023E-2</v>
      </c>
      <c r="S1227" s="10">
        <f t="shared" ca="1" si="190"/>
        <v>-1.6980219507644834E-2</v>
      </c>
      <c r="T1227" s="10">
        <f t="shared" ca="1" si="191"/>
        <v>5.8905625686838103E-3</v>
      </c>
      <c r="U1227" s="10"/>
      <c r="V1227" s="11"/>
      <c r="W1227" s="12"/>
      <c r="X1227" s="12"/>
    </row>
    <row r="1228" spans="1:24" x14ac:dyDescent="0.2">
      <c r="A1228" s="3">
        <v>1973.03</v>
      </c>
      <c r="B1228" s="4">
        <v>112.4</v>
      </c>
      <c r="C1228" s="1">
        <v>3.17</v>
      </c>
      <c r="D1228" s="4">
        <v>6.8</v>
      </c>
      <c r="E1228" s="4">
        <v>43.3</v>
      </c>
      <c r="F1228" s="1">
        <f t="shared" ca="1" si="196"/>
        <v>1973.2083333332405</v>
      </c>
      <c r="G1228" s="5">
        <v>6.71</v>
      </c>
      <c r="H1228" s="1">
        <f t="shared" ca="1" si="192"/>
        <v>708.67291454965357</v>
      </c>
      <c r="I1228" s="1">
        <f t="shared" ca="1" si="193"/>
        <v>19.986593764434179</v>
      </c>
      <c r="J1228" s="6">
        <f t="shared" ca="1" si="197"/>
        <v>115548.97017188095</v>
      </c>
      <c r="K1228" s="1">
        <f t="shared" ca="1" si="194"/>
        <v>42.87345034642032</v>
      </c>
      <c r="L1228" s="6">
        <f t="shared" ca="1" si="195"/>
        <v>6990.5070922490249</v>
      </c>
      <c r="M1228" s="7">
        <f t="shared" ca="1" si="188"/>
        <v>17.412142058290325</v>
      </c>
      <c r="N1228" s="8">
        <f ca="1">J1228/AVERAGE(L1108:L1227)</f>
        <v>20.345254441323725</v>
      </c>
      <c r="O1228" s="13">
        <f ca="1">1/M1228-(G1228/100-(((E1228/E1108)^(1/10))-1))</f>
        <v>2.5995009873511936E-2</v>
      </c>
      <c r="P1228" s="5">
        <f ca="1">((G1228/G1229+G1228/1200+((1+G1229/1200)^(-119))*(1-G1228/G1229)))</f>
        <v>1.0084879014746988</v>
      </c>
      <c r="Q1228" s="5">
        <f ca="1">Q1227*P1227*E1227/E1228</f>
        <v>11.672461549314491</v>
      </c>
      <c r="R1228" s="10">
        <f t="shared" ca="1" si="189"/>
        <v>-5.0631756542043327E-3</v>
      </c>
      <c r="S1228" s="10">
        <f t="shared" ca="1" si="190"/>
        <v>-1.3986529408438031E-2</v>
      </c>
      <c r="T1228" s="10">
        <f t="shared" ca="1" si="191"/>
        <v>8.9233537542336983E-3</v>
      </c>
      <c r="U1228" s="10"/>
      <c r="V1228" s="11"/>
      <c r="W1228" s="12"/>
      <c r="X1228" s="12"/>
    </row>
    <row r="1229" spans="1:24" x14ac:dyDescent="0.2">
      <c r="A1229" s="3">
        <v>1973.04</v>
      </c>
      <c r="B1229" s="4">
        <v>110.3</v>
      </c>
      <c r="C1229" s="1">
        <v>3.1866699999999999</v>
      </c>
      <c r="D1229" s="4">
        <v>6.9433299999999996</v>
      </c>
      <c r="E1229" s="4">
        <v>43.6</v>
      </c>
      <c r="F1229" s="1">
        <f t="shared" ca="1" si="196"/>
        <v>1973.2916666665737</v>
      </c>
      <c r="G1229" s="5">
        <v>6.67</v>
      </c>
      <c r="H1229" s="1">
        <f t="shared" ca="1" si="192"/>
        <v>690.64749770642197</v>
      </c>
      <c r="I1229" s="1">
        <f t="shared" ca="1" si="193"/>
        <v>19.953451147018345</v>
      </c>
      <c r="J1229" s="6">
        <f t="shared" ca="1" si="197"/>
        <v>112881.04690283466</v>
      </c>
      <c r="K1229" s="1">
        <f t="shared" ca="1" si="194"/>
        <v>43.475915596100911</v>
      </c>
      <c r="L1229" s="6">
        <f t="shared" ca="1" si="195"/>
        <v>7105.8056155200265</v>
      </c>
      <c r="M1229" s="7">
        <f t="shared" ca="1" si="188"/>
        <v>16.935740066050823</v>
      </c>
      <c r="N1229" s="8">
        <f ca="1">J1229/AVERAGE(L1109:L1228)</f>
        <v>19.787325522958461</v>
      </c>
      <c r="O1229" s="13">
        <f ca="1">1/M1229-(G1229/100-(((E1229/E1109)^(1/10))-1))</f>
        <v>2.8725870505722964E-2</v>
      </c>
      <c r="P1229" s="5">
        <f ca="1">((G1229/G1230+G1229/1200+((1+G1230/1200)^(-119))*(1-G1229/G1230)))</f>
        <v>0.99262871327900482</v>
      </c>
      <c r="Q1229" s="5">
        <f ca="1">Q1228*P1228*E1228/E1229</f>
        <v>11.690539443832611</v>
      </c>
      <c r="R1229" s="10">
        <f t="shared" ca="1" si="189"/>
        <v>6.5990840437613052E-4</v>
      </c>
      <c r="S1229" s="10">
        <f t="shared" ca="1" si="190"/>
        <v>-1.3320197333000272E-2</v>
      </c>
      <c r="T1229" s="10">
        <f t="shared" ca="1" si="191"/>
        <v>1.3980105737376403E-2</v>
      </c>
      <c r="U1229" s="10"/>
      <c r="V1229" s="11"/>
      <c r="W1229" s="12"/>
      <c r="X1229" s="12"/>
    </row>
    <row r="1230" spans="1:24" x14ac:dyDescent="0.2">
      <c r="A1230" s="3">
        <v>1973.05</v>
      </c>
      <c r="B1230" s="4">
        <v>107.2</v>
      </c>
      <c r="C1230" s="1">
        <v>3.2033299999999998</v>
      </c>
      <c r="D1230" s="4">
        <v>7.0866699999999998</v>
      </c>
      <c r="E1230" s="4">
        <v>43.9</v>
      </c>
      <c r="F1230" s="1">
        <f t="shared" ca="1" si="196"/>
        <v>1973.374999999907</v>
      </c>
      <c r="G1230" s="5">
        <v>6.85</v>
      </c>
      <c r="H1230" s="1">
        <f t="shared" ca="1" si="192"/>
        <v>666.64969476082001</v>
      </c>
      <c r="I1230" s="1">
        <f t="shared" ca="1" si="193"/>
        <v>19.92069931640091</v>
      </c>
      <c r="J1230" s="6">
        <f t="shared" ca="1" si="197"/>
        <v>109230.11352207937</v>
      </c>
      <c r="K1230" s="1">
        <f t="shared" ca="1" si="194"/>
        <v>44.070208884054672</v>
      </c>
      <c r="L1230" s="6">
        <f t="shared" ca="1" si="195"/>
        <v>7220.8747070290519</v>
      </c>
      <c r="M1230" s="7">
        <f t="shared" ca="1" si="188"/>
        <v>16.314338759668566</v>
      </c>
      <c r="N1230" s="8">
        <f ca="1">J1230/AVERAGE(L1110:L1229)</f>
        <v>19.061145729006874</v>
      </c>
      <c r="O1230" s="13">
        <f ca="1">1/M1230-(G1230/100-(((E1230/E1110)^(1/10))-1))</f>
        <v>2.9885823859598988E-2</v>
      </c>
      <c r="P1230" s="5">
        <f ca="1">((G1230/G1231+G1230/1200+((1+G1231/1200)^(-119))*(1-G1230/G1231)))</f>
        <v>1.0021246957992085</v>
      </c>
      <c r="Q1230" s="5">
        <f ca="1">Q1229*P1229*E1229/E1230</f>
        <v>11.525064225038022</v>
      </c>
      <c r="R1230" s="10">
        <f t="shared" ca="1" si="189"/>
        <v>7.6997385593500223E-3</v>
      </c>
      <c r="S1230" s="10">
        <f t="shared" ca="1" si="190"/>
        <v>-1.1538385700090914E-2</v>
      </c>
      <c r="T1230" s="10">
        <f t="shared" ca="1" si="191"/>
        <v>1.9238124259440936E-2</v>
      </c>
      <c r="U1230" s="10"/>
      <c r="V1230" s="11"/>
      <c r="W1230" s="12"/>
      <c r="X1230" s="12"/>
    </row>
    <row r="1231" spans="1:24" x14ac:dyDescent="0.2">
      <c r="A1231" s="3">
        <v>1973.06</v>
      </c>
      <c r="B1231" s="4">
        <v>104.8</v>
      </c>
      <c r="C1231" s="1">
        <v>3.22</v>
      </c>
      <c r="D1231" s="4">
        <v>7.23</v>
      </c>
      <c r="E1231" s="4">
        <v>44.2</v>
      </c>
      <c r="F1231" s="1">
        <f t="shared" ca="1" si="196"/>
        <v>1973.4583333332403</v>
      </c>
      <c r="G1231" s="5">
        <v>6.9</v>
      </c>
      <c r="H1231" s="1">
        <f t="shared" ca="1" si="192"/>
        <v>647.30123076923064</v>
      </c>
      <c r="I1231" s="1">
        <f t="shared" ca="1" si="193"/>
        <v>19.888453846153844</v>
      </c>
      <c r="J1231" s="6">
        <f t="shared" ca="1" si="197"/>
        <v>106331.43960955378</v>
      </c>
      <c r="K1231" s="1">
        <f t="shared" ca="1" si="194"/>
        <v>44.656373076923074</v>
      </c>
      <c r="L1231" s="6">
        <f t="shared" ca="1" si="195"/>
        <v>7335.651797491164</v>
      </c>
      <c r="M1231" s="7">
        <f t="shared" ca="1" si="188"/>
        <v>15.808323047681975</v>
      </c>
      <c r="N1231" s="8">
        <f ca="1">J1231/AVERAGE(L1111:L1230)</f>
        <v>18.470601678103726</v>
      </c>
      <c r="O1231" s="13">
        <f ca="1">1/M1231-(G1231/100-(((E1231/E1111)^(1/10))-1))</f>
        <v>3.1714766309810516E-2</v>
      </c>
      <c r="P1231" s="5">
        <f ca="1">((G1231/G1232+G1231/1200+((1+G1232/1200)^(-119))*(1-G1231/G1232)))</f>
        <v>0.98943146265705451</v>
      </c>
      <c r="Q1231" s="5">
        <f ca="1">Q1230*P1230*E1230/E1231</f>
        <v>11.471160859673637</v>
      </c>
      <c r="R1231" s="10">
        <f t="shared" ca="1" si="189"/>
        <v>1.1866524077828178E-2</v>
      </c>
      <c r="S1231" s="10">
        <f t="shared" ca="1" si="190"/>
        <v>-1.3351240060321401E-2</v>
      </c>
      <c r="T1231" s="10">
        <f t="shared" ca="1" si="191"/>
        <v>2.5217764138149579E-2</v>
      </c>
      <c r="U1231" s="10"/>
      <c r="V1231" s="11"/>
      <c r="W1231" s="12"/>
      <c r="X1231" s="12"/>
    </row>
    <row r="1232" spans="1:24" x14ac:dyDescent="0.2">
      <c r="A1232" s="3">
        <v>1973.07</v>
      </c>
      <c r="B1232" s="4">
        <v>105.8</v>
      </c>
      <c r="C1232" s="1">
        <v>3.2366700000000002</v>
      </c>
      <c r="D1232" s="4">
        <v>7.3833299999999999</v>
      </c>
      <c r="E1232" s="4">
        <v>44.3</v>
      </c>
      <c r="F1232" s="1">
        <f t="shared" ca="1" si="196"/>
        <v>1973.5416666665735</v>
      </c>
      <c r="G1232" s="5">
        <v>7.13</v>
      </c>
      <c r="H1232" s="1">
        <f t="shared" ca="1" si="192"/>
        <v>652.00265011286683</v>
      </c>
      <c r="I1232" s="1">
        <f t="shared" ca="1" si="193"/>
        <v>19.946289390744923</v>
      </c>
      <c r="J1232" s="6">
        <f t="shared" ca="1" si="197"/>
        <v>107376.78263327782</v>
      </c>
      <c r="K1232" s="1">
        <f t="shared" ca="1" si="194"/>
        <v>45.500479458013544</v>
      </c>
      <c r="L1232" s="6">
        <f t="shared" ca="1" si="195"/>
        <v>7493.3669236272126</v>
      </c>
      <c r="M1232" s="7">
        <f t="shared" ca="1" si="188"/>
        <v>15.889518573988775</v>
      </c>
      <c r="N1232" s="8">
        <f ca="1">J1232/AVERAGE(L1112:L1231)</f>
        <v>18.565516582822465</v>
      </c>
      <c r="O1232" s="13">
        <f ca="1">1/M1232-(G1232/100-(((E1232/E1112)^(1/10))-1))</f>
        <v>2.8987491947744831E-2</v>
      </c>
      <c r="P1232" s="5">
        <f ca="1">((G1232/G1233+G1232/1200+((1+G1233/1200)^(-119))*(1-G1232/G1233)))</f>
        <v>0.98701058762603067</v>
      </c>
      <c r="Q1232" s="5">
        <f ca="1">Q1231*P1231*E1231/E1232</f>
        <v>11.324306863996544</v>
      </c>
      <c r="R1232" s="10">
        <f t="shared" ca="1" si="189"/>
        <v>1.1185898648329529E-2</v>
      </c>
      <c r="S1232" s="10">
        <f t="shared" ca="1" si="190"/>
        <v>-1.4708496170451557E-2</v>
      </c>
      <c r="T1232" s="10">
        <f t="shared" ca="1" si="191"/>
        <v>2.5894394818781086E-2</v>
      </c>
      <c r="U1232" s="10"/>
      <c r="V1232" s="11"/>
      <c r="W1232" s="12"/>
      <c r="X1232" s="12"/>
    </row>
    <row r="1233" spans="1:24" x14ac:dyDescent="0.2">
      <c r="A1233" s="3">
        <v>1973.08</v>
      </c>
      <c r="B1233" s="4">
        <v>103.8</v>
      </c>
      <c r="C1233" s="1">
        <v>3.2533300000000001</v>
      </c>
      <c r="D1233" s="4">
        <v>7.53667</v>
      </c>
      <c r="E1233" s="4">
        <v>45.1</v>
      </c>
      <c r="F1233" s="1">
        <f t="shared" ca="1" si="196"/>
        <v>1973.6249999999068</v>
      </c>
      <c r="G1233" s="5">
        <v>7.4</v>
      </c>
      <c r="H1233" s="1">
        <f t="shared" ca="1" si="192"/>
        <v>628.33062971175161</v>
      </c>
      <c r="I1233" s="1">
        <f t="shared" ca="1" si="193"/>
        <v>19.693322616186251</v>
      </c>
      <c r="J1233" s="6">
        <f t="shared" ca="1" si="197"/>
        <v>103748.56386218163</v>
      </c>
      <c r="K1233" s="1">
        <f t="shared" ca="1" si="194"/>
        <v>45.621585809534366</v>
      </c>
      <c r="L1233" s="6">
        <f t="shared" ca="1" si="195"/>
        <v>7532.9353449247446</v>
      </c>
      <c r="M1233" s="7">
        <f t="shared" ca="1" si="188"/>
        <v>15.278501094706115</v>
      </c>
      <c r="N1233" s="8">
        <f ca="1">J1233/AVERAGE(L1113:L1232)</f>
        <v>17.852222658614039</v>
      </c>
      <c r="O1233" s="13">
        <f ca="1">1/M1233-(G1233/100-(((E1233/E1113)^(1/10))-1))</f>
        <v>3.0662641868366591E-2</v>
      </c>
      <c r="P1233" s="5">
        <f ca="1">((G1233/G1234+G1233/1200+((1+G1234/1200)^(-119))*(1-G1233/G1234)))</f>
        <v>1.0281999418118777</v>
      </c>
      <c r="Q1233" s="5">
        <f ca="1">Q1232*P1232*E1232/E1233</f>
        <v>10.978945392737891</v>
      </c>
      <c r="R1233" s="10">
        <f t="shared" ca="1" si="189"/>
        <v>1.1895906260810163E-2</v>
      </c>
      <c r="S1233" s="10">
        <f t="shared" ca="1" si="190"/>
        <v>-1.3727563292538103E-2</v>
      </c>
      <c r="T1233" s="10">
        <f t="shared" ca="1" si="191"/>
        <v>2.5623469553348266E-2</v>
      </c>
      <c r="U1233" s="10"/>
      <c r="V1233" s="11"/>
      <c r="W1233" s="12"/>
      <c r="X1233" s="12"/>
    </row>
    <row r="1234" spans="1:24" x14ac:dyDescent="0.2">
      <c r="A1234" s="3">
        <v>1973.09</v>
      </c>
      <c r="B1234" s="4">
        <v>105.6</v>
      </c>
      <c r="C1234" s="1">
        <v>3.27</v>
      </c>
      <c r="D1234" s="4">
        <v>7.69</v>
      </c>
      <c r="E1234" s="4">
        <v>45.2</v>
      </c>
      <c r="F1234" s="1">
        <f t="shared" ca="1" si="196"/>
        <v>1973.70833333324</v>
      </c>
      <c r="G1234" s="5">
        <v>7.09</v>
      </c>
      <c r="H1234" s="1">
        <f t="shared" ca="1" si="192"/>
        <v>637.81231858407068</v>
      </c>
      <c r="I1234" s="1">
        <f t="shared" ca="1" si="193"/>
        <v>19.750438274336279</v>
      </c>
      <c r="J1234" s="6">
        <f t="shared" ca="1" si="197"/>
        <v>105585.92174795749</v>
      </c>
      <c r="K1234" s="1">
        <f t="shared" ca="1" si="194"/>
        <v>46.446749336283183</v>
      </c>
      <c r="L1234" s="6">
        <f t="shared" ca="1" si="195"/>
        <v>7688.9747939563749</v>
      </c>
      <c r="M1234" s="7">
        <f t="shared" ca="1" si="188"/>
        <v>15.475308601805553</v>
      </c>
      <c r="N1234" s="8">
        <f ca="1">J1234/AVERAGE(L1114:L1233)</f>
        <v>18.082083727935441</v>
      </c>
      <c r="O1234" s="13">
        <f ca="1">1/M1234-(G1234/100-(((E1234/E1114)^(1/10))-1))</f>
        <v>3.3160456131076446E-2</v>
      </c>
      <c r="P1234" s="5">
        <f ca="1">((G1234/G1235+G1234/1200+((1+G1235/1200)^(-119))*(1-G1234/G1235)))</f>
        <v>1.0275149478054186</v>
      </c>
      <c r="Q1234" s="5">
        <f ca="1">Q1233*P1233*E1233/E1234</f>
        <v>11.263576343583996</v>
      </c>
      <c r="R1234" s="10">
        <f t="shared" ca="1" si="189"/>
        <v>1.2916279581847379E-2</v>
      </c>
      <c r="S1234" s="10">
        <f t="shared" ca="1" si="190"/>
        <v>-1.4634266551174058E-2</v>
      </c>
      <c r="T1234" s="10">
        <f t="shared" ca="1" si="191"/>
        <v>2.7550546133021436E-2</v>
      </c>
      <c r="U1234" s="10"/>
      <c r="V1234" s="11"/>
      <c r="W1234" s="12"/>
      <c r="X1234" s="12"/>
    </row>
    <row r="1235" spans="1:24" x14ac:dyDescent="0.2">
      <c r="A1235" s="3">
        <v>1973.1</v>
      </c>
      <c r="B1235" s="4">
        <v>109.8</v>
      </c>
      <c r="C1235" s="1">
        <v>3.30667</v>
      </c>
      <c r="D1235" s="4">
        <v>7.8466699999999996</v>
      </c>
      <c r="E1235" s="4">
        <v>45.6</v>
      </c>
      <c r="F1235" s="1">
        <f t="shared" ca="1" si="196"/>
        <v>1973.7916666665733</v>
      </c>
      <c r="G1235" s="5">
        <v>6.79</v>
      </c>
      <c r="H1235" s="1">
        <f t="shared" ca="1" si="192"/>
        <v>657.36248684210511</v>
      </c>
      <c r="I1235" s="1">
        <f t="shared" ca="1" si="193"/>
        <v>19.796728728289473</v>
      </c>
      <c r="J1235" s="6">
        <f t="shared" ca="1" si="197"/>
        <v>109095.434590783</v>
      </c>
      <c r="K1235" s="1">
        <f t="shared" ca="1" si="194"/>
        <v>46.977290570394729</v>
      </c>
      <c r="L1235" s="6">
        <f t="shared" ca="1" si="195"/>
        <v>7796.3194329732178</v>
      </c>
      <c r="M1235" s="7">
        <f t="shared" ca="1" si="188"/>
        <v>15.913516308933373</v>
      </c>
      <c r="N1235" s="8">
        <f ca="1">J1235/AVERAGE(L1115:L1234)</f>
        <v>18.592078071081112</v>
      </c>
      <c r="O1235" s="13">
        <f ca="1">1/M1235-(G1235/100-(((E1235/E1115)^(1/10))-1))</f>
        <v>3.4958996134951861E-2</v>
      </c>
      <c r="P1235" s="5">
        <f ca="1">((G1235/G1236+G1235/1200+((1+G1236/1200)^(-119))*(1-G1235/G1236)))</f>
        <v>1.0099911491177134</v>
      </c>
      <c r="Q1235" s="5">
        <f ca="1">Q1234*P1234*E1234/E1235</f>
        <v>11.471971189843391</v>
      </c>
      <c r="R1235" s="10">
        <f t="shared" ca="1" si="189"/>
        <v>9.9629290667919701E-3</v>
      </c>
      <c r="S1235" s="10">
        <f t="shared" ca="1" si="190"/>
        <v>-1.5151288843267774E-2</v>
      </c>
      <c r="T1235" s="10">
        <f t="shared" ca="1" si="191"/>
        <v>2.5114217910059744E-2</v>
      </c>
      <c r="U1235" s="10"/>
      <c r="V1235" s="11"/>
      <c r="W1235" s="12"/>
      <c r="X1235" s="12"/>
    </row>
    <row r="1236" spans="1:24" x14ac:dyDescent="0.2">
      <c r="A1236" s="3">
        <v>1973.11</v>
      </c>
      <c r="B1236" s="4">
        <v>102</v>
      </c>
      <c r="C1236" s="1">
        <v>3.3433299999999999</v>
      </c>
      <c r="D1236" s="4">
        <v>8.0033300000000001</v>
      </c>
      <c r="E1236" s="4">
        <v>45.9</v>
      </c>
      <c r="F1236" s="1">
        <f t="shared" ca="1" si="196"/>
        <v>1973.8749999999065</v>
      </c>
      <c r="G1236" s="5">
        <v>6.73</v>
      </c>
      <c r="H1236" s="1">
        <f t="shared" ca="1" si="192"/>
        <v>606.67333333333329</v>
      </c>
      <c r="I1236" s="1">
        <f t="shared" ca="1" si="193"/>
        <v>19.885383877777777</v>
      </c>
      <c r="J1236" s="6">
        <f t="shared" ca="1" si="197"/>
        <v>100958.11063055933</v>
      </c>
      <c r="K1236" s="1">
        <f t="shared" ca="1" si="194"/>
        <v>47.602028322222218</v>
      </c>
      <c r="L1236" s="6">
        <f t="shared" ca="1" si="195"/>
        <v>7921.5791720870038</v>
      </c>
      <c r="M1236" s="7">
        <f t="shared" ca="1" si="188"/>
        <v>14.651845159710563</v>
      </c>
      <c r="N1236" s="8">
        <f ca="1">J1236/AVERAGE(L1116:L1235)</f>
        <v>17.119742977139484</v>
      </c>
      <c r="O1236" s="13">
        <f ca="1">1/M1236-(G1236/100-(((E1236/E1116)^(1/10))-1))</f>
        <v>4.1652328760251156E-2</v>
      </c>
      <c r="P1236" s="5">
        <f ca="1">((G1236/G1237+G1236/1200+((1+G1237/1200)^(-119))*(1-G1236/G1237)))</f>
        <v>1.0048865171192618</v>
      </c>
      <c r="Q1236" s="5">
        <f ca="1">Q1235*P1235*E1235/E1236</f>
        <v>11.510860022422449</v>
      </c>
      <c r="R1236" s="10">
        <f t="shared" ca="1" si="189"/>
        <v>1.6454975003629579E-2</v>
      </c>
      <c r="S1236" s="10">
        <f t="shared" ca="1" si="190"/>
        <v>-1.5597269561874794E-2</v>
      </c>
      <c r="T1236" s="10">
        <f t="shared" ca="1" si="191"/>
        <v>3.2052244565504373E-2</v>
      </c>
      <c r="U1236" s="10"/>
      <c r="V1236" s="11"/>
      <c r="W1236" s="12"/>
      <c r="X1236" s="12"/>
    </row>
    <row r="1237" spans="1:24" x14ac:dyDescent="0.2">
      <c r="A1237" s="3">
        <v>1973.12</v>
      </c>
      <c r="B1237" s="4">
        <v>94.78</v>
      </c>
      <c r="C1237" s="1">
        <v>3.38</v>
      </c>
      <c r="D1237" s="4">
        <v>8.16</v>
      </c>
      <c r="E1237" s="4">
        <v>46.2</v>
      </c>
      <c r="F1237" s="1">
        <f t="shared" ca="1" si="196"/>
        <v>1973.9583333332398</v>
      </c>
      <c r="G1237" s="5">
        <v>6.74</v>
      </c>
      <c r="H1237" s="1">
        <f t="shared" ca="1" si="192"/>
        <v>560.0697909090909</v>
      </c>
      <c r="I1237" s="1">
        <f t="shared" ca="1" si="193"/>
        <v>19.972946753246749</v>
      </c>
      <c r="J1237" s="6">
        <f t="shared" ca="1" si="197"/>
        <v>93479.671364207985</v>
      </c>
      <c r="K1237" s="1">
        <f t="shared" ca="1" si="194"/>
        <v>48.218711688311686</v>
      </c>
      <c r="L1237" s="6">
        <f t="shared" ca="1" si="195"/>
        <v>8048.0493599064903</v>
      </c>
      <c r="M1237" s="7">
        <f t="shared" ca="1" si="188"/>
        <v>13.493329686205879</v>
      </c>
      <c r="N1237" s="8">
        <f ca="1">J1237/AVERAGE(L1117:L1236)</f>
        <v>15.771102210645223</v>
      </c>
      <c r="O1237" s="13">
        <f ca="1">1/M1237-(G1237/100-(((E1237/E1117)^(1/10))-1))</f>
        <v>4.7752928053783519E-2</v>
      </c>
      <c r="P1237" s="5">
        <f ca="1">((G1237/G1238+G1237/1200+((1+G1238/1200)^(-119))*(1-G1237/G1238)))</f>
        <v>0.98776947809049742</v>
      </c>
      <c r="Q1237" s="5">
        <f ca="1">Q1236*P1236*E1236/E1237</f>
        <v>11.491996945830225</v>
      </c>
      <c r="R1237" s="10">
        <f t="shared" ca="1" si="189"/>
        <v>2.4077050220233875E-2</v>
      </c>
      <c r="S1237" s="10">
        <f t="shared" ca="1" si="190"/>
        <v>-1.5376635272250416E-2</v>
      </c>
      <c r="T1237" s="10">
        <f t="shared" ca="1" si="191"/>
        <v>3.9453685492484292E-2</v>
      </c>
      <c r="U1237" s="10"/>
      <c r="V1237" s="11"/>
      <c r="W1237" s="12"/>
      <c r="X1237" s="12"/>
    </row>
    <row r="1238" spans="1:24" x14ac:dyDescent="0.2">
      <c r="A1238" s="3">
        <v>1974.01</v>
      </c>
      <c r="B1238" s="4">
        <v>96.11</v>
      </c>
      <c r="C1238" s="1">
        <v>3.4</v>
      </c>
      <c r="D1238" s="4">
        <v>8.2266700000000004</v>
      </c>
      <c r="E1238" s="4">
        <v>46.6</v>
      </c>
      <c r="F1238" s="1">
        <f t="shared" ca="1" si="196"/>
        <v>1974.0416666665731</v>
      </c>
      <c r="G1238" s="5">
        <v>6.99</v>
      </c>
      <c r="H1238" s="1">
        <f t="shared" ca="1" si="192"/>
        <v>563.05404141630891</v>
      </c>
      <c r="I1238" s="1">
        <f t="shared" ca="1" si="193"/>
        <v>19.918673819742487</v>
      </c>
      <c r="J1238" s="6">
        <f t="shared" ca="1" si="197"/>
        <v>94254.811690086353</v>
      </c>
      <c r="K1238" s="1">
        <f t="shared" ca="1" si="194"/>
        <v>48.195398927253223</v>
      </c>
      <c r="L1238" s="6">
        <f t="shared" ca="1" si="195"/>
        <v>8067.8725594265206</v>
      </c>
      <c r="M1238" s="7">
        <f t="shared" ca="1" si="188"/>
        <v>13.530721892513938</v>
      </c>
      <c r="N1238" s="8">
        <f ca="1">J1238/AVERAGE(L1118:L1237)</f>
        <v>15.819141518464642</v>
      </c>
      <c r="O1238" s="13">
        <f ca="1">1/M1238-(G1238/100-(((E1238/E1118)^(1/10))-1))</f>
        <v>4.5945965557319099E-2</v>
      </c>
      <c r="P1238" s="5">
        <f ca="1">((G1238/G1239+G1238/1200+((1+G1239/1200)^(-119))*(1-G1238/G1239)))</f>
        <v>1.0079694972375672</v>
      </c>
      <c r="Q1238" s="5">
        <f ca="1">Q1237*P1237*E1237/E1238</f>
        <v>11.254006539345372</v>
      </c>
      <c r="R1238" s="10">
        <f t="shared" ca="1" si="189"/>
        <v>2.4229443866256917E-2</v>
      </c>
      <c r="S1238" s="10">
        <f t="shared" ca="1" si="190"/>
        <v>-1.2015977017232893E-2</v>
      </c>
      <c r="T1238" s="10">
        <f t="shared" ca="1" si="191"/>
        <v>3.624542088348981E-2</v>
      </c>
      <c r="U1238" s="10"/>
      <c r="V1238" s="11"/>
      <c r="W1238" s="12"/>
      <c r="X1238" s="12"/>
    </row>
    <row r="1239" spans="1:24" x14ac:dyDescent="0.2">
      <c r="A1239" s="3">
        <v>1974.02</v>
      </c>
      <c r="B1239" s="4">
        <v>93.45</v>
      </c>
      <c r="C1239" s="1">
        <v>3.42</v>
      </c>
      <c r="D1239" s="4">
        <v>8.2933299999999992</v>
      </c>
      <c r="E1239" s="4">
        <v>47.2</v>
      </c>
      <c r="F1239" s="1">
        <f t="shared" ca="1" si="196"/>
        <v>1974.1249999999063</v>
      </c>
      <c r="G1239" s="5">
        <v>6.96</v>
      </c>
      <c r="H1239" s="1">
        <f t="shared" ca="1" si="192"/>
        <v>540.51123622881346</v>
      </c>
      <c r="I1239" s="1">
        <f t="shared" ca="1" si="193"/>
        <v>19.781149576271186</v>
      </c>
      <c r="J1239" s="6">
        <f t="shared" ca="1" si="197"/>
        <v>90757.109274880422</v>
      </c>
      <c r="K1239" s="1">
        <f t="shared" ca="1" si="194"/>
        <v>47.968304448940671</v>
      </c>
      <c r="L1239" s="6">
        <f t="shared" ca="1" si="195"/>
        <v>8054.3462500015412</v>
      </c>
      <c r="M1239" s="7">
        <f t="shared" ca="1" si="188"/>
        <v>12.957321280205376</v>
      </c>
      <c r="N1239" s="8">
        <f ca="1">J1239/AVERAGE(L1119:L1238)</f>
        <v>15.154292146338726</v>
      </c>
      <c r="O1239" s="13">
        <f ca="1">1/M1239-(G1239/100-(((E1239/E1119)^(1/10))-1))</f>
        <v>5.0850367922704212E-2</v>
      </c>
      <c r="P1239" s="5">
        <f ca="1">((G1239/G1240+G1239/1200+((1+G1240/1200)^(-119))*(1-G1239/G1240)))</f>
        <v>0.98812468410760568</v>
      </c>
      <c r="Q1239" s="5">
        <f ca="1">Q1238*P1238*E1238/E1239</f>
        <v>11.199495796676839</v>
      </c>
      <c r="R1239" s="10">
        <f t="shared" ca="1" si="189"/>
        <v>2.2230186502816274E-2</v>
      </c>
      <c r="S1239" s="10">
        <f t="shared" ca="1" si="190"/>
        <v>-1.2036619668587267E-2</v>
      </c>
      <c r="T1239" s="10">
        <f t="shared" ca="1" si="191"/>
        <v>3.4266806171403541E-2</v>
      </c>
      <c r="U1239" s="10"/>
      <c r="V1239" s="11"/>
      <c r="W1239" s="12"/>
      <c r="X1239" s="12"/>
    </row>
    <row r="1240" spans="1:24" x14ac:dyDescent="0.2">
      <c r="A1240" s="3">
        <v>1974.03</v>
      </c>
      <c r="B1240" s="4">
        <v>97.44</v>
      </c>
      <c r="C1240" s="1">
        <v>3.44</v>
      </c>
      <c r="D1240" s="4">
        <v>8.36</v>
      </c>
      <c r="E1240" s="4">
        <v>47.8</v>
      </c>
      <c r="F1240" s="1">
        <f t="shared" ca="1" si="196"/>
        <v>1974.2083333332396</v>
      </c>
      <c r="G1240" s="5">
        <v>7.21</v>
      </c>
      <c r="H1240" s="1">
        <f t="shared" ca="1" si="192"/>
        <v>556.51490209205019</v>
      </c>
      <c r="I1240" s="1">
        <f t="shared" ca="1" si="193"/>
        <v>19.647077824267782</v>
      </c>
      <c r="J1240" s="6">
        <f t="shared" ca="1" si="197"/>
        <v>93719.192225221021</v>
      </c>
      <c r="K1240" s="1">
        <f t="shared" ca="1" si="194"/>
        <v>47.746968200836818</v>
      </c>
      <c r="L1240" s="6">
        <f t="shared" ca="1" si="195"/>
        <v>8040.7681342656779</v>
      </c>
      <c r="M1240" s="7">
        <f t="shared" ca="1" si="188"/>
        <v>13.310364239140153</v>
      </c>
      <c r="N1240" s="8">
        <f ca="1">J1240/AVERAGE(L1120:L1239)</f>
        <v>15.571122142264318</v>
      </c>
      <c r="O1240" s="13">
        <f ca="1">1/M1240-(G1240/100-(((E1240/E1120)^(1/10))-1))</f>
        <v>4.7622016397860872E-2</v>
      </c>
      <c r="P1240" s="5">
        <f ca="1">((G1240/G1241+G1240/1200+((1+G1241/1200)^(-119))*(1-G1240/G1241)))</f>
        <v>0.98507465515458947</v>
      </c>
      <c r="Q1240" s="5">
        <f ca="1">Q1239*P1239*E1239/E1240</f>
        <v>10.927588226428282</v>
      </c>
      <c r="R1240" s="10">
        <f t="shared" ca="1" si="189"/>
        <v>1.9205013338245092E-2</v>
      </c>
      <c r="S1240" s="10">
        <f t="shared" ca="1" si="190"/>
        <v>-1.1549315348687084E-2</v>
      </c>
      <c r="T1240" s="10">
        <f t="shared" ca="1" si="191"/>
        <v>3.0754328686932175E-2</v>
      </c>
      <c r="U1240" s="10"/>
      <c r="V1240" s="11"/>
      <c r="W1240" s="12"/>
      <c r="X1240" s="12"/>
    </row>
    <row r="1241" spans="1:24" x14ac:dyDescent="0.2">
      <c r="A1241" s="3">
        <v>1974.04</v>
      </c>
      <c r="B1241" s="4">
        <v>92.46</v>
      </c>
      <c r="C1241" s="1">
        <v>3.46</v>
      </c>
      <c r="D1241" s="4">
        <v>8.4866700000000002</v>
      </c>
      <c r="E1241" s="4">
        <v>48</v>
      </c>
      <c r="F1241" s="1">
        <f t="shared" ca="1" si="196"/>
        <v>1974.2916666665728</v>
      </c>
      <c r="G1241" s="5">
        <v>7.51</v>
      </c>
      <c r="H1241" s="1">
        <f t="shared" ca="1" si="192"/>
        <v>525.87202874999991</v>
      </c>
      <c r="I1241" s="1">
        <f t="shared" ca="1" si="193"/>
        <v>19.678966249999998</v>
      </c>
      <c r="J1241" s="6">
        <f t="shared" ca="1" si="197"/>
        <v>88834.985306183895</v>
      </c>
      <c r="K1241" s="1">
        <f t="shared" ca="1" si="194"/>
        <v>48.268466041875001</v>
      </c>
      <c r="L1241" s="6">
        <f t="shared" ca="1" si="195"/>
        <v>8153.9390520055358</v>
      </c>
      <c r="M1241" s="7">
        <f t="shared" ca="1" si="188"/>
        <v>12.550411048540898</v>
      </c>
      <c r="N1241" s="8">
        <f ca="1">J1241/AVERAGE(L1121:L1240)</f>
        <v>14.688309996556301</v>
      </c>
      <c r="O1241" s="13">
        <f ca="1">1/M1241-(G1241/100-(((E1241/E1121)^(1/10))-1))</f>
        <v>4.9607504754646953E-2</v>
      </c>
      <c r="P1241" s="5">
        <f ca="1">((G1241/G1242+G1241/1200+((1+G1242/1200)^(-119))*(1-G1241/G1242)))</f>
        <v>1.0013886996776262</v>
      </c>
      <c r="Q1241" s="5">
        <f ca="1">Q1240*P1240*E1240/E1241</f>
        <v>10.719638161304275</v>
      </c>
      <c r="R1241" s="10">
        <f t="shared" ca="1" si="189"/>
        <v>2.4697271508142826E-2</v>
      </c>
      <c r="S1241" s="10">
        <f t="shared" ca="1" si="190"/>
        <v>-1.0846436354005617E-2</v>
      </c>
      <c r="T1241" s="10">
        <f t="shared" ca="1" si="191"/>
        <v>3.5543707862148444E-2</v>
      </c>
      <c r="U1241" s="10"/>
      <c r="V1241" s="11"/>
      <c r="W1241" s="12"/>
      <c r="X1241" s="12"/>
    </row>
    <row r="1242" spans="1:24" x14ac:dyDescent="0.2">
      <c r="A1242" s="3">
        <v>1974.05</v>
      </c>
      <c r="B1242" s="4">
        <v>89.67</v>
      </c>
      <c r="C1242" s="1">
        <v>3.48</v>
      </c>
      <c r="D1242" s="4">
        <v>8.6133299999999995</v>
      </c>
      <c r="E1242" s="4">
        <v>48.6</v>
      </c>
      <c r="F1242" s="1">
        <f t="shared" ca="1" si="196"/>
        <v>1974.3749999999061</v>
      </c>
      <c r="G1242" s="5">
        <v>7.58</v>
      </c>
      <c r="H1242" s="1">
        <f t="shared" ca="1" si="192"/>
        <v>503.70738703703699</v>
      </c>
      <c r="I1242" s="1">
        <f t="shared" ca="1" si="193"/>
        <v>19.548362962962962</v>
      </c>
      <c r="J1242" s="6">
        <f t="shared" ca="1" si="197"/>
        <v>85365.926974299771</v>
      </c>
      <c r="K1242" s="1">
        <f t="shared" ca="1" si="194"/>
        <v>48.384052057407402</v>
      </c>
      <c r="L1242" s="6">
        <f t="shared" ca="1" si="195"/>
        <v>8199.8985143921655</v>
      </c>
      <c r="M1242" s="7">
        <f t="shared" ca="1" si="188"/>
        <v>11.995436947329653</v>
      </c>
      <c r="N1242" s="8">
        <f ca="1">J1242/AVERAGE(L1122:L1241)</f>
        <v>14.045930080444707</v>
      </c>
      <c r="O1242" s="13">
        <f ca="1">1/M1242-(G1242/100-(((E1242/E1122)^(1/10))-1))</f>
        <v>5.3892868651376075E-2</v>
      </c>
      <c r="P1242" s="5">
        <f ca="1">((G1242/G1243+G1242/1200+((1+G1243/1200)^(-119))*(1-G1242/G1243)))</f>
        <v>1.0091041723610832</v>
      </c>
      <c r="Q1242" s="5">
        <f ca="1">Q1241*P1241*E1241/E1242</f>
        <v>10.601999525296936</v>
      </c>
      <c r="R1242" s="10">
        <f t="shared" ca="1" si="189"/>
        <v>2.8230560552379602E-2</v>
      </c>
      <c r="S1242" s="10">
        <f t="shared" ca="1" si="190"/>
        <v>-1.3270756867215239E-2</v>
      </c>
      <c r="T1242" s="10">
        <f t="shared" ca="1" si="191"/>
        <v>4.1501317419594841E-2</v>
      </c>
      <c r="U1242" s="10"/>
      <c r="V1242" s="11"/>
      <c r="W1242" s="12"/>
      <c r="X1242" s="12"/>
    </row>
    <row r="1243" spans="1:24" x14ac:dyDescent="0.2">
      <c r="A1243" s="3">
        <v>1974.06</v>
      </c>
      <c r="B1243" s="4">
        <v>89.79</v>
      </c>
      <c r="C1243" s="1">
        <v>3.5</v>
      </c>
      <c r="D1243" s="4">
        <v>8.74</v>
      </c>
      <c r="E1243" s="4">
        <v>49</v>
      </c>
      <c r="F1243" s="1">
        <f t="shared" ca="1" si="196"/>
        <v>1974.4583333332394</v>
      </c>
      <c r="G1243" s="5">
        <v>7.54</v>
      </c>
      <c r="H1243" s="1">
        <f t="shared" ca="1" si="192"/>
        <v>500.26406877551022</v>
      </c>
      <c r="I1243" s="1">
        <f t="shared" ca="1" si="193"/>
        <v>19.500214285714286</v>
      </c>
      <c r="J1243" s="6">
        <f t="shared" ca="1" si="197"/>
        <v>85057.770088908364</v>
      </c>
      <c r="K1243" s="1">
        <f t="shared" ca="1" si="194"/>
        <v>48.694820816326526</v>
      </c>
      <c r="L1243" s="6">
        <f t="shared" ca="1" si="195"/>
        <v>8279.373099198785</v>
      </c>
      <c r="M1243" s="7">
        <f t="shared" ca="1" si="188"/>
        <v>11.888498820078992</v>
      </c>
      <c r="N1243" s="8">
        <f ca="1">J1243/AVERAGE(L1123:L1242)</f>
        <v>13.92772259341973</v>
      </c>
      <c r="O1243" s="13">
        <f ca="1">1/M1243-(G1243/100-(((E1243/E1123)^(1/10))-1))</f>
        <v>5.5562453619213151E-2</v>
      </c>
      <c r="P1243" s="5">
        <f ca="1">((G1243/G1244+G1243/1200+((1+G1244/1200)^(-119))*(1-G1243/G1244)))</f>
        <v>0.98768742668372878</v>
      </c>
      <c r="Q1243" s="5">
        <f ca="1">Q1242*P1242*E1242/E1243</f>
        <v>10.611187083234322</v>
      </c>
      <c r="R1243" s="10">
        <f t="shared" ca="1" si="189"/>
        <v>2.6390310882116186E-2</v>
      </c>
      <c r="S1243" s="10">
        <f t="shared" ca="1" si="190"/>
        <v>-1.3344768012055308E-2</v>
      </c>
      <c r="T1243" s="10">
        <f t="shared" ca="1" si="191"/>
        <v>3.9735078894171494E-2</v>
      </c>
      <c r="U1243" s="10"/>
      <c r="V1243" s="11"/>
      <c r="W1243" s="12"/>
      <c r="X1243" s="12"/>
    </row>
    <row r="1244" spans="1:24" x14ac:dyDescent="0.2">
      <c r="A1244" s="3">
        <v>1974.07</v>
      </c>
      <c r="B1244" s="4">
        <v>79.31</v>
      </c>
      <c r="C1244" s="1">
        <v>3.53</v>
      </c>
      <c r="D1244" s="4">
        <v>8.8633299999999995</v>
      </c>
      <c r="E1244" s="4">
        <v>49.4</v>
      </c>
      <c r="F1244" s="1">
        <f t="shared" ca="1" si="196"/>
        <v>1974.5416666665726</v>
      </c>
      <c r="G1244" s="5">
        <v>7.81</v>
      </c>
      <c r="H1244" s="1">
        <f t="shared" ca="1" si="192"/>
        <v>438.29692165991906</v>
      </c>
      <c r="I1244" s="1">
        <f t="shared" ca="1" si="193"/>
        <v>19.508109109311739</v>
      </c>
      <c r="J1244" s="6">
        <f t="shared" ca="1" si="197"/>
        <v>74798.166575850031</v>
      </c>
      <c r="K1244" s="1">
        <f t="shared" ca="1" si="194"/>
        <v>48.982098785222668</v>
      </c>
      <c r="L1244" s="6">
        <f t="shared" ca="1" si="195"/>
        <v>8359.1077260966922</v>
      </c>
      <c r="M1244" s="7">
        <f t="shared" ca="1" si="188"/>
        <v>10.394141805327047</v>
      </c>
      <c r="N1244" s="8">
        <f ca="1">J1244/AVERAGE(L1124:L1243)</f>
        <v>12.188506545695992</v>
      </c>
      <c r="O1244" s="13">
        <f ca="1">1/M1244-(G1244/100-(((E1244/E1124)^(1/10))-1))</f>
        <v>6.5469660475618779E-2</v>
      </c>
      <c r="P1244" s="5">
        <f ca="1">((G1244/G1245+G1244/1200+((1+G1245/1200)^(-119))*(1-G1244/G1245)))</f>
        <v>0.99082437643708132</v>
      </c>
      <c r="Q1244" s="5">
        <f ca="1">Q1243*P1243*E1243/E1244</f>
        <v>10.395673424102574</v>
      </c>
      <c r="R1244" s="10">
        <f t="shared" ca="1" si="189"/>
        <v>3.8321555671837482E-2</v>
      </c>
      <c r="S1244" s="10">
        <f t="shared" ca="1" si="190"/>
        <v>-9.520370637920994E-3</v>
      </c>
      <c r="T1244" s="10">
        <f t="shared" ca="1" si="191"/>
        <v>4.7841926309758476E-2</v>
      </c>
      <c r="U1244" s="10"/>
      <c r="V1244" s="11"/>
      <c r="W1244" s="12"/>
      <c r="X1244" s="12"/>
    </row>
    <row r="1245" spans="1:24" x14ac:dyDescent="0.2">
      <c r="A1245" s="3">
        <v>1974.08</v>
      </c>
      <c r="B1245" s="4">
        <v>76.03</v>
      </c>
      <c r="C1245" s="1">
        <v>3.56</v>
      </c>
      <c r="D1245" s="4">
        <v>8.9866700000000002</v>
      </c>
      <c r="E1245" s="4">
        <v>50</v>
      </c>
      <c r="F1245" s="1">
        <f t="shared" ca="1" si="196"/>
        <v>1974.6249999999059</v>
      </c>
      <c r="G1245" s="5">
        <v>8.0399999999999991</v>
      </c>
      <c r="H1245" s="1">
        <f t="shared" ca="1" si="192"/>
        <v>415.12836179999999</v>
      </c>
      <c r="I1245" s="1">
        <f t="shared" ca="1" si="193"/>
        <v>19.437813599999998</v>
      </c>
      <c r="J1245" s="6">
        <f t="shared" ca="1" si="197"/>
        <v>71120.73623480722</v>
      </c>
      <c r="K1245" s="1">
        <f t="shared" ca="1" si="194"/>
        <v>49.067757400200001</v>
      </c>
      <c r="L1245" s="6">
        <f t="shared" ca="1" si="195"/>
        <v>8406.3999302808752</v>
      </c>
      <c r="M1245" s="7">
        <f t="shared" ca="1" si="188"/>
        <v>9.8241957231411909</v>
      </c>
      <c r="N1245" s="8">
        <f ca="1">J1245/AVERAGE(L1125:L1244)</f>
        <v>11.532942434954496</v>
      </c>
      <c r="O1245" s="13">
        <f ca="1">1/M1245-(G1245/100-(((E1245/E1125)^(1/10))-1))</f>
        <v>7.0354100557487864E-2</v>
      </c>
      <c r="P1245" s="5">
        <f ca="1">((G1245/G1246+G1245/1200+((1+G1246/1200)^(-119))*(1-G1245/G1246)))</f>
        <v>1.0066999999999999</v>
      </c>
      <c r="Q1245" s="5">
        <f ca="1">Q1244*P1244*E1244/E1245</f>
        <v>10.176683198423012</v>
      </c>
      <c r="R1245" s="10">
        <f t="shared" ca="1" si="189"/>
        <v>5.2398375851310242E-2</v>
      </c>
      <c r="S1245" s="10">
        <f t="shared" ca="1" si="190"/>
        <v>-3.2127273530165867E-3</v>
      </c>
      <c r="T1245" s="10">
        <f t="shared" ca="1" si="191"/>
        <v>5.5611103204326828E-2</v>
      </c>
      <c r="U1245" s="10"/>
      <c r="V1245" s="11"/>
      <c r="W1245" s="12"/>
      <c r="X1245" s="12"/>
    </row>
    <row r="1246" spans="1:24" x14ac:dyDescent="0.2">
      <c r="A1246" s="3">
        <v>1974.09</v>
      </c>
      <c r="B1246" s="4">
        <v>68.12</v>
      </c>
      <c r="C1246" s="1">
        <v>3.59</v>
      </c>
      <c r="D1246" s="4">
        <v>9.11</v>
      </c>
      <c r="E1246" s="4">
        <v>50.6</v>
      </c>
      <c r="F1246" s="1">
        <f t="shared" ca="1" si="196"/>
        <v>1974.7083333332391</v>
      </c>
      <c r="G1246" s="5">
        <v>8.0399999999999991</v>
      </c>
      <c r="H1246" s="1">
        <f t="shared" ca="1" si="192"/>
        <v>367.52893992094863</v>
      </c>
      <c r="I1246" s="1">
        <f t="shared" ca="1" si="193"/>
        <v>19.36918517786561</v>
      </c>
      <c r="J1246" s="6">
        <f t="shared" ca="1" si="197"/>
        <v>63242.425965428069</v>
      </c>
      <c r="K1246" s="1">
        <f t="shared" ca="1" si="194"/>
        <v>49.15133063241106</v>
      </c>
      <c r="L1246" s="6">
        <f t="shared" ca="1" si="195"/>
        <v>8457.6996556818794</v>
      </c>
      <c r="M1246" s="7">
        <f t="shared" ca="1" si="188"/>
        <v>8.6804213056463322</v>
      </c>
      <c r="N1246" s="8">
        <f ca="1">J1246/AVERAGE(L1126:L1245)</f>
        <v>10.206222645077474</v>
      </c>
      <c r="O1246" s="13">
        <f ca="1">1/M1246-(G1246/100-(((E1246/E1126)^(1/10))-1))</f>
        <v>8.4680210820316612E-2</v>
      </c>
      <c r="P1246" s="5">
        <f ca="1">((G1246/G1247+G1246/1200+((1+G1247/1200)^(-119))*(1-G1246/G1247)))</f>
        <v>1.016304763687051</v>
      </c>
      <c r="Q1246" s="5">
        <f ca="1">Q1245*P1245*E1245/E1246</f>
        <v>10.123386339775145</v>
      </c>
      <c r="R1246" s="10">
        <f t="shared" ca="1" si="189"/>
        <v>6.5807880219376891E-2</v>
      </c>
      <c r="S1246" s="10">
        <f t="shared" ca="1" si="190"/>
        <v>-1.0004189719038381E-3</v>
      </c>
      <c r="T1246" s="10">
        <f t="shared" ca="1" si="191"/>
        <v>6.6808299191280729E-2</v>
      </c>
      <c r="U1246" s="10"/>
      <c r="V1246" s="11"/>
      <c r="W1246" s="12"/>
      <c r="X1246" s="12"/>
    </row>
    <row r="1247" spans="1:24" x14ac:dyDescent="0.2">
      <c r="A1247" s="3">
        <v>1974.1</v>
      </c>
      <c r="B1247" s="4">
        <v>69.44</v>
      </c>
      <c r="C1247" s="1">
        <v>3.5933299999999999</v>
      </c>
      <c r="D1247" s="4">
        <v>9.0366700000000009</v>
      </c>
      <c r="E1247" s="4">
        <v>51.1</v>
      </c>
      <c r="F1247" s="1">
        <f t="shared" ca="1" si="196"/>
        <v>1974.7916666665724</v>
      </c>
      <c r="G1247" s="5">
        <v>7.9</v>
      </c>
      <c r="H1247" s="1">
        <f t="shared" ca="1" si="192"/>
        <v>370.98489863013691</v>
      </c>
      <c r="I1247" s="1">
        <f t="shared" ca="1" si="193"/>
        <v>19.197453424461838</v>
      </c>
      <c r="J1247" s="6">
        <f t="shared" ca="1" si="197"/>
        <v>64112.391942667738</v>
      </c>
      <c r="K1247" s="1">
        <f t="shared" ca="1" si="194"/>
        <v>48.278630528571433</v>
      </c>
      <c r="L1247" s="6">
        <f t="shared" ca="1" si="195"/>
        <v>8343.3543907912936</v>
      </c>
      <c r="M1247" s="7">
        <f t="shared" ca="1" si="188"/>
        <v>8.7449838338095791</v>
      </c>
      <c r="N1247" s="8">
        <f ca="1">J1247/AVERAGE(L1127:L1246)</f>
        <v>10.297190694389561</v>
      </c>
      <c r="O1247" s="13">
        <f ca="1">1/M1247-(G1247/100-(((E1247/E1127)^(1/10))-1))</f>
        <v>8.6262543163718605E-2</v>
      </c>
      <c r="P1247" s="5">
        <f ca="1">((G1247/G1248+G1247/1200+((1+G1248/1200)^(-119))*(1-G1247/G1248)))</f>
        <v>1.0218213915607526</v>
      </c>
      <c r="Q1247" s="5">
        <f ca="1">Q1246*P1246*E1246/E1247</f>
        <v>10.187776038061639</v>
      </c>
      <c r="R1247" s="10">
        <f t="shared" ca="1" si="189"/>
        <v>6.3612158967854215E-2</v>
      </c>
      <c r="S1247" s="10">
        <f t="shared" ca="1" si="190"/>
        <v>1.1449390348712285E-3</v>
      </c>
      <c r="T1247" s="10">
        <f t="shared" ca="1" si="191"/>
        <v>6.2467219932982987E-2</v>
      </c>
      <c r="U1247" s="10"/>
      <c r="V1247" s="11"/>
      <c r="W1247" s="12"/>
      <c r="X1247" s="12"/>
    </row>
    <row r="1248" spans="1:24" x14ac:dyDescent="0.2">
      <c r="A1248" s="3">
        <v>1974.11</v>
      </c>
      <c r="B1248" s="4">
        <v>71.739999999999995</v>
      </c>
      <c r="C1248" s="1">
        <v>3.59667</v>
      </c>
      <c r="D1248" s="4">
        <v>8.9633299999999991</v>
      </c>
      <c r="E1248" s="4">
        <v>51.5</v>
      </c>
      <c r="F1248" s="1">
        <f t="shared" ca="1" si="196"/>
        <v>1974.8749999999056</v>
      </c>
      <c r="G1248" s="5">
        <v>7.68</v>
      </c>
      <c r="H1248" s="1">
        <f t="shared" ca="1" si="192"/>
        <v>380.29582951456308</v>
      </c>
      <c r="I1248" s="1">
        <f t="shared" ca="1" si="193"/>
        <v>19.06605242737864</v>
      </c>
      <c r="J1248" s="6">
        <f t="shared" ca="1" si="197"/>
        <v>65996.054157210005</v>
      </c>
      <c r="K1248" s="1">
        <f t="shared" ca="1" si="194"/>
        <v>47.514873397864072</v>
      </c>
      <c r="L1248" s="6">
        <f t="shared" ca="1" si="195"/>
        <v>8245.6706455108051</v>
      </c>
      <c r="M1248" s="7">
        <f t="shared" ca="1" si="188"/>
        <v>8.9489845127556009</v>
      </c>
      <c r="N1248" s="8">
        <f ca="1">J1248/AVERAGE(L1128:L1247)</f>
        <v>10.551515010335237</v>
      </c>
      <c r="O1248" s="13">
        <f ca="1">1/M1248-(G1248/100-(((E1248/E1128)^(1/10))-1))</f>
        <v>8.6337963625103625E-2</v>
      </c>
      <c r="P1248" s="5">
        <f ca="1">((G1248/G1249+G1248/1200+((1+G1249/1200)^(-119))*(1-G1248/G1249)))</f>
        <v>1.0239057981194166</v>
      </c>
      <c r="Q1248" s="5">
        <f ca="1">Q1247*P1247*E1247/E1248</f>
        <v>10.329232439670005</v>
      </c>
      <c r="R1248" s="10">
        <f t="shared" ca="1" si="189"/>
        <v>6.1895250998547979E-2</v>
      </c>
      <c r="S1248" s="10">
        <f t="shared" ca="1" si="190"/>
        <v>4.1611956541700579E-3</v>
      </c>
      <c r="T1248" s="10">
        <f t="shared" ca="1" si="191"/>
        <v>5.7734055344377921E-2</v>
      </c>
      <c r="U1248" s="10"/>
      <c r="V1248" s="11"/>
      <c r="W1248" s="12"/>
      <c r="X1248" s="12"/>
    </row>
    <row r="1249" spans="1:24" x14ac:dyDescent="0.2">
      <c r="A1249" s="3">
        <v>1974.12</v>
      </c>
      <c r="B1249" s="4">
        <v>67.069999999999993</v>
      </c>
      <c r="C1249" s="1">
        <v>3.6</v>
      </c>
      <c r="D1249" s="4">
        <v>8.89</v>
      </c>
      <c r="E1249" s="4">
        <v>51.9</v>
      </c>
      <c r="F1249" s="1">
        <f t="shared" ca="1" si="196"/>
        <v>1974.9583333332389</v>
      </c>
      <c r="G1249" s="5">
        <v>7.43</v>
      </c>
      <c r="H1249" s="1">
        <f t="shared" ca="1" si="192"/>
        <v>352.79983063583808</v>
      </c>
      <c r="I1249" s="1">
        <f t="shared" ca="1" si="193"/>
        <v>18.936624277456648</v>
      </c>
      <c r="J1249" s="6">
        <f t="shared" ca="1" si="197"/>
        <v>61498.286652082519</v>
      </c>
      <c r="K1249" s="1">
        <f t="shared" ca="1" si="194"/>
        <v>46.762941618497109</v>
      </c>
      <c r="L1249" s="6">
        <f t="shared" ca="1" si="195"/>
        <v>8151.4800706279066</v>
      </c>
      <c r="M1249" s="7">
        <f t="shared" ca="1" si="188"/>
        <v>8.2890600559230769</v>
      </c>
      <c r="N1249" s="8">
        <f ca="1">J1249/AVERAGE(L1129:L1248)</f>
        <v>9.7894832311996343</v>
      </c>
      <c r="O1249" s="13">
        <f ca="1">1/M1249-(G1249/100-(((E1249/E1129)^(1/10))-1))</f>
        <v>9.8548157675612383E-2</v>
      </c>
      <c r="P1249" s="5">
        <f ca="1">((G1249/G1250+G1249/1200+((1+G1250/1200)^(-119))*(1-G1249/G1250)))</f>
        <v>1.001305009112839</v>
      </c>
      <c r="Q1249" s="5">
        <f ca="1">Q1248*P1248*E1248/E1249</f>
        <v>10.494649147065823</v>
      </c>
      <c r="R1249" s="10">
        <f t="shared" ca="1" si="189"/>
        <v>6.8660825719678575E-2</v>
      </c>
      <c r="S1249" s="10">
        <f t="shared" ca="1" si="190"/>
        <v>3.9393603191506532E-3</v>
      </c>
      <c r="T1249" s="10">
        <f t="shared" ca="1" si="191"/>
        <v>6.4721465400527922E-2</v>
      </c>
      <c r="U1249" s="10"/>
      <c r="V1249" s="11"/>
      <c r="W1249" s="12"/>
      <c r="X1249" s="12"/>
    </row>
    <row r="1250" spans="1:24" x14ac:dyDescent="0.2">
      <c r="A1250" s="3">
        <v>1975.01</v>
      </c>
      <c r="B1250" s="4">
        <v>72.56</v>
      </c>
      <c r="C1250" s="1">
        <v>3.6233300000000002</v>
      </c>
      <c r="D1250" s="4">
        <v>8.7433300000000003</v>
      </c>
      <c r="E1250" s="4">
        <v>52.1</v>
      </c>
      <c r="F1250" s="1">
        <f t="shared" ca="1" si="196"/>
        <v>1975.0416666665722</v>
      </c>
      <c r="G1250" s="5">
        <v>7.5</v>
      </c>
      <c r="H1250" s="1">
        <f t="shared" ca="1" si="192"/>
        <v>380.21300729366601</v>
      </c>
      <c r="I1250" s="1">
        <f t="shared" ca="1" si="193"/>
        <v>18.986179654318619</v>
      </c>
      <c r="J1250" s="6">
        <f t="shared" ca="1" si="197"/>
        <v>66552.611232778363</v>
      </c>
      <c r="K1250" s="1">
        <f t="shared" ca="1" si="194"/>
        <v>45.814881381765836</v>
      </c>
      <c r="L1250" s="6">
        <f t="shared" ca="1" si="195"/>
        <v>8019.4520723523719</v>
      </c>
      <c r="M1250" s="7">
        <f t="shared" ca="1" si="188"/>
        <v>8.9209955084042427</v>
      </c>
      <c r="N1250" s="8">
        <f ca="1">J1250/AVERAGE(L1130:L1249)</f>
        <v>10.549889518230227</v>
      </c>
      <c r="O1250" s="13">
        <f ca="1">1/M1250-(G1250/100-(((E1250/E1130)^(1/10))-1))</f>
        <v>8.9707103762060592E-2</v>
      </c>
      <c r="P1250" s="5">
        <f ca="1">((G1250/G1251+G1250/1200+((1+G1251/1200)^(-119))*(1-G1250/G1251)))</f>
        <v>1.0139660362715821</v>
      </c>
      <c r="Q1250" s="5">
        <f ca="1">Q1249*P1249*E1249/E1250</f>
        <v>10.468005624484324</v>
      </c>
      <c r="R1250" s="10">
        <f t="shared" ca="1" si="189"/>
        <v>6.4931914539633206E-2</v>
      </c>
      <c r="S1250" s="10">
        <f t="shared" ca="1" si="190"/>
        <v>5.6681404395635404E-3</v>
      </c>
      <c r="T1250" s="10">
        <f t="shared" ca="1" si="191"/>
        <v>5.9263774100069666E-2</v>
      </c>
      <c r="U1250" s="10"/>
      <c r="V1250" s="11"/>
      <c r="W1250" s="12"/>
      <c r="X1250" s="12"/>
    </row>
    <row r="1251" spans="1:24" x14ac:dyDescent="0.2">
      <c r="A1251" s="3">
        <v>1975.02</v>
      </c>
      <c r="B1251" s="4">
        <v>80.099999999999994</v>
      </c>
      <c r="C1251" s="1">
        <v>3.6466699999999999</v>
      </c>
      <c r="D1251" s="4">
        <v>8.5966699999999996</v>
      </c>
      <c r="E1251" s="4">
        <v>52.5</v>
      </c>
      <c r="F1251" s="1">
        <f t="shared" ca="1" si="196"/>
        <v>1975.1249999999054</v>
      </c>
      <c r="G1251" s="5">
        <v>7.39</v>
      </c>
      <c r="H1251" s="1">
        <f t="shared" ca="1" si="192"/>
        <v>416.52457714285708</v>
      </c>
      <c r="I1251" s="1">
        <f t="shared" ca="1" si="193"/>
        <v>18.962892381142858</v>
      </c>
      <c r="J1251" s="6">
        <f t="shared" ca="1" si="197"/>
        <v>73185.206409929291</v>
      </c>
      <c r="K1251" s="1">
        <f t="shared" ca="1" si="194"/>
        <v>44.703175238285709</v>
      </c>
      <c r="L1251" s="6">
        <f t="shared" ca="1" si="195"/>
        <v>7854.5451733838554</v>
      </c>
      <c r="M1251" s="7">
        <f t="shared" ca="1" si="188"/>
        <v>9.7622467161664623</v>
      </c>
      <c r="N1251" s="8">
        <f ca="1">J1251/AVERAGE(L1131:L1250)</f>
        <v>11.556048733542466</v>
      </c>
      <c r="O1251" s="13">
        <f ca="1">1/M1251-(G1251/100-(((E1251/E1131)^(1/10))-1))</f>
        <v>8.1952795686783639E-2</v>
      </c>
      <c r="P1251" s="5">
        <f ca="1">((G1251/G1252+G1251/1200+((1+G1252/1200)^(-119))*(1-G1251/G1252)))</f>
        <v>0.98265975689433727</v>
      </c>
      <c r="Q1251" s="5">
        <f ca="1">Q1250*P1250*E1250/E1251</f>
        <v>10.53333205895003</v>
      </c>
      <c r="R1251" s="10">
        <f t="shared" ca="1" si="189"/>
        <v>6.031504536004384E-2</v>
      </c>
      <c r="S1251" s="10">
        <f t="shared" ca="1" si="190"/>
        <v>4.7498443692819414E-3</v>
      </c>
      <c r="T1251" s="10">
        <f t="shared" ca="1" si="191"/>
        <v>5.5565200990761898E-2</v>
      </c>
      <c r="U1251" s="10"/>
      <c r="V1251" s="11"/>
      <c r="W1251" s="12"/>
      <c r="X1251" s="12"/>
    </row>
    <row r="1252" spans="1:24" x14ac:dyDescent="0.2">
      <c r="A1252" s="3">
        <v>1975.03</v>
      </c>
      <c r="B1252" s="4">
        <v>83.78</v>
      </c>
      <c r="C1252" s="1">
        <v>3.67</v>
      </c>
      <c r="D1252" s="4">
        <v>8.4499999999999993</v>
      </c>
      <c r="E1252" s="4">
        <v>52.7</v>
      </c>
      <c r="F1252" s="1">
        <f t="shared" ca="1" si="196"/>
        <v>1975.2083333332387</v>
      </c>
      <c r="G1252" s="5">
        <v>7.73</v>
      </c>
      <c r="H1252" s="1">
        <f t="shared" ca="1" si="192"/>
        <v>434.00742580645152</v>
      </c>
      <c r="I1252" s="1">
        <f t="shared" ca="1" si="193"/>
        <v>19.01178387096774</v>
      </c>
      <c r="J1252" s="6">
        <f t="shared" ca="1" si="197"/>
        <v>76535.391269493048</v>
      </c>
      <c r="K1252" s="1">
        <f t="shared" ca="1" si="194"/>
        <v>43.773725806451608</v>
      </c>
      <c r="L1252" s="6">
        <f t="shared" ca="1" si="195"/>
        <v>7719.313156209314</v>
      </c>
      <c r="M1252" s="7">
        <f t="shared" ca="1" si="188"/>
        <v>10.16379676744403</v>
      </c>
      <c r="N1252" s="8">
        <f ca="1">J1252/AVERAGE(L1132:L1251)</f>
        <v>12.041659481362913</v>
      </c>
      <c r="O1252" s="13">
        <f ca="1">1/M1252-(G1252/100-(((E1252/E1132)^(1/10))-1))</f>
        <v>7.4569236357281646E-2</v>
      </c>
      <c r="P1252" s="5">
        <f ca="1">((G1252/G1253+G1252/1200+((1+G1253/1200)^(-119))*(1-G1252/G1253)))</f>
        <v>0.97262439769767806</v>
      </c>
      <c r="Q1252" s="5">
        <f ca="1">Q1251*P1251*E1251/E1252</f>
        <v>10.311399996538825</v>
      </c>
      <c r="R1252" s="10">
        <f t="shared" ca="1" si="189"/>
        <v>5.4678490262492829E-2</v>
      </c>
      <c r="S1252" s="10">
        <f t="shared" ca="1" si="190"/>
        <v>5.4239159836235729E-3</v>
      </c>
      <c r="T1252" s="10">
        <f t="shared" ca="1" si="191"/>
        <v>4.9254574278869256E-2</v>
      </c>
      <c r="U1252" s="10"/>
      <c r="V1252" s="11"/>
      <c r="W1252" s="12"/>
      <c r="X1252" s="12"/>
    </row>
    <row r="1253" spans="1:24" x14ac:dyDescent="0.2">
      <c r="A1253" s="3">
        <v>1975.04</v>
      </c>
      <c r="B1253" s="4">
        <v>84.72</v>
      </c>
      <c r="C1253" s="1">
        <v>3.6833300000000002</v>
      </c>
      <c r="D1253" s="4">
        <v>8.2866700000000009</v>
      </c>
      <c r="E1253" s="4">
        <v>52.9</v>
      </c>
      <c r="F1253" s="1">
        <f t="shared" ca="1" si="196"/>
        <v>1975.2916666665719</v>
      </c>
      <c r="G1253" s="5">
        <v>8.23</v>
      </c>
      <c r="H1253" s="1">
        <f t="shared" ca="1" si="192"/>
        <v>437.21765897920602</v>
      </c>
      <c r="I1253" s="1">
        <f t="shared" ca="1" si="193"/>
        <v>19.008698298487715</v>
      </c>
      <c r="J1253" s="6">
        <f t="shared" ca="1" si="197"/>
        <v>77380.844465931936</v>
      </c>
      <c r="K1253" s="1">
        <f t="shared" ca="1" si="194"/>
        <v>42.765326465217399</v>
      </c>
      <c r="L1253" s="6">
        <f t="shared" ca="1" si="195"/>
        <v>7568.8092824658206</v>
      </c>
      <c r="M1253" s="7">
        <f t="shared" ca="1" si="188"/>
        <v>10.233076136605911</v>
      </c>
      <c r="N1253" s="8">
        <f ca="1">J1253/AVERAGE(L1133:L1252)</f>
        <v>12.13396460373043</v>
      </c>
      <c r="O1253" s="13">
        <f ca="1">1/M1253-(G1253/100-(((E1253/E1133)^(1/10))-1))</f>
        <v>6.8966142111467718E-2</v>
      </c>
      <c r="P1253" s="5">
        <f ca="1">((G1253/G1254+G1253/1200+((1+G1254/1200)^(-119))*(1-G1253/G1254)))</f>
        <v>1.0184408106982208</v>
      </c>
      <c r="Q1253" s="5">
        <f ca="1">Q1252*P1252*E1252/E1253</f>
        <v>9.9912019361534021</v>
      </c>
      <c r="R1253" s="10">
        <f t="shared" ca="1" si="189"/>
        <v>5.4102054931585153E-2</v>
      </c>
      <c r="S1253" s="10">
        <f t="shared" ca="1" si="190"/>
        <v>1.163394002838225E-2</v>
      </c>
      <c r="T1253" s="10">
        <f t="shared" ca="1" si="191"/>
        <v>4.2468114903202903E-2</v>
      </c>
      <c r="U1253" s="10"/>
      <c r="V1253" s="11"/>
      <c r="W1253" s="12"/>
      <c r="X1253" s="12"/>
    </row>
    <row r="1254" spans="1:24" x14ac:dyDescent="0.2">
      <c r="A1254" s="3">
        <v>1975.05</v>
      </c>
      <c r="B1254" s="4">
        <v>90.1</v>
      </c>
      <c r="C1254" s="1">
        <v>3.6966700000000001</v>
      </c>
      <c r="D1254" s="4">
        <v>8.1233299999999993</v>
      </c>
      <c r="E1254" s="4">
        <v>53.2</v>
      </c>
      <c r="F1254" s="1">
        <f t="shared" ca="1" si="196"/>
        <v>1975.3749999999052</v>
      </c>
      <c r="G1254" s="5">
        <v>8.06</v>
      </c>
      <c r="H1254" s="1">
        <f t="shared" ca="1" si="192"/>
        <v>462.3603439849623</v>
      </c>
      <c r="I1254" s="1">
        <f t="shared" ca="1" si="193"/>
        <v>18.969962406203006</v>
      </c>
      <c r="J1254" s="6">
        <f t="shared" ca="1" si="197"/>
        <v>82110.498292329517</v>
      </c>
      <c r="K1254" s="1">
        <f t="shared" ca="1" si="194"/>
        <v>41.685967293045103</v>
      </c>
      <c r="L1254" s="6">
        <f t="shared" ca="1" si="195"/>
        <v>7403.0041519759061</v>
      </c>
      <c r="M1254" s="7">
        <f t="shared" ca="1" si="188"/>
        <v>10.818139119335804</v>
      </c>
      <c r="N1254" s="8">
        <f ca="1">J1254/AVERAGE(L1134:L1253)</f>
        <v>12.836132514309526</v>
      </c>
      <c r="O1254" s="13">
        <f ca="1">1/M1254-(G1254/100-(((E1254/E1134)^(1/10))-1))</f>
        <v>6.5977109538501597E-2</v>
      </c>
      <c r="P1254" s="5">
        <f ca="1">((G1254/G1255+G1254/1200+((1+G1255/1200)^(-119))*(1-G1254/G1255)))</f>
        <v>1.0204615670414772</v>
      </c>
      <c r="Q1254" s="5">
        <f ca="1">Q1253*P1253*E1253/E1254</f>
        <v>10.118067454970522</v>
      </c>
      <c r="R1254" s="10">
        <f t="shared" ca="1" si="189"/>
        <v>5.0307742047225323E-2</v>
      </c>
      <c r="S1254" s="10">
        <f t="shared" ca="1" si="190"/>
        <v>1.440398535142684E-2</v>
      </c>
      <c r="T1254" s="10">
        <f t="shared" ca="1" si="191"/>
        <v>3.5903756695798483E-2</v>
      </c>
      <c r="U1254" s="10"/>
      <c r="V1254" s="11"/>
      <c r="W1254" s="12"/>
      <c r="X1254" s="12"/>
    </row>
    <row r="1255" spans="1:24" x14ac:dyDescent="0.2">
      <c r="A1255" s="3">
        <v>1975.06</v>
      </c>
      <c r="B1255" s="4">
        <v>92.4</v>
      </c>
      <c r="C1255" s="1">
        <v>3.71</v>
      </c>
      <c r="D1255" s="4">
        <v>7.96</v>
      </c>
      <c r="E1255" s="4">
        <v>53.6</v>
      </c>
      <c r="F1255" s="1">
        <f t="shared" ca="1" si="196"/>
        <v>1975.4583333332384</v>
      </c>
      <c r="G1255" s="5">
        <v>7.86</v>
      </c>
      <c r="H1255" s="1">
        <f t="shared" ca="1" si="192"/>
        <v>470.62457462686569</v>
      </c>
      <c r="I1255" s="1">
        <f t="shared" ca="1" si="193"/>
        <v>18.896289738805969</v>
      </c>
      <c r="J1255" s="6">
        <f t="shared" ca="1" si="197"/>
        <v>83857.790753098685</v>
      </c>
      <c r="K1255" s="1">
        <f t="shared" ca="1" si="194"/>
        <v>40.542982835820887</v>
      </c>
      <c r="L1255" s="6">
        <f t="shared" ca="1" si="195"/>
        <v>7224.1127098989755</v>
      </c>
      <c r="M1255" s="7">
        <f t="shared" ca="1" si="188"/>
        <v>11.011354609247661</v>
      </c>
      <c r="N1255" s="8">
        <f ca="1">J1255/AVERAGE(L1135:L1254)</f>
        <v>13.073236851521395</v>
      </c>
      <c r="O1255" s="13">
        <f ca="1">1/M1255-(G1255/100-(((E1255/E1135)^(1/10))-1))</f>
        <v>6.647544885536491E-2</v>
      </c>
      <c r="P1255" s="5">
        <f ca="1">((G1255/G1256+G1255/1200+((1+G1256/1200)^(-119))*(1-G1255/G1256)))</f>
        <v>0.992923556041309</v>
      </c>
      <c r="Q1255" s="5">
        <f ca="1">Q1254*P1254*E1254/E1255</f>
        <v>10.24804599313857</v>
      </c>
      <c r="R1255" s="10">
        <f t="shared" ca="1" si="189"/>
        <v>5.0408871619804785E-2</v>
      </c>
      <c r="S1255" s="10">
        <f t="shared" ca="1" si="190"/>
        <v>1.797969051405679E-2</v>
      </c>
      <c r="T1255" s="10">
        <f t="shared" ca="1" si="191"/>
        <v>3.2429181105747995E-2</v>
      </c>
      <c r="U1255" s="10"/>
      <c r="V1255" s="11"/>
      <c r="W1255" s="12"/>
      <c r="X1255" s="12"/>
    </row>
    <row r="1256" spans="1:24" x14ac:dyDescent="0.2">
      <c r="A1256" s="3">
        <v>1975.07</v>
      </c>
      <c r="B1256" s="4">
        <v>92.49</v>
      </c>
      <c r="C1256" s="1">
        <v>3.71</v>
      </c>
      <c r="D1256" s="4">
        <v>7.8933299999999997</v>
      </c>
      <c r="E1256" s="4">
        <v>54.2</v>
      </c>
      <c r="F1256" s="1">
        <f t="shared" ca="1" si="196"/>
        <v>1975.5416666665717</v>
      </c>
      <c r="G1256" s="5">
        <v>8.06</v>
      </c>
      <c r="H1256" s="1">
        <f t="shared" ca="1" si="192"/>
        <v>465.86803450184493</v>
      </c>
      <c r="I1256" s="1">
        <f t="shared" ca="1" si="193"/>
        <v>18.687105719557191</v>
      </c>
      <c r="J1256" s="6">
        <f t="shared" ca="1" si="197"/>
        <v>83287.729864775742</v>
      </c>
      <c r="K1256" s="1">
        <f t="shared" ca="1" si="194"/>
        <v>39.758353689852392</v>
      </c>
      <c r="L1256" s="6">
        <f t="shared" ca="1" si="195"/>
        <v>7107.9850445835255</v>
      </c>
      <c r="M1256" s="7">
        <f t="shared" ca="1" si="188"/>
        <v>10.902767048238575</v>
      </c>
      <c r="N1256" s="8">
        <f ca="1">J1256/AVERAGE(L1136:L1255)</f>
        <v>12.952412030935101</v>
      </c>
      <c r="O1256" s="13">
        <f ca="1">1/M1256-(G1256/100-(((E1256/E1136)^(1/10))-1))</f>
        <v>6.6554175378377087E-2</v>
      </c>
      <c r="P1256" s="5">
        <f ca="1">((G1256/G1257+G1256/1200+((1+G1257/1200)^(-119))*(1-G1256/G1257)))</f>
        <v>0.98388835997198798</v>
      </c>
      <c r="Q1256" s="5">
        <f ca="1">Q1255*P1255*E1255/E1256</f>
        <v>10.062882067731312</v>
      </c>
      <c r="R1256" s="10">
        <f t="shared" ca="1" si="189"/>
        <v>5.3270079003936877E-2</v>
      </c>
      <c r="S1256" s="10">
        <f t="shared" ca="1" si="190"/>
        <v>1.9563915986630542E-2</v>
      </c>
      <c r="T1256" s="10">
        <f t="shared" ca="1" si="191"/>
        <v>3.3706163017306334E-2</v>
      </c>
      <c r="U1256" s="10"/>
      <c r="V1256" s="11"/>
      <c r="W1256" s="12"/>
      <c r="X1256" s="12"/>
    </row>
    <row r="1257" spans="1:24" x14ac:dyDescent="0.2">
      <c r="A1257" s="3">
        <v>1975.08</v>
      </c>
      <c r="B1257" s="4">
        <v>85.71</v>
      </c>
      <c r="C1257" s="1">
        <v>3.71</v>
      </c>
      <c r="D1257" s="4">
        <v>7.82667</v>
      </c>
      <c r="E1257" s="4">
        <v>54.3</v>
      </c>
      <c r="F1257" s="1">
        <f t="shared" ca="1" si="196"/>
        <v>1975.624999999905</v>
      </c>
      <c r="G1257" s="5">
        <v>8.4</v>
      </c>
      <c r="H1257" s="1">
        <f t="shared" ca="1" si="192"/>
        <v>430.92241491712701</v>
      </c>
      <c r="I1257" s="1">
        <f t="shared" ca="1" si="193"/>
        <v>18.652691160220993</v>
      </c>
      <c r="J1257" s="6">
        <f t="shared" ca="1" si="197"/>
        <v>77318.057283527713</v>
      </c>
      <c r="K1257" s="1">
        <f t="shared" ca="1" si="194"/>
        <v>39.349988766298338</v>
      </c>
      <c r="L1257" s="6">
        <f t="shared" ca="1" si="195"/>
        <v>7060.3537440119926</v>
      </c>
      <c r="M1257" s="7">
        <f t="shared" ca="1" si="188"/>
        <v>10.089769593328013</v>
      </c>
      <c r="N1257" s="8">
        <f ca="1">J1257/AVERAGE(L1137:L1256)</f>
        <v>11.997338854776954</v>
      </c>
      <c r="O1257" s="13">
        <f ca="1">1/M1257-(G1257/100-(((E1257/E1137)^(1/10))-1))</f>
        <v>7.0739198937496972E-2</v>
      </c>
      <c r="P1257" s="5">
        <f ca="1">((G1257/G1258+G1257/1200+((1+G1258/1200)^(-119))*(1-G1257/G1258)))</f>
        <v>1.004988328663875</v>
      </c>
      <c r="Q1257" s="5">
        <f ca="1">Q1256*P1256*E1256/E1257</f>
        <v>9.8825191041302691</v>
      </c>
      <c r="R1257" s="10">
        <f t="shared" ca="1" si="189"/>
        <v>5.8963523143214847E-2</v>
      </c>
      <c r="S1257" s="10">
        <f t="shared" ca="1" si="190"/>
        <v>2.1968778190045057E-2</v>
      </c>
      <c r="T1257" s="10">
        <f t="shared" ca="1" si="191"/>
        <v>3.6994744953169789E-2</v>
      </c>
      <c r="U1257" s="10"/>
      <c r="V1257" s="11"/>
      <c r="W1257" s="12"/>
      <c r="X1257" s="12"/>
    </row>
    <row r="1258" spans="1:24" x14ac:dyDescent="0.2">
      <c r="A1258" s="3">
        <v>1975.09</v>
      </c>
      <c r="B1258" s="4">
        <v>84.67</v>
      </c>
      <c r="C1258" s="1">
        <v>3.71</v>
      </c>
      <c r="D1258" s="4">
        <v>7.76</v>
      </c>
      <c r="E1258" s="4">
        <v>54.6</v>
      </c>
      <c r="F1258" s="1">
        <f t="shared" ca="1" si="196"/>
        <v>1975.7083333332382</v>
      </c>
      <c r="G1258" s="5">
        <v>8.43</v>
      </c>
      <c r="H1258" s="1">
        <f t="shared" ca="1" si="192"/>
        <v>423.35465219780218</v>
      </c>
      <c r="I1258" s="1">
        <f t="shared" ca="1" si="193"/>
        <v>18.550203846153845</v>
      </c>
      <c r="J1258" s="6">
        <f t="shared" ca="1" si="197"/>
        <v>76237.578404522836</v>
      </c>
      <c r="K1258" s="1">
        <f t="shared" ca="1" si="194"/>
        <v>38.800426373626372</v>
      </c>
      <c r="L1258" s="6">
        <f t="shared" ca="1" si="195"/>
        <v>6987.1691085283719</v>
      </c>
      <c r="M1258" s="7">
        <f t="shared" ca="1" si="188"/>
        <v>9.9189053565594172</v>
      </c>
      <c r="N1258" s="8">
        <f ca="1">J1258/AVERAGE(L1138:L1257)</f>
        <v>11.805187590081806</v>
      </c>
      <c r="O1258" s="13">
        <f ca="1">1/M1258-(G1258/100-(((E1258/E1138)^(1/10))-1))</f>
        <v>7.2728259980148979E-2</v>
      </c>
      <c r="P1258" s="5">
        <f ca="1">((G1258/G1259+G1258/1200+((1+G1259/1200)^(-119))*(1-G1258/G1259)))</f>
        <v>1.0267152349594735</v>
      </c>
      <c r="Q1258" s="5">
        <f ca="1">Q1257*P1257*E1257/E1258</f>
        <v>9.8772459379022717</v>
      </c>
      <c r="R1258" s="10">
        <f t="shared" ca="1" si="189"/>
        <v>5.814677080718611E-2</v>
      </c>
      <c r="S1258" s="10">
        <f t="shared" ca="1" si="190"/>
        <v>2.2365128299606907E-2</v>
      </c>
      <c r="T1258" s="10">
        <f t="shared" ca="1" si="191"/>
        <v>3.5781642507579203E-2</v>
      </c>
      <c r="U1258" s="10"/>
      <c r="V1258" s="11"/>
      <c r="W1258" s="12"/>
      <c r="X1258" s="12"/>
    </row>
    <row r="1259" spans="1:24" x14ac:dyDescent="0.2">
      <c r="A1259" s="3">
        <v>1975.1</v>
      </c>
      <c r="B1259" s="4">
        <v>88.57</v>
      </c>
      <c r="C1259" s="1">
        <v>3.7</v>
      </c>
      <c r="D1259" s="4">
        <v>7.82667</v>
      </c>
      <c r="E1259" s="4">
        <v>54.9</v>
      </c>
      <c r="F1259" s="1">
        <f t="shared" ca="1" si="196"/>
        <v>1975.7916666665715</v>
      </c>
      <c r="G1259" s="5">
        <v>8.14</v>
      </c>
      <c r="H1259" s="1">
        <f t="shared" ca="1" si="192"/>
        <v>440.43489453551905</v>
      </c>
      <c r="I1259" s="1">
        <f t="shared" ca="1" si="193"/>
        <v>18.399109289617485</v>
      </c>
      <c r="J1259" s="6">
        <f t="shared" ca="1" si="197"/>
        <v>79589.492145031283</v>
      </c>
      <c r="K1259" s="1">
        <f t="shared" ca="1" si="194"/>
        <v>38.919934244262294</v>
      </c>
      <c r="L1259" s="6">
        <f t="shared" ca="1" si="195"/>
        <v>7033.0889746725989</v>
      </c>
      <c r="M1259" s="7">
        <f t="shared" ca="1" si="188"/>
        <v>10.32759977750111</v>
      </c>
      <c r="N1259" s="8">
        <f ca="1">J1259/AVERAGE(L1139:L1258)</f>
        <v>12.300949653188106</v>
      </c>
      <c r="O1259" s="13">
        <f ca="1">1/M1259-(G1259/100-(((E1259/E1139)^(1/10))-1))</f>
        <v>7.1883662268419579E-2</v>
      </c>
      <c r="P1259" s="5">
        <f ca="1">((G1259/G1260+G1259/1200+((1+G1260/1200)^(-119))*(1-G1259/G1260)))</f>
        <v>1.0129178826624958</v>
      </c>
      <c r="Q1259" s="5">
        <f ca="1">Q1258*P1258*E1258/E1259</f>
        <v>10.085702933700668</v>
      </c>
      <c r="R1259" s="10">
        <f t="shared" ca="1" si="189"/>
        <v>5.4780838431220502E-2</v>
      </c>
      <c r="S1259" s="10">
        <f t="shared" ca="1" si="190"/>
        <v>2.154842705265736E-2</v>
      </c>
      <c r="T1259" s="10">
        <f t="shared" ca="1" si="191"/>
        <v>3.3232411378563143E-2</v>
      </c>
      <c r="U1259" s="10"/>
      <c r="V1259" s="11"/>
      <c r="W1259" s="12"/>
      <c r="X1259" s="12"/>
    </row>
    <row r="1260" spans="1:24" x14ac:dyDescent="0.2">
      <c r="A1260" s="3">
        <v>1975.11</v>
      </c>
      <c r="B1260" s="4">
        <v>90.07</v>
      </c>
      <c r="C1260" s="1">
        <v>3.69</v>
      </c>
      <c r="D1260" s="4">
        <v>7.8933299999999997</v>
      </c>
      <c r="E1260" s="4">
        <v>55.3</v>
      </c>
      <c r="F1260" s="1">
        <f t="shared" ca="1" si="196"/>
        <v>1975.8749999999047</v>
      </c>
      <c r="G1260" s="5">
        <v>8.0500000000000007</v>
      </c>
      <c r="H1260" s="1">
        <f t="shared" ca="1" si="192"/>
        <v>444.65425334538872</v>
      </c>
      <c r="I1260" s="1">
        <f t="shared" ca="1" si="193"/>
        <v>18.216655877034356</v>
      </c>
      <c r="J1260" s="6">
        <f t="shared" ca="1" si="197"/>
        <v>80626.280623132203</v>
      </c>
      <c r="K1260" s="1">
        <f t="shared" ca="1" si="194"/>
        <v>38.96750036148282</v>
      </c>
      <c r="L1260" s="6">
        <f t="shared" ca="1" si="195"/>
        <v>7065.7248765514396</v>
      </c>
      <c r="M1260" s="7">
        <f t="shared" ca="1" si="188"/>
        <v>10.435859457947892</v>
      </c>
      <c r="N1260" s="8">
        <f ca="1">J1260/AVERAGE(L1140:L1259)</f>
        <v>12.438145517109916</v>
      </c>
      <c r="O1260" s="13">
        <f ca="1">1/M1260-(G1260/100-(((E1260/E1140)^(1/10))-1))</f>
        <v>7.2546406133995753E-2</v>
      </c>
      <c r="P1260" s="5">
        <f ca="1">((G1260/G1261+G1260/1200+((1+G1261/1200)^(-119))*(1-G1260/G1261)))</f>
        <v>1.010123789893028</v>
      </c>
      <c r="Q1260" s="5">
        <f ca="1">Q1259*P1259*E1259/E1260</f>
        <v>10.14209382379943</v>
      </c>
      <c r="R1260" s="10">
        <f t="shared" ca="1" si="189"/>
        <v>5.9701009740135369E-2</v>
      </c>
      <c r="S1260" s="10">
        <f t="shared" ca="1" si="190"/>
        <v>2.4478480153615312E-2</v>
      </c>
      <c r="T1260" s="10">
        <f t="shared" ca="1" si="191"/>
        <v>3.5222529586520057E-2</v>
      </c>
      <c r="U1260" s="10"/>
      <c r="V1260" s="11"/>
      <c r="W1260" s="12"/>
      <c r="X1260" s="12"/>
    </row>
    <row r="1261" spans="1:24" x14ac:dyDescent="0.2">
      <c r="A1261" s="3">
        <v>1975.12</v>
      </c>
      <c r="B1261" s="4">
        <v>88.7</v>
      </c>
      <c r="C1261" s="1">
        <v>3.68</v>
      </c>
      <c r="D1261" s="4">
        <v>7.96</v>
      </c>
      <c r="E1261" s="4">
        <v>55.5</v>
      </c>
      <c r="F1261" s="1">
        <f t="shared" ca="1" si="196"/>
        <v>1975.958333333238</v>
      </c>
      <c r="G1261" s="5">
        <v>8</v>
      </c>
      <c r="H1261" s="1">
        <f t="shared" ca="1" si="192"/>
        <v>436.31290270270267</v>
      </c>
      <c r="I1261" s="1">
        <f t="shared" ca="1" si="193"/>
        <v>18.10182054054054</v>
      </c>
      <c r="J1261" s="6">
        <f t="shared" ca="1" si="197"/>
        <v>79387.321285645274</v>
      </c>
      <c r="K1261" s="1">
        <f t="shared" ca="1" si="194"/>
        <v>39.155024864864856</v>
      </c>
      <c r="L1261" s="6">
        <f t="shared" ca="1" si="195"/>
        <v>7124.2737027478724</v>
      </c>
      <c r="M1261" s="7">
        <f t="shared" ca="1" si="188"/>
        <v>10.250368416256833</v>
      </c>
      <c r="N1261" s="8">
        <f ca="1">J1261/AVERAGE(L1141:L1260)</f>
        <v>12.225327151884693</v>
      </c>
      <c r="O1261" s="13">
        <f ca="1">1/M1261-(G1261/100-(((E1261/E1141)^(1/10))-1))</f>
        <v>7.4829117279938545E-2</v>
      </c>
      <c r="P1261" s="5">
        <f ca="1">((G1261/G1262+G1261/1200+((1+G1262/1200)^(-119))*(1-G1261/G1262)))</f>
        <v>1.0246283579987883</v>
      </c>
      <c r="Q1261" s="5">
        <f ca="1">Q1260*P1260*E1260/E1261</f>
        <v>10.207852159753267</v>
      </c>
      <c r="R1261" s="10">
        <f t="shared" ca="1" si="189"/>
        <v>6.6540747241630172E-2</v>
      </c>
      <c r="S1261" s="10">
        <f t="shared" ca="1" si="190"/>
        <v>2.7736080867243551E-2</v>
      </c>
      <c r="T1261" s="10">
        <f t="shared" ca="1" si="191"/>
        <v>3.880466637438662E-2</v>
      </c>
      <c r="U1261" s="10"/>
      <c r="V1261" s="11"/>
      <c r="W1261" s="12"/>
      <c r="X1261" s="12"/>
    </row>
    <row r="1262" spans="1:24" x14ac:dyDescent="0.2">
      <c r="A1262" s="3">
        <v>1976.01</v>
      </c>
      <c r="B1262" s="4">
        <v>96.86</v>
      </c>
      <c r="C1262" s="1">
        <v>3.6833300000000002</v>
      </c>
      <c r="D1262" s="4">
        <v>8.1933299999999996</v>
      </c>
      <c r="E1262" s="4">
        <v>55.6</v>
      </c>
      <c r="F1262" s="1">
        <f t="shared" ca="1" si="196"/>
        <v>1976.0416666665712</v>
      </c>
      <c r="G1262" s="5">
        <v>7.74</v>
      </c>
      <c r="H1262" s="1">
        <f t="shared" ca="1" si="192"/>
        <v>475.59479460431652</v>
      </c>
      <c r="I1262" s="1">
        <f t="shared" ca="1" si="193"/>
        <v>18.085614028597124</v>
      </c>
      <c r="J1262" s="6">
        <f t="shared" ca="1" si="197"/>
        <v>86808.902274895081</v>
      </c>
      <c r="K1262" s="1">
        <f t="shared" ca="1" si="194"/>
        <v>40.230281834352517</v>
      </c>
      <c r="L1262" s="6">
        <f t="shared" ca="1" si="195"/>
        <v>7343.1135997931669</v>
      </c>
      <c r="M1262" s="7">
        <f t="shared" ca="1" si="188"/>
        <v>11.185051362622145</v>
      </c>
      <c r="N1262" s="8">
        <f ca="1">J1262/AVERAGE(L1142:L1261)</f>
        <v>13.344852948567929</v>
      </c>
      <c r="O1262" s="13">
        <f ca="1">1/M1262-(G1262/100-(((E1262/E1142)^(1/10))-1))</f>
        <v>6.9467036472156671E-2</v>
      </c>
      <c r="P1262" s="5">
        <f ca="1">((G1262/G1263+G1262/1200+((1+G1263/1200)^(-119))*(1-G1262/G1263)))</f>
        <v>1.0030033225385899</v>
      </c>
      <c r="Q1262" s="5">
        <f ca="1">Q1261*P1261*E1261/E1262</f>
        <v>10.440443187794996</v>
      </c>
      <c r="R1262" s="10">
        <f t="shared" ca="1" si="189"/>
        <v>5.7555200461476552E-2</v>
      </c>
      <c r="S1262" s="10">
        <f t="shared" ca="1" si="190"/>
        <v>2.6392245638532819E-2</v>
      </c>
      <c r="T1262" s="10">
        <f t="shared" ca="1" si="191"/>
        <v>3.1162954822943734E-2</v>
      </c>
      <c r="U1262" s="10"/>
      <c r="V1262" s="11"/>
      <c r="W1262" s="12"/>
      <c r="X1262" s="12"/>
    </row>
    <row r="1263" spans="1:24" x14ac:dyDescent="0.2">
      <c r="A1263" s="3">
        <v>1976.02</v>
      </c>
      <c r="B1263" s="4">
        <v>100.6</v>
      </c>
      <c r="C1263" s="1">
        <v>3.6866699999999999</v>
      </c>
      <c r="D1263" s="4">
        <v>8.4266699999999997</v>
      </c>
      <c r="E1263" s="4">
        <v>55.8</v>
      </c>
      <c r="F1263" s="1">
        <f t="shared" ca="1" si="196"/>
        <v>1976.1249999999045</v>
      </c>
      <c r="G1263" s="5">
        <v>7.79</v>
      </c>
      <c r="H1263" s="1">
        <f t="shared" ca="1" si="192"/>
        <v>492.18820430107525</v>
      </c>
      <c r="I1263" s="1">
        <f t="shared" ca="1" si="193"/>
        <v>18.037132079032258</v>
      </c>
      <c r="J1263" s="6">
        <f t="shared" ca="1" si="197"/>
        <v>90112.003293366506</v>
      </c>
      <c r="K1263" s="1">
        <f t="shared" ca="1" si="194"/>
        <v>41.2277094983871</v>
      </c>
      <c r="L1263" s="6">
        <f t="shared" ca="1" si="195"/>
        <v>7548.1522345140438</v>
      </c>
      <c r="M1263" s="7">
        <f t="shared" ca="1" si="188"/>
        <v>11.586092994449686</v>
      </c>
      <c r="N1263" s="8">
        <f ca="1">J1263/AVERAGE(L1143:L1262)</f>
        <v>13.825819214816367</v>
      </c>
      <c r="O1263" s="13">
        <f ca="1">1/M1263-(G1263/100-(((E1263/E1143)^(1/10))-1))</f>
        <v>6.5589115311616306E-2</v>
      </c>
      <c r="P1263" s="5">
        <f ca="1">((G1263/G1264+G1263/1200+((1+G1264/1200)^(-119))*(1-G1263/G1264)))</f>
        <v>1.0106384742735481</v>
      </c>
      <c r="Q1263" s="5">
        <f ca="1">Q1262*P1262*E1262/E1263</f>
        <v>10.434265875645833</v>
      </c>
      <c r="R1263" s="10">
        <f t="shared" ca="1" si="189"/>
        <v>5.9759385545582244E-2</v>
      </c>
      <c r="S1263" s="10">
        <f t="shared" ca="1" si="190"/>
        <v>3.0782917131401577E-2</v>
      </c>
      <c r="T1263" s="10">
        <f t="shared" ca="1" si="191"/>
        <v>2.8976468414180667E-2</v>
      </c>
      <c r="U1263" s="10"/>
      <c r="V1263" s="11"/>
      <c r="W1263" s="12"/>
      <c r="X1263" s="12"/>
    </row>
    <row r="1264" spans="1:24" x14ac:dyDescent="0.2">
      <c r="A1264" s="3">
        <v>1976.03</v>
      </c>
      <c r="B1264" s="4">
        <v>101.1</v>
      </c>
      <c r="C1264" s="1">
        <v>3.69</v>
      </c>
      <c r="D1264" s="4">
        <v>8.66</v>
      </c>
      <c r="E1264" s="4">
        <v>55.9</v>
      </c>
      <c r="F1264" s="1">
        <f t="shared" ca="1" si="196"/>
        <v>1976.2083333332378</v>
      </c>
      <c r="G1264" s="5">
        <v>7.73</v>
      </c>
      <c r="H1264" s="1">
        <f t="shared" ca="1" si="192"/>
        <v>493.74961180679776</v>
      </c>
      <c r="I1264" s="1">
        <f t="shared" ca="1" si="193"/>
        <v>18.021128264758495</v>
      </c>
      <c r="J1264" s="6">
        <f t="shared" ca="1" si="197"/>
        <v>90672.821736422455</v>
      </c>
      <c r="K1264" s="1">
        <f t="shared" ca="1" si="194"/>
        <v>42.293488014311265</v>
      </c>
      <c r="L1264" s="6">
        <f t="shared" ca="1" si="195"/>
        <v>7766.8312189655644</v>
      </c>
      <c r="M1264" s="7">
        <f t="shared" ca="1" si="188"/>
        <v>11.631754403566505</v>
      </c>
      <c r="N1264" s="8">
        <f ca="1">J1264/AVERAGE(L1144:L1263)</f>
        <v>13.881952375762493</v>
      </c>
      <c r="O1264" s="13">
        <f ca="1">1/M1264-(G1264/100-(((E1264/E1144)^(1/10))-1))</f>
        <v>6.5709741950206596E-2</v>
      </c>
      <c r="P1264" s="5">
        <f ca="1">((G1264/G1265+G1264/1200+((1+G1265/1200)^(-119))*(1-G1264/G1265)))</f>
        <v>1.0182782363989127</v>
      </c>
      <c r="Q1264" s="5">
        <f ca="1">Q1263*P1263*E1263/E1264</f>
        <v>10.526406017813608</v>
      </c>
      <c r="R1264" s="10">
        <f t="shared" ca="1" si="189"/>
        <v>6.5965076576071757E-2</v>
      </c>
      <c r="S1264" s="10">
        <f t="shared" ca="1" si="190"/>
        <v>3.7411724396097856E-2</v>
      </c>
      <c r="T1264" s="10">
        <f t="shared" ca="1" si="191"/>
        <v>2.8553352179973901E-2</v>
      </c>
      <c r="U1264" s="10"/>
      <c r="V1264" s="11"/>
      <c r="W1264" s="12"/>
      <c r="X1264" s="12"/>
    </row>
    <row r="1265" spans="1:24" x14ac:dyDescent="0.2">
      <c r="A1265" s="3">
        <v>1976.04</v>
      </c>
      <c r="B1265" s="4">
        <v>101.9</v>
      </c>
      <c r="C1265" s="1">
        <v>3.71333</v>
      </c>
      <c r="D1265" s="4">
        <v>8.8566699999999994</v>
      </c>
      <c r="E1265" s="4">
        <v>56.1</v>
      </c>
      <c r="F1265" s="1">
        <f t="shared" ca="1" si="196"/>
        <v>1976.291666666571</v>
      </c>
      <c r="G1265" s="5">
        <v>7.56</v>
      </c>
      <c r="H1265" s="1">
        <f t="shared" ca="1" si="192"/>
        <v>495.88245454545455</v>
      </c>
      <c r="I1265" s="1">
        <f t="shared" ca="1" si="193"/>
        <v>18.070414081818182</v>
      </c>
      <c r="J1265" s="6">
        <f t="shared" ca="1" si="197"/>
        <v>91341.039285911524</v>
      </c>
      <c r="K1265" s="1">
        <f t="shared" ca="1" si="194"/>
        <v>43.09977682727272</v>
      </c>
      <c r="L1265" s="6">
        <f t="shared" ca="1" si="195"/>
        <v>7938.9346654794299</v>
      </c>
      <c r="M1265" s="7">
        <f t="shared" ca="1" si="188"/>
        <v>11.689164132206367</v>
      </c>
      <c r="N1265" s="8">
        <f ca="1">J1265/AVERAGE(L1145:L1264)</f>
        <v>13.951298003011857</v>
      </c>
      <c r="O1265" s="13">
        <f ca="1">1/M1265-(G1265/100-(((E1265/E1145)^(1/10))-1))</f>
        <v>6.6708507735152842E-2</v>
      </c>
      <c r="P1265" s="5">
        <f ca="1">((G1265/G1266+G1265/1200+((1+G1266/1200)^(-119))*(1-G1265/G1266)))</f>
        <v>0.98297414533144722</v>
      </c>
      <c r="Q1265" s="5">
        <f ca="1">Q1264*P1264*E1264/E1265</f>
        <v>10.680596928502533</v>
      </c>
      <c r="R1265" s="10">
        <f t="shared" ca="1" si="189"/>
        <v>6.8264915193052778E-2</v>
      </c>
      <c r="S1265" s="10">
        <f t="shared" ca="1" si="190"/>
        <v>4.0195100538251038E-2</v>
      </c>
      <c r="T1265" s="10">
        <f t="shared" ca="1" si="191"/>
        <v>2.8069814654801739E-2</v>
      </c>
      <c r="U1265" s="10"/>
      <c r="V1265" s="11"/>
      <c r="W1265" s="12"/>
      <c r="X1265" s="12"/>
    </row>
    <row r="1266" spans="1:24" x14ac:dyDescent="0.2">
      <c r="A1266" s="3">
        <v>1976.05</v>
      </c>
      <c r="B1266" s="4">
        <v>101.2</v>
      </c>
      <c r="C1266" s="1">
        <v>3.7366700000000002</v>
      </c>
      <c r="D1266" s="4">
        <v>9.0533300000000008</v>
      </c>
      <c r="E1266" s="4">
        <v>56.5</v>
      </c>
      <c r="F1266" s="1">
        <f t="shared" ca="1" si="196"/>
        <v>1976.3749999999043</v>
      </c>
      <c r="G1266" s="5">
        <v>7.9</v>
      </c>
      <c r="H1266" s="1">
        <f t="shared" ca="1" si="192"/>
        <v>488.98944424778756</v>
      </c>
      <c r="I1266" s="1">
        <f t="shared" ca="1" si="193"/>
        <v>18.055258761238939</v>
      </c>
      <c r="J1266" s="6">
        <f t="shared" ca="1" si="197"/>
        <v>90348.500540287001</v>
      </c>
      <c r="K1266" s="1">
        <f t="shared" ca="1" si="194"/>
        <v>43.744889380353982</v>
      </c>
      <c r="L1266" s="6">
        <f t="shared" ca="1" si="195"/>
        <v>8082.5572173556975</v>
      </c>
      <c r="M1266" s="7">
        <f t="shared" ca="1" si="188"/>
        <v>11.532053585609422</v>
      </c>
      <c r="N1266" s="8">
        <f ca="1">J1266/AVERAGE(L1146:L1265)</f>
        <v>13.76463715355777</v>
      </c>
      <c r="O1266" s="13">
        <f ca="1">1/M1266-(G1266/100-(((E1266/E1146)^(1/10))-1))</f>
        <v>6.5225091420169759E-2</v>
      </c>
      <c r="P1266" s="5">
        <f ca="1">((G1266/G1267+G1266/1200+((1+G1267/1200)^(-119))*(1-G1266/G1267)))</f>
        <v>1.0093323134082954</v>
      </c>
      <c r="Q1266" s="5">
        <f ca="1">Q1265*P1265*E1265/E1266</f>
        <v>10.4244231992834</v>
      </c>
      <c r="R1266" s="10">
        <f t="shared" ca="1" si="189"/>
        <v>6.9663406403566386E-2</v>
      </c>
      <c r="S1266" s="10">
        <f t="shared" ca="1" si="190"/>
        <v>4.0089934897060919E-2</v>
      </c>
      <c r="T1266" s="10">
        <f t="shared" ca="1" si="191"/>
        <v>2.9573471506505467E-2</v>
      </c>
      <c r="U1266" s="10"/>
      <c r="V1266" s="11"/>
      <c r="W1266" s="12"/>
      <c r="X1266" s="12"/>
    </row>
    <row r="1267" spans="1:24" x14ac:dyDescent="0.2">
      <c r="A1267" s="3">
        <v>1976.06</v>
      </c>
      <c r="B1267" s="4">
        <v>101.8</v>
      </c>
      <c r="C1267" s="1">
        <v>3.76</v>
      </c>
      <c r="D1267" s="4">
        <v>9.25</v>
      </c>
      <c r="E1267" s="4">
        <v>56.8</v>
      </c>
      <c r="F1267" s="1">
        <f t="shared" ca="1" si="196"/>
        <v>1976.4583333332375</v>
      </c>
      <c r="G1267" s="5">
        <v>7.86</v>
      </c>
      <c r="H1267" s="1">
        <f t="shared" ca="1" si="192"/>
        <v>489.290588028169</v>
      </c>
      <c r="I1267" s="1">
        <f t="shared" ca="1" si="193"/>
        <v>18.072029577464789</v>
      </c>
      <c r="J1267" s="6">
        <f t="shared" ca="1" si="197"/>
        <v>90682.399268426816</v>
      </c>
      <c r="K1267" s="1">
        <f t="shared" ca="1" si="194"/>
        <v>44.459115316901404</v>
      </c>
      <c r="L1267" s="6">
        <f t="shared" ca="1" si="195"/>
        <v>8239.8054345083292</v>
      </c>
      <c r="M1267" s="7">
        <f t="shared" ca="1" si="188"/>
        <v>11.5438416314171</v>
      </c>
      <c r="N1267" s="8">
        <f ca="1">J1267/AVERAGE(L1147:L1266)</f>
        <v>13.779039853350039</v>
      </c>
      <c r="O1267" s="13">
        <f ca="1">1/M1267-(G1267/100-(((E1267/E1147)^(1/10))-1))</f>
        <v>6.5769695495819097E-2</v>
      </c>
      <c r="P1267" s="5">
        <f ca="1">((G1267/G1268+G1267/1200+((1+G1268/1200)^(-119))*(1-G1267/G1268)))</f>
        <v>1.0086144194586297</v>
      </c>
      <c r="Q1267" s="5">
        <f ca="1">Q1266*P1266*E1266/E1267</f>
        <v>10.466134786582916</v>
      </c>
      <c r="R1267" s="10">
        <f t="shared" ca="1" si="189"/>
        <v>7.1984653442048074E-2</v>
      </c>
      <c r="S1267" s="10">
        <f t="shared" ca="1" si="190"/>
        <v>3.9126818913099326E-2</v>
      </c>
      <c r="T1267" s="10">
        <f t="shared" ca="1" si="191"/>
        <v>3.2857834528948748E-2</v>
      </c>
      <c r="U1267" s="10"/>
      <c r="V1267" s="11"/>
      <c r="W1267" s="12"/>
      <c r="X1267" s="12"/>
    </row>
    <row r="1268" spans="1:24" x14ac:dyDescent="0.2">
      <c r="A1268" s="3">
        <v>1976.07</v>
      </c>
      <c r="B1268" s="4">
        <v>104.2</v>
      </c>
      <c r="C1268" s="1">
        <v>3.79</v>
      </c>
      <c r="D1268" s="4">
        <v>9.35</v>
      </c>
      <c r="E1268" s="4">
        <v>57.1</v>
      </c>
      <c r="F1268" s="1">
        <f t="shared" ca="1" si="196"/>
        <v>1976.5416666665708</v>
      </c>
      <c r="G1268" s="5">
        <v>7.83</v>
      </c>
      <c r="H1268" s="1">
        <f t="shared" ca="1" si="192"/>
        <v>498.19461646234674</v>
      </c>
      <c r="I1268" s="1">
        <f t="shared" ca="1" si="193"/>
        <v>18.120514360770578</v>
      </c>
      <c r="J1268" s="6">
        <f t="shared" ca="1" si="197"/>
        <v>92612.485386008586</v>
      </c>
      <c r="K1268" s="1">
        <f t="shared" ca="1" si="194"/>
        <v>44.703643607705772</v>
      </c>
      <c r="L1268" s="6">
        <f t="shared" ca="1" si="195"/>
        <v>8310.2374122762012</v>
      </c>
      <c r="M1268" s="7">
        <f t="shared" ca="1" si="188"/>
        <v>11.757490488689909</v>
      </c>
      <c r="N1268" s="8">
        <f ca="1">J1268/AVERAGE(L1148:L1267)</f>
        <v>14.033225918703817</v>
      </c>
      <c r="O1268" s="13">
        <f ca="1">1/M1268-(G1268/100-(((E1268/E1148)^(1/10))-1))</f>
        <v>6.4726844830016686E-2</v>
      </c>
      <c r="P1268" s="5">
        <f ca="1">((G1268/G1269+G1268/1200+((1+G1269/1200)^(-119))*(1-G1268/G1269)))</f>
        <v>1.0106646066851026</v>
      </c>
      <c r="Q1268" s="5">
        <f ca="1">Q1267*P1267*E1267/E1268</f>
        <v>10.500832319214037</v>
      </c>
      <c r="R1268" s="10">
        <f t="shared" ca="1" si="189"/>
        <v>6.7785412056091232E-2</v>
      </c>
      <c r="S1268" s="10">
        <f t="shared" ca="1" si="190"/>
        <v>4.3036614725714406E-2</v>
      </c>
      <c r="T1268" s="10">
        <f t="shared" ca="1" si="191"/>
        <v>2.4748797330376826E-2</v>
      </c>
      <c r="U1268" s="10"/>
      <c r="V1268" s="11"/>
      <c r="W1268" s="12"/>
      <c r="X1268" s="12"/>
    </row>
    <row r="1269" spans="1:24" x14ac:dyDescent="0.2">
      <c r="A1269" s="3">
        <v>1976.08</v>
      </c>
      <c r="B1269" s="4">
        <v>103.3</v>
      </c>
      <c r="C1269" s="1">
        <v>3.82</v>
      </c>
      <c r="D1269" s="4">
        <v>9.4499999999999993</v>
      </c>
      <c r="E1269" s="4">
        <v>57.4</v>
      </c>
      <c r="F1269" s="1">
        <f t="shared" ca="1" si="196"/>
        <v>1976.624999999904</v>
      </c>
      <c r="G1269" s="5">
        <v>7.77</v>
      </c>
      <c r="H1269" s="1">
        <f t="shared" ca="1" si="192"/>
        <v>491.31027700348432</v>
      </c>
      <c r="I1269" s="1">
        <f t="shared" ca="1" si="193"/>
        <v>18.168492334494772</v>
      </c>
      <c r="J1269" s="6">
        <f t="shared" ca="1" si="197"/>
        <v>91614.167322095993</v>
      </c>
      <c r="K1269" s="1">
        <f t="shared" ca="1" si="194"/>
        <v>44.945615853658531</v>
      </c>
      <c r="L1269" s="6">
        <f t="shared" ca="1" si="195"/>
        <v>8380.9669041026809</v>
      </c>
      <c r="M1269" s="7">
        <f t="shared" ca="1" si="188"/>
        <v>11.597986002509248</v>
      </c>
      <c r="N1269" s="8">
        <f ca="1">J1269/AVERAGE(L1149:L1268)</f>
        <v>13.842562825921185</v>
      </c>
      <c r="O1269" s="13">
        <f ca="1">1/M1269-(G1269/100-(((E1269/E1149)^(1/10))-1))</f>
        <v>6.6401884511022441E-2</v>
      </c>
      <c r="P1269" s="5">
        <f ca="1">((G1269/G1270+G1269/1200+((1+G1270/1200)^(-119))*(1-G1269/G1270)))</f>
        <v>1.0189914585181015</v>
      </c>
      <c r="Q1269" s="5">
        <f ca="1">Q1268*P1268*E1268/E1269</f>
        <v>10.55735186768576</v>
      </c>
      <c r="R1269" s="10">
        <f t="shared" ca="1" si="189"/>
        <v>7.1162833541595472E-2</v>
      </c>
      <c r="S1269" s="10">
        <f t="shared" ca="1" si="190"/>
        <v>4.3869515569996187E-2</v>
      </c>
      <c r="T1269" s="10">
        <f t="shared" ca="1" si="191"/>
        <v>2.7293317971599285E-2</v>
      </c>
      <c r="U1269" s="10"/>
      <c r="V1269" s="11"/>
      <c r="W1269" s="12"/>
      <c r="X1269" s="12"/>
    </row>
    <row r="1270" spans="1:24" x14ac:dyDescent="0.2">
      <c r="A1270" s="3">
        <v>1976.09</v>
      </c>
      <c r="B1270" s="4">
        <v>105.5</v>
      </c>
      <c r="C1270" s="1">
        <v>3.85</v>
      </c>
      <c r="D1270" s="4">
        <v>9.5500000000000007</v>
      </c>
      <c r="E1270" s="4">
        <v>57.6</v>
      </c>
      <c r="F1270" s="1">
        <f t="shared" ca="1" si="196"/>
        <v>1976.7083333332373</v>
      </c>
      <c r="G1270" s="5">
        <v>7.59</v>
      </c>
      <c r="H1270" s="1">
        <f t="shared" ca="1" si="192"/>
        <v>500.03153645833328</v>
      </c>
      <c r="I1270" s="1">
        <f t="shared" ca="1" si="193"/>
        <v>18.247596354166664</v>
      </c>
      <c r="J1270" s="6">
        <f t="shared" ca="1" si="197"/>
        <v>93523.963423818233</v>
      </c>
      <c r="K1270" s="1">
        <f t="shared" ca="1" si="194"/>
        <v>45.263518229166664</v>
      </c>
      <c r="L1270" s="6">
        <f t="shared" ca="1" si="195"/>
        <v>8465.9132767532137</v>
      </c>
      <c r="M1270" s="7">
        <f t="shared" ca="1" si="188"/>
        <v>11.80599094953979</v>
      </c>
      <c r="N1270" s="8">
        <f ca="1">J1270/AVERAGE(L1150:L1269)</f>
        <v>14.089874827138564</v>
      </c>
      <c r="O1270" s="13">
        <f ca="1">1/M1270-(G1270/100-(((E1270/E1150)^(1/10))-1))</f>
        <v>6.7050799195108132E-2</v>
      </c>
      <c r="P1270" s="5">
        <f ca="1">((G1270/G1271+G1270/1200+((1+G1271/1200)^(-119))*(1-G1270/G1271)))</f>
        <v>1.018940201004066</v>
      </c>
      <c r="Q1270" s="5">
        <f ca="1">Q1269*P1269*E1269/E1270</f>
        <v>10.720497727124755</v>
      </c>
      <c r="R1270" s="10">
        <f t="shared" ca="1" si="189"/>
        <v>6.5816844211692205E-2</v>
      </c>
      <c r="S1270" s="10">
        <f t="shared" ca="1" si="190"/>
        <v>4.0368985530300217E-2</v>
      </c>
      <c r="T1270" s="10">
        <f t="shared" ca="1" si="191"/>
        <v>2.5447858681391988E-2</v>
      </c>
      <c r="U1270" s="10"/>
      <c r="V1270" s="11"/>
      <c r="W1270" s="12"/>
      <c r="X1270" s="12"/>
    </row>
    <row r="1271" spans="1:24" x14ac:dyDescent="0.2">
      <c r="A1271" s="3">
        <v>1976.1</v>
      </c>
      <c r="B1271" s="4">
        <v>101.9</v>
      </c>
      <c r="C1271" s="1">
        <v>3.9166699999999999</v>
      </c>
      <c r="D1271" s="4">
        <v>9.67</v>
      </c>
      <c r="E1271" s="4">
        <v>57.9</v>
      </c>
      <c r="F1271" s="1">
        <f t="shared" ca="1" si="196"/>
        <v>1976.7916666665706</v>
      </c>
      <c r="G1271" s="5">
        <v>7.41</v>
      </c>
      <c r="H1271" s="1">
        <f t="shared" ca="1" si="192"/>
        <v>480.46641968911922</v>
      </c>
      <c r="I1271" s="1">
        <f t="shared" ca="1" si="193"/>
        <v>18.467403454404145</v>
      </c>
      <c r="J1271" s="6">
        <f t="shared" ca="1" si="197"/>
        <v>90152.419007611912</v>
      </c>
      <c r="K1271" s="1">
        <f t="shared" ca="1" si="194"/>
        <v>45.59480155440415</v>
      </c>
      <c r="L1271" s="6">
        <f t="shared" ca="1" si="195"/>
        <v>8555.1903022925144</v>
      </c>
      <c r="M1271" s="7">
        <f t="shared" ca="1" si="188"/>
        <v>11.345696136316699</v>
      </c>
      <c r="N1271" s="8">
        <f ca="1">J1271/AVERAGE(L1151:L1270)</f>
        <v>13.541591689930147</v>
      </c>
      <c r="O1271" s="13">
        <f ca="1">1/M1271-(G1271/100-(((E1271/E1151)^(1/10))-1))</f>
        <v>7.2191659112081932E-2</v>
      </c>
      <c r="P1271" s="5">
        <f ca="1">((G1271/G1272+G1271/1200+((1+G1272/1200)^(-119))*(1-G1271/G1272)))</f>
        <v>1.0146294332391081</v>
      </c>
      <c r="Q1271" s="5">
        <f ca="1">Q1270*P1270*E1270/E1271</f>
        <v>10.866947424437852</v>
      </c>
      <c r="R1271" s="10">
        <f t="shared" ca="1" si="189"/>
        <v>6.9544710671768151E-2</v>
      </c>
      <c r="S1271" s="10">
        <f t="shared" ca="1" si="190"/>
        <v>3.9651868739782214E-2</v>
      </c>
      <c r="T1271" s="10">
        <f t="shared" ca="1" si="191"/>
        <v>2.9892841931985936E-2</v>
      </c>
      <c r="U1271" s="10"/>
      <c r="V1271" s="11"/>
      <c r="W1271" s="12"/>
      <c r="X1271" s="12"/>
    </row>
    <row r="1272" spans="1:24" x14ac:dyDescent="0.2">
      <c r="A1272" s="3">
        <v>1976.11</v>
      </c>
      <c r="B1272" s="4">
        <v>101.2</v>
      </c>
      <c r="C1272" s="1">
        <v>3.98333</v>
      </c>
      <c r="D1272" s="4">
        <v>9.7899999999999991</v>
      </c>
      <c r="E1272" s="4">
        <v>58</v>
      </c>
      <c r="F1272" s="1">
        <f t="shared" ca="1" si="196"/>
        <v>1976.8749999999038</v>
      </c>
      <c r="G1272" s="5">
        <v>7.29</v>
      </c>
      <c r="H1272" s="1">
        <f t="shared" ca="1" si="192"/>
        <v>476.34316551724135</v>
      </c>
      <c r="I1272" s="1">
        <f t="shared" ca="1" si="193"/>
        <v>18.749328275689656</v>
      </c>
      <c r="J1272" s="6">
        <f t="shared" ca="1" si="197"/>
        <v>89671.920849817048</v>
      </c>
      <c r="K1272" s="1">
        <f t="shared" ca="1" si="194"/>
        <v>46.081023620689649</v>
      </c>
      <c r="L1272" s="6">
        <f t="shared" ca="1" si="195"/>
        <v>8674.7836474279538</v>
      </c>
      <c r="M1272" s="7">
        <f t="shared" ca="1" si="188"/>
        <v>11.248855860507962</v>
      </c>
      <c r="N1272" s="8">
        <f ca="1">J1272/AVERAGE(L1152:L1271)</f>
        <v>13.427973102245351</v>
      </c>
      <c r="O1272" s="13">
        <f ca="1">1/M1272-(G1272/100-(((E1272/E1152)^(1/10))-1))</f>
        <v>7.4333053535413127E-2</v>
      </c>
      <c r="P1272" s="5">
        <f ca="1">((G1272/G1273+G1272/1200+((1+G1273/1200)^(-119))*(1-G1272/G1273)))</f>
        <v>1.0362174650586484</v>
      </c>
      <c r="Q1272" s="5">
        <f ca="1">Q1271*P1271*E1271/E1272</f>
        <v>11.006914491285707</v>
      </c>
      <c r="R1272" s="10">
        <f t="shared" ca="1" si="189"/>
        <v>7.3741610091351717E-2</v>
      </c>
      <c r="S1272" s="10">
        <f t="shared" ca="1" si="190"/>
        <v>4.0173409496399914E-2</v>
      </c>
      <c r="T1272" s="10">
        <f t="shared" ca="1" si="191"/>
        <v>3.3568200594951803E-2</v>
      </c>
      <c r="U1272" s="10"/>
      <c r="V1272" s="11"/>
      <c r="W1272" s="12"/>
      <c r="X1272" s="12"/>
    </row>
    <row r="1273" spans="1:24" x14ac:dyDescent="0.2">
      <c r="A1273" s="3">
        <v>1976.12</v>
      </c>
      <c r="B1273" s="4">
        <v>104.7</v>
      </c>
      <c r="C1273" s="1">
        <v>4.05</v>
      </c>
      <c r="D1273" s="4">
        <v>9.91</v>
      </c>
      <c r="E1273" s="4">
        <v>58.2</v>
      </c>
      <c r="F1273" s="1">
        <f t="shared" ca="1" si="196"/>
        <v>1976.9583333332371</v>
      </c>
      <c r="G1273" s="5">
        <v>6.87</v>
      </c>
      <c r="H1273" s="1">
        <f t="shared" ca="1" si="192"/>
        <v>491.12395360824735</v>
      </c>
      <c r="I1273" s="1">
        <f t="shared" ca="1" si="193"/>
        <v>18.997631443298967</v>
      </c>
      <c r="J1273" s="6">
        <f t="shared" ca="1" si="197"/>
        <v>92752.440542227661</v>
      </c>
      <c r="K1273" s="1">
        <f t="shared" ca="1" si="194"/>
        <v>46.485562371134016</v>
      </c>
      <c r="L1273" s="6">
        <f t="shared" ca="1" si="195"/>
        <v>8779.1469510360675</v>
      </c>
      <c r="M1273" s="7">
        <f t="shared" ca="1" si="188"/>
        <v>11.597589726582937</v>
      </c>
      <c r="N1273" s="8">
        <f ca="1">J1273/AVERAGE(L1153:L1272)</f>
        <v>13.845167133360254</v>
      </c>
      <c r="O1273" s="13">
        <f ca="1">1/M1273-(G1273/100-(((E1273/E1153)^(1/10))-1))</f>
        <v>7.6224314233364635E-2</v>
      </c>
      <c r="P1273" s="5">
        <f ca="1">((G1273/G1274+G1273/1200+((1+G1274/1200)^(-119))*(1-G1273/G1274)))</f>
        <v>0.98168657038634366</v>
      </c>
      <c r="Q1273" s="5">
        <f ca="1">Q1272*P1272*E1272/E1273</f>
        <v>11.366362678214569</v>
      </c>
      <c r="R1273" s="10">
        <f t="shared" ca="1" si="189"/>
        <v>7.1839431937081644E-2</v>
      </c>
      <c r="S1273" s="10">
        <f t="shared" ca="1" si="190"/>
        <v>3.8387610610941314E-2</v>
      </c>
      <c r="T1273" s="10">
        <f t="shared" ca="1" si="191"/>
        <v>3.345182132614033E-2</v>
      </c>
      <c r="U1273" s="10"/>
      <c r="V1273" s="11"/>
      <c r="W1273" s="12"/>
      <c r="X1273" s="12"/>
    </row>
    <row r="1274" spans="1:24" x14ac:dyDescent="0.2">
      <c r="A1274" s="3">
        <v>1977.01</v>
      </c>
      <c r="B1274" s="4">
        <v>103.8</v>
      </c>
      <c r="C1274" s="1">
        <v>4.0966699999999996</v>
      </c>
      <c r="D1274" s="4">
        <v>9.9666700000000006</v>
      </c>
      <c r="E1274" s="4">
        <v>58.5</v>
      </c>
      <c r="F1274" s="1">
        <f t="shared" ca="1" si="196"/>
        <v>1977.0416666665703</v>
      </c>
      <c r="G1274" s="5">
        <v>7.21</v>
      </c>
      <c r="H1274" s="1">
        <f t="shared" ca="1" si="192"/>
        <v>484.40532307692303</v>
      </c>
      <c r="I1274" s="1">
        <f t="shared" ca="1" si="193"/>
        <v>19.118003418974357</v>
      </c>
      <c r="J1274" s="6">
        <f t="shared" ca="1" si="197"/>
        <v>91784.458320145524</v>
      </c>
      <c r="K1274" s="1">
        <f t="shared" ca="1" si="194"/>
        <v>46.511637777948721</v>
      </c>
      <c r="L1274" s="6">
        <f t="shared" ca="1" si="195"/>
        <v>8812.961533773072</v>
      </c>
      <c r="M1274" s="7">
        <f t="shared" ref="M1274:M1337" ca="1" si="198">H1274/AVERAGE(K1154:K1273)</f>
        <v>11.437961346787551</v>
      </c>
      <c r="N1274" s="8">
        <f ca="1">J1274/AVERAGE(L1154:L1273)</f>
        <v>13.65610062671408</v>
      </c>
      <c r="O1274" s="13">
        <f ca="1">1/M1274-(G1274/100-(((E1274/E1154)^(1/10))-1))</f>
        <v>7.45721288198717E-2</v>
      </c>
      <c r="P1274" s="5">
        <f ca="1">((G1274/G1275+G1274/1200+((1+G1275/1200)^(-119))*(1-G1274/G1275)))</f>
        <v>0.99338209216165363</v>
      </c>
      <c r="Q1274" s="5">
        <f ca="1">Q1273*P1273*E1273/E1274</f>
        <v>11.100984028188186</v>
      </c>
      <c r="R1274" s="10">
        <f t="shared" ca="1" si="189"/>
        <v>7.9237367315651008E-2</v>
      </c>
      <c r="S1274" s="10">
        <f t="shared" ca="1" si="190"/>
        <v>4.10217667319277E-2</v>
      </c>
      <c r="T1274" s="10">
        <f t="shared" ca="1" si="191"/>
        <v>3.8215600583723308E-2</v>
      </c>
      <c r="U1274" s="10"/>
      <c r="V1274" s="11"/>
      <c r="W1274" s="12"/>
      <c r="X1274" s="12"/>
    </row>
    <row r="1275" spans="1:24" x14ac:dyDescent="0.2">
      <c r="A1275" s="3">
        <v>1977.02</v>
      </c>
      <c r="B1275" s="4">
        <v>101</v>
      </c>
      <c r="C1275" s="1">
        <v>4.1433299999999997</v>
      </c>
      <c r="D1275" s="4">
        <v>10.023300000000001</v>
      </c>
      <c r="E1275" s="4">
        <v>59.1</v>
      </c>
      <c r="F1275" s="1">
        <f t="shared" ca="1" si="196"/>
        <v>1977.1249999999036</v>
      </c>
      <c r="G1275" s="5">
        <v>7.39</v>
      </c>
      <c r="H1275" s="1">
        <f t="shared" ca="1" si="192"/>
        <v>466.55335025380708</v>
      </c>
      <c r="I1275" s="1">
        <f t="shared" ca="1" si="193"/>
        <v>19.139450422842636</v>
      </c>
      <c r="J1275" s="6">
        <f t="shared" ca="1" si="197"/>
        <v>88704.10065898177</v>
      </c>
      <c r="K1275" s="1">
        <f t="shared" ca="1" si="194"/>
        <v>46.301031639593909</v>
      </c>
      <c r="L1275" s="6">
        <f t="shared" ca="1" si="195"/>
        <v>8803.0476449026919</v>
      </c>
      <c r="M1275" s="7">
        <f t="shared" ca="1" si="198"/>
        <v>11.014841854222777</v>
      </c>
      <c r="N1275" s="8">
        <f ca="1">J1275/AVERAGE(L1155:L1274)</f>
        <v>13.154123053942888</v>
      </c>
      <c r="O1275" s="13">
        <f ca="1">1/M1275-(G1275/100-(((E1275/E1155)^(1/10))-1))</f>
        <v>7.721197981701311E-2</v>
      </c>
      <c r="P1275" s="5">
        <f ca="1">((G1275/G1276+G1275/1200+((1+G1276/1200)^(-119))*(1-G1275/G1276)))</f>
        <v>1.0012631318497678</v>
      </c>
      <c r="Q1275" s="5">
        <f ca="1">Q1274*P1274*E1274/E1275</f>
        <v>10.915564234010471</v>
      </c>
      <c r="R1275" s="10">
        <f t="shared" ref="R1275:R1338" ca="1" si="199">(($J1395/$J1275)^(1/10)-1)</f>
        <v>8.9339489756051327E-2</v>
      </c>
      <c r="S1275" s="10">
        <f t="shared" ref="S1275:S1338" ca="1" si="200">(($Q1395/$Q1275)^(1/10)-1)</f>
        <v>4.1764967267658104E-2</v>
      </c>
      <c r="T1275" s="10">
        <f t="shared" ref="T1275:T1338" ca="1" si="201">R1275-S1275</f>
        <v>4.7574522488393223E-2</v>
      </c>
      <c r="U1275" s="10"/>
      <c r="V1275" s="11"/>
      <c r="W1275" s="12"/>
      <c r="X1275" s="12"/>
    </row>
    <row r="1276" spans="1:24" x14ac:dyDescent="0.2">
      <c r="A1276" s="3">
        <v>1977.03</v>
      </c>
      <c r="B1276" s="4">
        <v>100.6</v>
      </c>
      <c r="C1276" s="1">
        <v>4.1900000000000004</v>
      </c>
      <c r="D1276" s="4">
        <v>10.08</v>
      </c>
      <c r="E1276" s="4">
        <v>59.5</v>
      </c>
      <c r="F1276" s="1">
        <f t="shared" ca="1" si="196"/>
        <v>1977.2083333332369</v>
      </c>
      <c r="G1276" s="5">
        <v>7.46</v>
      </c>
      <c r="H1276" s="1">
        <f t="shared" ca="1" si="192"/>
        <v>461.58154285714278</v>
      </c>
      <c r="I1276" s="1">
        <f t="shared" ca="1" si="193"/>
        <v>19.224917142857144</v>
      </c>
      <c r="J1276" s="6">
        <f t="shared" ca="1" si="197"/>
        <v>88063.4259005114</v>
      </c>
      <c r="K1276" s="1">
        <f t="shared" ca="1" si="194"/>
        <v>46.249919999999996</v>
      </c>
      <c r="L1276" s="6">
        <f t="shared" ca="1" si="195"/>
        <v>8823.8502293951788</v>
      </c>
      <c r="M1276" s="7">
        <f t="shared" ca="1" si="198"/>
        <v>10.895746511662738</v>
      </c>
      <c r="N1276" s="8">
        <f ca="1">J1276/AVERAGE(L1156:L1275)</f>
        <v>13.015883122750955</v>
      </c>
      <c r="O1276" s="13">
        <f ca="1">1/M1276-(G1276/100-(((E1276/E1156)^(1/10))-1))</f>
        <v>7.7897822669790812E-2</v>
      </c>
      <c r="P1276" s="5">
        <f ca="1">((G1276/G1277+G1276/1200+((1+G1277/1200)^(-119))*(1-G1276/G1277)))</f>
        <v>1.0125353142511471</v>
      </c>
      <c r="Q1276" s="5">
        <f ca="1">Q1275*P1275*E1275/E1276</f>
        <v>10.855877395351104</v>
      </c>
      <c r="R1276" s="10">
        <f t="shared" ca="1" si="199"/>
        <v>9.4320159578388463E-2</v>
      </c>
      <c r="S1276" s="10">
        <f t="shared" ca="1" si="200"/>
        <v>4.2498238359535589E-2</v>
      </c>
      <c r="T1276" s="10">
        <f t="shared" ca="1" si="201"/>
        <v>5.1821921218852873E-2</v>
      </c>
      <c r="U1276" s="10"/>
      <c r="V1276" s="11"/>
      <c r="W1276" s="12"/>
      <c r="X1276" s="12"/>
    </row>
    <row r="1277" spans="1:24" x14ac:dyDescent="0.2">
      <c r="A1277" s="3">
        <v>1977.04</v>
      </c>
      <c r="B1277" s="4">
        <v>99.05</v>
      </c>
      <c r="C1277" s="1">
        <v>4.2466699999999999</v>
      </c>
      <c r="D1277" s="4">
        <v>10.193300000000001</v>
      </c>
      <c r="E1277" s="4">
        <v>60</v>
      </c>
      <c r="F1277" s="1">
        <f t="shared" ca="1" si="196"/>
        <v>1977.2916666665701</v>
      </c>
      <c r="G1277" s="5">
        <v>7.37</v>
      </c>
      <c r="H1277" s="1">
        <f t="shared" ca="1" si="192"/>
        <v>450.68245249999995</v>
      </c>
      <c r="I1277" s="1">
        <f t="shared" ca="1" si="193"/>
        <v>19.322560833499999</v>
      </c>
      <c r="J1277" s="6">
        <f t="shared" ca="1" si="197"/>
        <v>86291.235612517921</v>
      </c>
      <c r="K1277" s="1">
        <f t="shared" ca="1" si="194"/>
        <v>46.380024665000001</v>
      </c>
      <c r="L1277" s="6">
        <f t="shared" ca="1" si="195"/>
        <v>8880.2872485520347</v>
      </c>
      <c r="M1277" s="7">
        <f t="shared" ca="1" si="198"/>
        <v>10.636037409141354</v>
      </c>
      <c r="N1277" s="8">
        <f ca="1">J1277/AVERAGE(L1157:L1276)</f>
        <v>12.710931427883889</v>
      </c>
      <c r="O1277" s="13">
        <f ca="1">1/M1277-(G1277/100-(((E1277/E1157)^(1/10))-1))</f>
        <v>8.1605709886888533E-2</v>
      </c>
      <c r="P1277" s="5">
        <f ca="1">((G1277/G1278+G1277/1200+((1+G1278/1200)^(-119))*(1-G1277/G1278)))</f>
        <v>0.99984783618779671</v>
      </c>
      <c r="Q1277" s="5">
        <f ca="1">Q1276*P1276*E1276/E1277</f>
        <v>10.900359569723975</v>
      </c>
      <c r="R1277" s="10">
        <f t="shared" ca="1" si="199"/>
        <v>9.5021562613185173E-2</v>
      </c>
      <c r="S1277" s="10">
        <f t="shared" ca="1" si="200"/>
        <v>3.6567249736940699E-2</v>
      </c>
      <c r="T1277" s="10">
        <f t="shared" ca="1" si="201"/>
        <v>5.8454312876244474E-2</v>
      </c>
      <c r="U1277" s="10"/>
      <c r="V1277" s="11"/>
      <c r="W1277" s="12"/>
      <c r="X1277" s="12"/>
    </row>
    <row r="1278" spans="1:24" x14ac:dyDescent="0.2">
      <c r="A1278" s="3">
        <v>1977.05</v>
      </c>
      <c r="B1278" s="4">
        <v>98.76</v>
      </c>
      <c r="C1278" s="1">
        <v>4.3033299999999999</v>
      </c>
      <c r="D1278" s="4">
        <v>10.306699999999999</v>
      </c>
      <c r="E1278" s="4">
        <v>60.3</v>
      </c>
      <c r="F1278" s="1">
        <f t="shared" ca="1" si="196"/>
        <v>1977.3749999999034</v>
      </c>
      <c r="G1278" s="5">
        <v>7.46</v>
      </c>
      <c r="H1278" s="1">
        <f t="shared" ca="1" si="192"/>
        <v>447.1273014925373</v>
      </c>
      <c r="I1278" s="1">
        <f t="shared" ca="1" si="193"/>
        <v>19.482951906965177</v>
      </c>
      <c r="J1278" s="6">
        <f t="shared" ca="1" si="197"/>
        <v>85921.401583748477</v>
      </c>
      <c r="K1278" s="1">
        <f t="shared" ca="1" si="194"/>
        <v>46.662686900497505</v>
      </c>
      <c r="L1278" s="6">
        <f t="shared" ca="1" si="195"/>
        <v>8966.8500374971682</v>
      </c>
      <c r="M1278" s="7">
        <f t="shared" ca="1" si="198"/>
        <v>10.548486693556992</v>
      </c>
      <c r="N1278" s="8">
        <f ca="1">J1278/AVERAGE(L1158:L1277)</f>
        <v>12.612312925720722</v>
      </c>
      <c r="O1278" s="13">
        <f ca="1">1/M1278-(G1278/100-(((E1278/E1158)^(1/10))-1))</f>
        <v>8.1695254846814669E-2</v>
      </c>
      <c r="P1278" s="5">
        <f ca="1">((G1278/G1279+G1278/1200+((1+G1279/1200)^(-119))*(1-G1278/G1279)))</f>
        <v>1.0189038765071172</v>
      </c>
      <c r="Q1278" s="5">
        <f ca="1">Q1277*P1277*E1277/E1278</f>
        <v>10.844478536773591</v>
      </c>
      <c r="R1278" s="10">
        <f t="shared" ca="1" si="199"/>
        <v>9.5294936166097299E-2</v>
      </c>
      <c r="S1278" s="10">
        <f t="shared" ca="1" si="200"/>
        <v>3.3304986560434235E-2</v>
      </c>
      <c r="T1278" s="10">
        <f t="shared" ca="1" si="201"/>
        <v>6.1989949605663064E-2</v>
      </c>
      <c r="U1278" s="10"/>
      <c r="V1278" s="11"/>
      <c r="W1278" s="12"/>
      <c r="X1278" s="12"/>
    </row>
    <row r="1279" spans="1:24" x14ac:dyDescent="0.2">
      <c r="A1279" s="3">
        <v>1977.06</v>
      </c>
      <c r="B1279" s="4">
        <v>99.29</v>
      </c>
      <c r="C1279" s="1">
        <v>4.3600000000000003</v>
      </c>
      <c r="D1279" s="4">
        <v>10.42</v>
      </c>
      <c r="E1279" s="4">
        <v>60.7</v>
      </c>
      <c r="F1279" s="1">
        <f t="shared" ca="1" si="196"/>
        <v>1977.4583333332366</v>
      </c>
      <c r="G1279" s="5">
        <v>7.28</v>
      </c>
      <c r="H1279" s="1">
        <f t="shared" ca="1" si="192"/>
        <v>446.56454481054362</v>
      </c>
      <c r="I1279" s="1">
        <f t="shared" ca="1" si="193"/>
        <v>19.609441186161447</v>
      </c>
      <c r="J1279" s="6">
        <f t="shared" ca="1" si="197"/>
        <v>86127.27817879041</v>
      </c>
      <c r="K1279" s="1">
        <f t="shared" ca="1" si="194"/>
        <v>46.864765403624382</v>
      </c>
      <c r="L1279" s="6">
        <f t="shared" ca="1" si="195"/>
        <v>9038.6367068485852</v>
      </c>
      <c r="M1279" s="7">
        <f t="shared" ca="1" si="198"/>
        <v>10.530023959090755</v>
      </c>
      <c r="N1279" s="8">
        <f ca="1">J1279/AVERAGE(L1159:L1278)</f>
        <v>12.596542842152298</v>
      </c>
      <c r="O1279" s="13">
        <f ca="1">1/M1279-(G1279/100-(((E1279/E1159)^(1/10))-1))</f>
        <v>8.4044111752430428E-2</v>
      </c>
      <c r="P1279" s="5">
        <f ca="1">((G1279/G1280+G1279/1200+((1+G1280/1200)^(-119))*(1-G1279/G1280)))</f>
        <v>1.0025501542407664</v>
      </c>
      <c r="Q1279" s="5">
        <f ca="1">Q1278*P1278*E1278/E1279</f>
        <v>10.976667505023977</v>
      </c>
      <c r="R1279" s="10">
        <f t="shared" ca="1" si="199"/>
        <v>9.9475403338105339E-2</v>
      </c>
      <c r="S1279" s="10">
        <f t="shared" ca="1" si="200"/>
        <v>3.3863681104560062E-2</v>
      </c>
      <c r="T1279" s="10">
        <f t="shared" ca="1" si="201"/>
        <v>6.5611722233545278E-2</v>
      </c>
      <c r="U1279" s="10"/>
      <c r="V1279" s="11"/>
      <c r="W1279" s="12"/>
      <c r="X1279" s="12"/>
    </row>
    <row r="1280" spans="1:24" x14ac:dyDescent="0.2">
      <c r="A1280" s="3">
        <v>1977.07</v>
      </c>
      <c r="B1280" s="4">
        <v>100.2</v>
      </c>
      <c r="C1280" s="1">
        <v>4.4066700000000001</v>
      </c>
      <c r="D1280" s="4">
        <v>10.5167</v>
      </c>
      <c r="E1280" s="4">
        <v>61</v>
      </c>
      <c r="F1280" s="1">
        <f t="shared" ca="1" si="196"/>
        <v>1977.5416666665699</v>
      </c>
      <c r="G1280" s="5">
        <v>7.33</v>
      </c>
      <c r="H1280" s="1">
        <f t="shared" ca="1" si="192"/>
        <v>448.44099344262298</v>
      </c>
      <c r="I1280" s="1">
        <f t="shared" ca="1" si="193"/>
        <v>19.72187098377049</v>
      </c>
      <c r="J1280" s="6">
        <f t="shared" ca="1" si="197"/>
        <v>86806.155784611183</v>
      </c>
      <c r="K1280" s="1">
        <f t="shared" ca="1" si="194"/>
        <v>47.067059837704917</v>
      </c>
      <c r="L1280" s="6">
        <f t="shared" ca="1" si="195"/>
        <v>9110.9211431139756</v>
      </c>
      <c r="M1280" s="7">
        <f t="shared" ca="1" si="198"/>
        <v>10.567692447775409</v>
      </c>
      <c r="N1280" s="8">
        <f ca="1">J1280/AVERAGE(L1160:L1279)</f>
        <v>12.647994539435667</v>
      </c>
      <c r="O1280" s="13">
        <f ca="1">1/M1280-(G1280/100-(((E1280/E1160)^(1/10))-1))</f>
        <v>8.341074274420103E-2</v>
      </c>
      <c r="P1280" s="5">
        <f ca="1">((G1280/G1281+G1280/1200+((1+G1281/1200)^(-119))*(1-G1280/G1281)))</f>
        <v>1.0012002758042795</v>
      </c>
      <c r="Q1280" s="5">
        <f ca="1">Q1279*P1279*E1279/E1280</f>
        <v>10.950538422997242</v>
      </c>
      <c r="R1280" s="10">
        <f t="shared" ca="1" si="199"/>
        <v>0.10170574691312262</v>
      </c>
      <c r="S1280" s="10">
        <f t="shared" ca="1" si="200"/>
        <v>3.4213911769439331E-2</v>
      </c>
      <c r="T1280" s="10">
        <f t="shared" ca="1" si="201"/>
        <v>6.7491835143683288E-2</v>
      </c>
      <c r="U1280" s="10"/>
      <c r="V1280" s="11"/>
      <c r="W1280" s="12"/>
      <c r="X1280" s="12"/>
    </row>
    <row r="1281" spans="1:24" x14ac:dyDescent="0.2">
      <c r="A1281" s="3">
        <v>1977.08</v>
      </c>
      <c r="B1281" s="4">
        <v>97.75</v>
      </c>
      <c r="C1281" s="1">
        <v>4.4533300000000002</v>
      </c>
      <c r="D1281" s="4">
        <v>10.613300000000001</v>
      </c>
      <c r="E1281" s="4">
        <v>61.2</v>
      </c>
      <c r="F1281" s="1">
        <f t="shared" ca="1" si="196"/>
        <v>1977.6249999999031</v>
      </c>
      <c r="G1281" s="5">
        <v>7.4</v>
      </c>
      <c r="H1281" s="1">
        <f t="shared" ca="1" si="192"/>
        <v>436.04645833333331</v>
      </c>
      <c r="I1281" s="1">
        <f t="shared" ca="1" si="193"/>
        <v>19.865562908333334</v>
      </c>
      <c r="J1281" s="6">
        <f t="shared" ca="1" si="197"/>
        <v>84727.359398556378</v>
      </c>
      <c r="K1281" s="1">
        <f t="shared" ca="1" si="194"/>
        <v>47.344162416666663</v>
      </c>
      <c r="L1281" s="6">
        <f t="shared" ca="1" si="195"/>
        <v>9199.3543069534371</v>
      </c>
      <c r="M1281" s="7">
        <f t="shared" ca="1" si="198"/>
        <v>10.268385666711</v>
      </c>
      <c r="N1281" s="8">
        <f ca="1">J1281/AVERAGE(L1161:L1280)</f>
        <v>12.297488474266254</v>
      </c>
      <c r="O1281" s="13">
        <f ca="1">1/M1281-(G1281/100-(((E1281/E1161)^(1/10))-1))</f>
        <v>8.5499137405506034E-2</v>
      </c>
      <c r="P1281" s="5">
        <f ca="1">((G1281/G1282+G1281/1200+((1+G1282/1200)^(-119))*(1-G1281/G1282)))</f>
        <v>1.0103846340465472</v>
      </c>
      <c r="Q1281" s="5">
        <f ca="1">Q1280*P1280*E1280/E1281</f>
        <v>10.927853062874544</v>
      </c>
      <c r="R1281" s="10">
        <f t="shared" ca="1" si="199"/>
        <v>0.1107252340667737</v>
      </c>
      <c r="S1281" s="10">
        <f t="shared" ca="1" si="200"/>
        <v>3.2485070408091898E-2</v>
      </c>
      <c r="T1281" s="10">
        <f t="shared" ca="1" si="201"/>
        <v>7.8240163658681805E-2</v>
      </c>
      <c r="U1281" s="10"/>
      <c r="V1281" s="11"/>
      <c r="W1281" s="12"/>
      <c r="X1281" s="12"/>
    </row>
    <row r="1282" spans="1:24" x14ac:dyDescent="0.2">
      <c r="A1282" s="3">
        <v>1977.09</v>
      </c>
      <c r="B1282" s="4">
        <v>96.23</v>
      </c>
      <c r="C1282" s="1">
        <v>4.5</v>
      </c>
      <c r="D1282" s="4">
        <v>10.71</v>
      </c>
      <c r="E1282" s="4">
        <v>61.4</v>
      </c>
      <c r="F1282" s="1">
        <f t="shared" ca="1" si="196"/>
        <v>1977.7083333332364</v>
      </c>
      <c r="G1282" s="5">
        <v>7.34</v>
      </c>
      <c r="H1282" s="1">
        <f t="shared" ca="1" si="192"/>
        <v>427.86773110749186</v>
      </c>
      <c r="I1282" s="1">
        <f t="shared" ca="1" si="193"/>
        <v>20.008363192182411</v>
      </c>
      <c r="J1282" s="6">
        <f t="shared" ca="1" si="197"/>
        <v>83462.148695400494</v>
      </c>
      <c r="K1282" s="1">
        <f t="shared" ca="1" si="194"/>
        <v>47.619904397394137</v>
      </c>
      <c r="L1282" s="6">
        <f t="shared" ca="1" si="195"/>
        <v>9288.9910893457272</v>
      </c>
      <c r="M1282" s="7">
        <f t="shared" ca="1" si="198"/>
        <v>10.067742820070706</v>
      </c>
      <c r="N1282" s="8">
        <f ca="1">J1282/AVERAGE(L1162:L1281)</f>
        <v>12.065823759131622</v>
      </c>
      <c r="O1282" s="13">
        <f ca="1">1/M1282-(G1282/100-(((E1282/E1162)^(1/10))-1))</f>
        <v>8.8069929756703066E-2</v>
      </c>
      <c r="P1282" s="5">
        <f ca="1">((G1282/G1283+G1282/1200+((1+G1283/1200)^(-119))*(1-G1282/G1283)))</f>
        <v>0.99356194027754619</v>
      </c>
      <c r="Q1282" s="5">
        <f ca="1">Q1281*P1281*E1281/E1282</f>
        <v>11.00536955785395</v>
      </c>
      <c r="R1282" s="10">
        <f t="shared" ca="1" si="199"/>
        <v>0.10840109360941352</v>
      </c>
      <c r="S1282" s="10">
        <f t="shared" ca="1" si="200"/>
        <v>2.7534316055390695E-2</v>
      </c>
      <c r="T1282" s="10">
        <f t="shared" ca="1" si="201"/>
        <v>8.0866777554022828E-2</v>
      </c>
      <c r="U1282" s="10"/>
      <c r="V1282" s="11"/>
      <c r="W1282" s="12"/>
      <c r="X1282" s="12"/>
    </row>
    <row r="1283" spans="1:24" x14ac:dyDescent="0.2">
      <c r="A1283" s="3">
        <v>1977.1</v>
      </c>
      <c r="B1283" s="4">
        <v>93.74</v>
      </c>
      <c r="C1283" s="1">
        <v>4.5566700000000004</v>
      </c>
      <c r="D1283" s="4">
        <v>10.77</v>
      </c>
      <c r="E1283" s="4">
        <v>61.6</v>
      </c>
      <c r="F1283" s="1">
        <f t="shared" ca="1" si="196"/>
        <v>1977.7916666665697</v>
      </c>
      <c r="G1283" s="5">
        <v>7.52</v>
      </c>
      <c r="H1283" s="1">
        <f t="shared" ref="H1283:H1346" ca="1" si="202">B1283*$E$1815/E1283</f>
        <v>415.44320162337658</v>
      </c>
      <c r="I1283" s="1">
        <f t="shared" ref="I1283:I1346" ca="1" si="203">C1283*$E$1815/E1283</f>
        <v>20.194554870292208</v>
      </c>
      <c r="J1283" s="6">
        <f t="shared" ca="1" si="197"/>
        <v>81366.825498592487</v>
      </c>
      <c r="K1283" s="1">
        <f t="shared" ref="K1283:K1346" ca="1" si="204">D1283*$E$1815/E1283</f>
        <v>47.731206331168821</v>
      </c>
      <c r="L1283" s="6">
        <f t="shared" ref="L1283:L1346" ca="1" si="205">K1283*(J1283/H1283)</f>
        <v>9348.4180778732771</v>
      </c>
      <c r="M1283" s="7">
        <f t="shared" ca="1" si="198"/>
        <v>9.7666662995565492</v>
      </c>
      <c r="N1283" s="8">
        <f ca="1">J1283/AVERAGE(L1163:L1282)</f>
        <v>11.715003066672731</v>
      </c>
      <c r="O1283" s="13">
        <f ca="1">1/M1283-(G1283/100-(((E1283/E1163)^(1/10))-1))</f>
        <v>8.9361650655281427E-2</v>
      </c>
      <c r="P1283" s="5">
        <f ca="1">((G1283/G1284+G1283/1200+((1+G1284/1200)^(-119))*(1-G1283/G1284)))</f>
        <v>1.0020926949617748</v>
      </c>
      <c r="Q1283" s="5">
        <f ca="1">Q1282*P1282*E1282/E1283</f>
        <v>10.89901465497225</v>
      </c>
      <c r="R1283" s="10">
        <f t="shared" ca="1" si="199"/>
        <v>9.7005940139350155E-2</v>
      </c>
      <c r="S1283" s="10">
        <f t="shared" ca="1" si="200"/>
        <v>2.8413459183427081E-2</v>
      </c>
      <c r="T1283" s="10">
        <f t="shared" ca="1" si="201"/>
        <v>6.8592480955923074E-2</v>
      </c>
      <c r="U1283" s="10"/>
      <c r="V1283" s="11"/>
      <c r="W1283" s="12"/>
      <c r="X1283" s="12"/>
    </row>
    <row r="1284" spans="1:24" x14ac:dyDescent="0.2">
      <c r="A1284" s="3">
        <v>1977.11</v>
      </c>
      <c r="B1284" s="4">
        <v>94.28</v>
      </c>
      <c r="C1284" s="1">
        <v>4.6133300000000004</v>
      </c>
      <c r="D1284" s="4">
        <v>10.83</v>
      </c>
      <c r="E1284" s="4">
        <v>61.9</v>
      </c>
      <c r="F1284" s="1">
        <f t="shared" ref="F1284:F1347" ca="1" si="206">F1283+1/12</f>
        <v>1977.8749999999029</v>
      </c>
      <c r="G1284" s="5">
        <v>7.58</v>
      </c>
      <c r="H1284" s="1">
        <f t="shared" ca="1" si="202"/>
        <v>415.81135444264942</v>
      </c>
      <c r="I1284" s="1">
        <f t="shared" ca="1" si="203"/>
        <v>20.346573990145398</v>
      </c>
      <c r="J1284" s="6">
        <f t="shared" ref="J1284:J1347" ca="1" si="207">J1283*((H1284+(I1284/12))/H1283)</f>
        <v>81771.012569554223</v>
      </c>
      <c r="K1284" s="1">
        <f t="shared" ca="1" si="204"/>
        <v>47.764499030694665</v>
      </c>
      <c r="L1284" s="6">
        <f t="shared" ca="1" si="205"/>
        <v>9393.085130762327</v>
      </c>
      <c r="M1284" s="7">
        <f t="shared" ca="1" si="198"/>
        <v>9.7662999836602022</v>
      </c>
      <c r="N1284" s="8">
        <f ca="1">J1284/AVERAGE(L1164:L1283)</f>
        <v>11.724729783734958</v>
      </c>
      <c r="O1284" s="13">
        <f ca="1">1/M1284-(G1284/100-(((E1284/E1164)^(1/10))-1))</f>
        <v>8.8966828403052992E-2</v>
      </c>
      <c r="P1284" s="5">
        <f ca="1">((G1284/G1285+G1284/1200+((1+G1285/1200)^(-119))*(1-G1284/G1285)))</f>
        <v>0.99870095138461501</v>
      </c>
      <c r="Q1284" s="5">
        <f ca="1">Q1283*P1283*E1283/E1284</f>
        <v>10.868890061883482</v>
      </c>
      <c r="R1284" s="10">
        <f t="shared" ca="1" si="199"/>
        <v>8.2069444828506422E-2</v>
      </c>
      <c r="S1284" s="10">
        <f t="shared" ca="1" si="200"/>
        <v>3.3776049189570001E-2</v>
      </c>
      <c r="T1284" s="10">
        <f t="shared" ca="1" si="201"/>
        <v>4.8293395638936421E-2</v>
      </c>
      <c r="U1284" s="10"/>
      <c r="V1284" s="11"/>
      <c r="W1284" s="12"/>
      <c r="X1284" s="12"/>
    </row>
    <row r="1285" spans="1:24" x14ac:dyDescent="0.2">
      <c r="A1285" s="3">
        <v>1977.12</v>
      </c>
      <c r="B1285" s="4">
        <v>93.82</v>
      </c>
      <c r="C1285" s="1">
        <v>4.67</v>
      </c>
      <c r="D1285" s="4">
        <v>10.89</v>
      </c>
      <c r="E1285" s="4">
        <v>62.1</v>
      </c>
      <c r="F1285" s="1">
        <f t="shared" ca="1" si="206"/>
        <v>1977.9583333332362</v>
      </c>
      <c r="G1285" s="5">
        <v>7.69</v>
      </c>
      <c r="H1285" s="1">
        <f t="shared" ca="1" si="202"/>
        <v>412.44994299516901</v>
      </c>
      <c r="I1285" s="1">
        <f t="shared" ca="1" si="203"/>
        <v>20.530177294685988</v>
      </c>
      <c r="J1285" s="6">
        <f t="shared" ca="1" si="207"/>
        <v>81446.422502095957</v>
      </c>
      <c r="K1285" s="1">
        <f t="shared" ca="1" si="204"/>
        <v>47.87443913043478</v>
      </c>
      <c r="L1285" s="6">
        <f t="shared" ca="1" si="205"/>
        <v>9453.7576321447996</v>
      </c>
      <c r="M1285" s="7">
        <f t="shared" ca="1" si="198"/>
        <v>9.6782665825359224</v>
      </c>
      <c r="N1285" s="8">
        <f ca="1">J1285/AVERAGE(L1165:L1284)</f>
        <v>11.629817356636796</v>
      </c>
      <c r="O1285" s="13">
        <f ca="1">1/M1285-(G1285/100-(((E1285/E1165)^(1/10))-1))</f>
        <v>8.8827047432467415E-2</v>
      </c>
      <c r="P1285" s="5">
        <f ca="1">((G1285/G1286+G1285/1200+((1+G1286/1200)^(-119))*(1-G1285/G1286)))</f>
        <v>0.98793292468503968</v>
      </c>
      <c r="Q1285" s="5">
        <f ca="1">Q1284*P1284*E1284/E1285</f>
        <v>10.819811840965137</v>
      </c>
      <c r="R1285" s="10">
        <f t="shared" ca="1" si="199"/>
        <v>8.1048218319674792E-2</v>
      </c>
      <c r="S1285" s="10">
        <f t="shared" ca="1" si="200"/>
        <v>3.4127278894454216E-2</v>
      </c>
      <c r="T1285" s="10">
        <f t="shared" ca="1" si="201"/>
        <v>4.6920939425220576E-2</v>
      </c>
      <c r="U1285" s="10"/>
      <c r="V1285" s="11"/>
      <c r="W1285" s="12"/>
      <c r="X1285" s="12"/>
    </row>
    <row r="1286" spans="1:24" x14ac:dyDescent="0.2">
      <c r="A1286" s="3">
        <v>1978.01</v>
      </c>
      <c r="B1286" s="4">
        <v>90.25</v>
      </c>
      <c r="C1286" s="1">
        <v>4.71333</v>
      </c>
      <c r="D1286" s="4">
        <v>10.9</v>
      </c>
      <c r="E1286" s="4">
        <v>62.5</v>
      </c>
      <c r="F1286" s="1">
        <f t="shared" ca="1" si="206"/>
        <v>1978.0416666665694</v>
      </c>
      <c r="G1286" s="5">
        <v>7.96</v>
      </c>
      <c r="H1286" s="1">
        <f t="shared" ca="1" si="202"/>
        <v>394.21633200000002</v>
      </c>
      <c r="I1286" s="1">
        <f t="shared" ca="1" si="203"/>
        <v>20.58805167984</v>
      </c>
      <c r="J1286" s="6">
        <f t="shared" ca="1" si="207"/>
        <v>78184.627598903186</v>
      </c>
      <c r="K1286" s="1">
        <f t="shared" ca="1" si="204"/>
        <v>47.6117232</v>
      </c>
      <c r="L1286" s="6">
        <f t="shared" ca="1" si="205"/>
        <v>9442.7971282885846</v>
      </c>
      <c r="M1286" s="7">
        <f t="shared" ca="1" si="198"/>
        <v>9.2414622609346928</v>
      </c>
      <c r="N1286" s="8">
        <f ca="1">J1286/AVERAGE(L1166:L1285)</f>
        <v>11.117327063419957</v>
      </c>
      <c r="O1286" s="13">
        <f ca="1">1/M1286-(G1286/100-(((E1286/E1166)^(1/10))-1))</f>
        <v>9.106792359776851E-2</v>
      </c>
      <c r="P1286" s="5">
        <f ca="1">((G1286/G1287+G1286/1200+((1+G1287/1200)^(-119))*(1-G1286/G1287)))</f>
        <v>1.0018578918241261</v>
      </c>
      <c r="Q1286" s="5">
        <f ca="1">Q1285*P1285*E1285/E1286</f>
        <v>10.620837167104357</v>
      </c>
      <c r="R1286" s="10">
        <f t="shared" ca="1" si="199"/>
        <v>8.9718220637121204E-2</v>
      </c>
      <c r="S1286" s="10">
        <f t="shared" ca="1" si="200"/>
        <v>3.8717588187234808E-2</v>
      </c>
      <c r="T1286" s="10">
        <f t="shared" ca="1" si="201"/>
        <v>5.1000632449886396E-2</v>
      </c>
      <c r="U1286" s="10"/>
      <c r="V1286" s="11"/>
      <c r="W1286" s="12"/>
      <c r="X1286" s="12"/>
    </row>
    <row r="1287" spans="1:24" x14ac:dyDescent="0.2">
      <c r="A1287" s="3">
        <v>1978.02</v>
      </c>
      <c r="B1287" s="4">
        <v>88.98</v>
      </c>
      <c r="C1287" s="1">
        <v>4.7566699999999997</v>
      </c>
      <c r="D1287" s="4">
        <v>10.91</v>
      </c>
      <c r="E1287" s="4">
        <v>62.9</v>
      </c>
      <c r="F1287" s="1">
        <f t="shared" ca="1" si="206"/>
        <v>1978.1249999999027</v>
      </c>
      <c r="G1287" s="5">
        <v>8.0299999999999994</v>
      </c>
      <c r="H1287" s="1">
        <f t="shared" ca="1" si="202"/>
        <v>386.19724864864861</v>
      </c>
      <c r="I1287" s="1">
        <f t="shared" ca="1" si="203"/>
        <v>20.645233386486485</v>
      </c>
      <c r="J1287" s="6">
        <f t="shared" ca="1" si="207"/>
        <v>76935.421646399089</v>
      </c>
      <c r="K1287" s="1">
        <f t="shared" ca="1" si="204"/>
        <v>47.352348648648643</v>
      </c>
      <c r="L1287" s="6">
        <f t="shared" ca="1" si="205"/>
        <v>9433.1922922253761</v>
      </c>
      <c r="M1287" s="7">
        <f t="shared" ca="1" si="198"/>
        <v>9.0452635707047424</v>
      </c>
      <c r="N1287" s="8">
        <f ca="1">J1287/AVERAGE(L1167:L1286)</f>
        <v>10.894504079092544</v>
      </c>
      <c r="O1287" s="13">
        <f ca="1">1/M1287-(G1287/100-(((E1287/E1167)^(1/10))-1))</f>
        <v>9.3081792692157037E-2</v>
      </c>
      <c r="P1287" s="5">
        <f ca="1">((G1287/G1288+G1287/1200+((1+G1288/1200)^(-119))*(1-G1287/G1288)))</f>
        <v>1.0060097554972645</v>
      </c>
      <c r="Q1287" s="5">
        <f ca="1">Q1286*P1286*E1286/E1287</f>
        <v>10.572902954732209</v>
      </c>
      <c r="R1287" s="10">
        <f t="shared" ca="1" si="199"/>
        <v>9.477266521704375E-2</v>
      </c>
      <c r="S1287" s="10">
        <f t="shared" ca="1" si="200"/>
        <v>4.2836977883915939E-2</v>
      </c>
      <c r="T1287" s="10">
        <f t="shared" ca="1" si="201"/>
        <v>5.1935687333127811E-2</v>
      </c>
      <c r="U1287" s="10"/>
      <c r="V1287" s="11"/>
      <c r="W1287" s="12"/>
      <c r="X1287" s="12"/>
    </row>
    <row r="1288" spans="1:24" x14ac:dyDescent="0.2">
      <c r="A1288" s="3">
        <v>1978.03</v>
      </c>
      <c r="B1288" s="4">
        <v>88.82</v>
      </c>
      <c r="C1288" s="1">
        <v>4.8</v>
      </c>
      <c r="D1288" s="4">
        <v>10.92</v>
      </c>
      <c r="E1288" s="4">
        <v>63.4</v>
      </c>
      <c r="F1288" s="1">
        <f t="shared" ca="1" si="206"/>
        <v>1978.2083333332359</v>
      </c>
      <c r="G1288" s="5">
        <v>8.0399999999999991</v>
      </c>
      <c r="H1288" s="1">
        <f t="shared" ca="1" si="202"/>
        <v>382.46256246056777</v>
      </c>
      <c r="I1288" s="1">
        <f t="shared" ca="1" si="203"/>
        <v>20.668996845425866</v>
      </c>
      <c r="J1288" s="6">
        <f t="shared" ca="1" si="207"/>
        <v>76534.551819224536</v>
      </c>
      <c r="K1288" s="1">
        <f t="shared" ca="1" si="204"/>
        <v>47.02196782334385</v>
      </c>
      <c r="L1288" s="6">
        <f t="shared" ca="1" si="205"/>
        <v>9409.5621016204914</v>
      </c>
      <c r="M1288" s="7">
        <f t="shared" ca="1" si="198"/>
        <v>8.9504200776338969</v>
      </c>
      <c r="N1288" s="8">
        <f ca="1">J1288/AVERAGE(L1168:L1287)</f>
        <v>10.79376876904575</v>
      </c>
      <c r="O1288" s="13">
        <f ca="1">1/M1288-(G1288/100-(((E1288/E1168)^(1/10))-1))</f>
        <v>9.4684626553438386E-2</v>
      </c>
      <c r="P1288" s="5">
        <f ca="1">((G1288/G1289+G1288/1200+((1+G1289/1200)^(-119))*(1-G1288/G1289)))</f>
        <v>0.99923451046474232</v>
      </c>
      <c r="Q1288" s="5">
        <f ca="1">Q1287*P1287*E1287/E1288</f>
        <v>10.55255989244019</v>
      </c>
      <c r="R1288" s="10">
        <f t="shared" ca="1" si="199"/>
        <v>9.8363580009471097E-2</v>
      </c>
      <c r="S1288" s="10">
        <f t="shared" ca="1" si="200"/>
        <v>4.2180432319903316E-2</v>
      </c>
      <c r="T1288" s="10">
        <f t="shared" ca="1" si="201"/>
        <v>5.6183147689567781E-2</v>
      </c>
      <c r="U1288" s="10"/>
      <c r="V1288" s="11"/>
      <c r="W1288" s="12"/>
      <c r="X1288" s="12"/>
    </row>
    <row r="1289" spans="1:24" x14ac:dyDescent="0.2">
      <c r="A1289" s="3">
        <v>1978.04</v>
      </c>
      <c r="B1289" s="4">
        <v>92.71</v>
      </c>
      <c r="C1289" s="1">
        <v>4.8366699999999998</v>
      </c>
      <c r="D1289" s="4">
        <v>11.023300000000001</v>
      </c>
      <c r="E1289" s="4">
        <v>63.9</v>
      </c>
      <c r="F1289" s="1">
        <f t="shared" ca="1" si="206"/>
        <v>1978.2916666665692</v>
      </c>
      <c r="G1289" s="5">
        <v>8.15</v>
      </c>
      <c r="H1289" s="1">
        <f t="shared" ca="1" si="202"/>
        <v>396.0893291079812</v>
      </c>
      <c r="I1289" s="1">
        <f t="shared" ca="1" si="203"/>
        <v>20.663934585446007</v>
      </c>
      <c r="J1289" s="6">
        <f t="shared" ca="1" si="207"/>
        <v>79605.991155859287</v>
      </c>
      <c r="K1289" s="1">
        <f t="shared" ca="1" si="204"/>
        <v>47.095367291079818</v>
      </c>
      <c r="L1289" s="6">
        <f t="shared" ca="1" si="205"/>
        <v>9465.2218995619005</v>
      </c>
      <c r="M1289" s="7">
        <f t="shared" ca="1" si="198"/>
        <v>9.262588720866848</v>
      </c>
      <c r="N1289" s="8">
        <f ca="1">J1289/AVERAGE(L1169:L1288)</f>
        <v>11.182400797006654</v>
      </c>
      <c r="O1289" s="13">
        <f ca="1">1/M1289-(G1289/100-(((E1289/E1169)^(1/10))-1))</f>
        <v>9.0345091115402898E-2</v>
      </c>
      <c r="P1289" s="5">
        <f ca="1">((G1289/G1290+G1289/1200+((1+G1290/1200)^(-119))*(1-G1289/G1290)))</f>
        <v>0.99333439042893168</v>
      </c>
      <c r="Q1289" s="5">
        <f ca="1">Q1288*P1288*E1288/E1289</f>
        <v>10.461974334248307</v>
      </c>
      <c r="R1289" s="10">
        <f t="shared" ca="1" si="199"/>
        <v>9.2518948888488994E-2</v>
      </c>
      <c r="S1289" s="10">
        <f t="shared" ca="1" si="200"/>
        <v>4.0841713895991116E-2</v>
      </c>
      <c r="T1289" s="10">
        <f t="shared" ca="1" si="201"/>
        <v>5.1677234992497878E-2</v>
      </c>
      <c r="U1289" s="10"/>
      <c r="V1289" s="11"/>
      <c r="W1289" s="12"/>
      <c r="X1289" s="12"/>
    </row>
    <row r="1290" spans="1:24" x14ac:dyDescent="0.2">
      <c r="A1290" s="3">
        <v>1978.05</v>
      </c>
      <c r="B1290" s="4">
        <v>97.41</v>
      </c>
      <c r="C1290" s="1">
        <v>4.8733300000000002</v>
      </c>
      <c r="D1290" s="4">
        <v>11.1267</v>
      </c>
      <c r="E1290" s="4">
        <v>64.5</v>
      </c>
      <c r="F1290" s="1">
        <f t="shared" ca="1" si="206"/>
        <v>1978.3749999999025</v>
      </c>
      <c r="G1290" s="5">
        <v>8.35</v>
      </c>
      <c r="H1290" s="1">
        <f t="shared" ca="1" si="202"/>
        <v>412.29801906976741</v>
      </c>
      <c r="I1290" s="1">
        <f t="shared" ca="1" si="203"/>
        <v>20.626879224651162</v>
      </c>
      <c r="J1290" s="6">
        <f t="shared" ca="1" si="207"/>
        <v>83209.077602850724</v>
      </c>
      <c r="K1290" s="1">
        <f t="shared" ca="1" si="204"/>
        <v>47.094922172093021</v>
      </c>
      <c r="L1290" s="6">
        <f t="shared" ca="1" si="205"/>
        <v>9504.5934068744409</v>
      </c>
      <c r="M1290" s="7">
        <f t="shared" ca="1" si="198"/>
        <v>9.6349107285984523</v>
      </c>
      <c r="N1290" s="8">
        <f ca="1">J1290/AVERAGE(L1170:L1289)</f>
        <v>11.642215937209837</v>
      </c>
      <c r="O1290" s="13">
        <f ca="1">1/M1290-(G1290/100-(((E1290/E1170)^(1/10))-1))</f>
        <v>8.4858837775058218E-2</v>
      </c>
      <c r="P1290" s="5">
        <f ca="1">((G1290/G1291+G1290/1200+((1+G1291/1200)^(-119))*(1-G1290/G1291)))</f>
        <v>0.99959168787242791</v>
      </c>
      <c r="Q1290" s="5">
        <f ca="1">Q1289*P1289*E1289/E1290</f>
        <v>10.295566908244892</v>
      </c>
      <c r="R1290" s="10">
        <f t="shared" ca="1" si="199"/>
        <v>8.4922700252628047E-2</v>
      </c>
      <c r="S1290" s="10">
        <f t="shared" ca="1" si="200"/>
        <v>4.0386377893305125E-2</v>
      </c>
      <c r="T1290" s="10">
        <f t="shared" ca="1" si="201"/>
        <v>4.4536322359322922E-2</v>
      </c>
      <c r="U1290" s="10"/>
      <c r="V1290" s="11"/>
      <c r="W1290" s="12"/>
      <c r="X1290" s="12"/>
    </row>
    <row r="1291" spans="1:24" x14ac:dyDescent="0.2">
      <c r="A1291" s="3">
        <v>1978.06</v>
      </c>
      <c r="B1291" s="4">
        <v>97.66</v>
      </c>
      <c r="C1291" s="1">
        <v>4.91</v>
      </c>
      <c r="D1291" s="4">
        <v>11.23</v>
      </c>
      <c r="E1291" s="4">
        <v>65.2</v>
      </c>
      <c r="F1291" s="1">
        <f t="shared" ca="1" si="206"/>
        <v>1978.4583333332357</v>
      </c>
      <c r="G1291" s="5">
        <v>8.4600000000000009</v>
      </c>
      <c r="H1291" s="1">
        <f t="shared" ca="1" si="202"/>
        <v>408.91829723926378</v>
      </c>
      <c r="I1291" s="1">
        <f t="shared" ca="1" si="203"/>
        <v>20.558968251533742</v>
      </c>
      <c r="J1291" s="6">
        <f t="shared" ca="1" si="207"/>
        <v>82872.753396571701</v>
      </c>
      <c r="K1291" s="1">
        <f t="shared" ca="1" si="204"/>
        <v>47.021835736196323</v>
      </c>
      <c r="L1291" s="6">
        <f t="shared" ca="1" si="205"/>
        <v>9529.6029146375204</v>
      </c>
      <c r="M1291" s="7">
        <f t="shared" ca="1" si="198"/>
        <v>9.5496789810417422</v>
      </c>
      <c r="N1291" s="8">
        <f ca="1">J1291/AVERAGE(L1171:L1290)</f>
        <v>11.549477957050742</v>
      </c>
      <c r="O1291" s="13">
        <f ca="1">1/M1291-(G1291/100-(((E1291/E1171)^(1/10))-1))</f>
        <v>8.5219062554306751E-2</v>
      </c>
      <c r="P1291" s="5">
        <f ca="1">((G1291/G1292+G1291/1200+((1+G1292/1200)^(-119))*(1-G1291/G1292)))</f>
        <v>0.99508799039775164</v>
      </c>
      <c r="Q1291" s="5">
        <f ca="1">Q1290*P1290*E1290/E1291</f>
        <v>10.180873008747447</v>
      </c>
      <c r="R1291" s="10">
        <f t="shared" ca="1" si="199"/>
        <v>9.1242744616041538E-2</v>
      </c>
      <c r="S1291" s="10">
        <f t="shared" ca="1" si="200"/>
        <v>4.3044982803519316E-2</v>
      </c>
      <c r="T1291" s="10">
        <f t="shared" ca="1" si="201"/>
        <v>4.8197761812522222E-2</v>
      </c>
      <c r="U1291" s="10"/>
      <c r="V1291" s="11"/>
      <c r="W1291" s="12"/>
      <c r="X1291" s="12"/>
    </row>
    <row r="1292" spans="1:24" x14ac:dyDescent="0.2">
      <c r="A1292" s="3">
        <v>1978.07</v>
      </c>
      <c r="B1292" s="4">
        <v>97.19</v>
      </c>
      <c r="C1292" s="1">
        <v>4.9466700000000001</v>
      </c>
      <c r="D1292" s="4">
        <v>11.343299999999999</v>
      </c>
      <c r="E1292" s="4">
        <v>65.7</v>
      </c>
      <c r="F1292" s="1">
        <f t="shared" ca="1" si="206"/>
        <v>1978.541666666569</v>
      </c>
      <c r="G1292" s="5">
        <v>8.64</v>
      </c>
      <c r="H1292" s="1">
        <f t="shared" ca="1" si="202"/>
        <v>403.85329634703191</v>
      </c>
      <c r="I1292" s="1">
        <f t="shared" ca="1" si="203"/>
        <v>20.554882039726024</v>
      </c>
      <c r="J1292" s="6">
        <f t="shared" ca="1" si="207"/>
        <v>82193.406774260206</v>
      </c>
      <c r="K1292" s="1">
        <f t="shared" ca="1" si="204"/>
        <v>47.134778232876705</v>
      </c>
      <c r="L1292" s="6">
        <f t="shared" ca="1" si="205"/>
        <v>9593.008242231359</v>
      </c>
      <c r="M1292" s="7">
        <f t="shared" ca="1" si="198"/>
        <v>9.4255240477873627</v>
      </c>
      <c r="N1292" s="8">
        <f ca="1">J1292/AVERAGE(L1172:L1291)</f>
        <v>11.409884648364532</v>
      </c>
      <c r="O1292" s="13">
        <f ca="1">1/M1292-(G1292/100-(((E1292/E1172)^(1/10))-1))</f>
        <v>8.4999967512313049E-2</v>
      </c>
      <c r="P1292" s="5">
        <f ca="1">((G1292/G1293+G1292/1200+((1+G1293/1200)^(-119))*(1-G1292/G1293)))</f>
        <v>1.0226360524630467</v>
      </c>
      <c r="Q1292" s="5">
        <f ca="1">Q1291*P1291*E1291/E1292</f>
        <v>10.053765037633978</v>
      </c>
      <c r="R1292" s="10">
        <f t="shared" ca="1" si="199"/>
        <v>9.1346708577502822E-2</v>
      </c>
      <c r="S1292" s="10">
        <f t="shared" ca="1" si="200"/>
        <v>4.3736554819766127E-2</v>
      </c>
      <c r="T1292" s="10">
        <f t="shared" ca="1" si="201"/>
        <v>4.7610153757736695E-2</v>
      </c>
      <c r="U1292" s="10"/>
      <c r="V1292" s="11"/>
      <c r="W1292" s="12"/>
      <c r="X1292" s="12"/>
    </row>
    <row r="1293" spans="1:24" x14ac:dyDescent="0.2">
      <c r="A1293" s="3">
        <v>1978.08</v>
      </c>
      <c r="B1293" s="4">
        <v>103.9</v>
      </c>
      <c r="C1293" s="1">
        <v>4.9833299999999996</v>
      </c>
      <c r="D1293" s="4">
        <v>11.4567</v>
      </c>
      <c r="E1293" s="4">
        <v>66</v>
      </c>
      <c r="F1293" s="1">
        <f t="shared" ca="1" si="206"/>
        <v>1978.6249999999022</v>
      </c>
      <c r="G1293" s="5">
        <v>8.41</v>
      </c>
      <c r="H1293" s="1">
        <f t="shared" ca="1" si="202"/>
        <v>429.77290454545454</v>
      </c>
      <c r="I1293" s="1">
        <f t="shared" ca="1" si="203"/>
        <v>20.613091514999997</v>
      </c>
      <c r="J1293" s="6">
        <f t="shared" ca="1" si="207"/>
        <v>87818.244486230615</v>
      </c>
      <c r="K1293" s="1">
        <f t="shared" ca="1" si="204"/>
        <v>47.389598031818174</v>
      </c>
      <c r="L1293" s="6">
        <f t="shared" ca="1" si="205"/>
        <v>9683.4194572223114</v>
      </c>
      <c r="M1293" s="7">
        <f t="shared" ca="1" si="198"/>
        <v>10.023970854003755</v>
      </c>
      <c r="N1293" s="8">
        <f ca="1">J1293/AVERAGE(L1173:L1292)</f>
        <v>12.142389731257978</v>
      </c>
      <c r="O1293" s="13">
        <f ca="1">1/M1293-(G1293/100-(((E1293/E1173)^(1/10))-1))</f>
        <v>8.1146475737117085E-2</v>
      </c>
      <c r="P1293" s="5">
        <f ca="1">((G1293/G1294+G1293/1200+((1+G1294/1200)^(-119))*(1-G1293/G1294)))</f>
        <v>1.0063374885085377</v>
      </c>
      <c r="Q1293" s="5">
        <f ca="1">Q1292*P1292*E1292/E1293</f>
        <v>10.234609215065746</v>
      </c>
      <c r="R1293" s="10">
        <f t="shared" ca="1" si="199"/>
        <v>8.1815844720130926E-2</v>
      </c>
      <c r="S1293" s="10">
        <f t="shared" ca="1" si="200"/>
        <v>4.087556207648535E-2</v>
      </c>
      <c r="T1293" s="10">
        <f t="shared" ca="1" si="201"/>
        <v>4.0940282643645576E-2</v>
      </c>
      <c r="U1293" s="10"/>
      <c r="V1293" s="11"/>
      <c r="W1293" s="12"/>
      <c r="X1293" s="12"/>
    </row>
    <row r="1294" spans="1:24" x14ac:dyDescent="0.2">
      <c r="A1294" s="3">
        <v>1978.09</v>
      </c>
      <c r="B1294" s="4">
        <v>103.9</v>
      </c>
      <c r="C1294" s="1">
        <v>5.0199999999999996</v>
      </c>
      <c r="D1294" s="4">
        <v>11.57</v>
      </c>
      <c r="E1294" s="4">
        <v>66.5</v>
      </c>
      <c r="F1294" s="1">
        <f t="shared" ca="1" si="206"/>
        <v>1978.7083333332355</v>
      </c>
      <c r="G1294" s="5">
        <v>8.42</v>
      </c>
      <c r="H1294" s="1">
        <f t="shared" ca="1" si="202"/>
        <v>426.54152932330828</v>
      </c>
      <c r="I1294" s="1">
        <f t="shared" ca="1" si="203"/>
        <v>20.608647518796989</v>
      </c>
      <c r="J1294" s="6">
        <f t="shared" ca="1" si="207"/>
        <v>87508.881656037498</v>
      </c>
      <c r="K1294" s="1">
        <f t="shared" ca="1" si="204"/>
        <v>47.498416691729325</v>
      </c>
      <c r="L1294" s="6">
        <f t="shared" ca="1" si="205"/>
        <v>9744.7330198301624</v>
      </c>
      <c r="M1294" s="7">
        <f t="shared" ca="1" si="198"/>
        <v>9.941887473004412</v>
      </c>
      <c r="N1294" s="8">
        <f ca="1">J1294/AVERAGE(L1174:L1293)</f>
        <v>12.051024072050538</v>
      </c>
      <c r="O1294" s="13">
        <f ca="1">1/M1294-(G1294/100-(((E1294/E1174)^(1/10))-1))</f>
        <v>8.237040403865363E-2</v>
      </c>
      <c r="P1294" s="5">
        <f ca="1">((G1294/G1295+G1294/1200+((1+G1295/1200)^(-119))*(1-G1294/G1295)))</f>
        <v>0.99239643270836309</v>
      </c>
      <c r="Q1294" s="5">
        <f ca="1">Q1293*P1293*E1293/E1294</f>
        <v>10.222031302277738</v>
      </c>
      <c r="R1294" s="10">
        <f t="shared" ca="1" si="199"/>
        <v>8.3541731911287886E-2</v>
      </c>
      <c r="S1294" s="10">
        <f t="shared" ca="1" si="200"/>
        <v>4.2985741591868631E-2</v>
      </c>
      <c r="T1294" s="10">
        <f t="shared" ca="1" si="201"/>
        <v>4.0555990319419255E-2</v>
      </c>
      <c r="U1294" s="10"/>
      <c r="V1294" s="11"/>
      <c r="W1294" s="12"/>
      <c r="X1294" s="12"/>
    </row>
    <row r="1295" spans="1:24" x14ac:dyDescent="0.2">
      <c r="A1295" s="3">
        <v>1978.1</v>
      </c>
      <c r="B1295" s="4">
        <v>100.6</v>
      </c>
      <c r="C1295" s="1">
        <v>5.03667</v>
      </c>
      <c r="D1295" s="4">
        <v>11.8233</v>
      </c>
      <c r="E1295" s="4">
        <v>67.099999999999994</v>
      </c>
      <c r="F1295" s="1">
        <f t="shared" ca="1" si="206"/>
        <v>1978.7916666665687</v>
      </c>
      <c r="G1295" s="5">
        <v>8.64</v>
      </c>
      <c r="H1295" s="1">
        <f t="shared" ca="1" si="202"/>
        <v>409.30107004470938</v>
      </c>
      <c r="I1295" s="1">
        <f t="shared" ca="1" si="203"/>
        <v>20.492191058271239</v>
      </c>
      <c r="J1295" s="6">
        <f t="shared" ca="1" si="207"/>
        <v>84322.19097354493</v>
      </c>
      <c r="K1295" s="1">
        <f t="shared" ca="1" si="204"/>
        <v>48.104267807749629</v>
      </c>
      <c r="L1295" s="6">
        <f t="shared" ca="1" si="205"/>
        <v>9910.2043791005362</v>
      </c>
      <c r="M1295" s="7">
        <f t="shared" ca="1" si="198"/>
        <v>9.533608358208836</v>
      </c>
      <c r="N1295" s="8">
        <f ca="1">J1295/AVERAGE(L1175:L1294)</f>
        <v>11.565326820474874</v>
      </c>
      <c r="O1295" s="13">
        <f ca="1">1/M1295-(G1295/100-(((E1295/E1175)^(1/10))-1))</f>
        <v>8.4829822270452729E-2</v>
      </c>
      <c r="P1295" s="5">
        <f ca="1">((G1295/G1296+G1295/1200+((1+G1296/1200)^(-119))*(1-G1295/G1296)))</f>
        <v>0.99598416780962151</v>
      </c>
      <c r="Q1295" s="5">
        <f ca="1">Q1294*P1294*E1294/E1295</f>
        <v>10.053598242339907</v>
      </c>
      <c r="R1295" s="10">
        <f t="shared" ca="1" si="199"/>
        <v>9.1273189175097302E-2</v>
      </c>
      <c r="S1295" s="10">
        <f t="shared" ca="1" si="200"/>
        <v>4.6376801650140909E-2</v>
      </c>
      <c r="T1295" s="10">
        <f t="shared" ca="1" si="201"/>
        <v>4.4896387524956394E-2</v>
      </c>
      <c r="U1295" s="10"/>
      <c r="V1295" s="11"/>
      <c r="W1295" s="12"/>
      <c r="X1295" s="12"/>
    </row>
    <row r="1296" spans="1:24" x14ac:dyDescent="0.2">
      <c r="A1296" s="3">
        <v>1978.11</v>
      </c>
      <c r="B1296" s="4">
        <v>94.71</v>
      </c>
      <c r="C1296" s="1">
        <v>5.0533299999999999</v>
      </c>
      <c r="D1296" s="4">
        <v>12.076700000000001</v>
      </c>
      <c r="E1296" s="4">
        <v>67.400000000000006</v>
      </c>
      <c r="F1296" s="1">
        <f t="shared" ca="1" si="206"/>
        <v>1978.874999999902</v>
      </c>
      <c r="G1296" s="5">
        <v>8.81</v>
      </c>
      <c r="H1296" s="1">
        <f t="shared" ca="1" si="202"/>
        <v>383.62187136498511</v>
      </c>
      <c r="I1296" s="1">
        <f t="shared" ca="1" si="203"/>
        <v>20.468460682344212</v>
      </c>
      <c r="J1296" s="6">
        <f t="shared" ca="1" si="207"/>
        <v>79383.289867449028</v>
      </c>
      <c r="K1296" s="1">
        <f t="shared" ca="1" si="204"/>
        <v>48.916547924332342</v>
      </c>
      <c r="L1296" s="6">
        <f t="shared" ca="1" si="205"/>
        <v>10122.354310444744</v>
      </c>
      <c r="M1296" s="7">
        <f t="shared" ca="1" si="198"/>
        <v>8.9284189022931564</v>
      </c>
      <c r="N1296" s="8">
        <f ca="1">J1296/AVERAGE(L1176:L1295)</f>
        <v>10.842331646474499</v>
      </c>
      <c r="O1296" s="13">
        <f ca="1">1/M1296-(G1296/100-(((E1296/E1176)^(1/10))-1))</f>
        <v>9.0413709782575097E-2</v>
      </c>
      <c r="P1296" s="5">
        <f ca="1">((G1296/G1297+G1296/1200+((1+G1297/1200)^(-119))*(1-G1296/G1297)))</f>
        <v>0.99425825928905653</v>
      </c>
      <c r="Q1296" s="5">
        <f ca="1">Q1295*P1295*E1295/E1296</f>
        <v>9.9686554295766214</v>
      </c>
      <c r="R1296" s="10">
        <f t="shared" ca="1" si="199"/>
        <v>9.5553222239581181E-2</v>
      </c>
      <c r="S1296" s="10">
        <f t="shared" ca="1" si="200"/>
        <v>4.684701020306048E-2</v>
      </c>
      <c r="T1296" s="10">
        <f t="shared" ca="1" si="201"/>
        <v>4.8706212036520702E-2</v>
      </c>
      <c r="U1296" s="10"/>
      <c r="V1296" s="11"/>
      <c r="W1296" s="12"/>
      <c r="X1296" s="12"/>
    </row>
    <row r="1297" spans="1:24" x14ac:dyDescent="0.2">
      <c r="A1297" s="3">
        <v>1978.12</v>
      </c>
      <c r="B1297" s="4">
        <v>96.11</v>
      </c>
      <c r="C1297" s="1">
        <v>5.07</v>
      </c>
      <c r="D1297" s="4">
        <v>12.33</v>
      </c>
      <c r="E1297" s="4">
        <v>67.7</v>
      </c>
      <c r="F1297" s="1">
        <f t="shared" ca="1" si="206"/>
        <v>1978.9583333332353</v>
      </c>
      <c r="G1297" s="5">
        <v>9.01</v>
      </c>
      <c r="H1297" s="1">
        <f t="shared" ca="1" si="202"/>
        <v>387.56747902511074</v>
      </c>
      <c r="I1297" s="1">
        <f t="shared" ca="1" si="203"/>
        <v>20.444980945347119</v>
      </c>
      <c r="J1297" s="6">
        <f t="shared" ca="1" si="207"/>
        <v>80552.317246026752</v>
      </c>
      <c r="K1297" s="1">
        <f t="shared" ca="1" si="204"/>
        <v>49.721225849335298</v>
      </c>
      <c r="L1297" s="6">
        <f t="shared" ca="1" si="205"/>
        <v>10334.097093367078</v>
      </c>
      <c r="M1297" s="7">
        <f t="shared" ca="1" si="198"/>
        <v>9.0119418191338347</v>
      </c>
      <c r="N1297" s="8">
        <f ca="1">J1297/AVERAGE(L1177:L1296)</f>
        <v>10.953907642577763</v>
      </c>
      <c r="O1297" s="13">
        <f ca="1">1/M1297-(G1297/100-(((E1297/E1177)^(1/10))-1))</f>
        <v>8.7548492443670314E-2</v>
      </c>
      <c r="P1297" s="5">
        <f ca="1">((G1297/G1298+G1297/1200+((1+G1298/1200)^(-119))*(1-G1297/G1298)))</f>
        <v>1.0016432159641684</v>
      </c>
      <c r="Q1297" s="5">
        <f ca="1">Q1296*P1296*E1296/E1297</f>
        <v>9.8674973833645971</v>
      </c>
      <c r="R1297" s="10">
        <f t="shared" ca="1" si="199"/>
        <v>9.6292541907302853E-2</v>
      </c>
      <c r="S1297" s="10">
        <f t="shared" ca="1" si="200"/>
        <v>4.7499532134704703E-2</v>
      </c>
      <c r="T1297" s="10">
        <f t="shared" ca="1" si="201"/>
        <v>4.879300977259815E-2</v>
      </c>
      <c r="U1297" s="10"/>
      <c r="V1297" s="11"/>
      <c r="W1297" s="12"/>
      <c r="X1297" s="12"/>
    </row>
    <row r="1298" spans="1:24" x14ac:dyDescent="0.2">
      <c r="A1298" s="3">
        <v>1979.01</v>
      </c>
      <c r="B1298" s="4">
        <v>99.71</v>
      </c>
      <c r="C1298" s="1">
        <v>5.1133300000000004</v>
      </c>
      <c r="D1298" s="4">
        <v>12.6533</v>
      </c>
      <c r="E1298" s="4">
        <v>68.3</v>
      </c>
      <c r="F1298" s="1">
        <f t="shared" ca="1" si="206"/>
        <v>1979.0416666665685</v>
      </c>
      <c r="G1298" s="5">
        <v>9.1</v>
      </c>
      <c r="H1298" s="1">
        <f t="shared" ca="1" si="202"/>
        <v>398.55240307467056</v>
      </c>
      <c r="I1298" s="1">
        <f t="shared" ca="1" si="203"/>
        <v>20.438571449341143</v>
      </c>
      <c r="J1298" s="6">
        <f t="shared" ca="1" si="207"/>
        <v>83189.42949072487</v>
      </c>
      <c r="K1298" s="1">
        <f t="shared" ca="1" si="204"/>
        <v>50.57670365885798</v>
      </c>
      <c r="L1298" s="6">
        <f t="shared" ca="1" si="205"/>
        <v>10556.822868067286</v>
      </c>
      <c r="M1298" s="7">
        <f t="shared" ca="1" si="198"/>
        <v>9.2576369191399781</v>
      </c>
      <c r="N1298" s="8">
        <f ca="1">J1298/AVERAGE(L1178:L1297)</f>
        <v>11.261020341262222</v>
      </c>
      <c r="O1298" s="13">
        <f ca="1">1/M1298-(G1298/100-(((E1298/E1178)^(1/10))-1))</f>
        <v>8.4344881137919686E-2</v>
      </c>
      <c r="P1298" s="5">
        <f ca="1">((G1298/G1299+G1298/1200+((1+G1299/1200)^(-119))*(1-G1298/G1299)))</f>
        <v>1.0075833333333333</v>
      </c>
      <c r="Q1298" s="5">
        <f ca="1">Q1297*P1297*E1297/E1298</f>
        <v>9.7968856473269863</v>
      </c>
      <c r="R1298" s="10">
        <f t="shared" ca="1" si="199"/>
        <v>9.6003361516135755E-2</v>
      </c>
      <c r="S1298" s="10">
        <f t="shared" ca="1" si="200"/>
        <v>4.8659868105674908E-2</v>
      </c>
      <c r="T1298" s="10">
        <f t="shared" ca="1" si="201"/>
        <v>4.7343493410460846E-2</v>
      </c>
      <c r="U1298" s="10"/>
      <c r="V1298" s="11"/>
      <c r="W1298" s="12"/>
      <c r="X1298" s="12"/>
    </row>
    <row r="1299" spans="1:24" x14ac:dyDescent="0.2">
      <c r="A1299" s="3">
        <v>1979.02</v>
      </c>
      <c r="B1299" s="4">
        <v>98.23</v>
      </c>
      <c r="C1299" s="1">
        <v>5.1566700000000001</v>
      </c>
      <c r="D1299" s="4">
        <v>12.976699999999999</v>
      </c>
      <c r="E1299" s="4">
        <v>69.099999999999994</v>
      </c>
      <c r="F1299" s="1">
        <f t="shared" ca="1" si="206"/>
        <v>1979.1249999999018</v>
      </c>
      <c r="G1299" s="5">
        <v>9.1</v>
      </c>
      <c r="H1299" s="1">
        <f t="shared" ca="1" si="202"/>
        <v>388.09095065123012</v>
      </c>
      <c r="I1299" s="1">
        <f t="shared" ca="1" si="203"/>
        <v>20.373174819247467</v>
      </c>
      <c r="J1299" s="6">
        <f t="shared" ca="1" si="207"/>
        <v>81360.194019348768</v>
      </c>
      <c r="K1299" s="1">
        <f t="shared" ca="1" si="204"/>
        <v>51.268857164978286</v>
      </c>
      <c r="L1299" s="6">
        <f t="shared" ca="1" si="205"/>
        <v>10748.109841503441</v>
      </c>
      <c r="M1299" s="7">
        <f t="shared" ca="1" si="198"/>
        <v>9.0037403710456392</v>
      </c>
      <c r="N1299" s="8">
        <f ca="1">J1299/AVERAGE(L1179:L1298)</f>
        <v>10.961002211569216</v>
      </c>
      <c r="O1299" s="13">
        <f ca="1">1/M1299-(G1299/100-(((E1299/E1179)^(1/10))-1))</f>
        <v>8.8036056601136531E-2</v>
      </c>
      <c r="P1299" s="5">
        <f ca="1">((G1299/G1300+G1299/1200+((1+G1300/1200)^(-119))*(1-G1299/G1300)))</f>
        <v>1.0062810771389346</v>
      </c>
      <c r="Q1299" s="5">
        <f ca="1">Q1298*P1298*E1298/E1299</f>
        <v>9.7568958754378077</v>
      </c>
      <c r="R1299" s="10">
        <f t="shared" ca="1" si="199"/>
        <v>0.10156353988021127</v>
      </c>
      <c r="S1299" s="10">
        <f t="shared" ca="1" si="200"/>
        <v>4.8905711599098511E-2</v>
      </c>
      <c r="T1299" s="10">
        <f t="shared" ca="1" si="201"/>
        <v>5.2657828281112762E-2</v>
      </c>
      <c r="U1299" s="10"/>
      <c r="V1299" s="11"/>
      <c r="W1299" s="12"/>
      <c r="X1299" s="12"/>
    </row>
    <row r="1300" spans="1:24" x14ac:dyDescent="0.2">
      <c r="A1300" s="3">
        <v>1979.03</v>
      </c>
      <c r="B1300" s="4">
        <v>100.1</v>
      </c>
      <c r="C1300" s="1">
        <v>5.2</v>
      </c>
      <c r="D1300" s="4">
        <v>13.3</v>
      </c>
      <c r="E1300" s="4">
        <v>69.8</v>
      </c>
      <c r="F1300" s="1">
        <f t="shared" ca="1" si="206"/>
        <v>1979.208333333235</v>
      </c>
      <c r="G1300" s="5">
        <v>9.1199999999999992</v>
      </c>
      <c r="H1300" s="1">
        <f t="shared" ca="1" si="202"/>
        <v>391.51289828080229</v>
      </c>
      <c r="I1300" s="1">
        <f t="shared" ca="1" si="203"/>
        <v>20.338332378223498</v>
      </c>
      <c r="J1300" s="6">
        <f t="shared" ca="1" si="207"/>
        <v>82432.89242864601</v>
      </c>
      <c r="K1300" s="1">
        <f t="shared" ca="1" si="204"/>
        <v>52.019196275071636</v>
      </c>
      <c r="L1300" s="6">
        <f t="shared" ca="1" si="205"/>
        <v>10952.622070938982</v>
      </c>
      <c r="M1300" s="7">
        <f t="shared" ca="1" si="198"/>
        <v>9.0707850296607688</v>
      </c>
      <c r="N1300" s="8">
        <f ca="1">J1300/AVERAGE(L1180:L1299)</f>
        <v>11.050596484076504</v>
      </c>
      <c r="O1300" s="13">
        <f ca="1">1/M1300-(G1300/100-(((E1300/E1180)^(1/10))-1))</f>
        <v>8.720038013463205E-2</v>
      </c>
      <c r="P1300" s="5">
        <f ca="1">((G1300/G1301+G1300/1200+((1+G1301/1200)^(-119))*(1-G1300/G1301)))</f>
        <v>1.0037031360281712</v>
      </c>
      <c r="Q1300" s="5">
        <f ca="1">Q1299*P1299*E1299/E1300</f>
        <v>9.7197165709569884</v>
      </c>
      <c r="R1300" s="10">
        <f t="shared" ca="1" si="199"/>
        <v>9.9315980743650334E-2</v>
      </c>
      <c r="S1300" s="10">
        <f t="shared" ca="1" si="200"/>
        <v>4.8220175595768078E-2</v>
      </c>
      <c r="T1300" s="10">
        <f t="shared" ca="1" si="201"/>
        <v>5.1095805147882256E-2</v>
      </c>
      <c r="U1300" s="10"/>
      <c r="V1300" s="11"/>
      <c r="W1300" s="12"/>
      <c r="X1300" s="12"/>
    </row>
    <row r="1301" spans="1:24" x14ac:dyDescent="0.2">
      <c r="A1301" s="3">
        <v>1979.04</v>
      </c>
      <c r="B1301" s="4">
        <v>102.1</v>
      </c>
      <c r="C1301" s="1">
        <v>5.2466699999999999</v>
      </c>
      <c r="D1301" s="4">
        <v>13.5267</v>
      </c>
      <c r="E1301" s="4">
        <v>70.599999999999994</v>
      </c>
      <c r="F1301" s="1">
        <f t="shared" ca="1" si="206"/>
        <v>1979.2916666665683</v>
      </c>
      <c r="G1301" s="5">
        <v>9.18</v>
      </c>
      <c r="H1301" s="1">
        <f t="shared" ca="1" si="202"/>
        <v>394.81028753541074</v>
      </c>
      <c r="I1301" s="1">
        <f t="shared" ca="1" si="203"/>
        <v>20.288337818838528</v>
      </c>
      <c r="J1301" s="6">
        <f t="shared" ca="1" si="207"/>
        <v>83483.131640706313</v>
      </c>
      <c r="K1301" s="1">
        <f t="shared" ca="1" si="204"/>
        <v>52.306369406515579</v>
      </c>
      <c r="L1301" s="6">
        <f t="shared" ca="1" si="205"/>
        <v>11060.247568700706</v>
      </c>
      <c r="M1301" s="7">
        <f t="shared" ca="1" si="198"/>
        <v>9.1330635662174213</v>
      </c>
      <c r="N1301" s="8">
        <f ca="1">J1301/AVERAGE(L1181:L1300)</f>
        <v>11.133601762772861</v>
      </c>
      <c r="O1301" s="13">
        <f ca="1">1/M1301-(G1301/100-(((E1301/E1181)^(1/10))-1))</f>
        <v>8.6475950262932408E-2</v>
      </c>
      <c r="P1301" s="5">
        <f ca="1">((G1301/G1302+G1301/1200+((1+G1302/1200)^(-119))*(1-G1301/G1302)))</f>
        <v>1.003117086251853</v>
      </c>
      <c r="Q1301" s="5">
        <f ca="1">Q1300*P1300*E1300/E1301</f>
        <v>9.6451637145821678</v>
      </c>
      <c r="R1301" s="10">
        <f t="shared" ca="1" si="199"/>
        <v>0.10106179802981474</v>
      </c>
      <c r="S1301" s="10">
        <f t="shared" ca="1" si="200"/>
        <v>5.0369438134763911E-2</v>
      </c>
      <c r="T1301" s="10">
        <f t="shared" ca="1" si="201"/>
        <v>5.0692359895050831E-2</v>
      </c>
      <c r="U1301" s="10"/>
      <c r="V1301" s="11"/>
      <c r="W1301" s="12"/>
      <c r="X1301" s="12"/>
    </row>
    <row r="1302" spans="1:24" x14ac:dyDescent="0.2">
      <c r="A1302" s="3">
        <v>1979.05</v>
      </c>
      <c r="B1302" s="4">
        <v>99.73</v>
      </c>
      <c r="C1302" s="1">
        <v>5.2933300000000001</v>
      </c>
      <c r="D1302" s="4">
        <v>13.753299999999999</v>
      </c>
      <c r="E1302" s="4">
        <v>71.5</v>
      </c>
      <c r="F1302" s="1">
        <f t="shared" ca="1" si="206"/>
        <v>1979.3749999999015</v>
      </c>
      <c r="G1302" s="5">
        <v>9.25</v>
      </c>
      <c r="H1302" s="1">
        <f t="shared" ca="1" si="202"/>
        <v>380.79145720279718</v>
      </c>
      <c r="I1302" s="1">
        <f t="shared" ca="1" si="203"/>
        <v>20.211118461398602</v>
      </c>
      <c r="J1302" s="6">
        <f t="shared" ca="1" si="207"/>
        <v>80874.971210183823</v>
      </c>
      <c r="K1302" s="1">
        <f t="shared" ca="1" si="204"/>
        <v>52.513177061538457</v>
      </c>
      <c r="L1302" s="6">
        <f t="shared" ca="1" si="205"/>
        <v>11153.090760503572</v>
      </c>
      <c r="M1302" s="7">
        <f t="shared" ca="1" si="198"/>
        <v>8.7943832898149594</v>
      </c>
      <c r="N1302" s="8">
        <f ca="1">J1302/AVERAGE(L1182:L1301)</f>
        <v>10.728950511599066</v>
      </c>
      <c r="O1302" s="13">
        <f ca="1">1/M1302-(G1302/100-(((E1302/E1182)^(1/10))-1))</f>
        <v>9.1052965524399773E-2</v>
      </c>
      <c r="P1302" s="5">
        <f ca="1">((G1302/G1303+G1302/1200+((1+G1303/1200)^(-119))*(1-G1302/G1303)))</f>
        <v>1.030044769334399</v>
      </c>
      <c r="Q1302" s="5">
        <f ca="1">Q1301*P1301*E1301/E1302</f>
        <v>9.5534424285124437</v>
      </c>
      <c r="R1302" s="10">
        <f t="shared" ca="1" si="199"/>
        <v>0.10840015297084582</v>
      </c>
      <c r="S1302" s="10">
        <f t="shared" ca="1" si="200"/>
        <v>5.3756804855167539E-2</v>
      </c>
      <c r="T1302" s="10">
        <f t="shared" ca="1" si="201"/>
        <v>5.4643348115678281E-2</v>
      </c>
      <c r="U1302" s="10"/>
      <c r="V1302" s="11"/>
      <c r="W1302" s="12"/>
      <c r="X1302" s="12"/>
    </row>
    <row r="1303" spans="1:24" x14ac:dyDescent="0.2">
      <c r="A1303" s="3">
        <v>1979.06</v>
      </c>
      <c r="B1303" s="4">
        <v>101.7</v>
      </c>
      <c r="C1303" s="1">
        <v>5.34</v>
      </c>
      <c r="D1303" s="4">
        <v>13.98</v>
      </c>
      <c r="E1303" s="4">
        <v>72.3</v>
      </c>
      <c r="F1303" s="1">
        <f t="shared" ca="1" si="206"/>
        <v>1979.4583333332348</v>
      </c>
      <c r="G1303" s="5">
        <v>8.91</v>
      </c>
      <c r="H1303" s="1">
        <f t="shared" ca="1" si="202"/>
        <v>384.01666804979254</v>
      </c>
      <c r="I1303" s="1">
        <f t="shared" ca="1" si="203"/>
        <v>20.163707053941909</v>
      </c>
      <c r="J1303" s="6">
        <f t="shared" ca="1" si="207"/>
        <v>81916.837466677622</v>
      </c>
      <c r="K1303" s="1">
        <f t="shared" ca="1" si="204"/>
        <v>52.788131950207472</v>
      </c>
      <c r="L1303" s="6">
        <f t="shared" ca="1" si="205"/>
        <v>11260.544619313208</v>
      </c>
      <c r="M1303" s="7">
        <f t="shared" ca="1" si="198"/>
        <v>8.8539377646939563</v>
      </c>
      <c r="N1303" s="8">
        <f ca="1">J1303/AVERAGE(L1183:L1302)</f>
        <v>10.80918059829032</v>
      </c>
      <c r="O1303" s="13">
        <f ca="1">1/M1303-(G1303/100-(((E1303/E1183)^(1/10))-1))</f>
        <v>9.4292456494697266E-2</v>
      </c>
      <c r="P1303" s="5">
        <f ca="1">((G1303/G1304+G1303/1200+((1+G1304/1200)^(-119))*(1-G1303/G1304)))</f>
        <v>1.0048016460396398</v>
      </c>
      <c r="Q1303" s="5">
        <f ca="1">Q1302*P1302*E1302/E1303</f>
        <v>9.7315884963734316</v>
      </c>
      <c r="R1303" s="10">
        <f t="shared" ca="1" si="199"/>
        <v>0.11041797916582241</v>
      </c>
      <c r="S1303" s="10">
        <f t="shared" ca="1" si="200"/>
        <v>5.6350250301478111E-2</v>
      </c>
      <c r="T1303" s="10">
        <f t="shared" ca="1" si="201"/>
        <v>5.40677288643443E-2</v>
      </c>
      <c r="U1303" s="10"/>
      <c r="V1303" s="11"/>
      <c r="W1303" s="12"/>
      <c r="X1303" s="12"/>
    </row>
    <row r="1304" spans="1:24" x14ac:dyDescent="0.2">
      <c r="A1304" s="3">
        <v>1979.07</v>
      </c>
      <c r="B1304" s="4">
        <v>102.7</v>
      </c>
      <c r="C1304" s="1">
        <v>5.3966700000000003</v>
      </c>
      <c r="D1304" s="4">
        <v>14.1967</v>
      </c>
      <c r="E1304" s="4">
        <v>73.099999999999994</v>
      </c>
      <c r="F1304" s="1">
        <f t="shared" ca="1" si="206"/>
        <v>1979.5416666665681</v>
      </c>
      <c r="G1304" s="5">
        <v>8.9499999999999993</v>
      </c>
      <c r="H1304" s="1">
        <f t="shared" ca="1" si="202"/>
        <v>383.54867441860466</v>
      </c>
      <c r="I1304" s="1">
        <f t="shared" ca="1" si="203"/>
        <v>20.154679890697679</v>
      </c>
      <c r="J1304" s="6">
        <f t="shared" ca="1" si="207"/>
        <v>82175.283049302539</v>
      </c>
      <c r="K1304" s="1">
        <f t="shared" ca="1" si="204"/>
        <v>53.0197221627907</v>
      </c>
      <c r="L1304" s="6">
        <f t="shared" ca="1" si="205"/>
        <v>11359.472647186303</v>
      </c>
      <c r="M1304" s="7">
        <f t="shared" ca="1" si="198"/>
        <v>8.8274980455423666</v>
      </c>
      <c r="N1304" s="8">
        <f ca="1">J1304/AVERAGE(L1184:L1303)</f>
        <v>10.784338517075025</v>
      </c>
      <c r="O1304" s="13">
        <f ca="1">1/M1304-(G1304/100-(((E1304/E1184)^(1/10))-1))</f>
        <v>9.4825501424015093E-2</v>
      </c>
      <c r="P1304" s="5">
        <f ca="1">((G1304/G1305+G1304/1200+((1+G1305/1200)^(-119))*(1-G1304/G1305)))</f>
        <v>1.0022294077638916</v>
      </c>
      <c r="Q1304" s="5">
        <f ca="1">Q1303*P1303*E1303/E1304</f>
        <v>9.6713031040074586</v>
      </c>
      <c r="R1304" s="10">
        <f t="shared" ca="1" si="199"/>
        <v>0.11287090177119929</v>
      </c>
      <c r="S1304" s="10">
        <f t="shared" ca="1" si="200"/>
        <v>5.9327623602140944E-2</v>
      </c>
      <c r="T1304" s="10">
        <f t="shared" ca="1" si="201"/>
        <v>5.354327816905835E-2</v>
      </c>
      <c r="U1304" s="10"/>
      <c r="V1304" s="11"/>
      <c r="W1304" s="12"/>
      <c r="X1304" s="12"/>
    </row>
    <row r="1305" spans="1:24" x14ac:dyDescent="0.2">
      <c r="A1305" s="3">
        <v>1979.08</v>
      </c>
      <c r="B1305" s="4">
        <v>107.4</v>
      </c>
      <c r="C1305" s="1">
        <v>5.4533300000000002</v>
      </c>
      <c r="D1305" s="4">
        <v>14.4133</v>
      </c>
      <c r="E1305" s="4">
        <v>73.8</v>
      </c>
      <c r="F1305" s="1">
        <f t="shared" ca="1" si="206"/>
        <v>1979.6249999999013</v>
      </c>
      <c r="G1305" s="5">
        <v>9.0299999999999994</v>
      </c>
      <c r="H1305" s="1">
        <f t="shared" ca="1" si="202"/>
        <v>397.29704878048778</v>
      </c>
      <c r="I1305" s="1">
        <f t="shared" ca="1" si="203"/>
        <v>20.173109078455283</v>
      </c>
      <c r="J1305" s="6">
        <f t="shared" ca="1" si="207"/>
        <v>85481.045485547045</v>
      </c>
      <c r="K1305" s="1">
        <f t="shared" ca="1" si="204"/>
        <v>53.318077776422761</v>
      </c>
      <c r="L1305" s="6">
        <f t="shared" ca="1" si="205"/>
        <v>11471.731404998467</v>
      </c>
      <c r="M1305" s="7">
        <f t="shared" ca="1" si="198"/>
        <v>9.1271657972150351</v>
      </c>
      <c r="N1305" s="8">
        <f ca="1">J1305/AVERAGE(L1185:L1304)</f>
        <v>11.156331375849174</v>
      </c>
      <c r="O1305" s="13">
        <f ca="1">1/M1305-(G1305/100-(((E1305/E1185)^(1/10))-1))</f>
        <v>9.0746477696883918E-2</v>
      </c>
      <c r="P1305" s="5">
        <f ca="1">((G1305/G1306+G1305/1200+((1+G1306/1200)^(-119))*(1-G1305/G1306)))</f>
        <v>0.9881636923006627</v>
      </c>
      <c r="Q1305" s="5">
        <f ca="1">Q1304*P1304*E1304/E1305</f>
        <v>9.6009266441916079</v>
      </c>
      <c r="R1305" s="10">
        <f t="shared" ca="1" si="199"/>
        <v>0.11340784433525863</v>
      </c>
      <c r="S1305" s="10">
        <f t="shared" ca="1" si="200"/>
        <v>5.9991130331344067E-2</v>
      </c>
      <c r="T1305" s="10">
        <f t="shared" ca="1" si="201"/>
        <v>5.3416714003914567E-2</v>
      </c>
      <c r="U1305" s="10"/>
      <c r="V1305" s="11"/>
      <c r="W1305" s="12"/>
      <c r="X1305" s="12"/>
    </row>
    <row r="1306" spans="1:24" x14ac:dyDescent="0.2">
      <c r="A1306" s="3">
        <v>1979.09</v>
      </c>
      <c r="B1306" s="4">
        <v>108.6</v>
      </c>
      <c r="C1306" s="1">
        <v>5.51</v>
      </c>
      <c r="D1306" s="4">
        <v>14.63</v>
      </c>
      <c r="E1306" s="4">
        <v>74.599999999999994</v>
      </c>
      <c r="F1306" s="1">
        <f t="shared" ca="1" si="206"/>
        <v>1979.7083333332346</v>
      </c>
      <c r="G1306" s="5">
        <v>9.33</v>
      </c>
      <c r="H1306" s="1">
        <f t="shared" ca="1" si="202"/>
        <v>397.42795978552277</v>
      </c>
      <c r="I1306" s="1">
        <f t="shared" ca="1" si="203"/>
        <v>20.164162600536194</v>
      </c>
      <c r="J1306" s="6">
        <f t="shared" ca="1" si="207"/>
        <v>85870.749407136042</v>
      </c>
      <c r="K1306" s="1">
        <f t="shared" ca="1" si="204"/>
        <v>53.539328284182311</v>
      </c>
      <c r="L1306" s="6">
        <f t="shared" ca="1" si="205"/>
        <v>11568.039261753227</v>
      </c>
      <c r="M1306" s="7">
        <f t="shared" ca="1" si="198"/>
        <v>9.1127589907409607</v>
      </c>
      <c r="N1306" s="8">
        <f ca="1">J1306/AVERAGE(L1186:L1305)</f>
        <v>11.144412105091885</v>
      </c>
      <c r="O1306" s="13">
        <f ca="1">1/M1306-(G1306/100-(((E1306/E1186)^(1/10))-1))</f>
        <v>8.8786091274875883E-2</v>
      </c>
      <c r="P1306" s="5">
        <f ca="1">((G1306/G1307+G1306/1200+((1+G1307/1200)^(-119))*(1-G1306/G1307)))</f>
        <v>0.94765923764923543</v>
      </c>
      <c r="Q1306" s="5">
        <f ca="1">Q1305*P1305*E1305/E1306</f>
        <v>9.3855467777578525</v>
      </c>
      <c r="R1306" s="10">
        <f t="shared" ca="1" si="199"/>
        <v>0.11305552603619362</v>
      </c>
      <c r="S1306" s="10">
        <f t="shared" ca="1" si="200"/>
        <v>6.2200426914902129E-2</v>
      </c>
      <c r="T1306" s="10">
        <f t="shared" ca="1" si="201"/>
        <v>5.0855099121291492E-2</v>
      </c>
      <c r="U1306" s="10"/>
      <c r="V1306" s="11"/>
      <c r="W1306" s="12"/>
      <c r="X1306" s="12"/>
    </row>
    <row r="1307" spans="1:24" x14ac:dyDescent="0.2">
      <c r="A1307" s="3">
        <v>1979.1</v>
      </c>
      <c r="B1307" s="4">
        <v>104.5</v>
      </c>
      <c r="C1307" s="1">
        <v>5.5566700000000004</v>
      </c>
      <c r="D1307" s="4">
        <v>14.7067</v>
      </c>
      <c r="E1307" s="4">
        <v>75.2</v>
      </c>
      <c r="F1307" s="1">
        <f t="shared" ca="1" si="206"/>
        <v>1979.7916666665678</v>
      </c>
      <c r="G1307" s="5">
        <v>10.3</v>
      </c>
      <c r="H1307" s="1">
        <f t="shared" ca="1" si="202"/>
        <v>379.3725199468085</v>
      </c>
      <c r="I1307" s="1">
        <f t="shared" ca="1" si="203"/>
        <v>20.172707180984045</v>
      </c>
      <c r="J1307" s="6">
        <f t="shared" ca="1" si="207"/>
        <v>82332.799132279077</v>
      </c>
      <c r="K1307" s="1">
        <f t="shared" ca="1" si="204"/>
        <v>53.390601331117018</v>
      </c>
      <c r="L1307" s="6">
        <f t="shared" ca="1" si="205"/>
        <v>11587.021789461136</v>
      </c>
      <c r="M1307" s="7">
        <f t="shared" ca="1" si="198"/>
        <v>8.6818433068993137</v>
      </c>
      <c r="N1307" s="8">
        <f ca="1">J1307/AVERAGE(L1187:L1306)</f>
        <v>10.624838288277678</v>
      </c>
      <c r="O1307" s="13">
        <f ca="1">1/M1307-(G1307/100-(((E1307/E1187)^(1/10))-1))</f>
        <v>8.4815287363696659E-2</v>
      </c>
      <c r="P1307" s="5">
        <f ca="1">((G1307/G1308+G1307/1200+((1+G1308/1200)^(-119))*(1-G1307/G1308)))</f>
        <v>0.98720293819717986</v>
      </c>
      <c r="Q1307" s="5">
        <f ca="1">Q1306*P1306*E1306/E1307</f>
        <v>8.8233349439243458</v>
      </c>
      <c r="R1307" s="10">
        <f t="shared" ca="1" si="199"/>
        <v>0.11753450057390236</v>
      </c>
      <c r="S1307" s="10">
        <f t="shared" ca="1" si="200"/>
        <v>7.029506667040053E-2</v>
      </c>
      <c r="T1307" s="10">
        <f t="shared" ca="1" si="201"/>
        <v>4.7239433903501826E-2</v>
      </c>
      <c r="U1307" s="10"/>
      <c r="V1307" s="11"/>
      <c r="W1307" s="12"/>
      <c r="X1307" s="12"/>
    </row>
    <row r="1308" spans="1:24" x14ac:dyDescent="0.2">
      <c r="A1308" s="3">
        <v>1979.11</v>
      </c>
      <c r="B1308" s="4">
        <v>103.7</v>
      </c>
      <c r="C1308" s="1">
        <v>5.6033299999999997</v>
      </c>
      <c r="D1308" s="4">
        <v>14.783300000000001</v>
      </c>
      <c r="E1308" s="4">
        <v>75.900000000000006</v>
      </c>
      <c r="F1308" s="1">
        <f t="shared" ca="1" si="206"/>
        <v>1979.8749999999011</v>
      </c>
      <c r="G1308" s="5">
        <v>10.65</v>
      </c>
      <c r="H1308" s="1">
        <f t="shared" ca="1" si="202"/>
        <v>372.99619367588929</v>
      </c>
      <c r="I1308" s="1">
        <f t="shared" ca="1" si="203"/>
        <v>20.154491435968374</v>
      </c>
      <c r="J1308" s="6">
        <f t="shared" ca="1" si="207"/>
        <v>81313.485761341944</v>
      </c>
      <c r="K1308" s="1">
        <f t="shared" ca="1" si="204"/>
        <v>53.173718707509877</v>
      </c>
      <c r="L1308" s="6">
        <f t="shared" ca="1" si="205"/>
        <v>11591.915661095914</v>
      </c>
      <c r="M1308" s="7">
        <f t="shared" ca="1" si="198"/>
        <v>8.5187843029835584</v>
      </c>
      <c r="N1308" s="8">
        <f ca="1">J1308/AVERAGE(L1188:L1307)</f>
        <v>10.433469269423092</v>
      </c>
      <c r="O1308" s="13">
        <f ca="1">1/M1308-(G1308/100-(((E1308/E1188)^(1/10))-1))</f>
        <v>8.3940339688296783E-2</v>
      </c>
      <c r="P1308" s="5">
        <f ca="1">((G1308/G1309+G1308/1200+((1+G1309/1200)^(-119))*(1-G1308/G1309)))</f>
        <v>1.0249286541450782</v>
      </c>
      <c r="Q1308" s="5">
        <f ca="1">Q1307*P1307*E1307/E1308</f>
        <v>8.6300889069402533</v>
      </c>
      <c r="R1308" s="10">
        <f t="shared" ca="1" si="199"/>
        <v>0.1166186041560251</v>
      </c>
      <c r="S1308" s="10">
        <f t="shared" ca="1" si="200"/>
        <v>7.4146520468323818E-2</v>
      </c>
      <c r="T1308" s="10">
        <f t="shared" ca="1" si="201"/>
        <v>4.2472083687701279E-2</v>
      </c>
      <c r="U1308" s="10"/>
      <c r="V1308" s="11"/>
      <c r="W1308" s="12"/>
      <c r="X1308" s="12"/>
    </row>
    <row r="1309" spans="1:24" x14ac:dyDescent="0.2">
      <c r="A1309" s="3">
        <v>1979.12</v>
      </c>
      <c r="B1309" s="4">
        <v>107.8</v>
      </c>
      <c r="C1309" s="1">
        <v>5.65</v>
      </c>
      <c r="D1309" s="4">
        <v>14.86</v>
      </c>
      <c r="E1309" s="4">
        <v>76.7</v>
      </c>
      <c r="F1309" s="1">
        <f t="shared" ca="1" si="206"/>
        <v>1979.9583333332343</v>
      </c>
      <c r="G1309" s="5">
        <v>10.39</v>
      </c>
      <c r="H1309" s="1">
        <f t="shared" ca="1" si="202"/>
        <v>383.69913168187742</v>
      </c>
      <c r="I1309" s="1">
        <f t="shared" ca="1" si="203"/>
        <v>20.110390482398955</v>
      </c>
      <c r="J1309" s="6">
        <f t="shared" ca="1" si="207"/>
        <v>84012.075479055115</v>
      </c>
      <c r="K1309" s="1">
        <f t="shared" ca="1" si="204"/>
        <v>52.892106649282915</v>
      </c>
      <c r="L1309" s="6">
        <f t="shared" ca="1" si="205"/>
        <v>11580.885358244517</v>
      </c>
      <c r="M1309" s="7">
        <f t="shared" ca="1" si="198"/>
        <v>8.7452044046692929</v>
      </c>
      <c r="N1309" s="8">
        <f ca="1">J1309/AVERAGE(L1189:L1308)</f>
        <v>10.717928631289345</v>
      </c>
      <c r="O1309" s="13">
        <f ca="1">1/M1309-(G1309/100-(((E1309/E1189)^(1/10))-1))</f>
        <v>8.4055550379180347E-2</v>
      </c>
      <c r="P1309" s="5">
        <f ca="1">((G1309/G1310+G1309/1200+((1+G1310/1200)^(-119))*(1-G1309/G1310)))</f>
        <v>0.98376644574528849</v>
      </c>
      <c r="Q1309" s="5">
        <f ca="1">Q1308*P1308*E1308/E1309</f>
        <v>8.7529675164066045</v>
      </c>
      <c r="R1309" s="10">
        <f t="shared" ca="1" si="199"/>
        <v>0.1158144713381033</v>
      </c>
      <c r="S1309" s="10">
        <f t="shared" ca="1" si="200"/>
        <v>7.3379812698553426E-2</v>
      </c>
      <c r="T1309" s="10">
        <f t="shared" ca="1" si="201"/>
        <v>4.2434658639549871E-2</v>
      </c>
      <c r="U1309" s="10"/>
      <c r="V1309" s="11"/>
      <c r="W1309" s="12"/>
      <c r="X1309" s="12"/>
    </row>
    <row r="1310" spans="1:24" x14ac:dyDescent="0.2">
      <c r="A1310" s="3">
        <v>1980.01</v>
      </c>
      <c r="B1310" s="4">
        <v>110.9</v>
      </c>
      <c r="C1310" s="1">
        <v>5.7</v>
      </c>
      <c r="D1310" s="4">
        <v>15.003299999999999</v>
      </c>
      <c r="E1310" s="4">
        <v>77.8</v>
      </c>
      <c r="F1310" s="1">
        <f t="shared" ca="1" si="206"/>
        <v>1980.0416666665676</v>
      </c>
      <c r="G1310" s="5">
        <v>10.8</v>
      </c>
      <c r="H1310" s="1">
        <f t="shared" ca="1" si="202"/>
        <v>389.15209125964009</v>
      </c>
      <c r="I1310" s="1">
        <f t="shared" ca="1" si="203"/>
        <v>20.001505141388176</v>
      </c>
      <c r="J1310" s="6">
        <f t="shared" ca="1" si="207"/>
        <v>85570.966457807444</v>
      </c>
      <c r="K1310" s="1">
        <f t="shared" ca="1" si="204"/>
        <v>52.647119664524418</v>
      </c>
      <c r="L1310" s="6">
        <f t="shared" ca="1" si="205"/>
        <v>11576.617502763051</v>
      </c>
      <c r="M1310" s="7">
        <f t="shared" ca="1" si="198"/>
        <v>8.8509341807291086</v>
      </c>
      <c r="N1310" s="8">
        <f ca="1">J1310/AVERAGE(L1190:L1309)</f>
        <v>10.854081878724749</v>
      </c>
      <c r="O1310" s="13">
        <f ca="1">1/M1310-(G1310/100-(((E1310/E1190)^(1/10))-1))</f>
        <v>7.9834698453491892E-2</v>
      </c>
      <c r="P1310" s="5">
        <f ca="1">((G1310/G1311+G1310/1200+((1+G1311/1200)^(-119))*(1-G1310/G1311)))</f>
        <v>0.91740152564398236</v>
      </c>
      <c r="Q1310" s="5">
        <f ca="1">Q1309*P1309*E1309/E1310</f>
        <v>8.4891281428550585</v>
      </c>
      <c r="R1310" s="10">
        <f t="shared" ca="1" si="199"/>
        <v>0.11014020821413228</v>
      </c>
      <c r="S1310" s="10">
        <f t="shared" ca="1" si="200"/>
        <v>7.3558380560686532E-2</v>
      </c>
      <c r="T1310" s="10">
        <f t="shared" ca="1" si="201"/>
        <v>3.6581827653445753E-2</v>
      </c>
      <c r="U1310" s="10"/>
      <c r="V1310" s="11"/>
      <c r="W1310" s="12"/>
      <c r="X1310" s="12"/>
    </row>
    <row r="1311" spans="1:24" x14ac:dyDescent="0.2">
      <c r="A1311" s="3">
        <v>1980.02</v>
      </c>
      <c r="B1311" s="4">
        <v>115.3</v>
      </c>
      <c r="C1311" s="1">
        <v>5.75</v>
      </c>
      <c r="D1311" s="4">
        <v>15.146699999999999</v>
      </c>
      <c r="E1311" s="4">
        <v>78.900000000000006</v>
      </c>
      <c r="F1311" s="1">
        <f t="shared" ca="1" si="206"/>
        <v>1980.1249999999009</v>
      </c>
      <c r="G1311" s="5">
        <v>12.41</v>
      </c>
      <c r="H1311" s="1">
        <f t="shared" ca="1" si="202"/>
        <v>398.9511520912547</v>
      </c>
      <c r="I1311" s="1">
        <f t="shared" ca="1" si="203"/>
        <v>19.895655893536119</v>
      </c>
      <c r="J1311" s="6">
        <f t="shared" ca="1" si="207"/>
        <v>88090.262476904216</v>
      </c>
      <c r="K1311" s="1">
        <f t="shared" ca="1" si="204"/>
        <v>52.409309760456267</v>
      </c>
      <c r="L1311" s="6">
        <f t="shared" ca="1" si="205"/>
        <v>11572.218375185821</v>
      </c>
      <c r="M1311" s="7">
        <f t="shared" ca="1" si="198"/>
        <v>9.0544760921925178</v>
      </c>
      <c r="N1311" s="8">
        <f ca="1">J1311/AVERAGE(L1191:L1310)</f>
        <v>11.109252312727017</v>
      </c>
      <c r="O1311" s="13">
        <f ca="1">1/M1311-(G1311/100-(((E1311/E1191)^(1/10))-1))</f>
        <v>6.2137165228765279E-2</v>
      </c>
      <c r="P1311" s="5">
        <f ca="1">((G1311/G1312+G1311/1200+((1+G1312/1200)^(-119))*(1-G1311/G1312)))</f>
        <v>0.99125648533881872</v>
      </c>
      <c r="Q1311" s="5">
        <f ca="1">Q1310*P1310*E1310/E1311</f>
        <v>7.6793620117894337</v>
      </c>
      <c r="R1311" s="10">
        <f t="shared" ca="1" si="199"/>
        <v>0.10357782711324792</v>
      </c>
      <c r="S1311" s="10">
        <f t="shared" ca="1" si="200"/>
        <v>8.2715176581483529E-2</v>
      </c>
      <c r="T1311" s="10">
        <f t="shared" ca="1" si="201"/>
        <v>2.0862650531764393E-2</v>
      </c>
      <c r="U1311" s="10"/>
      <c r="V1311" s="11"/>
      <c r="W1311" s="12"/>
      <c r="X1311" s="12"/>
    </row>
    <row r="1312" spans="1:24" x14ac:dyDescent="0.2">
      <c r="A1312" s="3">
        <v>1980.03</v>
      </c>
      <c r="B1312" s="4">
        <v>104.7</v>
      </c>
      <c r="C1312" s="1">
        <v>5.8</v>
      </c>
      <c r="D1312" s="4">
        <v>15.29</v>
      </c>
      <c r="E1312" s="4">
        <v>80.099999999999994</v>
      </c>
      <c r="F1312" s="1">
        <f t="shared" ca="1" si="206"/>
        <v>1980.2083333332341</v>
      </c>
      <c r="G1312" s="5">
        <v>12.75</v>
      </c>
      <c r="H1312" s="1">
        <f t="shared" ca="1" si="202"/>
        <v>356.84661797752807</v>
      </c>
      <c r="I1312" s="1">
        <f t="shared" ca="1" si="203"/>
        <v>19.768007490636702</v>
      </c>
      <c r="J1312" s="6">
        <f t="shared" ca="1" si="207"/>
        <v>79157.125269111944</v>
      </c>
      <c r="K1312" s="1">
        <f t="shared" ca="1" si="204"/>
        <v>52.112557677902622</v>
      </c>
      <c r="L1312" s="6">
        <f t="shared" ca="1" si="205"/>
        <v>11559.813231754744</v>
      </c>
      <c r="M1312" s="7">
        <f t="shared" ca="1" si="198"/>
        <v>8.0811509007854969</v>
      </c>
      <c r="N1312" s="8">
        <f ca="1">J1312/AVERAGE(L1192:L1311)</f>
        <v>9.9248356973564906</v>
      </c>
      <c r="O1312" s="13">
        <f ca="1">1/M1312-(G1312/100-(((E1312/E1192)^(1/10))-1))</f>
        <v>7.3098972741579976E-2</v>
      </c>
      <c r="P1312" s="5">
        <f ca="1">((G1312/G1313+G1312/1200+((1+G1313/1200)^(-119))*(1-G1312/G1313)))</f>
        <v>1.0862448859181546</v>
      </c>
      <c r="Q1312" s="5">
        <f ca="1">Q1311*P1311*E1311/E1312</f>
        <v>7.4981766873766658</v>
      </c>
      <c r="R1312" s="10">
        <f t="shared" ca="1" si="199"/>
        <v>0.11781757133238635</v>
      </c>
      <c r="S1312" s="10">
        <f t="shared" ca="1" si="200"/>
        <v>8.461038335075366E-2</v>
      </c>
      <c r="T1312" s="10">
        <f t="shared" ca="1" si="201"/>
        <v>3.3207187981632691E-2</v>
      </c>
      <c r="U1312" s="10"/>
      <c r="V1312" s="11"/>
      <c r="W1312" s="12"/>
      <c r="X1312" s="12"/>
    </row>
    <row r="1313" spans="1:24" x14ac:dyDescent="0.2">
      <c r="A1313" s="3">
        <v>1980.04</v>
      </c>
      <c r="B1313" s="4">
        <v>103</v>
      </c>
      <c r="C1313" s="1">
        <v>5.8466699999999996</v>
      </c>
      <c r="D1313" s="4">
        <v>15.173299999999999</v>
      </c>
      <c r="E1313" s="4">
        <v>81</v>
      </c>
      <c r="F1313" s="1">
        <f t="shared" ca="1" si="206"/>
        <v>1980.2916666665674</v>
      </c>
      <c r="G1313" s="5">
        <v>11.47</v>
      </c>
      <c r="H1313" s="1">
        <f t="shared" ca="1" si="202"/>
        <v>347.15196296296295</v>
      </c>
      <c r="I1313" s="1">
        <f t="shared" ca="1" si="203"/>
        <v>19.705659876666665</v>
      </c>
      <c r="J1313" s="6">
        <f t="shared" ca="1" si="207"/>
        <v>77370.884233414152</v>
      </c>
      <c r="K1313" s="1">
        <f t="shared" ca="1" si="204"/>
        <v>51.140202714814805</v>
      </c>
      <c r="L1313" s="6">
        <f t="shared" ca="1" si="205"/>
        <v>11397.78289066857</v>
      </c>
      <c r="M1313" s="7">
        <f t="shared" ca="1" si="198"/>
        <v>7.8440245047192168</v>
      </c>
      <c r="N1313" s="8">
        <f ca="1">J1313/AVERAGE(L1193:L1312)</f>
        <v>9.6444480482973134</v>
      </c>
      <c r="O1313" s="13">
        <f ca="1">1/M1313-(G1313/100-(((E1313/E1193)^(1/10))-1))</f>
        <v>9.0000669289211147E-2</v>
      </c>
      <c r="P1313" s="5">
        <f ca="1">((G1313/G1314+G1313/1200+((1+G1314/1200)^(-119))*(1-G1313/G1314)))</f>
        <v>1.0899045574721604</v>
      </c>
      <c r="Q1313" s="5">
        <f ca="1">Q1312*P1312*E1312/E1313</f>
        <v>8.0543576794805904</v>
      </c>
      <c r="R1313" s="10">
        <f t="shared" ca="1" si="199"/>
        <v>0.12042042697591215</v>
      </c>
      <c r="S1313" s="10">
        <f t="shared" ca="1" si="200"/>
        <v>7.6057149488397258E-2</v>
      </c>
      <c r="T1313" s="10">
        <f t="shared" ca="1" si="201"/>
        <v>4.4363277487514896E-2</v>
      </c>
      <c r="U1313" s="10"/>
      <c r="V1313" s="11"/>
      <c r="W1313" s="12"/>
      <c r="X1313" s="12"/>
    </row>
    <row r="1314" spans="1:24" x14ac:dyDescent="0.2">
      <c r="A1314" s="3">
        <v>1980.05</v>
      </c>
      <c r="B1314" s="4">
        <v>107.7</v>
      </c>
      <c r="C1314" s="1">
        <v>5.8933299999999997</v>
      </c>
      <c r="D1314" s="4">
        <v>15.056699999999999</v>
      </c>
      <c r="E1314" s="4">
        <v>81.8</v>
      </c>
      <c r="F1314" s="1">
        <f t="shared" ca="1" si="206"/>
        <v>1980.3749999999006</v>
      </c>
      <c r="G1314" s="5">
        <v>10.18</v>
      </c>
      <c r="H1314" s="1">
        <f t="shared" ca="1" si="202"/>
        <v>359.44282518337411</v>
      </c>
      <c r="I1314" s="1">
        <f t="shared" ca="1" si="203"/>
        <v>19.6686646698044</v>
      </c>
      <c r="J1314" s="6">
        <f t="shared" ca="1" si="207"/>
        <v>80475.49016319646</v>
      </c>
      <c r="K1314" s="1">
        <f t="shared" ca="1" si="204"/>
        <v>50.250907947432765</v>
      </c>
      <c r="L1314" s="6">
        <f t="shared" ca="1" si="205"/>
        <v>11250.652857383473</v>
      </c>
      <c r="M1314" s="7">
        <f t="shared" ca="1" si="198"/>
        <v>8.1042258071764941</v>
      </c>
      <c r="N1314" s="8">
        <f ca="1">J1314/AVERAGE(L1194:L1313)</f>
        <v>9.9744124837086687</v>
      </c>
      <c r="O1314" s="13">
        <f ca="1">1/M1314-(G1314/100-(((E1314/E1194)^(1/10))-1))</f>
        <v>9.9587051863871304E-2</v>
      </c>
      <c r="P1314" s="5">
        <f ca="1">((G1314/G1315+G1314/1200+((1+G1315/1200)^(-119))*(1-G1314/G1315)))</f>
        <v>1.0338153104575889</v>
      </c>
      <c r="Q1314" s="5">
        <f ca="1">Q1313*P1313*E1313/E1314</f>
        <v>8.6926280260699276</v>
      </c>
      <c r="R1314" s="10">
        <f t="shared" ca="1" si="199"/>
        <v>0.11998882624858775</v>
      </c>
      <c r="S1314" s="10">
        <f t="shared" ca="1" si="200"/>
        <v>6.8623577027353555E-2</v>
      </c>
      <c r="T1314" s="10">
        <f t="shared" ca="1" si="201"/>
        <v>5.1365249221234199E-2</v>
      </c>
      <c r="U1314" s="10"/>
      <c r="V1314" s="11"/>
      <c r="W1314" s="12"/>
      <c r="X1314" s="12"/>
    </row>
    <row r="1315" spans="1:24" x14ac:dyDescent="0.2">
      <c r="A1315" s="3">
        <v>1980.06</v>
      </c>
      <c r="B1315" s="4">
        <v>114.6</v>
      </c>
      <c r="C1315" s="1">
        <v>5.94</v>
      </c>
      <c r="D1315" s="4">
        <v>14.94</v>
      </c>
      <c r="E1315" s="4">
        <v>82.7</v>
      </c>
      <c r="F1315" s="1">
        <f t="shared" ca="1" si="206"/>
        <v>1980.4583333332339</v>
      </c>
      <c r="G1315" s="5">
        <v>9.7799999999999994</v>
      </c>
      <c r="H1315" s="1">
        <f t="shared" ca="1" si="202"/>
        <v>378.30887303506648</v>
      </c>
      <c r="I1315" s="1">
        <f t="shared" ca="1" si="203"/>
        <v>19.608679806529622</v>
      </c>
      <c r="J1315" s="6">
        <f t="shared" ca="1" si="207"/>
        <v>85065.249208665206</v>
      </c>
      <c r="K1315" s="1">
        <f t="shared" ca="1" si="204"/>
        <v>49.318800725513896</v>
      </c>
      <c r="L1315" s="6">
        <f t="shared" ca="1" si="205"/>
        <v>11089.658142909755</v>
      </c>
      <c r="M1315" s="7">
        <f t="shared" ca="1" si="198"/>
        <v>8.5120779623067389</v>
      </c>
      <c r="N1315" s="8">
        <f ca="1">J1315/AVERAGE(L1195:L1314)</f>
        <v>10.484904625773886</v>
      </c>
      <c r="O1315" s="13">
        <f ca="1">1/M1315-(G1315/100-(((E1315/E1195)^(1/10))-1))</f>
        <v>9.8297418837549069E-2</v>
      </c>
      <c r="P1315" s="5">
        <f ca="1">((G1315/G1316+G1315/1200+((1+G1316/1200)^(-119))*(1-G1315/G1316)))</f>
        <v>0.97896138321192905</v>
      </c>
      <c r="Q1315" s="5">
        <f ca="1">Q1314*P1314*E1314/E1315</f>
        <v>8.8887736978445044</v>
      </c>
      <c r="R1315" s="10">
        <f t="shared" ca="1" si="199"/>
        <v>0.11667441295748793</v>
      </c>
      <c r="S1315" s="10">
        <f t="shared" ca="1" si="200"/>
        <v>6.8408284515380169E-2</v>
      </c>
      <c r="T1315" s="10">
        <f t="shared" ca="1" si="201"/>
        <v>4.8266128442107759E-2</v>
      </c>
      <c r="U1315" s="10"/>
      <c r="V1315" s="11"/>
      <c r="W1315" s="12"/>
      <c r="X1315" s="12"/>
    </row>
    <row r="1316" spans="1:24" x14ac:dyDescent="0.2">
      <c r="A1316" s="3">
        <v>1980.07</v>
      </c>
      <c r="B1316" s="4">
        <v>119.8</v>
      </c>
      <c r="C1316" s="1">
        <v>5.9833299999999996</v>
      </c>
      <c r="D1316" s="4">
        <v>14.84</v>
      </c>
      <c r="E1316" s="4">
        <v>82.7</v>
      </c>
      <c r="F1316" s="1">
        <f t="shared" ca="1" si="206"/>
        <v>1980.5416666665672</v>
      </c>
      <c r="G1316" s="5">
        <v>10.25</v>
      </c>
      <c r="H1316" s="1">
        <f t="shared" ca="1" si="202"/>
        <v>395.47472067714631</v>
      </c>
      <c r="I1316" s="1">
        <f t="shared" ca="1" si="203"/>
        <v>19.751717533131799</v>
      </c>
      <c r="J1316" s="6">
        <f t="shared" ca="1" si="207"/>
        <v>89295.212129090156</v>
      </c>
      <c r="K1316" s="1">
        <f t="shared" ca="1" si="204"/>
        <v>48.988688270858518</v>
      </c>
      <c r="L1316" s="6">
        <f t="shared" ca="1" si="205"/>
        <v>11061.276694454906</v>
      </c>
      <c r="M1316" s="7">
        <f t="shared" ca="1" si="198"/>
        <v>8.8808655272958408</v>
      </c>
      <c r="N1316" s="8">
        <f ca="1">J1316/AVERAGE(L1196:L1315)</f>
        <v>10.946930734313661</v>
      </c>
      <c r="O1316" s="13">
        <f ca="1">1/M1316-(G1316/100-(((E1316/E1196)^(1/10))-1))</f>
        <v>8.8164511549686464E-2</v>
      </c>
      <c r="P1316" s="5">
        <f ca="1">((G1316/G1317+G1316/1200+((1+G1317/1200)^(-119))*(1-G1316/G1317)))</f>
        <v>0.95756531230729502</v>
      </c>
      <c r="Q1316" s="5">
        <f ca="1">Q1315*P1315*E1315/E1316</f>
        <v>8.7017661942996689</v>
      </c>
      <c r="R1316" s="10">
        <f t="shared" ca="1" si="199"/>
        <v>0.11103166742807868</v>
      </c>
      <c r="S1316" s="10">
        <f t="shared" ca="1" si="200"/>
        <v>7.1096320450743322E-2</v>
      </c>
      <c r="T1316" s="10">
        <f t="shared" ca="1" si="201"/>
        <v>3.9935346977335362E-2</v>
      </c>
      <c r="U1316" s="10"/>
      <c r="V1316" s="11"/>
      <c r="W1316" s="12"/>
      <c r="X1316" s="12"/>
    </row>
    <row r="1317" spans="1:24" x14ac:dyDescent="0.2">
      <c r="A1317" s="3">
        <v>1980.08</v>
      </c>
      <c r="B1317" s="4">
        <v>123.5</v>
      </c>
      <c r="C1317" s="1">
        <v>6.0266700000000002</v>
      </c>
      <c r="D1317" s="4">
        <v>14.74</v>
      </c>
      <c r="E1317" s="4">
        <v>83.3</v>
      </c>
      <c r="F1317" s="1">
        <f t="shared" ca="1" si="206"/>
        <v>1980.6249999999004</v>
      </c>
      <c r="G1317" s="5">
        <v>11.1</v>
      </c>
      <c r="H1317" s="1">
        <f t="shared" ca="1" si="202"/>
        <v>404.75234693877547</v>
      </c>
      <c r="I1317" s="1">
        <f t="shared" ca="1" si="203"/>
        <v>19.751488475510204</v>
      </c>
      <c r="J1317" s="6">
        <f t="shared" ca="1" si="207"/>
        <v>91761.675007400729</v>
      </c>
      <c r="K1317" s="1">
        <f t="shared" ca="1" si="204"/>
        <v>48.308093877551016</v>
      </c>
      <c r="L1317" s="6">
        <f t="shared" ca="1" si="205"/>
        <v>10951.960239749689</v>
      </c>
      <c r="M1317" s="7">
        <f t="shared" ca="1" si="198"/>
        <v>9.0710059816183772</v>
      </c>
      <c r="N1317" s="8">
        <f ca="1">J1317/AVERAGE(L1197:L1316)</f>
        <v>11.18854525781742</v>
      </c>
      <c r="O1317" s="13">
        <f ca="1">1/M1317-(G1317/100-(((E1317/E1197)^(1/10))-1))</f>
        <v>7.8083837878666018E-2</v>
      </c>
      <c r="P1317" s="5">
        <f ca="1">((G1317/G1318+G1317/1200+((1+G1318/1200)^(-119))*(1-G1317/G1318)))</f>
        <v>0.98506715229684649</v>
      </c>
      <c r="Q1317" s="5">
        <f ca="1">Q1316*P1316*E1316/E1317</f>
        <v>8.2724913881024982</v>
      </c>
      <c r="R1317" s="10">
        <f t="shared" ca="1" si="199"/>
        <v>9.7969185990176566E-2</v>
      </c>
      <c r="S1317" s="10">
        <f t="shared" ca="1" si="200"/>
        <v>7.4303867471424034E-2</v>
      </c>
      <c r="T1317" s="10">
        <f t="shared" ca="1" si="201"/>
        <v>2.3665318518752532E-2</v>
      </c>
      <c r="U1317" s="10"/>
      <c r="V1317" s="11"/>
      <c r="W1317" s="12"/>
      <c r="X1317" s="12"/>
    </row>
    <row r="1318" spans="1:24" x14ac:dyDescent="0.2">
      <c r="A1318" s="3">
        <v>1980.09</v>
      </c>
      <c r="B1318" s="4">
        <v>126.5</v>
      </c>
      <c r="C1318" s="1">
        <v>6.07</v>
      </c>
      <c r="D1318" s="4">
        <v>14.64</v>
      </c>
      <c r="E1318" s="4">
        <v>84</v>
      </c>
      <c r="F1318" s="1">
        <f t="shared" ca="1" si="206"/>
        <v>1980.7083333332337</v>
      </c>
      <c r="G1318" s="5">
        <v>11.51</v>
      </c>
      <c r="H1318" s="1">
        <f t="shared" ca="1" si="202"/>
        <v>411.12951785714279</v>
      </c>
      <c r="I1318" s="1">
        <f t="shared" ca="1" si="203"/>
        <v>19.727716785714286</v>
      </c>
      <c r="J1318" s="6">
        <f t="shared" ca="1" si="207"/>
        <v>93580.154674960504</v>
      </c>
      <c r="K1318" s="1">
        <f t="shared" ca="1" si="204"/>
        <v>47.580522857142853</v>
      </c>
      <c r="L1318" s="6">
        <f t="shared" ca="1" si="205"/>
        <v>10830.145963963809</v>
      </c>
      <c r="M1318" s="7">
        <f t="shared" ca="1" si="198"/>
        <v>9.1960401317432368</v>
      </c>
      <c r="N1318" s="8">
        <f ca="1">J1318/AVERAGE(L1198:L1317)</f>
        <v>11.349812726304918</v>
      </c>
      <c r="O1318" s="13">
        <f ca="1">1/M1318-(G1318/100-(((E1318/E1198)^(1/10))-1))</f>
        <v>7.2835959625503183E-2</v>
      </c>
      <c r="P1318" s="5">
        <f ca="1">((G1318/G1319+G1318/1200+((1+G1319/1200)^(-119))*(1-G1318/G1319)))</f>
        <v>0.99557219879022962</v>
      </c>
      <c r="Q1318" s="5">
        <f ca="1">Q1317*P1317*E1317/E1318</f>
        <v>8.0810515379609953</v>
      </c>
      <c r="R1318" s="10">
        <f t="shared" ca="1" si="199"/>
        <v>9.0057723227128017E-2</v>
      </c>
      <c r="S1318" s="10">
        <f t="shared" ca="1" si="200"/>
        <v>7.5720136129266313E-2</v>
      </c>
      <c r="T1318" s="10">
        <f t="shared" ca="1" si="201"/>
        <v>1.4337587097861704E-2</v>
      </c>
      <c r="U1318" s="10"/>
      <c r="V1318" s="11"/>
      <c r="W1318" s="12"/>
      <c r="X1318" s="12"/>
    </row>
    <row r="1319" spans="1:24" x14ac:dyDescent="0.2">
      <c r="A1319" s="3">
        <v>1980.1</v>
      </c>
      <c r="B1319" s="4">
        <v>130.19999999999999</v>
      </c>
      <c r="C1319" s="1">
        <v>6.1</v>
      </c>
      <c r="D1319" s="4">
        <v>14.7</v>
      </c>
      <c r="E1319" s="4">
        <v>84.8</v>
      </c>
      <c r="F1319" s="1">
        <f t="shared" ca="1" si="206"/>
        <v>1980.7916666665669</v>
      </c>
      <c r="G1319" s="5">
        <v>11.75</v>
      </c>
      <c r="H1319" s="1">
        <f t="shared" ca="1" si="202"/>
        <v>419.16262499999999</v>
      </c>
      <c r="I1319" s="1">
        <f t="shared" ca="1" si="203"/>
        <v>19.638187500000001</v>
      </c>
      <c r="J1319" s="6">
        <f t="shared" ca="1" si="207"/>
        <v>95781.127251634069</v>
      </c>
      <c r="K1319" s="1">
        <f t="shared" ca="1" si="204"/>
        <v>47.324812499999993</v>
      </c>
      <c r="L1319" s="6">
        <f t="shared" ca="1" si="205"/>
        <v>10813.998238087715</v>
      </c>
      <c r="M1319" s="7">
        <f t="shared" ca="1" si="198"/>
        <v>9.3578410467571089</v>
      </c>
      <c r="N1319" s="8">
        <f ca="1">J1319/AVERAGE(L1199:L1318)</f>
        <v>11.556163110889683</v>
      </c>
      <c r="O1319" s="13">
        <f ca="1">1/M1319-(G1319/100-(((E1319/E1199)^(1/10))-1))</f>
        <v>6.9029592685767818E-2</v>
      </c>
      <c r="P1319" s="5">
        <f ca="1">((G1319/G1320+G1319/1200+((1+G1320/1200)^(-119))*(1-G1319/G1320)))</f>
        <v>0.9574436158599442</v>
      </c>
      <c r="Q1319" s="5">
        <f ca="1">Q1318*P1318*E1318/E1319</f>
        <v>7.9693714722587217</v>
      </c>
      <c r="R1319" s="10">
        <f t="shared" ca="1" si="199"/>
        <v>8.4332377145880377E-2</v>
      </c>
      <c r="S1319" s="10">
        <f t="shared" ca="1" si="200"/>
        <v>7.8563898778369445E-2</v>
      </c>
      <c r="T1319" s="10">
        <f t="shared" ca="1" si="201"/>
        <v>5.7684783675109319E-3</v>
      </c>
      <c r="U1319" s="10"/>
      <c r="V1319" s="11"/>
      <c r="W1319" s="12"/>
      <c r="X1319" s="12"/>
    </row>
    <row r="1320" spans="1:24" x14ac:dyDescent="0.2">
      <c r="A1320" s="3">
        <v>1980.11</v>
      </c>
      <c r="B1320" s="4">
        <v>135.69999999999999</v>
      </c>
      <c r="C1320" s="1">
        <v>6.13</v>
      </c>
      <c r="D1320" s="4">
        <v>14.76</v>
      </c>
      <c r="E1320" s="4">
        <v>85.5</v>
      </c>
      <c r="F1320" s="1">
        <f t="shared" ca="1" si="206"/>
        <v>1980.8749999999002</v>
      </c>
      <c r="G1320" s="5">
        <v>12.68</v>
      </c>
      <c r="H1320" s="1">
        <f t="shared" ca="1" si="202"/>
        <v>433.29248070175436</v>
      </c>
      <c r="I1320" s="1">
        <f t="shared" ca="1" si="203"/>
        <v>19.573197543859649</v>
      </c>
      <c r="J1320" s="6">
        <f t="shared" ca="1" si="207"/>
        <v>99382.598361022174</v>
      </c>
      <c r="K1320" s="1">
        <f t="shared" ca="1" si="204"/>
        <v>47.128938947368418</v>
      </c>
      <c r="L1320" s="6">
        <f t="shared" ca="1" si="205"/>
        <v>10809.78004280536</v>
      </c>
      <c r="M1320" s="7">
        <f t="shared" ca="1" si="198"/>
        <v>9.6540436632333861</v>
      </c>
      <c r="N1320" s="8">
        <f ca="1">J1320/AVERAGE(L1200:L1319)</f>
        <v>11.927567744896828</v>
      </c>
      <c r="O1320" s="13">
        <f ca="1">1/M1320-(G1320/100-(((E1320/E1200)^(1/10))-1))</f>
        <v>5.6791837574995688E-2</v>
      </c>
      <c r="P1320" s="5">
        <f ca="1">((G1320/G1321+G1320/1200+((1+G1321/1200)^(-119))*(1-G1320/G1321)))</f>
        <v>1.0016172099037945</v>
      </c>
      <c r="Q1320" s="5">
        <f ca="1">Q1319*P1319*E1319/E1320</f>
        <v>7.567754169677011</v>
      </c>
      <c r="R1320" s="10">
        <f t="shared" ca="1" si="199"/>
        <v>8.327766482395238E-2</v>
      </c>
      <c r="S1320" s="10">
        <f t="shared" ca="1" si="200"/>
        <v>8.7060991725470327E-2</v>
      </c>
      <c r="T1320" s="10">
        <f t="shared" ca="1" si="201"/>
        <v>-3.7833269015179471E-3</v>
      </c>
      <c r="U1320" s="10"/>
      <c r="V1320" s="11"/>
      <c r="W1320" s="12"/>
      <c r="X1320" s="12"/>
    </row>
    <row r="1321" spans="1:24" x14ac:dyDescent="0.2">
      <c r="A1321" s="3">
        <v>1980.12</v>
      </c>
      <c r="B1321" s="4">
        <v>133.5</v>
      </c>
      <c r="C1321" s="1">
        <v>6.16</v>
      </c>
      <c r="D1321" s="4">
        <v>14.82</v>
      </c>
      <c r="E1321" s="4">
        <v>86.3</v>
      </c>
      <c r="F1321" s="1">
        <f t="shared" ca="1" si="206"/>
        <v>1980.9583333332334</v>
      </c>
      <c r="G1321" s="5">
        <v>12.84</v>
      </c>
      <c r="H1321" s="1">
        <f t="shared" ca="1" si="202"/>
        <v>422.31634414831979</v>
      </c>
      <c r="I1321" s="1">
        <f t="shared" ca="1" si="203"/>
        <v>19.486656778679027</v>
      </c>
      <c r="J1321" s="6">
        <f t="shared" ca="1" si="207"/>
        <v>97237.509773737693</v>
      </c>
      <c r="K1321" s="1">
        <f t="shared" ca="1" si="204"/>
        <v>46.881859327925838</v>
      </c>
      <c r="L1321" s="6">
        <f t="shared" ca="1" si="205"/>
        <v>10794.456141174476</v>
      </c>
      <c r="M1321" s="7">
        <f t="shared" ca="1" si="198"/>
        <v>9.3899020849217383</v>
      </c>
      <c r="N1321" s="8">
        <f ca="1">J1321/AVERAGE(L1201:L1320)</f>
        <v>11.60800697134548</v>
      </c>
      <c r="O1321" s="13">
        <f ca="1">1/M1321-(G1321/100-(((E1321/E1201)^(1/10))-1))</f>
        <v>5.8567531084092503E-2</v>
      </c>
      <c r="P1321" s="5">
        <f ca="1">((G1321/G1322+G1321/1200+((1+G1322/1200)^(-119))*(1-G1321/G1322)))</f>
        <v>1.0259640818205924</v>
      </c>
      <c r="Q1321" s="5">
        <f ca="1">Q1320*P1320*E1320/E1321</f>
        <v>7.5097263710922251</v>
      </c>
      <c r="R1321" s="10">
        <f t="shared" ca="1" si="199"/>
        <v>9.0525660954746234E-2</v>
      </c>
      <c r="S1321" s="10">
        <f t="shared" ca="1" si="200"/>
        <v>9.091647924203361E-2</v>
      </c>
      <c r="T1321" s="10">
        <f t="shared" ca="1" si="201"/>
        <v>-3.9081828728737555E-4</v>
      </c>
      <c r="U1321" s="10"/>
      <c r="V1321" s="11"/>
      <c r="W1321" s="12"/>
      <c r="X1321" s="12"/>
    </row>
    <row r="1322" spans="1:24" x14ac:dyDescent="0.2">
      <c r="A1322" s="3">
        <v>1981.01</v>
      </c>
      <c r="B1322" s="4">
        <v>133</v>
      </c>
      <c r="C1322" s="1">
        <v>6.2</v>
      </c>
      <c r="D1322" s="4">
        <v>14.74</v>
      </c>
      <c r="E1322" s="4">
        <v>87</v>
      </c>
      <c r="F1322" s="1">
        <f t="shared" ca="1" si="206"/>
        <v>1981.0416666665667</v>
      </c>
      <c r="G1322" s="5">
        <v>12.57</v>
      </c>
      <c r="H1322" s="1">
        <f t="shared" ca="1" si="202"/>
        <v>417.34941379310339</v>
      </c>
      <c r="I1322" s="1">
        <f t="shared" ca="1" si="203"/>
        <v>19.455386206896552</v>
      </c>
      <c r="J1322" s="6">
        <f t="shared" ca="1" si="207"/>
        <v>96467.180845518815</v>
      </c>
      <c r="K1322" s="1">
        <f t="shared" ca="1" si="204"/>
        <v>46.253611724137926</v>
      </c>
      <c r="L1322" s="6">
        <f t="shared" ca="1" si="205"/>
        <v>10691.174779420657</v>
      </c>
      <c r="M1322" s="7">
        <f t="shared" ca="1" si="198"/>
        <v>9.2594045308779478</v>
      </c>
      <c r="N1322" s="8">
        <f ca="1">J1322/AVERAGE(L1202:L1321)</f>
        <v>11.454209284131169</v>
      </c>
      <c r="O1322" s="13">
        <f ca="1">1/M1322-(G1322/100-(((E1322/E1202)^(1/10))-1))</f>
        <v>6.3641666217788939E-2</v>
      </c>
      <c r="P1322" s="5">
        <f ca="1">((G1322/G1323+G1322/1200+((1+G1323/1200)^(-119))*(1-G1322/G1323)))</f>
        <v>0.97626896793785978</v>
      </c>
      <c r="Q1322" s="5">
        <f ca="1">Q1321*P1321*E1321/E1322</f>
        <v>7.6427176053549823</v>
      </c>
      <c r="R1322" s="10">
        <f t="shared" ca="1" si="199"/>
        <v>8.9993765283574945E-2</v>
      </c>
      <c r="S1322" s="10">
        <f t="shared" ca="1" si="200"/>
        <v>8.9011131540330801E-2</v>
      </c>
      <c r="T1322" s="10">
        <f t="shared" ca="1" si="201"/>
        <v>9.8263374324414343E-4</v>
      </c>
      <c r="U1322" s="10"/>
      <c r="V1322" s="11"/>
      <c r="W1322" s="12"/>
      <c r="X1322" s="12"/>
    </row>
    <row r="1323" spans="1:24" x14ac:dyDescent="0.2">
      <c r="A1323" s="3">
        <v>1981.02</v>
      </c>
      <c r="B1323" s="4">
        <v>128.4</v>
      </c>
      <c r="C1323" s="1">
        <v>6.24</v>
      </c>
      <c r="D1323" s="4">
        <v>14.66</v>
      </c>
      <c r="E1323" s="4">
        <v>87.9</v>
      </c>
      <c r="F1323" s="1">
        <f t="shared" ca="1" si="206"/>
        <v>1981.1249999999</v>
      </c>
      <c r="G1323" s="5">
        <v>13.19</v>
      </c>
      <c r="H1323" s="1">
        <f t="shared" ca="1" si="202"/>
        <v>398.78936518771332</v>
      </c>
      <c r="I1323" s="1">
        <f t="shared" ca="1" si="203"/>
        <v>19.380417747440273</v>
      </c>
      <c r="J1323" s="6">
        <f t="shared" ca="1" si="207"/>
        <v>92550.468239760929</v>
      </c>
      <c r="K1323" s="1">
        <f t="shared" ca="1" si="204"/>
        <v>45.531558361774735</v>
      </c>
      <c r="L1323" s="6">
        <f t="shared" ca="1" si="205"/>
        <v>10566.899255411954</v>
      </c>
      <c r="M1323" s="7">
        <f t="shared" ca="1" si="198"/>
        <v>8.8298993538313049</v>
      </c>
      <c r="N1323" s="8">
        <f ca="1">J1323/AVERAGE(L1203:L1322)</f>
        <v>10.932069150005733</v>
      </c>
      <c r="O1323" s="13">
        <f ca="1">1/M1323-(G1323/100-(((E1323/E1203)^(1/10))-1))</f>
        <v>6.3536793244894613E-2</v>
      </c>
      <c r="P1323" s="5">
        <f ca="1">((G1323/G1324+G1323/1200+((1+G1324/1200)^(-119))*(1-G1323/G1324)))</f>
        <v>1.0148642333079452</v>
      </c>
      <c r="Q1323" s="5">
        <f ca="1">Q1322*P1322*E1322/E1323</f>
        <v>7.3849519739178211</v>
      </c>
      <c r="R1323" s="10">
        <f t="shared" ca="1" si="199"/>
        <v>0.10644224411334324</v>
      </c>
      <c r="S1323" s="10">
        <f t="shared" ca="1" si="200"/>
        <v>9.5104882039439342E-2</v>
      </c>
      <c r="T1323" s="10">
        <f t="shared" ca="1" si="201"/>
        <v>1.13373620739039E-2</v>
      </c>
      <c r="U1323" s="10"/>
      <c r="V1323" s="11"/>
      <c r="W1323" s="12"/>
      <c r="X1323" s="12"/>
    </row>
    <row r="1324" spans="1:24" x14ac:dyDescent="0.2">
      <c r="A1324" s="3">
        <v>1981.03</v>
      </c>
      <c r="B1324" s="4">
        <v>133.19999999999999</v>
      </c>
      <c r="C1324" s="1">
        <v>6.28</v>
      </c>
      <c r="D1324" s="4">
        <v>14.58</v>
      </c>
      <c r="E1324" s="4">
        <v>88.5</v>
      </c>
      <c r="F1324" s="1">
        <f t="shared" ca="1" si="206"/>
        <v>1981.2083333332332</v>
      </c>
      <c r="G1324" s="5">
        <v>13.12</v>
      </c>
      <c r="H1324" s="1">
        <f t="shared" ca="1" si="202"/>
        <v>410.89265084745756</v>
      </c>
      <c r="I1324" s="1">
        <f t="shared" ca="1" si="203"/>
        <v>19.372416271186442</v>
      </c>
      <c r="J1324" s="6">
        <f t="shared" ca="1" si="207"/>
        <v>95734.041780780841</v>
      </c>
      <c r="K1324" s="1">
        <f t="shared" ca="1" si="204"/>
        <v>44.976087457627116</v>
      </c>
      <c r="L1324" s="6">
        <f t="shared" ca="1" si="205"/>
        <v>10478.996465193579</v>
      </c>
      <c r="M1324" s="7">
        <f t="shared" ca="1" si="198"/>
        <v>9.0810968838546202</v>
      </c>
      <c r="N1324" s="8">
        <f ca="1">J1324/AVERAGE(L1204:L1323)</f>
        <v>11.251403769600717</v>
      </c>
      <c r="O1324" s="13">
        <f ca="1">1/M1324-(G1324/100-(((E1324/E1204)^(1/10))-1))</f>
        <v>6.1569473498460342E-2</v>
      </c>
      <c r="P1324" s="5">
        <f ca="1">((G1324/G1325+G1324/1200+((1+G1325/1200)^(-119))*(1-G1324/G1325)))</f>
        <v>0.98062124254747773</v>
      </c>
      <c r="Q1324" s="5">
        <f ca="1">Q1323*P1323*E1323/E1324</f>
        <v>7.4439119374462681</v>
      </c>
      <c r="R1324" s="10">
        <f t="shared" ca="1" si="199"/>
        <v>0.10585474086018931</v>
      </c>
      <c r="S1324" s="10">
        <f t="shared" ca="1" si="200"/>
        <v>9.2847830304423562E-2</v>
      </c>
      <c r="T1324" s="10">
        <f t="shared" ca="1" si="201"/>
        <v>1.3006910555765749E-2</v>
      </c>
      <c r="U1324" s="10"/>
      <c r="V1324" s="11"/>
      <c r="W1324" s="12"/>
      <c r="X1324" s="12"/>
    </row>
    <row r="1325" spans="1:24" x14ac:dyDescent="0.2">
      <c r="A1325" s="3">
        <v>1981.04</v>
      </c>
      <c r="B1325" s="4">
        <v>134.4</v>
      </c>
      <c r="C1325" s="1">
        <v>6.3166700000000002</v>
      </c>
      <c r="D1325" s="4">
        <v>14.7233</v>
      </c>
      <c r="E1325" s="4">
        <v>89.1</v>
      </c>
      <c r="F1325" s="1">
        <f t="shared" ca="1" si="206"/>
        <v>1981.2916666665665</v>
      </c>
      <c r="G1325" s="5">
        <v>13.68</v>
      </c>
      <c r="H1325" s="1">
        <f t="shared" ca="1" si="202"/>
        <v>411.80250505050503</v>
      </c>
      <c r="I1325" s="1">
        <f t="shared" ca="1" si="203"/>
        <v>19.354319416498317</v>
      </c>
      <c r="J1325" s="6">
        <f t="shared" ca="1" si="207"/>
        <v>96321.809952740907</v>
      </c>
      <c r="K1325" s="1">
        <f t="shared" ca="1" si="204"/>
        <v>45.112290346801345</v>
      </c>
      <c r="L1325" s="6">
        <f t="shared" ca="1" si="205"/>
        <v>10551.896610693379</v>
      </c>
      <c r="M1325" s="7">
        <f t="shared" ca="1" si="198"/>
        <v>9.0855612307887377</v>
      </c>
      <c r="N1325" s="8">
        <f ca="1">J1325/AVERAGE(L1205:L1324)</f>
        <v>11.265311096462007</v>
      </c>
      <c r="O1325" s="13">
        <f ca="1">1/M1325-(G1325/100-(((E1325/E1205)^(1/10))-1))</f>
        <v>5.6376661531375521E-2</v>
      </c>
      <c r="P1325" s="5">
        <f ca="1">((G1325/G1326+G1325/1200+((1+G1326/1200)^(-119))*(1-G1325/G1326)))</f>
        <v>0.98903129537480927</v>
      </c>
      <c r="Q1325" s="5">
        <f ca="1">Q1324*P1324*E1324/E1325</f>
        <v>7.2505022262161809</v>
      </c>
      <c r="R1325" s="10">
        <f t="shared" ca="1" si="199"/>
        <v>0.10748598556547906</v>
      </c>
      <c r="S1325" s="10">
        <f t="shared" ca="1" si="200"/>
        <v>9.6823295677372689E-2</v>
      </c>
      <c r="T1325" s="10">
        <f t="shared" ca="1" si="201"/>
        <v>1.0662689888106369E-2</v>
      </c>
      <c r="U1325" s="10"/>
      <c r="V1325" s="11"/>
      <c r="W1325" s="12"/>
      <c r="X1325" s="12"/>
    </row>
    <row r="1326" spans="1:24" x14ac:dyDescent="0.2">
      <c r="A1326" s="3">
        <v>1981.05</v>
      </c>
      <c r="B1326" s="4">
        <v>131.69999999999999</v>
      </c>
      <c r="C1326" s="1">
        <v>6.3533299999999997</v>
      </c>
      <c r="D1326" s="4">
        <v>14.8667</v>
      </c>
      <c r="E1326" s="4">
        <v>89.8</v>
      </c>
      <c r="F1326" s="1">
        <f t="shared" ca="1" si="206"/>
        <v>1981.3749999998997</v>
      </c>
      <c r="G1326" s="5">
        <v>14.1</v>
      </c>
      <c r="H1326" s="1">
        <f t="shared" ca="1" si="202"/>
        <v>400.38413251670374</v>
      </c>
      <c r="I1326" s="1">
        <f t="shared" ca="1" si="203"/>
        <v>19.31490144755011</v>
      </c>
      <c r="J1326" s="6">
        <f t="shared" ca="1" si="207"/>
        <v>94027.503558998535</v>
      </c>
      <c r="K1326" s="1">
        <f t="shared" ca="1" si="204"/>
        <v>45.196589087973273</v>
      </c>
      <c r="L1326" s="6">
        <f t="shared" ca="1" si="205"/>
        <v>10614.113038424932</v>
      </c>
      <c r="M1326" s="7">
        <f t="shared" ca="1" si="198"/>
        <v>8.8184834665480629</v>
      </c>
      <c r="N1326" s="8">
        <f ca="1">J1326/AVERAGE(L1206:L1325)</f>
        <v>10.943243788709783</v>
      </c>
      <c r="O1326" s="13">
        <f ca="1">1/M1326-(G1326/100-(((E1326/E1206)^(1/10))-1))</f>
        <v>5.5818882846930207E-2</v>
      </c>
      <c r="P1326" s="5">
        <f ca="1">((G1326/G1327+G1326/1200+((1+G1327/1200)^(-119))*(1-G1326/G1327)))</f>
        <v>1.046130210601641</v>
      </c>
      <c r="Q1326" s="5">
        <f ca="1">Q1325*P1325*E1325/E1326</f>
        <v>7.1150751509365948</v>
      </c>
      <c r="R1326" s="10">
        <f t="shared" ca="1" si="199"/>
        <v>0.10963271450133094</v>
      </c>
      <c r="S1326" s="10">
        <f t="shared" ca="1" si="200"/>
        <v>9.9079237728755709E-2</v>
      </c>
      <c r="T1326" s="10">
        <f t="shared" ca="1" si="201"/>
        <v>1.0553476772575232E-2</v>
      </c>
      <c r="U1326" s="10"/>
      <c r="V1326" s="11"/>
      <c r="W1326" s="12"/>
      <c r="X1326" s="12"/>
    </row>
    <row r="1327" spans="1:24" x14ac:dyDescent="0.2">
      <c r="A1327" s="3">
        <v>1981.06</v>
      </c>
      <c r="B1327" s="4">
        <v>132.30000000000001</v>
      </c>
      <c r="C1327" s="1">
        <v>6.39</v>
      </c>
      <c r="D1327" s="4">
        <v>15.01</v>
      </c>
      <c r="E1327" s="4">
        <v>90.6</v>
      </c>
      <c r="F1327" s="1">
        <f t="shared" ca="1" si="206"/>
        <v>1981.458333333233</v>
      </c>
      <c r="G1327" s="5">
        <v>13.47</v>
      </c>
      <c r="H1327" s="1">
        <f t="shared" ca="1" si="202"/>
        <v>398.65669867549673</v>
      </c>
      <c r="I1327" s="1">
        <f t="shared" ca="1" si="203"/>
        <v>19.254847350993376</v>
      </c>
      <c r="J1327" s="6">
        <f t="shared" ca="1" si="207"/>
        <v>93998.649961344403</v>
      </c>
      <c r="K1327" s="1">
        <f t="shared" ca="1" si="204"/>
        <v>45.229304966887419</v>
      </c>
      <c r="L1327" s="6">
        <f t="shared" ca="1" si="205"/>
        <v>10664.548268479059</v>
      </c>
      <c r="M1327" s="7">
        <f t="shared" ca="1" si="198"/>
        <v>8.7653407443049254</v>
      </c>
      <c r="N1327" s="8">
        <f ca="1">J1327/AVERAGE(L1207:L1326)</f>
        <v>10.88626009101192</v>
      </c>
      <c r="O1327" s="13">
        <f ca="1">1/M1327-(G1327/100-(((E1327/E1207)^(1/10))-1))</f>
        <v>6.2963789588328795E-2</v>
      </c>
      <c r="P1327" s="5">
        <f ca="1">((G1327/G1328+G1327/1200+((1+G1328/1200)^(-119))*(1-G1327/G1328)))</f>
        <v>0.96838210101872668</v>
      </c>
      <c r="Q1327" s="5">
        <f ca="1">Q1326*P1326*E1326/E1327</f>
        <v>7.3775706063510276</v>
      </c>
      <c r="R1327" s="10">
        <f t="shared" ca="1" si="199"/>
        <v>0.10972456257581165</v>
      </c>
      <c r="S1327" s="10">
        <f t="shared" ca="1" si="200"/>
        <v>9.3964005375105408E-2</v>
      </c>
      <c r="T1327" s="10">
        <f t="shared" ca="1" si="201"/>
        <v>1.5760557200706238E-2</v>
      </c>
      <c r="U1327" s="10"/>
      <c r="V1327" s="11"/>
      <c r="W1327" s="12"/>
      <c r="X1327" s="12"/>
    </row>
    <row r="1328" spans="1:24" x14ac:dyDescent="0.2">
      <c r="A1328" s="3">
        <v>1981.07</v>
      </c>
      <c r="B1328" s="4">
        <v>129.1</v>
      </c>
      <c r="C1328" s="1">
        <v>6.4333299999999998</v>
      </c>
      <c r="D1328" s="4">
        <v>15.0967</v>
      </c>
      <c r="E1328" s="4">
        <v>91.6</v>
      </c>
      <c r="F1328" s="1">
        <f t="shared" ca="1" si="206"/>
        <v>1981.5416666665662</v>
      </c>
      <c r="G1328" s="5">
        <v>14.28</v>
      </c>
      <c r="H1328" s="1">
        <f t="shared" ca="1" si="202"/>
        <v>384.76732860262007</v>
      </c>
      <c r="I1328" s="1">
        <f t="shared" ca="1" si="203"/>
        <v>19.173781550109169</v>
      </c>
      <c r="J1328" s="6">
        <f t="shared" ca="1" si="207"/>
        <v>91100.44312204569</v>
      </c>
      <c r="K1328" s="1">
        <f t="shared" ca="1" si="204"/>
        <v>44.993934389737987</v>
      </c>
      <c r="L1328" s="6">
        <f t="shared" ca="1" si="205"/>
        <v>10653.106581569225</v>
      </c>
      <c r="M1328" s="7">
        <f t="shared" ca="1" si="198"/>
        <v>8.4453194678755086</v>
      </c>
      <c r="N1328" s="8">
        <f ca="1">J1328/AVERAGE(L1208:L1327)</f>
        <v>10.4987178056939</v>
      </c>
      <c r="O1328" s="13">
        <f ca="1">1/M1328-(G1328/100-(((E1328/E1208)^(1/10))-1))</f>
        <v>6.0110156642069063E-2</v>
      </c>
      <c r="P1328" s="5">
        <f ca="1">((G1328/G1329+G1328/1200+((1+G1329/1200)^(-119))*(1-G1328/G1329)))</f>
        <v>0.97785626317232477</v>
      </c>
      <c r="Q1328" s="5">
        <f ca="1">Q1327*P1327*E1327/E1328</f>
        <v>7.0663127027490633</v>
      </c>
      <c r="R1328" s="10">
        <f t="shared" ca="1" si="199"/>
        <v>0.11390857539913202</v>
      </c>
      <c r="S1328" s="10">
        <f t="shared" ca="1" si="200"/>
        <v>9.9357671032505923E-2</v>
      </c>
      <c r="T1328" s="10">
        <f t="shared" ca="1" si="201"/>
        <v>1.4550904366626094E-2</v>
      </c>
      <c r="U1328" s="10"/>
      <c r="V1328" s="11"/>
      <c r="W1328" s="12"/>
      <c r="X1328" s="12"/>
    </row>
    <row r="1329" spans="1:24" x14ac:dyDescent="0.2">
      <c r="A1329" s="3">
        <v>1981.08</v>
      </c>
      <c r="B1329" s="4">
        <v>129.6</v>
      </c>
      <c r="C1329" s="1">
        <v>6.4766700000000004</v>
      </c>
      <c r="D1329" s="4">
        <v>15.183299999999999</v>
      </c>
      <c r="E1329" s="4">
        <v>92.3</v>
      </c>
      <c r="F1329" s="1">
        <f t="shared" ca="1" si="206"/>
        <v>1981.6249999998995</v>
      </c>
      <c r="G1329" s="5">
        <v>14.94</v>
      </c>
      <c r="H1329" s="1">
        <f t="shared" ca="1" si="202"/>
        <v>383.32815601300103</v>
      </c>
      <c r="I1329" s="1">
        <f t="shared" ca="1" si="203"/>
        <v>19.156558396641387</v>
      </c>
      <c r="J1329" s="6">
        <f t="shared" ca="1" si="207"/>
        <v>91137.664714189596</v>
      </c>
      <c r="K1329" s="1">
        <f t="shared" ca="1" si="204"/>
        <v>44.908845611050921</v>
      </c>
      <c r="L1329" s="6">
        <f t="shared" ca="1" si="205"/>
        <v>10677.241548263542</v>
      </c>
      <c r="M1329" s="7">
        <f t="shared" ca="1" si="198"/>
        <v>8.3998063165664369</v>
      </c>
      <c r="N1329" s="8">
        <f ca="1">J1329/AVERAGE(L1209:L1328)</f>
        <v>10.452105800480156</v>
      </c>
      <c r="O1329" s="13">
        <f ca="1">1/M1329-(G1329/100-(((E1329/E1209)^(1/10))-1))</f>
        <v>5.4711363406107744E-2</v>
      </c>
      <c r="P1329" s="5">
        <f ca="1">((G1329/G1330+G1329/1200+((1+G1330/1200)^(-119))*(1-G1329/G1330)))</f>
        <v>0.99312741007799621</v>
      </c>
      <c r="Q1329" s="5">
        <f ca="1">Q1328*P1328*E1328/E1329</f>
        <v>6.857434161070719</v>
      </c>
      <c r="R1329" s="10">
        <f t="shared" ca="1" si="199"/>
        <v>0.11648523649205966</v>
      </c>
      <c r="S1329" s="10">
        <f t="shared" ca="1" si="200"/>
        <v>0.10584521303159589</v>
      </c>
      <c r="T1329" s="10">
        <f t="shared" ca="1" si="201"/>
        <v>1.0640023460463777E-2</v>
      </c>
      <c r="U1329" s="10"/>
      <c r="V1329" s="11"/>
      <c r="W1329" s="12"/>
      <c r="X1329" s="12"/>
    </row>
    <row r="1330" spans="1:24" x14ac:dyDescent="0.2">
      <c r="A1330" s="3">
        <v>1981.09</v>
      </c>
      <c r="B1330" s="4">
        <v>118.3</v>
      </c>
      <c r="C1330" s="1">
        <v>6.52</v>
      </c>
      <c r="D1330" s="4">
        <v>15.27</v>
      </c>
      <c r="E1330" s="4">
        <v>93.2</v>
      </c>
      <c r="F1330" s="1">
        <f t="shared" ca="1" si="206"/>
        <v>1981.7083333332328</v>
      </c>
      <c r="G1330" s="5">
        <v>15.32</v>
      </c>
      <c r="H1330" s="1">
        <f t="shared" ca="1" si="202"/>
        <v>346.52634012875529</v>
      </c>
      <c r="I1330" s="1">
        <f t="shared" ca="1" si="203"/>
        <v>19.098493133047207</v>
      </c>
      <c r="J1330" s="6">
        <f t="shared" ca="1" si="207"/>
        <v>82766.293689253114</v>
      </c>
      <c r="K1330" s="1">
        <f t="shared" ca="1" si="204"/>
        <v>44.72913959227467</v>
      </c>
      <c r="L1330" s="6">
        <f t="shared" ca="1" si="205"/>
        <v>10683.358449999114</v>
      </c>
      <c r="M1330" s="7">
        <f t="shared" ca="1" si="198"/>
        <v>7.5811630519231539</v>
      </c>
      <c r="N1330" s="8">
        <f ca="1">J1330/AVERAGE(L1210:L1329)</f>
        <v>9.446392731834699</v>
      </c>
      <c r="O1330" s="13">
        <f ca="1">1/M1330-(G1330/100-(((E1330/E1210)^(1/10))-1))</f>
        <v>6.4820290137253128E-2</v>
      </c>
      <c r="P1330" s="5">
        <f ca="1">((G1330/G1331+G1330/1200+((1+G1331/1200)^(-119))*(1-G1330/G1331)))</f>
        <v>1.0214663553165861</v>
      </c>
      <c r="Q1330" s="5">
        <f ca="1">Q1329*P1329*E1329/E1330</f>
        <v>6.7445410723131651</v>
      </c>
      <c r="R1330" s="10">
        <f t="shared" ca="1" si="199"/>
        <v>0.12645967903323441</v>
      </c>
      <c r="S1330" s="10">
        <f t="shared" ca="1" si="200"/>
        <v>0.10981760545027131</v>
      </c>
      <c r="T1330" s="10">
        <f t="shared" ca="1" si="201"/>
        <v>1.6642073582963102E-2</v>
      </c>
      <c r="U1330" s="10"/>
      <c r="V1330" s="11"/>
      <c r="W1330" s="12"/>
      <c r="X1330" s="12"/>
    </row>
    <row r="1331" spans="1:24" x14ac:dyDescent="0.2">
      <c r="A1331" s="3">
        <v>1981.1</v>
      </c>
      <c r="B1331" s="4">
        <v>119.8</v>
      </c>
      <c r="C1331" s="1">
        <v>6.5566700000000004</v>
      </c>
      <c r="D1331" s="4">
        <v>15.3</v>
      </c>
      <c r="E1331" s="4">
        <v>93.4</v>
      </c>
      <c r="F1331" s="1">
        <f t="shared" ca="1" si="206"/>
        <v>1981.791666666566</v>
      </c>
      <c r="G1331" s="5">
        <v>15.15</v>
      </c>
      <c r="H1331" s="1">
        <f t="shared" ca="1" si="202"/>
        <v>350.16873019271947</v>
      </c>
      <c r="I1331" s="1">
        <f t="shared" ca="1" si="203"/>
        <v>19.164781370556746</v>
      </c>
      <c r="J1331" s="6">
        <f t="shared" ca="1" si="207"/>
        <v>84017.714536186613</v>
      </c>
      <c r="K1331" s="1">
        <f t="shared" ca="1" si="204"/>
        <v>44.721048179871516</v>
      </c>
      <c r="L1331" s="6">
        <f t="shared" ca="1" si="205"/>
        <v>10730.142173653216</v>
      </c>
      <c r="M1331" s="7">
        <f t="shared" ca="1" si="198"/>
        <v>7.6491417133192101</v>
      </c>
      <c r="N1331" s="8">
        <f ca="1">J1331/AVERAGE(L1211:L1330)</f>
        <v>9.5437534000171667</v>
      </c>
      <c r="O1331" s="13">
        <f ca="1">1/M1331-(G1331/100-(((E1331/E1211)^(1/10))-1))</f>
        <v>6.5314973550944067E-2</v>
      </c>
      <c r="P1331" s="5">
        <f ca="1">((G1331/G1332+G1331/1200+((1+G1332/1200)^(-119))*(1-G1331/G1332)))</f>
        <v>1.108970876178851</v>
      </c>
      <c r="Q1331" s="5">
        <f ca="1">Q1330*P1330*E1330/E1331</f>
        <v>6.8745694923707426</v>
      </c>
      <c r="R1331" s="10">
        <f t="shared" ca="1" si="199"/>
        <v>0.1248101340131702</v>
      </c>
      <c r="S1331" s="10">
        <f t="shared" ca="1" si="200"/>
        <v>0.10916093562324169</v>
      </c>
      <c r="T1331" s="10">
        <f t="shared" ca="1" si="201"/>
        <v>1.5649198389928509E-2</v>
      </c>
      <c r="U1331" s="10"/>
      <c r="V1331" s="11"/>
      <c r="W1331" s="12"/>
      <c r="X1331" s="12"/>
    </row>
    <row r="1332" spans="1:24" x14ac:dyDescent="0.2">
      <c r="A1332" s="3">
        <v>1981.11</v>
      </c>
      <c r="B1332" s="4">
        <v>122.9</v>
      </c>
      <c r="C1332" s="1">
        <v>6.5933299999999999</v>
      </c>
      <c r="D1332" s="4">
        <v>15.33</v>
      </c>
      <c r="E1332" s="4">
        <v>93.7</v>
      </c>
      <c r="F1332" s="1">
        <f t="shared" ca="1" si="206"/>
        <v>1981.8749999998993</v>
      </c>
      <c r="G1332" s="5">
        <v>13.39</v>
      </c>
      <c r="H1332" s="1">
        <f t="shared" ca="1" si="202"/>
        <v>358.07970864461049</v>
      </c>
      <c r="I1332" s="1">
        <f t="shared" ca="1" si="203"/>
        <v>19.210233404375664</v>
      </c>
      <c r="J1332" s="6">
        <f t="shared" ca="1" si="207"/>
        <v>86299.935227418158</v>
      </c>
      <c r="K1332" s="1">
        <f t="shared" ca="1" si="204"/>
        <v>44.66527203842049</v>
      </c>
      <c r="L1332" s="6">
        <f t="shared" ca="1" si="205"/>
        <v>10764.670521044103</v>
      </c>
      <c r="M1332" s="7">
        <f t="shared" ca="1" si="198"/>
        <v>7.8107525657161085</v>
      </c>
      <c r="N1332" s="8">
        <f ca="1">J1332/AVERAGE(L1212:L1331)</f>
        <v>9.7571778791498822</v>
      </c>
      <c r="O1332" s="13">
        <f ca="1">1/M1332-(G1332/100-(((E1332/E1212)^(1/10))-1))</f>
        <v>8.0558333298078488E-2</v>
      </c>
      <c r="P1332" s="5">
        <f ca="1">((G1332/G1333+G1332/1200+((1+G1333/1200)^(-119))*(1-G1332/G1333)))</f>
        <v>0.99332349567742073</v>
      </c>
      <c r="Q1332" s="5">
        <f ca="1">Q1331*P1331*E1331/E1332</f>
        <v>7.5992885037230895</v>
      </c>
      <c r="R1332" s="10">
        <f t="shared" ca="1" si="199"/>
        <v>0.12149055866632863</v>
      </c>
      <c r="S1332" s="10">
        <f t="shared" ca="1" si="200"/>
        <v>9.9305884179993642E-2</v>
      </c>
      <c r="T1332" s="10">
        <f t="shared" ca="1" si="201"/>
        <v>2.2184674486334988E-2</v>
      </c>
      <c r="U1332" s="10"/>
      <c r="V1332" s="11"/>
      <c r="W1332" s="12"/>
      <c r="X1332" s="12"/>
    </row>
    <row r="1333" spans="1:24" x14ac:dyDescent="0.2">
      <c r="A1333" s="3">
        <v>1981.12</v>
      </c>
      <c r="B1333" s="4">
        <v>123.8</v>
      </c>
      <c r="C1333" s="1">
        <v>6.63</v>
      </c>
      <c r="D1333" s="4">
        <v>15.36</v>
      </c>
      <c r="E1333" s="4">
        <v>94</v>
      </c>
      <c r="F1333" s="1">
        <f t="shared" ca="1" si="206"/>
        <v>1981.9583333332325</v>
      </c>
      <c r="G1333" s="5">
        <v>13.72</v>
      </c>
      <c r="H1333" s="1">
        <f t="shared" ca="1" si="202"/>
        <v>359.55075957446809</v>
      </c>
      <c r="I1333" s="1">
        <f t="shared" ca="1" si="203"/>
        <v>19.255424361702126</v>
      </c>
      <c r="J1333" s="6">
        <f t="shared" ca="1" si="207"/>
        <v>87041.19501722003</v>
      </c>
      <c r="K1333" s="1">
        <f t="shared" ca="1" si="204"/>
        <v>44.609851914893618</v>
      </c>
      <c r="L1333" s="6">
        <f t="shared" ca="1" si="205"/>
        <v>10799.295278388527</v>
      </c>
      <c r="M1333" s="7">
        <f t="shared" ca="1" si="198"/>
        <v>7.8325621371418945</v>
      </c>
      <c r="N1333" s="8">
        <f ca="1">J1333/AVERAGE(L1213:L1332)</f>
        <v>9.7958999615754632</v>
      </c>
      <c r="O1333" s="13">
        <f ca="1">1/M1333-(G1333/100-(((E1333/E1213)^(1/10))-1))</f>
        <v>7.6719176754106111E-2</v>
      </c>
      <c r="P1333" s="5">
        <f ca="1">((G1333/G1334+G1333/1200+((1+G1334/1200)^(-119))*(1-G1333/G1334)))</f>
        <v>0.96595805643577104</v>
      </c>
      <c r="Q1333" s="5">
        <f ca="1">Q1332*P1332*E1332/E1333</f>
        <v>7.5244606983459041</v>
      </c>
      <c r="R1333" s="10">
        <f t="shared" ca="1" si="199"/>
        <v>0.12149326611580458</v>
      </c>
      <c r="S1333" s="10">
        <f t="shared" ca="1" si="200"/>
        <v>0.103532845627609</v>
      </c>
      <c r="T1333" s="10">
        <f t="shared" ca="1" si="201"/>
        <v>1.7960420488195572E-2</v>
      </c>
      <c r="U1333" s="10"/>
      <c r="V1333" s="11"/>
      <c r="W1333" s="12"/>
      <c r="X1333" s="12"/>
    </row>
    <row r="1334" spans="1:24" x14ac:dyDescent="0.2">
      <c r="A1334" s="3">
        <v>1982.01</v>
      </c>
      <c r="B1334" s="4">
        <v>117.3</v>
      </c>
      <c r="C1334" s="1">
        <v>6.66</v>
      </c>
      <c r="D1334" s="4">
        <v>15.1767</v>
      </c>
      <c r="E1334" s="4">
        <v>94.3</v>
      </c>
      <c r="F1334" s="1">
        <f t="shared" ca="1" si="206"/>
        <v>1982.0416666665658</v>
      </c>
      <c r="G1334" s="5">
        <v>14.59</v>
      </c>
      <c r="H1334" s="1">
        <f t="shared" ca="1" si="202"/>
        <v>339.58909756097563</v>
      </c>
      <c r="I1334" s="1">
        <f t="shared" ca="1" si="203"/>
        <v>19.281017815482503</v>
      </c>
      <c r="J1334" s="6">
        <f t="shared" ca="1" si="207"/>
        <v>82597.779715420314</v>
      </c>
      <c r="K1334" s="1">
        <f t="shared" ca="1" si="204"/>
        <v>43.937270732767765</v>
      </c>
      <c r="L1334" s="6">
        <f t="shared" ca="1" si="205"/>
        <v>10686.800711057283</v>
      </c>
      <c r="M1334" s="7">
        <f t="shared" ca="1" si="198"/>
        <v>7.3886599733759946</v>
      </c>
      <c r="N1334" s="8">
        <f ca="1">J1334/AVERAGE(L1214:L1333)</f>
        <v>9.2538268070569814</v>
      </c>
      <c r="O1334" s="13">
        <f ca="1">1/M1334-(G1334/100-(((E1334/E1214)^(1/10))-1))</f>
        <v>7.6035749513202217E-2</v>
      </c>
      <c r="P1334" s="5">
        <f ca="1">((G1334/G1335+G1334/1200+((1+G1335/1200)^(-119))*(1-G1334/G1335)))</f>
        <v>1.0205727472457031</v>
      </c>
      <c r="Q1334" s="5">
        <f ca="1">Q1333*P1333*E1333/E1334</f>
        <v>7.2451904835497993</v>
      </c>
      <c r="R1334" s="10">
        <f t="shared" ca="1" si="199"/>
        <v>0.1352543507971935</v>
      </c>
      <c r="S1334" s="10">
        <f t="shared" ca="1" si="200"/>
        <v>0.10867673297263303</v>
      </c>
      <c r="T1334" s="10">
        <f t="shared" ca="1" si="201"/>
        <v>2.6577617824560473E-2</v>
      </c>
      <c r="U1334" s="10"/>
      <c r="V1334" s="11"/>
      <c r="W1334" s="12"/>
      <c r="X1334" s="12"/>
    </row>
    <row r="1335" spans="1:24" x14ac:dyDescent="0.2">
      <c r="A1335" s="3">
        <v>1982.02</v>
      </c>
      <c r="B1335" s="4">
        <v>114.5</v>
      </c>
      <c r="C1335" s="1">
        <v>6.69</v>
      </c>
      <c r="D1335" s="4">
        <v>14.9933</v>
      </c>
      <c r="E1335" s="4">
        <v>94.6</v>
      </c>
      <c r="F1335" s="1">
        <f t="shared" ca="1" si="206"/>
        <v>1982.124999999899</v>
      </c>
      <c r="G1335" s="5">
        <v>14.43</v>
      </c>
      <c r="H1335" s="1">
        <f t="shared" ca="1" si="202"/>
        <v>330.43174947145877</v>
      </c>
      <c r="I1335" s="1">
        <f t="shared" ca="1" si="203"/>
        <v>19.306448942917548</v>
      </c>
      <c r="J1335" s="6">
        <f t="shared" ca="1" si="207"/>
        <v>80761.774162393951</v>
      </c>
      <c r="K1335" s="1">
        <f t="shared" ca="1" si="204"/>
        <v>43.26866680655391</v>
      </c>
      <c r="L1335" s="6">
        <f t="shared" ca="1" si="205"/>
        <v>10575.41928863774</v>
      </c>
      <c r="M1335" s="7">
        <f t="shared" ca="1" si="198"/>
        <v>7.1818234505467311</v>
      </c>
      <c r="N1335" s="8">
        <f ca="1">J1335/AVERAGE(L1215:L1334)</f>
        <v>9.0088238106911813</v>
      </c>
      <c r="O1335" s="13">
        <f ca="1">1/M1335-(G1335/100-(((E1335/E1215)^(1/10))-1))</f>
        <v>8.1351289730412668E-2</v>
      </c>
      <c r="P1335" s="5">
        <f ca="1">((G1335/G1336+G1335/1200+((1+G1336/1200)^(-119))*(1-G1335/G1336)))</f>
        <v>1.0426643818639756</v>
      </c>
      <c r="Q1335" s="5">
        <f ca="1">Q1334*P1334*E1334/E1335</f>
        <v>7.3707949795098271</v>
      </c>
      <c r="R1335" s="10">
        <f t="shared" ca="1" si="199"/>
        <v>0.13671369118165022</v>
      </c>
      <c r="S1335" s="10">
        <f t="shared" ca="1" si="200"/>
        <v>0.1045971709609399</v>
      </c>
      <c r="T1335" s="10">
        <f t="shared" ca="1" si="201"/>
        <v>3.2116520220710321E-2</v>
      </c>
      <c r="U1335" s="10"/>
      <c r="V1335" s="11"/>
      <c r="W1335" s="12"/>
      <c r="X1335" s="12"/>
    </row>
    <row r="1336" spans="1:24" x14ac:dyDescent="0.2">
      <c r="A1336" s="3">
        <v>1982.03</v>
      </c>
      <c r="B1336" s="4">
        <v>110.8</v>
      </c>
      <c r="C1336" s="1">
        <v>6.72</v>
      </c>
      <c r="D1336" s="4">
        <v>14.81</v>
      </c>
      <c r="E1336" s="4">
        <v>94.5</v>
      </c>
      <c r="F1336" s="1">
        <f t="shared" ca="1" si="206"/>
        <v>1982.2083333332323</v>
      </c>
      <c r="G1336" s="5">
        <v>13.86</v>
      </c>
      <c r="H1336" s="1">
        <f t="shared" ca="1" si="202"/>
        <v>320.09240634920633</v>
      </c>
      <c r="I1336" s="1">
        <f t="shared" ca="1" si="203"/>
        <v>19.413546666666665</v>
      </c>
      <c r="J1336" s="6">
        <f t="shared" ca="1" si="207"/>
        <v>78630.115639704105</v>
      </c>
      <c r="K1336" s="1">
        <f t="shared" ca="1" si="204"/>
        <v>42.784914603174606</v>
      </c>
      <c r="L1336" s="6">
        <f t="shared" ca="1" si="205"/>
        <v>10510.036215018214</v>
      </c>
      <c r="M1336" s="7">
        <f t="shared" ca="1" si="198"/>
        <v>6.9506737935360317</v>
      </c>
      <c r="N1336" s="8">
        <f ca="1">J1336/AVERAGE(L1216:L1335)</f>
        <v>8.7341959211512705</v>
      </c>
      <c r="O1336" s="13">
        <f ca="1">1/M1336-(G1336/100-(((E1336/E1216)^(1/10))-1))</f>
        <v>9.1304256301417142E-2</v>
      </c>
      <c r="P1336" s="5">
        <f ca="1">((G1336/G1337+G1336/1200+((1+G1337/1200)^(-119))*(1-G1336/G1337)))</f>
        <v>1.0110126744031835</v>
      </c>
      <c r="Q1336" s="5">
        <f ca="1">Q1335*P1335*E1335/E1336</f>
        <v>7.6933979471261855</v>
      </c>
      <c r="R1336" s="10">
        <f t="shared" ca="1" si="199"/>
        <v>0.1380266687949665</v>
      </c>
      <c r="S1336" s="10">
        <f t="shared" ca="1" si="200"/>
        <v>9.8458769841764049E-2</v>
      </c>
      <c r="T1336" s="10">
        <f t="shared" ca="1" si="201"/>
        <v>3.9567898953202452E-2</v>
      </c>
      <c r="U1336" s="10"/>
      <c r="V1336" s="11"/>
      <c r="W1336" s="12"/>
      <c r="X1336" s="12"/>
    </row>
    <row r="1337" spans="1:24" x14ac:dyDescent="0.2">
      <c r="A1337" s="3">
        <v>1982.04</v>
      </c>
      <c r="B1337" s="4">
        <v>116.3</v>
      </c>
      <c r="C1337" s="1">
        <v>6.75</v>
      </c>
      <c r="D1337" s="4">
        <v>14.5967</v>
      </c>
      <c r="E1337" s="4">
        <v>94.9</v>
      </c>
      <c r="F1337" s="1">
        <f t="shared" ca="1" si="206"/>
        <v>1982.2916666665656</v>
      </c>
      <c r="G1337" s="5">
        <v>13.87</v>
      </c>
      <c r="H1337" s="1">
        <f t="shared" ca="1" si="202"/>
        <v>334.56532033719702</v>
      </c>
      <c r="I1337" s="1">
        <f t="shared" ca="1" si="203"/>
        <v>19.418021601685982</v>
      </c>
      <c r="J1337" s="6">
        <f t="shared" ca="1" si="207"/>
        <v>82582.860687983848</v>
      </c>
      <c r="K1337" s="1">
        <f t="shared" ca="1" si="204"/>
        <v>41.990968283456262</v>
      </c>
      <c r="L1337" s="6">
        <f t="shared" ca="1" si="205"/>
        <v>10364.894605367961</v>
      </c>
      <c r="M1337" s="7">
        <f t="shared" ca="1" si="198"/>
        <v>7.2590726254261453</v>
      </c>
      <c r="N1337" s="8">
        <f ca="1">J1337/AVERAGE(L1217:L1336)</f>
        <v>9.135762299511816</v>
      </c>
      <c r="O1337" s="13">
        <f ca="1">1/M1337-(G1337/100-(((E1337/E1217)^(1/10))-1))</f>
        <v>8.5288689814834451E-2</v>
      </c>
      <c r="P1337" s="5">
        <f ca="1">((G1337/G1338+G1337/1200+((1+G1338/1200)^(-119))*(1-G1337/G1338)))</f>
        <v>1.0251220228422484</v>
      </c>
      <c r="Q1337" s="5">
        <f ca="1">Q1336*P1336*E1336/E1337</f>
        <v>7.7453383328920404</v>
      </c>
      <c r="R1337" s="10">
        <f t="shared" ca="1" si="199"/>
        <v>0.13259506168701929</v>
      </c>
      <c r="S1337" s="10">
        <f t="shared" ca="1" si="200"/>
        <v>9.8706801499587105E-2</v>
      </c>
      <c r="T1337" s="10">
        <f t="shared" ca="1" si="201"/>
        <v>3.3888260187432184E-2</v>
      </c>
      <c r="U1337" s="10"/>
      <c r="V1337" s="11"/>
      <c r="W1337" s="12"/>
      <c r="X1337" s="12"/>
    </row>
    <row r="1338" spans="1:24" x14ac:dyDescent="0.2">
      <c r="A1338" s="3">
        <v>1982.05</v>
      </c>
      <c r="B1338" s="4">
        <v>116.4</v>
      </c>
      <c r="C1338" s="1">
        <v>6.78</v>
      </c>
      <c r="D1338" s="4">
        <v>14.3833</v>
      </c>
      <c r="E1338" s="4">
        <v>95.8</v>
      </c>
      <c r="F1338" s="1">
        <f t="shared" ca="1" si="206"/>
        <v>1982.3749999998988</v>
      </c>
      <c r="G1338" s="5">
        <v>13.62</v>
      </c>
      <c r="H1338" s="1">
        <f t="shared" ca="1" si="202"/>
        <v>331.70719415448855</v>
      </c>
      <c r="I1338" s="1">
        <f t="shared" ca="1" si="203"/>
        <v>19.321089144050102</v>
      </c>
      <c r="J1338" s="6">
        <f t="shared" ca="1" si="207"/>
        <v>82274.800261464407</v>
      </c>
      <c r="K1338" s="1">
        <f t="shared" ca="1" si="204"/>
        <v>40.98835125156576</v>
      </c>
      <c r="L1338" s="6">
        <f t="shared" ca="1" si="205"/>
        <v>10166.521774920282</v>
      </c>
      <c r="M1338" s="7">
        <f t="shared" ref="M1338:M1401" ca="1" si="208">H1338/AVERAGE(K1218:K1337)</f>
        <v>7.1926124844646209</v>
      </c>
      <c r="N1338" s="8">
        <f ca="1">J1338/AVERAGE(L1218:L1337)</f>
        <v>9.0662935630478749</v>
      </c>
      <c r="O1338" s="13">
        <f ca="1">1/M1338-(G1338/100-(((E1338/E1218)^(1/10))-1))</f>
        <v>8.982571898673003E-2</v>
      </c>
      <c r="P1338" s="5">
        <f ca="1">((G1338/G1339+G1338/1200+((1+G1339/1200)^(-119))*(1-G1338/G1339)))</f>
        <v>0.97541064127436528</v>
      </c>
      <c r="Q1338" s="5">
        <f ca="1">Q1337*P1337*E1337/E1338</f>
        <v>7.8653247782274436</v>
      </c>
      <c r="R1338" s="10">
        <f t="shared" ca="1" si="199"/>
        <v>0.13517772888684587</v>
      </c>
      <c r="S1338" s="10">
        <f t="shared" ca="1" si="200"/>
        <v>9.8230402434277275E-2</v>
      </c>
      <c r="T1338" s="10">
        <f t="shared" ca="1" si="201"/>
        <v>3.6947326452568596E-2</v>
      </c>
      <c r="U1338" s="10"/>
      <c r="V1338" s="11"/>
      <c r="W1338" s="12"/>
      <c r="X1338" s="12"/>
    </row>
    <row r="1339" spans="1:24" x14ac:dyDescent="0.2">
      <c r="A1339" s="3">
        <v>1982.06</v>
      </c>
      <c r="B1339" s="4">
        <v>109.7</v>
      </c>
      <c r="C1339" s="1">
        <v>6.81</v>
      </c>
      <c r="D1339" s="4">
        <v>14.17</v>
      </c>
      <c r="E1339" s="4">
        <v>97</v>
      </c>
      <c r="F1339" s="1">
        <f t="shared" ca="1" si="206"/>
        <v>1982.4583333332321</v>
      </c>
      <c r="G1339" s="5">
        <v>14.3</v>
      </c>
      <c r="H1339" s="1">
        <f t="shared" ca="1" si="202"/>
        <v>308.74669175257731</v>
      </c>
      <c r="I1339" s="1">
        <f t="shared" ca="1" si="203"/>
        <v>19.166499278350511</v>
      </c>
      <c r="J1339" s="6">
        <f t="shared" ca="1" si="207"/>
        <v>76975.968073494543</v>
      </c>
      <c r="K1339" s="1">
        <f t="shared" ca="1" si="204"/>
        <v>39.880953711340204</v>
      </c>
      <c r="L1339" s="6">
        <f t="shared" ca="1" si="205"/>
        <v>9943.0215825106443</v>
      </c>
      <c r="M1339" s="7">
        <f t="shared" ca="1" si="208"/>
        <v>6.6921339881975843</v>
      </c>
      <c r="N1339" s="8">
        <f ca="1">J1339/AVERAGE(L1219:L1338)</f>
        <v>8.4514967536399102</v>
      </c>
      <c r="O1339" s="13">
        <f ca="1">1/M1339-(G1339/100-(((E1339/E1219)^(1/10))-1))</f>
        <v>9.4516031526627686E-2</v>
      </c>
      <c r="P1339" s="5">
        <f ca="1">((G1339/G1340+G1339/1200+((1+G1340/1200)^(-119))*(1-G1339/G1340)))</f>
        <v>1.0306651376519482</v>
      </c>
      <c r="Q1339" s="5">
        <f ca="1">Q1338*P1338*E1338/E1339</f>
        <v>7.5770111168659611</v>
      </c>
      <c r="R1339" s="10">
        <f t="shared" ref="R1339:R1402" ca="1" si="209">(($J1459/$J1339)^(1/10)-1)</f>
        <v>0.14082431267500173</v>
      </c>
      <c r="S1339" s="10">
        <f t="shared" ref="S1339:S1402" ca="1" si="210">(($Q1459/$Q1339)^(1/10)-1)</f>
        <v>0.10362332159161558</v>
      </c>
      <c r="T1339" s="10">
        <f t="shared" ref="T1339:T1402" ca="1" si="211">R1339-S1339</f>
        <v>3.7200991083386148E-2</v>
      </c>
      <c r="U1339" s="10"/>
      <c r="V1339" s="11"/>
      <c r="W1339" s="12"/>
      <c r="X1339" s="12"/>
    </row>
    <row r="1340" spans="1:24" x14ac:dyDescent="0.2">
      <c r="A1340" s="3">
        <v>1982.07</v>
      </c>
      <c r="B1340" s="4">
        <v>109.4</v>
      </c>
      <c r="C1340" s="1">
        <v>6.8233300000000003</v>
      </c>
      <c r="D1340" s="4">
        <v>13.966699999999999</v>
      </c>
      <c r="E1340" s="4">
        <v>97.5</v>
      </c>
      <c r="F1340" s="1">
        <f t="shared" ca="1" si="206"/>
        <v>1982.5416666665653</v>
      </c>
      <c r="G1340" s="5">
        <v>13.95</v>
      </c>
      <c r="H1340" s="1">
        <f t="shared" ca="1" si="202"/>
        <v>306.32336615384617</v>
      </c>
      <c r="I1340" s="1">
        <f t="shared" ca="1" si="203"/>
        <v>19.105533948615385</v>
      </c>
      <c r="J1340" s="6">
        <f t="shared" ca="1" si="207"/>
        <v>76768.735883836256</v>
      </c>
      <c r="K1340" s="1">
        <f t="shared" ca="1" si="204"/>
        <v>39.107189744615383</v>
      </c>
      <c r="L1340" s="6">
        <f t="shared" ca="1" si="205"/>
        <v>9800.7852236633989</v>
      </c>
      <c r="M1340" s="7">
        <f t="shared" ca="1" si="208"/>
        <v>6.6386531002087557</v>
      </c>
      <c r="N1340" s="8">
        <f ca="1">J1340/AVERAGE(L1220:L1339)</f>
        <v>8.4002969540387138</v>
      </c>
      <c r="O1340" s="13">
        <f ca="1">1/M1340-(G1340/100-(((E1340/E1220)^(1/10))-1))</f>
        <v>9.9258643505639732E-2</v>
      </c>
      <c r="P1340" s="5">
        <f ca="1">((G1340/G1341+G1340/1200+((1+G1341/1200)^(-119))*(1-G1340/G1341)))</f>
        <v>1.0609778281904543</v>
      </c>
      <c r="Q1340" s="5">
        <f ca="1">Q1339*P1339*E1339/E1340</f>
        <v>7.7693131995716387</v>
      </c>
      <c r="R1340" s="10">
        <f t="shared" ca="1" si="209"/>
        <v>0.14305152120152975</v>
      </c>
      <c r="S1340" s="10">
        <f t="shared" ca="1" si="210"/>
        <v>0.10454976257346549</v>
      </c>
      <c r="T1340" s="10">
        <f t="shared" ca="1" si="211"/>
        <v>3.8501758628064264E-2</v>
      </c>
      <c r="U1340" s="10"/>
      <c r="V1340" s="11"/>
      <c r="W1340" s="12"/>
      <c r="X1340" s="12"/>
    </row>
    <row r="1341" spans="1:24" x14ac:dyDescent="0.2">
      <c r="A1341" s="3">
        <v>1982.08</v>
      </c>
      <c r="B1341" s="4">
        <v>109.7</v>
      </c>
      <c r="C1341" s="1">
        <v>6.8366699999999998</v>
      </c>
      <c r="D1341" s="4">
        <v>13.763299999999999</v>
      </c>
      <c r="E1341" s="4">
        <v>97.7</v>
      </c>
      <c r="F1341" s="1">
        <f t="shared" ca="1" si="206"/>
        <v>1982.6249999998986</v>
      </c>
      <c r="G1341" s="5">
        <v>13.06</v>
      </c>
      <c r="H1341" s="1">
        <f t="shared" ca="1" si="202"/>
        <v>306.53458648925277</v>
      </c>
      <c r="I1341" s="1">
        <f t="shared" ca="1" si="203"/>
        <v>19.103699283623335</v>
      </c>
      <c r="J1341" s="6">
        <f t="shared" ca="1" si="207"/>
        <v>77220.640756800887</v>
      </c>
      <c r="K1341" s="1">
        <f t="shared" ca="1" si="204"/>
        <v>38.458773693961099</v>
      </c>
      <c r="L1341" s="6">
        <f t="shared" ca="1" si="205"/>
        <v>9688.3395162085471</v>
      </c>
      <c r="M1341" s="7">
        <f t="shared" ca="1" si="208"/>
        <v>6.643422752166086</v>
      </c>
      <c r="N1341" s="8">
        <f ca="1">J1341/AVERAGE(L1221:L1340)</f>
        <v>8.4227507585675898</v>
      </c>
      <c r="O1341" s="13">
        <f ca="1">1/M1341-(G1341/100-(((E1341/E1221)^(1/10))-1))</f>
        <v>0.10801408722100175</v>
      </c>
      <c r="P1341" s="5">
        <f ca="1">((G1341/G1342+G1341/1200+((1+G1342/1200)^(-119))*(1-G1341/G1342)))</f>
        <v>1.0519607466985679</v>
      </c>
      <c r="Q1341" s="5">
        <f ca="1">Q1340*P1340*E1340/E1341</f>
        <v>8.2261947992708517</v>
      </c>
      <c r="R1341" s="10">
        <f t="shared" ca="1" si="209"/>
        <v>0.14312759854629209</v>
      </c>
      <c r="S1341" s="10">
        <f t="shared" ca="1" si="210"/>
        <v>0.1005365972969634</v>
      </c>
      <c r="T1341" s="10">
        <f t="shared" ca="1" si="211"/>
        <v>4.2591001249328686E-2</v>
      </c>
      <c r="U1341" s="10"/>
      <c r="V1341" s="11"/>
      <c r="W1341" s="12"/>
      <c r="X1341" s="12"/>
    </row>
    <row r="1342" spans="1:24" x14ac:dyDescent="0.2">
      <c r="A1342" s="3">
        <v>1982.09</v>
      </c>
      <c r="B1342" s="4">
        <v>122.4</v>
      </c>
      <c r="C1342" s="1">
        <v>6.85</v>
      </c>
      <c r="D1342" s="4">
        <v>13.56</v>
      </c>
      <c r="E1342" s="4">
        <v>97.9</v>
      </c>
      <c r="F1342" s="1">
        <f t="shared" ca="1" si="206"/>
        <v>1982.7083333332318</v>
      </c>
      <c r="G1342" s="5">
        <v>12.34</v>
      </c>
      <c r="H1342" s="1">
        <f t="shared" ca="1" si="202"/>
        <v>341.32346475995911</v>
      </c>
      <c r="I1342" s="1">
        <f t="shared" ca="1" si="203"/>
        <v>19.1018442288049</v>
      </c>
      <c r="J1342" s="6">
        <f t="shared" ca="1" si="207"/>
        <v>86385.482124399263</v>
      </c>
      <c r="K1342" s="1">
        <f t="shared" ca="1" si="204"/>
        <v>37.813285801838603</v>
      </c>
      <c r="L1342" s="6">
        <f t="shared" ca="1" si="205"/>
        <v>9570.1563529971736</v>
      </c>
      <c r="M1342" s="7">
        <f t="shared" ca="1" si="208"/>
        <v>7.3988382003233015</v>
      </c>
      <c r="N1342" s="8">
        <f ca="1">J1342/AVERAGE(L1222:L1341)</f>
        <v>9.3938442850122197</v>
      </c>
      <c r="O1342" s="13">
        <f ca="1">1/M1342-(G1342/100-(((E1342/E1222)^(1/10))-1))</f>
        <v>9.9809376875610437E-2</v>
      </c>
      <c r="P1342" s="5">
        <f ca="1">((G1342/G1343+G1342/1200+((1+G1343/1200)^(-119))*(1-G1342/G1343)))</f>
        <v>1.0967112869231939</v>
      </c>
      <c r="Q1342" s="5">
        <f ca="1">Q1341*P1341*E1341/E1342</f>
        <v>8.635955506626841</v>
      </c>
      <c r="R1342" s="10">
        <f t="shared" ca="1" si="209"/>
        <v>0.13048571601745795</v>
      </c>
      <c r="S1342" s="10">
        <f t="shared" ca="1" si="210"/>
        <v>9.6837708603978667E-2</v>
      </c>
      <c r="T1342" s="10">
        <f t="shared" ca="1" si="211"/>
        <v>3.3648007413479286E-2</v>
      </c>
      <c r="U1342" s="10"/>
      <c r="V1342" s="11"/>
      <c r="W1342" s="12"/>
      <c r="X1342" s="12"/>
    </row>
    <row r="1343" spans="1:24" x14ac:dyDescent="0.2">
      <c r="A1343" s="3">
        <v>1982.1</v>
      </c>
      <c r="B1343" s="4">
        <v>132.69999999999999</v>
      </c>
      <c r="C1343" s="1">
        <v>6.8566700000000003</v>
      </c>
      <c r="D1343" s="4">
        <v>13.253299999999999</v>
      </c>
      <c r="E1343" s="4">
        <v>98.2</v>
      </c>
      <c r="F1343" s="1">
        <f t="shared" ca="1" si="206"/>
        <v>1982.7916666665651</v>
      </c>
      <c r="G1343" s="5">
        <v>10.91</v>
      </c>
      <c r="H1343" s="1">
        <f t="shared" ca="1" si="202"/>
        <v>368.91545926680243</v>
      </c>
      <c r="I1343" s="1">
        <f t="shared" ca="1" si="203"/>
        <v>19.062031364663948</v>
      </c>
      <c r="J1343" s="6">
        <f t="shared" ca="1" si="207"/>
        <v>93770.767850836055</v>
      </c>
      <c r="K1343" s="1">
        <f t="shared" ca="1" si="204"/>
        <v>36.845118736252537</v>
      </c>
      <c r="L1343" s="6">
        <f t="shared" ca="1" si="205"/>
        <v>9365.2759424075757</v>
      </c>
      <c r="M1343" s="7">
        <f t="shared" ca="1" si="208"/>
        <v>7.9998409945345834</v>
      </c>
      <c r="N1343" s="8">
        <f ca="1">J1343/AVERAGE(L1223:L1342)</f>
        <v>10.167766914461479</v>
      </c>
      <c r="O1343" s="13">
        <f ca="1">1/M1343-(G1343/100-(((E1343/E1223)^(1/10))-1))</f>
        <v>0.10377276401638622</v>
      </c>
      <c r="P1343" s="5">
        <f ca="1">((G1343/G1344+G1343/1200+((1+G1344/1200)^(-119))*(1-G1343/G1344)))</f>
        <v>1.0311735941154534</v>
      </c>
      <c r="Q1343" s="5">
        <f ca="1">Q1342*P1342*E1342/E1343</f>
        <v>9.4422156110560067</v>
      </c>
      <c r="R1343" s="10">
        <f t="shared" ca="1" si="209"/>
        <v>0.11952157206408964</v>
      </c>
      <c r="S1343" s="10">
        <f t="shared" ca="1" si="210"/>
        <v>8.5943969161108136E-2</v>
      </c>
      <c r="T1343" s="10">
        <f t="shared" ca="1" si="211"/>
        <v>3.3577602902981507E-2</v>
      </c>
      <c r="U1343" s="10"/>
      <c r="V1343" s="11"/>
      <c r="W1343" s="12"/>
      <c r="X1343" s="12"/>
    </row>
    <row r="1344" spans="1:24" x14ac:dyDescent="0.2">
      <c r="A1344" s="3">
        <v>1982.11</v>
      </c>
      <c r="B1344" s="4">
        <v>138.1</v>
      </c>
      <c r="C1344" s="1">
        <v>6.8633300000000004</v>
      </c>
      <c r="D1344" s="4">
        <v>12.9467</v>
      </c>
      <c r="E1344" s="4">
        <v>98</v>
      </c>
      <c r="F1344" s="1">
        <f t="shared" ca="1" si="206"/>
        <v>1982.8749999998984</v>
      </c>
      <c r="G1344" s="5">
        <v>10.55</v>
      </c>
      <c r="H1344" s="1">
        <f t="shared" ca="1" si="202"/>
        <v>384.71137040816325</v>
      </c>
      <c r="I1344" s="1">
        <f t="shared" ca="1" si="203"/>
        <v>19.119486530510205</v>
      </c>
      <c r="J1344" s="6">
        <f t="shared" ca="1" si="207"/>
        <v>98190.747424502246</v>
      </c>
      <c r="K1344" s="1">
        <f t="shared" ca="1" si="204"/>
        <v>36.066203470408162</v>
      </c>
      <c r="L1344" s="6">
        <f t="shared" ca="1" si="205"/>
        <v>9205.2581439594724</v>
      </c>
      <c r="M1344" s="7">
        <f t="shared" ca="1" si="208"/>
        <v>8.3474769381554239</v>
      </c>
      <c r="N1344" s="8">
        <f ca="1">J1344/AVERAGE(L1224:L1343)</f>
        <v>10.61939966902232</v>
      </c>
      <c r="O1344" s="13">
        <f ca="1">1/M1344-(G1344/100-(((E1344/E1224)^(1/10))-1))</f>
        <v>0.1016883976506321</v>
      </c>
      <c r="P1344" s="5">
        <f ca="1">((G1344/G1345+G1344/1200+((1+G1345/1200)^(-119))*(1-G1344/G1345)))</f>
        <v>1.0094053062237236</v>
      </c>
      <c r="Q1344" s="5">
        <f ca="1">Q1343*P1343*E1343/E1344</f>
        <v>9.7564339456331464</v>
      </c>
      <c r="R1344" s="10">
        <f t="shared" ca="1" si="209"/>
        <v>0.11725425505300358</v>
      </c>
      <c r="S1344" s="10">
        <f t="shared" ca="1" si="210"/>
        <v>8.0651341202742088E-2</v>
      </c>
      <c r="T1344" s="10">
        <f t="shared" ca="1" si="211"/>
        <v>3.6602913850261487E-2</v>
      </c>
      <c r="U1344" s="10"/>
      <c r="V1344" s="11"/>
      <c r="W1344" s="12"/>
      <c r="X1344" s="12"/>
    </row>
    <row r="1345" spans="1:24" x14ac:dyDescent="0.2">
      <c r="A1345" s="3">
        <v>1982.12</v>
      </c>
      <c r="B1345" s="4">
        <v>139.4</v>
      </c>
      <c r="C1345" s="1">
        <v>6.87</v>
      </c>
      <c r="D1345" s="4">
        <v>12.64</v>
      </c>
      <c r="E1345" s="4">
        <v>97.6</v>
      </c>
      <c r="F1345" s="1">
        <f t="shared" ca="1" si="206"/>
        <v>1982.9583333332316</v>
      </c>
      <c r="G1345" s="5">
        <v>10.54</v>
      </c>
      <c r="H1345" s="1">
        <f t="shared" ca="1" si="202"/>
        <v>389.9243668032787</v>
      </c>
      <c r="I1345" s="1">
        <f t="shared" ca="1" si="203"/>
        <v>19.216502151639347</v>
      </c>
      <c r="J1345" s="6">
        <f t="shared" ca="1" si="207"/>
        <v>99929.994791718244</v>
      </c>
      <c r="K1345" s="1">
        <f t="shared" ca="1" si="204"/>
        <v>35.356126229508199</v>
      </c>
      <c r="L1345" s="6">
        <f t="shared" ca="1" si="205"/>
        <v>9061.0841762361451</v>
      </c>
      <c r="M1345" s="7">
        <f t="shared" ca="1" si="208"/>
        <v>8.4677384014004708</v>
      </c>
      <c r="N1345" s="8">
        <f ca="1">J1345/AVERAGE(L1225:L1344)</f>
        <v>10.782007239538867</v>
      </c>
      <c r="O1345" s="13">
        <f ca="1">1/M1345-(G1345/100-(((E1345/E1225)^(1/10))-1))</f>
        <v>9.9386333731798282E-2</v>
      </c>
      <c r="P1345" s="5">
        <f ca="1">((G1345/G1346+G1345/1200+((1+G1346/1200)^(-119))*(1-G1345/G1346)))</f>
        <v>1.0137086656838108</v>
      </c>
      <c r="Q1345" s="5">
        <f ca="1">Q1344*P1344*E1344/E1345</f>
        <v>9.8885576543570597</v>
      </c>
      <c r="R1345" s="10">
        <f t="shared" ca="1" si="209"/>
        <v>0.11896901343605948</v>
      </c>
      <c r="S1345" s="10">
        <f t="shared" ca="1" si="210"/>
        <v>8.066255773650699E-2</v>
      </c>
      <c r="T1345" s="10">
        <f t="shared" ca="1" si="211"/>
        <v>3.8306455699552489E-2</v>
      </c>
      <c r="U1345" s="10"/>
      <c r="V1345" s="11"/>
      <c r="W1345" s="12"/>
      <c r="X1345" s="12"/>
    </row>
    <row r="1346" spans="1:24" x14ac:dyDescent="0.2">
      <c r="A1346" s="3">
        <v>1983.01</v>
      </c>
      <c r="B1346" s="4">
        <v>144.30000000000001</v>
      </c>
      <c r="C1346" s="1">
        <v>6.8833299999999999</v>
      </c>
      <c r="D1346" s="4">
        <v>12.566700000000001</v>
      </c>
      <c r="E1346" s="4">
        <v>97.8</v>
      </c>
      <c r="F1346" s="1">
        <f t="shared" ca="1" si="206"/>
        <v>1983.0416666665649</v>
      </c>
      <c r="G1346" s="5">
        <v>10.46</v>
      </c>
      <c r="H1346" s="1">
        <f t="shared" ca="1" si="202"/>
        <v>402.80503987730066</v>
      </c>
      <c r="I1346" s="1">
        <f t="shared" ca="1" si="203"/>
        <v>19.214414519325153</v>
      </c>
      <c r="J1346" s="6">
        <f t="shared" ca="1" si="207"/>
        <v>103641.41614667329</v>
      </c>
      <c r="K1346" s="1">
        <f t="shared" ca="1" si="204"/>
        <v>35.079210634969328</v>
      </c>
      <c r="L1346" s="6">
        <f t="shared" ca="1" si="205"/>
        <v>9025.8529749854406</v>
      </c>
      <c r="M1346" s="7">
        <f t="shared" ca="1" si="208"/>
        <v>8.7567832241347396</v>
      </c>
      <c r="N1346" s="8">
        <f ca="1">J1346/AVERAGE(L1226:L1345)</f>
        <v>11.158544264730375</v>
      </c>
      <c r="O1346" s="13">
        <f ca="1">1/M1346-(G1346/100-(((E1346/E1226)^(1/10))-1))</f>
        <v>9.6255295626269E-2</v>
      </c>
      <c r="P1346" s="5">
        <f ca="1">((G1346/G1347+G1346/1200+((1+G1347/1200)^(-119))*(1-G1346/G1347)))</f>
        <v>0.99287968796737325</v>
      </c>
      <c r="Q1346" s="5">
        <f ca="1">Q1345*P1345*E1345/E1346</f>
        <v>10.003617369414798</v>
      </c>
      <c r="R1346" s="10">
        <f t="shared" ca="1" si="209"/>
        <v>0.11450701537014107</v>
      </c>
      <c r="S1346" s="10">
        <f t="shared" ca="1" si="210"/>
        <v>8.0807341285989098E-2</v>
      </c>
      <c r="T1346" s="10">
        <f t="shared" ca="1" si="211"/>
        <v>3.3699674084151976E-2</v>
      </c>
      <c r="U1346" s="10"/>
      <c r="V1346" s="11"/>
      <c r="W1346" s="12"/>
      <c r="X1346" s="12"/>
    </row>
    <row r="1347" spans="1:24" x14ac:dyDescent="0.2">
      <c r="A1347" s="3">
        <v>1983.02</v>
      </c>
      <c r="B1347" s="4">
        <v>146.80000000000001</v>
      </c>
      <c r="C1347" s="1">
        <v>6.8966700000000003</v>
      </c>
      <c r="D1347" s="4">
        <v>12.4933</v>
      </c>
      <c r="E1347" s="4">
        <v>97.9</v>
      </c>
      <c r="F1347" s="1">
        <f t="shared" ca="1" si="206"/>
        <v>1983.1249999998981</v>
      </c>
      <c r="G1347" s="5">
        <v>10.72</v>
      </c>
      <c r="H1347" s="1">
        <f t="shared" ref="H1347:H1410" ca="1" si="212">B1347*$E$1815/E1347</f>
        <v>409.36507048008173</v>
      </c>
      <c r="I1347" s="1">
        <f t="shared" ref="I1347:I1410" ca="1" si="213">C1347*$E$1815/E1347</f>
        <v>19.231987742696628</v>
      </c>
      <c r="J1347" s="6">
        <f t="shared" ca="1" si="207"/>
        <v>105741.67139416511</v>
      </c>
      <c r="K1347" s="1">
        <f t="shared" ref="K1347:K1410" ca="1" si="214">D1347*$E$1815/E1347</f>
        <v>34.838696423901936</v>
      </c>
      <c r="L1347" s="6">
        <f t="shared" ref="L1347:L1410" ca="1" si="215">K1347*(J1347/H1347)</f>
        <v>8999.0628285335333</v>
      </c>
      <c r="M1347" s="7">
        <f t="shared" ca="1" si="208"/>
        <v>8.9104934366241153</v>
      </c>
      <c r="N1347" s="8">
        <f ca="1">J1347/AVERAGE(L1227:L1346)</f>
        <v>11.362068266848608</v>
      </c>
      <c r="O1347" s="13">
        <f ca="1">1/M1347-(G1347/100-(((E1347/E1227)^(1/10))-1))</f>
        <v>9.1034018855072216E-2</v>
      </c>
      <c r="P1347" s="5">
        <f ca="1">((G1347/G1348+G1347/1200+((1+G1348/1200)^(-119))*(1-G1347/G1348)))</f>
        <v>1.0218357023839544</v>
      </c>
      <c r="Q1347" s="5">
        <f ca="1">Q1346*P1346*E1346/E1347</f>
        <v>9.9222430494986593</v>
      </c>
      <c r="R1347" s="10">
        <f t="shared" ca="1" si="209"/>
        <v>0.11378722948097142</v>
      </c>
      <c r="S1347" s="10">
        <f t="shared" ca="1" si="210"/>
        <v>8.4573040422435408E-2</v>
      </c>
      <c r="T1347" s="10">
        <f t="shared" ca="1" si="211"/>
        <v>2.9214189058536011E-2</v>
      </c>
      <c r="U1347" s="10"/>
      <c r="V1347" s="11"/>
      <c r="W1347" s="12"/>
      <c r="X1347" s="12"/>
    </row>
    <row r="1348" spans="1:24" x14ac:dyDescent="0.2">
      <c r="A1348" s="3">
        <v>1983.03</v>
      </c>
      <c r="B1348" s="4">
        <v>151.9</v>
      </c>
      <c r="C1348" s="1">
        <v>6.91</v>
      </c>
      <c r="D1348" s="4">
        <v>12.42</v>
      </c>
      <c r="E1348" s="4">
        <v>97.9</v>
      </c>
      <c r="F1348" s="1">
        <f t="shared" ref="F1348:F1411" ca="1" si="216">F1347+1/12</f>
        <v>1983.2083333332314</v>
      </c>
      <c r="G1348" s="5">
        <v>10.51</v>
      </c>
      <c r="H1348" s="1">
        <f t="shared" ca="1" si="212"/>
        <v>423.5868815117467</v>
      </c>
      <c r="I1348" s="1">
        <f t="shared" ca="1" si="213"/>
        <v>19.269159652706843</v>
      </c>
      <c r="J1348" s="6">
        <f t="shared" ref="J1348:J1411" ca="1" si="217">J1347*((H1348+(I1348/12))/H1347)</f>
        <v>109830.03721992383</v>
      </c>
      <c r="K1348" s="1">
        <f t="shared" ca="1" si="214"/>
        <v>34.634292747701735</v>
      </c>
      <c r="L1348" s="6">
        <f t="shared" ca="1" si="215"/>
        <v>8980.1781584690852</v>
      </c>
      <c r="M1348" s="7">
        <f t="shared" ca="1" si="208"/>
        <v>9.2328297051905253</v>
      </c>
      <c r="N1348" s="8">
        <f ca="1">J1348/AVERAGE(L1228:L1347)</f>
        <v>11.779312721126242</v>
      </c>
      <c r="O1348" s="13">
        <f ca="1">1/M1348-(G1348/100-(((E1348/E1228)^(1/10))-1))</f>
        <v>8.8208510612932126E-2</v>
      </c>
      <c r="P1348" s="5">
        <f ca="1">((G1348/G1349+G1348/1200+((1+G1349/1200)^(-119))*(1-G1348/G1349)))</f>
        <v>1.0155474590353635</v>
      </c>
      <c r="Q1348" s="5">
        <f ca="1">Q1347*P1347*E1347/E1348</f>
        <v>10.138902195708772</v>
      </c>
      <c r="R1348" s="10">
        <f t="shared" ca="1" si="209"/>
        <v>0.11154596523456894</v>
      </c>
      <c r="S1348" s="10">
        <f t="shared" ca="1" si="210"/>
        <v>8.4648988018722671E-2</v>
      </c>
      <c r="T1348" s="10">
        <f t="shared" ca="1" si="211"/>
        <v>2.6896977215846274E-2</v>
      </c>
      <c r="U1348" s="10"/>
      <c r="V1348" s="11"/>
      <c r="W1348" s="12"/>
      <c r="X1348" s="12"/>
    </row>
    <row r="1349" spans="1:24" x14ac:dyDescent="0.2">
      <c r="A1349" s="3">
        <v>1983.04</v>
      </c>
      <c r="B1349" s="4">
        <v>157.69999999999999</v>
      </c>
      <c r="C1349" s="1">
        <v>6.92</v>
      </c>
      <c r="D1349" s="4">
        <v>12.476699999999999</v>
      </c>
      <c r="E1349" s="4">
        <v>98.6</v>
      </c>
      <c r="F1349" s="1">
        <f t="shared" ca="1" si="216"/>
        <v>1983.2916666665647</v>
      </c>
      <c r="G1349" s="5">
        <v>10.4</v>
      </c>
      <c r="H1349" s="1">
        <f t="shared" ca="1" si="212"/>
        <v>436.63867241379307</v>
      </c>
      <c r="I1349" s="1">
        <f t="shared" ca="1" si="213"/>
        <v>19.160048275862071</v>
      </c>
      <c r="J1349" s="6">
        <f t="shared" ca="1" si="217"/>
        <v>113628.17439567721</v>
      </c>
      <c r="K1349" s="1">
        <f t="shared" ca="1" si="214"/>
        <v>34.545400913793102</v>
      </c>
      <c r="L1349" s="6">
        <f t="shared" ca="1" si="215"/>
        <v>8989.8835984942671</v>
      </c>
      <c r="M1349" s="7">
        <f t="shared" ca="1" si="208"/>
        <v>9.53158128416041</v>
      </c>
      <c r="N1349" s="8">
        <f ca="1">J1349/AVERAGE(L1229:L1348)</f>
        <v>12.165031590630456</v>
      </c>
      <c r="O1349" s="13">
        <f ca="1">1/M1349-(G1349/100-(((E1349/E1229)^(1/10))-1))</f>
        <v>8.59376316392126E-2</v>
      </c>
      <c r="P1349" s="5">
        <f ca="1">((G1349/G1350+G1349/1200+((1+G1350/1200)^(-119))*(1-G1349/G1350)))</f>
        <v>1.0099020734301765</v>
      </c>
      <c r="Q1349" s="5">
        <f ca="1">Q1348*P1348*E1348/E1349</f>
        <v>10.223437219728854</v>
      </c>
      <c r="R1349" s="10">
        <f t="shared" ca="1" si="209"/>
        <v>0.10597060134153358</v>
      </c>
      <c r="S1349" s="10">
        <f t="shared" ca="1" si="210"/>
        <v>8.4066606397504184E-2</v>
      </c>
      <c r="T1349" s="10">
        <f t="shared" ca="1" si="211"/>
        <v>2.1903994944029392E-2</v>
      </c>
      <c r="U1349" s="10"/>
      <c r="V1349" s="11"/>
      <c r="W1349" s="12"/>
      <c r="X1349" s="12"/>
    </row>
    <row r="1350" spans="1:24" x14ac:dyDescent="0.2">
      <c r="A1350" s="3">
        <v>1983.05</v>
      </c>
      <c r="B1350" s="4">
        <v>164.1</v>
      </c>
      <c r="C1350" s="1">
        <v>6.93</v>
      </c>
      <c r="D1350" s="4">
        <v>12.533300000000001</v>
      </c>
      <c r="E1350" s="4">
        <v>99.2</v>
      </c>
      <c r="F1350" s="1">
        <f t="shared" ca="1" si="216"/>
        <v>1983.3749999998979</v>
      </c>
      <c r="G1350" s="5">
        <v>10.38</v>
      </c>
      <c r="H1350" s="1">
        <f t="shared" ca="1" si="212"/>
        <v>451.61080947580638</v>
      </c>
      <c r="I1350" s="1">
        <f t="shared" ca="1" si="213"/>
        <v>19.07168135080645</v>
      </c>
      <c r="J1350" s="6">
        <f t="shared" ca="1" si="217"/>
        <v>117938.02312857658</v>
      </c>
      <c r="K1350" s="1">
        <f t="shared" ca="1" si="214"/>
        <v>34.49222278125</v>
      </c>
      <c r="L1350" s="6">
        <f t="shared" ca="1" si="215"/>
        <v>9007.6333045544725</v>
      </c>
      <c r="M1350" s="7">
        <f t="shared" ca="1" si="208"/>
        <v>9.8744565046683963</v>
      </c>
      <c r="N1350" s="8">
        <f ca="1">J1350/AVERAGE(L1230:L1349)</f>
        <v>12.605255648355703</v>
      </c>
      <c r="O1350" s="13">
        <f ca="1">1/M1350-(G1350/100-(((E1350/E1230)^(1/10))-1))</f>
        <v>8.2408883245413705E-2</v>
      </c>
      <c r="P1350" s="5">
        <f ca="1">((G1350/G1351+G1350/1200+((1+G1351/1200)^(-119))*(1-G1350/G1351)))</f>
        <v>0.9801737810824116</v>
      </c>
      <c r="Q1350" s="5">
        <f ca="1">Q1349*P1349*E1349/E1350</f>
        <v>10.262222842284661</v>
      </c>
      <c r="R1350" s="10">
        <f t="shared" ca="1" si="209"/>
        <v>0.10250417283690161</v>
      </c>
      <c r="S1350" s="10">
        <f t="shared" ca="1" si="210"/>
        <v>8.3480022150906663E-2</v>
      </c>
      <c r="T1350" s="10">
        <f t="shared" ca="1" si="211"/>
        <v>1.9024150685994945E-2</v>
      </c>
      <c r="U1350" s="10"/>
      <c r="V1350" s="11"/>
      <c r="W1350" s="12"/>
      <c r="X1350" s="12"/>
    </row>
    <row r="1351" spans="1:24" x14ac:dyDescent="0.2">
      <c r="A1351" s="3">
        <v>1983.06</v>
      </c>
      <c r="B1351" s="4">
        <v>166.4</v>
      </c>
      <c r="C1351" s="1">
        <v>6.94</v>
      </c>
      <c r="D1351" s="4">
        <v>12.59</v>
      </c>
      <c r="E1351" s="4">
        <v>99.5</v>
      </c>
      <c r="F1351" s="1">
        <f t="shared" ca="1" si="216"/>
        <v>1983.4583333332312</v>
      </c>
      <c r="G1351" s="5">
        <v>10.85</v>
      </c>
      <c r="H1351" s="1">
        <f t="shared" ca="1" si="212"/>
        <v>456.55979095477392</v>
      </c>
      <c r="I1351" s="1">
        <f t="shared" ca="1" si="213"/>
        <v>19.041616281407038</v>
      </c>
      <c r="J1351" s="6">
        <f t="shared" ca="1" si="217"/>
        <v>119644.84079341704</v>
      </c>
      <c r="K1351" s="1">
        <f t="shared" ca="1" si="214"/>
        <v>34.543796683417085</v>
      </c>
      <c r="L1351" s="6">
        <f t="shared" ca="1" si="215"/>
        <v>9052.4552018576942</v>
      </c>
      <c r="M1351" s="7">
        <f t="shared" ca="1" si="208"/>
        <v>10.000117903130022</v>
      </c>
      <c r="N1351" s="8">
        <f ca="1">J1351/AVERAGE(L1231:L1350)</f>
        <v>12.76736276954</v>
      </c>
      <c r="O1351" s="13">
        <f ca="1">1/M1351-(G1351/100-(((E1351/E1231)^(1/10))-1))</f>
        <v>7.6025103316231565E-2</v>
      </c>
      <c r="P1351" s="5">
        <f ca="1">((G1351/G1352+G1351/1200+((1+G1352/1200)^(-119))*(1-G1351/G1352)))</f>
        <v>0.97761600247503</v>
      </c>
      <c r="Q1351" s="5">
        <f ca="1">Q1350*P1350*E1350/E1351</f>
        <v>10.028433840710944</v>
      </c>
      <c r="R1351" s="10">
        <f t="shared" ca="1" si="209"/>
        <v>0.10171755700388463</v>
      </c>
      <c r="S1351" s="10">
        <f t="shared" ca="1" si="210"/>
        <v>8.7019142722068565E-2</v>
      </c>
      <c r="T1351" s="10">
        <f t="shared" ca="1" si="211"/>
        <v>1.4698414281816063E-2</v>
      </c>
      <c r="U1351" s="10"/>
      <c r="V1351" s="11"/>
      <c r="W1351" s="12"/>
      <c r="X1351" s="12"/>
    </row>
    <row r="1352" spans="1:24" x14ac:dyDescent="0.2">
      <c r="A1352" s="3">
        <v>1983.07</v>
      </c>
      <c r="B1352" s="4">
        <v>167</v>
      </c>
      <c r="C1352" s="1">
        <v>6.96</v>
      </c>
      <c r="D1352" s="4">
        <v>12.826700000000001</v>
      </c>
      <c r="E1352" s="4">
        <v>99.9</v>
      </c>
      <c r="F1352" s="1">
        <f t="shared" ca="1" si="216"/>
        <v>1983.5416666665644</v>
      </c>
      <c r="G1352" s="5">
        <v>11.38</v>
      </c>
      <c r="H1352" s="1">
        <f t="shared" ca="1" si="212"/>
        <v>456.3713813813813</v>
      </c>
      <c r="I1352" s="1">
        <f t="shared" ca="1" si="213"/>
        <v>19.020028828828828</v>
      </c>
      <c r="J1352" s="6">
        <f t="shared" ca="1" si="217"/>
        <v>120010.82818431422</v>
      </c>
      <c r="K1352" s="1">
        <f t="shared" ca="1" si="214"/>
        <v>35.05232812912913</v>
      </c>
      <c r="L1352" s="6">
        <f t="shared" ca="1" si="215"/>
        <v>9217.6220950403804</v>
      </c>
      <c r="M1352" s="7">
        <f t="shared" ca="1" si="208"/>
        <v>10.014475995571024</v>
      </c>
      <c r="N1352" s="8">
        <f ca="1">J1352/AVERAGE(L1232:L1351)</f>
        <v>12.78689604090342</v>
      </c>
      <c r="O1352" s="13">
        <f ca="1">1/M1352-(G1352/100-(((E1352/E1232)^(1/10))-1))</f>
        <v>7.0771773932720244E-2</v>
      </c>
      <c r="P1352" s="5">
        <f ca="1">((G1352/G1353+G1352/1200+((1+G1353/1200)^(-119))*(1-G1352/G1353)))</f>
        <v>0.98213867029786017</v>
      </c>
      <c r="Q1352" s="5">
        <f ca="1">Q1351*P1351*E1351/E1352</f>
        <v>9.7647023177466874</v>
      </c>
      <c r="R1352" s="10">
        <f t="shared" ca="1" si="209"/>
        <v>0.10144828299634234</v>
      </c>
      <c r="S1352" s="10">
        <f t="shared" ca="1" si="210"/>
        <v>9.1678594661900981E-2</v>
      </c>
      <c r="T1352" s="10">
        <f t="shared" ca="1" si="211"/>
        <v>9.7696883344413621E-3</v>
      </c>
      <c r="U1352" s="10"/>
      <c r="V1352" s="11"/>
      <c r="W1352" s="12"/>
      <c r="X1352" s="12"/>
    </row>
    <row r="1353" spans="1:24" x14ac:dyDescent="0.2">
      <c r="A1353" s="3">
        <v>1983.08</v>
      </c>
      <c r="B1353" s="4">
        <v>162.4</v>
      </c>
      <c r="C1353" s="1">
        <v>6.98</v>
      </c>
      <c r="D1353" s="4">
        <v>13.0633</v>
      </c>
      <c r="E1353" s="4">
        <v>100.2</v>
      </c>
      <c r="F1353" s="1">
        <f t="shared" ca="1" si="216"/>
        <v>1983.6249999998977</v>
      </c>
      <c r="G1353" s="5">
        <v>11.85</v>
      </c>
      <c r="H1353" s="1">
        <f t="shared" ca="1" si="212"/>
        <v>442.47192814371255</v>
      </c>
      <c r="I1353" s="1">
        <f t="shared" ca="1" si="213"/>
        <v>19.017574251497006</v>
      </c>
      <c r="J1353" s="6">
        <f t="shared" ca="1" si="217"/>
        <v>116772.4743969007</v>
      </c>
      <c r="K1353" s="1">
        <f t="shared" ca="1" si="214"/>
        <v>35.592016865269457</v>
      </c>
      <c r="L1353" s="6">
        <f t="shared" ca="1" si="215"/>
        <v>9393.0656698832063</v>
      </c>
      <c r="M1353" s="7">
        <f t="shared" ca="1" si="208"/>
        <v>9.728056935665208</v>
      </c>
      <c r="N1353" s="8">
        <f ca="1">J1353/AVERAGE(L1233:L1352)</f>
        <v>12.422837481069033</v>
      </c>
      <c r="O1353" s="13">
        <f ca="1">1/M1353-(G1353/100-(((E1353/E1233)^(1/10))-1))</f>
        <v>6.7396852910745098E-2</v>
      </c>
      <c r="P1353" s="5">
        <f ca="1">((G1353/G1354+G1353/1200+((1+G1354/1200)^(-119))*(1-G1353/G1354)))</f>
        <v>1.0216050338528322</v>
      </c>
      <c r="Q1353" s="5">
        <f ca="1">Q1352*P1352*E1352/E1353</f>
        <v>9.5615783018522542</v>
      </c>
      <c r="R1353" s="10">
        <f t="shared" ca="1" si="209"/>
        <v>0.10609067393765925</v>
      </c>
      <c r="S1353" s="10">
        <f t="shared" ca="1" si="210"/>
        <v>9.5268371975205435E-2</v>
      </c>
      <c r="T1353" s="10">
        <f t="shared" ca="1" si="211"/>
        <v>1.0822301962453817E-2</v>
      </c>
      <c r="U1353" s="10"/>
      <c r="V1353" s="11"/>
      <c r="W1353" s="12"/>
      <c r="X1353" s="12"/>
    </row>
    <row r="1354" spans="1:24" x14ac:dyDescent="0.2">
      <c r="A1354" s="3">
        <v>1983.09</v>
      </c>
      <c r="B1354" s="4">
        <v>167.2</v>
      </c>
      <c r="C1354" s="1">
        <v>7</v>
      </c>
      <c r="D1354" s="4">
        <v>13.3</v>
      </c>
      <c r="E1354" s="4">
        <v>100.7</v>
      </c>
      <c r="F1354" s="1">
        <f t="shared" ca="1" si="216"/>
        <v>1983.7083333332309</v>
      </c>
      <c r="G1354" s="5">
        <v>11.65</v>
      </c>
      <c r="H1354" s="1">
        <f t="shared" ca="1" si="212"/>
        <v>453.28799999999995</v>
      </c>
      <c r="I1354" s="1">
        <f t="shared" ca="1" si="213"/>
        <v>18.977368421052631</v>
      </c>
      <c r="J1354" s="6">
        <f t="shared" ca="1" si="217"/>
        <v>120044.29550954346</v>
      </c>
      <c r="K1354" s="1">
        <f t="shared" ca="1" si="214"/>
        <v>36.056999999999995</v>
      </c>
      <c r="L1354" s="6">
        <f t="shared" ca="1" si="215"/>
        <v>9548.9780518955031</v>
      </c>
      <c r="M1354" s="7">
        <f t="shared" ca="1" si="208"/>
        <v>9.9842024580287774</v>
      </c>
      <c r="N1354" s="8">
        <f ca="1">J1354/AVERAGE(L1234:L1353)</f>
        <v>12.749884493756896</v>
      </c>
      <c r="O1354" s="13">
        <f ca="1">1/M1354-(G1354/100-(((E1354/E1234)^(1/10))-1))</f>
        <v>6.7058904719817569E-2</v>
      </c>
      <c r="P1354" s="5">
        <f ca="1">((G1354/G1355+G1354/1200+((1+G1355/1200)^(-119))*(1-G1354/G1355)))</f>
        <v>1.0161885537859756</v>
      </c>
      <c r="Q1354" s="5">
        <f ca="1">Q1353*P1353*E1353/E1354</f>
        <v>9.7196552510424805</v>
      </c>
      <c r="R1354" s="10">
        <f t="shared" ca="1" si="209"/>
        <v>0.1042953585223243</v>
      </c>
      <c r="S1354" s="10">
        <f t="shared" ca="1" si="210"/>
        <v>9.6410046903158131E-2</v>
      </c>
      <c r="T1354" s="10">
        <f t="shared" ca="1" si="211"/>
        <v>7.8853116191661687E-3</v>
      </c>
      <c r="U1354" s="10"/>
      <c r="V1354" s="11"/>
      <c r="W1354" s="12"/>
      <c r="X1354" s="12"/>
    </row>
    <row r="1355" spans="1:24" x14ac:dyDescent="0.2">
      <c r="A1355" s="3">
        <v>1983.1</v>
      </c>
      <c r="B1355" s="4">
        <v>167.7</v>
      </c>
      <c r="C1355" s="1">
        <v>7.03</v>
      </c>
      <c r="D1355" s="4">
        <v>13.5433</v>
      </c>
      <c r="E1355" s="4">
        <v>101</v>
      </c>
      <c r="F1355" s="1">
        <f t="shared" ca="1" si="216"/>
        <v>1983.7916666665642</v>
      </c>
      <c r="G1355" s="5">
        <v>11.54</v>
      </c>
      <c r="H1355" s="1">
        <f t="shared" ca="1" si="212"/>
        <v>453.29309999999992</v>
      </c>
      <c r="I1355" s="1">
        <f t="shared" ca="1" si="213"/>
        <v>19.002089999999999</v>
      </c>
      <c r="J1355" s="6">
        <f t="shared" ca="1" si="217"/>
        <v>120465.0065545715</v>
      </c>
      <c r="K1355" s="1">
        <f t="shared" ca="1" si="214"/>
        <v>36.607539899999999</v>
      </c>
      <c r="L1355" s="6">
        <f t="shared" ca="1" si="215"/>
        <v>9728.6447422213987</v>
      </c>
      <c r="M1355" s="7">
        <f t="shared" ca="1" si="208"/>
        <v>10.003391799449624</v>
      </c>
      <c r="N1355" s="8">
        <f ca="1">J1355/AVERAGE(L1235:L1354)</f>
        <v>12.773539636170547</v>
      </c>
      <c r="O1355" s="13">
        <f ca="1">1/M1355-(G1355/100-(((E1355/E1235)^(1/10))-1))</f>
        <v>6.7334694140756379E-2</v>
      </c>
      <c r="P1355" s="5">
        <f ca="1">((G1355/G1356+G1355/1200+((1+G1356/1200)^(-119))*(1-G1355/G1356)))</f>
        <v>1.0008333098386939</v>
      </c>
      <c r="Q1355" s="5">
        <f ca="1">Q1354*P1354*E1354/E1355</f>
        <v>9.8476647819258485</v>
      </c>
      <c r="R1355" s="10">
        <f t="shared" ca="1" si="209"/>
        <v>0.10481683178116619</v>
      </c>
      <c r="S1355" s="10">
        <f t="shared" ca="1" si="210"/>
        <v>9.5263796768798592E-2</v>
      </c>
      <c r="T1355" s="10">
        <f t="shared" ca="1" si="211"/>
        <v>9.5530350123675944E-3</v>
      </c>
      <c r="U1355" s="10"/>
      <c r="V1355" s="11"/>
      <c r="W1355" s="12"/>
      <c r="X1355" s="12"/>
    </row>
    <row r="1356" spans="1:24" x14ac:dyDescent="0.2">
      <c r="A1356" s="3">
        <v>1983.11</v>
      </c>
      <c r="B1356" s="4">
        <v>165.2</v>
      </c>
      <c r="C1356" s="1">
        <v>7.06</v>
      </c>
      <c r="D1356" s="4">
        <v>13.7867</v>
      </c>
      <c r="E1356" s="4">
        <v>101.2</v>
      </c>
      <c r="F1356" s="1">
        <f t="shared" ca="1" si="216"/>
        <v>1983.8749999998975</v>
      </c>
      <c r="G1356" s="5">
        <v>11.69</v>
      </c>
      <c r="H1356" s="1">
        <f t="shared" ca="1" si="212"/>
        <v>445.65311857707502</v>
      </c>
      <c r="I1356" s="1">
        <f t="shared" ca="1" si="213"/>
        <v>19.045466205533593</v>
      </c>
      <c r="J1356" s="6">
        <f t="shared" ca="1" si="217"/>
        <v>118856.42762867179</v>
      </c>
      <c r="K1356" s="1">
        <f t="shared" ca="1" si="214"/>
        <v>37.191802965415015</v>
      </c>
      <c r="L1356" s="6">
        <f t="shared" ca="1" si="215"/>
        <v>9919.1156827373452</v>
      </c>
      <c r="M1356" s="7">
        <f t="shared" ca="1" si="208"/>
        <v>9.8535816493642798</v>
      </c>
      <c r="N1356" s="8">
        <f ca="1">J1356/AVERAGE(L1236:L1355)</f>
        <v>12.581491199513092</v>
      </c>
      <c r="O1356" s="13">
        <f ca="1">1/M1356-(G1356/100-(((E1356/E1236)^(1/10))-1))</f>
        <v>6.6858837415097946E-2</v>
      </c>
      <c r="P1356" s="5">
        <f ca="1">((G1356/G1357+G1356/1200+((1+G1357/1200)^(-119))*(1-G1356/G1357)))</f>
        <v>1.0015899027226098</v>
      </c>
      <c r="Q1356" s="5">
        <f ca="1">Q1355*P1355*E1355/E1356</f>
        <v>9.8363929320707069</v>
      </c>
      <c r="R1356" s="10">
        <f t="shared" ca="1" si="209"/>
        <v>0.10623588135321316</v>
      </c>
      <c r="S1356" s="10">
        <f t="shared" ca="1" si="210"/>
        <v>9.2541965579322927E-2</v>
      </c>
      <c r="T1356" s="10">
        <f t="shared" ca="1" si="211"/>
        <v>1.3693915773890231E-2</v>
      </c>
      <c r="U1356" s="10"/>
      <c r="V1356" s="11"/>
      <c r="W1356" s="12"/>
      <c r="X1356" s="12"/>
    </row>
    <row r="1357" spans="1:24" x14ac:dyDescent="0.2">
      <c r="A1357" s="3">
        <v>1983.12</v>
      </c>
      <c r="B1357" s="4">
        <v>164.4</v>
      </c>
      <c r="C1357" s="1">
        <v>7.09</v>
      </c>
      <c r="D1357" s="4">
        <v>14.03</v>
      </c>
      <c r="E1357" s="4">
        <v>101.3</v>
      </c>
      <c r="F1357" s="1">
        <f t="shared" ca="1" si="216"/>
        <v>1983.9583333332307</v>
      </c>
      <c r="G1357" s="5">
        <v>11.83</v>
      </c>
      <c r="H1357" s="1">
        <f t="shared" ca="1" si="212"/>
        <v>443.05718854886476</v>
      </c>
      <c r="I1357" s="1">
        <f t="shared" ca="1" si="213"/>
        <v>19.107515004935834</v>
      </c>
      <c r="J1357" s="6">
        <f t="shared" ca="1" si="217"/>
        <v>118588.75594257294</v>
      </c>
      <c r="K1357" s="1">
        <f t="shared" ca="1" si="214"/>
        <v>37.810780750246785</v>
      </c>
      <c r="L1357" s="6">
        <f t="shared" ca="1" si="215"/>
        <v>10120.439451790133</v>
      </c>
      <c r="M1357" s="7">
        <f t="shared" ca="1" si="208"/>
        <v>9.8150109036086715</v>
      </c>
      <c r="N1357" s="8">
        <f ca="1">J1357/AVERAGE(L1237:L1356)</f>
        <v>12.531076317323537</v>
      </c>
      <c r="O1357" s="13">
        <f ca="1">1/M1357-(G1357/100-(((E1357/E1237)^(1/10))-1))</f>
        <v>6.5259644091050853E-2</v>
      </c>
      <c r="P1357" s="5">
        <f ca="1">((G1357/G1358+G1357/1200+((1+G1358/1200)^(-119))*(1-G1357/G1358)))</f>
        <v>1.0192347993297712</v>
      </c>
      <c r="Q1357" s="5">
        <f ca="1">Q1356*P1356*E1356/E1357</f>
        <v>9.8423062409217721</v>
      </c>
      <c r="R1357" s="10">
        <f t="shared" ca="1" si="209"/>
        <v>0.10746347078169705</v>
      </c>
      <c r="S1357" s="10">
        <f t="shared" ca="1" si="210"/>
        <v>9.258525518549332E-2</v>
      </c>
      <c r="T1357" s="10">
        <f t="shared" ca="1" si="211"/>
        <v>1.4878215596203725E-2</v>
      </c>
      <c r="U1357" s="10"/>
      <c r="V1357" s="11"/>
      <c r="W1357" s="12"/>
      <c r="X1357" s="12"/>
    </row>
    <row r="1358" spans="1:24" x14ac:dyDescent="0.2">
      <c r="A1358" s="3">
        <v>1984.01</v>
      </c>
      <c r="B1358" s="4">
        <v>166.4</v>
      </c>
      <c r="C1358" s="1">
        <v>7.12</v>
      </c>
      <c r="D1358" s="4">
        <v>14.44</v>
      </c>
      <c r="E1358" s="4">
        <v>101.9</v>
      </c>
      <c r="F1358" s="1">
        <f t="shared" ca="1" si="216"/>
        <v>1984.041666666564</v>
      </c>
      <c r="G1358" s="5">
        <v>11.67</v>
      </c>
      <c r="H1358" s="1">
        <f t="shared" ca="1" si="212"/>
        <v>445.80666535819432</v>
      </c>
      <c r="I1358" s="1">
        <f t="shared" ca="1" si="213"/>
        <v>19.075381354268888</v>
      </c>
      <c r="J1358" s="6">
        <f t="shared" ca="1" si="217"/>
        <v>119750.15796080399</v>
      </c>
      <c r="K1358" s="1">
        <f t="shared" ca="1" si="214"/>
        <v>38.686588027477917</v>
      </c>
      <c r="L1358" s="6">
        <f t="shared" ca="1" si="215"/>
        <v>10391.780534579384</v>
      </c>
      <c r="M1358" s="7">
        <f t="shared" ca="1" si="208"/>
        <v>9.8949318092025376</v>
      </c>
      <c r="N1358" s="8">
        <f ca="1">J1358/AVERAGE(L1238:L1357)</f>
        <v>12.630750087850311</v>
      </c>
      <c r="O1358" s="13">
        <f ca="1">1/M1358-(G1358/100-(((E1358/E1238)^(1/10))-1))</f>
        <v>6.574306761357708E-2</v>
      </c>
      <c r="P1358" s="5">
        <f ca="1">((G1358/G1359+G1358/1200+((1+G1359/1200)^(-119))*(1-G1358/G1359)))</f>
        <v>0.99983040453438909</v>
      </c>
      <c r="Q1358" s="5">
        <f ca="1">Q1357*P1357*E1357/E1358</f>
        <v>9.9725535816990778</v>
      </c>
      <c r="R1358" s="10">
        <f t="shared" ca="1" si="209"/>
        <v>0.10798763126838673</v>
      </c>
      <c r="S1358" s="10">
        <f t="shared" ca="1" si="210"/>
        <v>9.1538083977128926E-2</v>
      </c>
      <c r="T1358" s="10">
        <f t="shared" ca="1" si="211"/>
        <v>1.6449547291257804E-2</v>
      </c>
      <c r="U1358" s="10"/>
      <c r="V1358" s="11"/>
      <c r="W1358" s="12"/>
      <c r="X1358" s="12"/>
    </row>
    <row r="1359" spans="1:24" x14ac:dyDescent="0.2">
      <c r="A1359" s="3">
        <v>1984.02</v>
      </c>
      <c r="B1359" s="4">
        <v>157.30000000000001</v>
      </c>
      <c r="C1359" s="1">
        <v>7.15</v>
      </c>
      <c r="D1359" s="4">
        <v>14.85</v>
      </c>
      <c r="E1359" s="4">
        <v>102.4</v>
      </c>
      <c r="F1359" s="1">
        <f t="shared" ca="1" si="216"/>
        <v>1984.1249999998972</v>
      </c>
      <c r="G1359" s="5">
        <v>11.84</v>
      </c>
      <c r="H1359" s="1">
        <f t="shared" ca="1" si="212"/>
        <v>419.36886621093748</v>
      </c>
      <c r="I1359" s="1">
        <f t="shared" ca="1" si="213"/>
        <v>19.062221191406248</v>
      </c>
      <c r="J1359" s="6">
        <f t="shared" ca="1" si="217"/>
        <v>113075.2795392363</v>
      </c>
      <c r="K1359" s="1">
        <f t="shared" ca="1" si="214"/>
        <v>39.590767089843744</v>
      </c>
      <c r="L1359" s="6">
        <f t="shared" ca="1" si="215"/>
        <v>10674.938977480349</v>
      </c>
      <c r="M1359" s="7">
        <f t="shared" ca="1" si="208"/>
        <v>9.3245296457279832</v>
      </c>
      <c r="N1359" s="8">
        <f ca="1">J1359/AVERAGE(L1239:L1358)</f>
        <v>11.902399335847155</v>
      </c>
      <c r="O1359" s="13">
        <f ca="1">1/M1359-(G1359/100-(((E1359/E1239)^(1/10))-1))</f>
        <v>6.9371444181055564E-2</v>
      </c>
      <c r="P1359" s="5">
        <f ca="1">((G1359/G1360+G1359/1200+((1+G1360/1200)^(-119))*(1-G1359/G1360)))</f>
        <v>0.98245992906107671</v>
      </c>
      <c r="Q1359" s="5">
        <f ca="1">Q1358*P1358*E1358/E1359</f>
        <v>9.9221764308455569</v>
      </c>
      <c r="R1359" s="10">
        <f t="shared" ca="1" si="209"/>
        <v>0.11389671711025406</v>
      </c>
      <c r="S1359" s="10">
        <f t="shared" ca="1" si="210"/>
        <v>9.0440414631478117E-2</v>
      </c>
      <c r="T1359" s="10">
        <f t="shared" ca="1" si="211"/>
        <v>2.3456302478775948E-2</v>
      </c>
      <c r="U1359" s="10"/>
      <c r="V1359" s="11"/>
      <c r="W1359" s="12"/>
      <c r="X1359" s="12"/>
    </row>
    <row r="1360" spans="1:24" x14ac:dyDescent="0.2">
      <c r="A1360" s="3">
        <v>1984.03</v>
      </c>
      <c r="B1360" s="4">
        <v>157.4</v>
      </c>
      <c r="C1360" s="1">
        <v>7.18</v>
      </c>
      <c r="D1360" s="4">
        <v>15.26</v>
      </c>
      <c r="E1360" s="4">
        <v>102.6</v>
      </c>
      <c r="F1360" s="1">
        <f t="shared" ca="1" si="216"/>
        <v>1984.2083333332305</v>
      </c>
      <c r="G1360" s="5">
        <v>12.32</v>
      </c>
      <c r="H1360" s="1">
        <f t="shared" ca="1" si="212"/>
        <v>418.81746783625732</v>
      </c>
      <c r="I1360" s="1">
        <f t="shared" ca="1" si="213"/>
        <v>19.104888304093567</v>
      </c>
      <c r="J1360" s="6">
        <f t="shared" ca="1" si="217"/>
        <v>113355.87902954032</v>
      </c>
      <c r="K1360" s="1">
        <f t="shared" ca="1" si="214"/>
        <v>40.604539766081871</v>
      </c>
      <c r="L1360" s="6">
        <f t="shared" ca="1" si="215"/>
        <v>10989.902884312485</v>
      </c>
      <c r="M1360" s="7">
        <f t="shared" ca="1" si="208"/>
        <v>9.3267470665082435</v>
      </c>
      <c r="N1360" s="8">
        <f ca="1">J1360/AVERAGE(L1240:L1359)</f>
        <v>11.904570260565974</v>
      </c>
      <c r="O1360" s="13">
        <f ca="1">1/M1360-(G1360/100-(((E1360/E1240)^(1/10))-1))</f>
        <v>6.3392502935455966E-2</v>
      </c>
      <c r="P1360" s="5">
        <f ca="1">((G1360/G1361+G1360/1200+((1+G1361/1200)^(-119))*(1-G1360/G1361)))</f>
        <v>0.99278279732954544</v>
      </c>
      <c r="Q1360" s="5">
        <f ca="1">Q1359*P1359*E1359/E1360</f>
        <v>9.7291385286911645</v>
      </c>
      <c r="R1360" s="10">
        <f t="shared" ca="1" si="209"/>
        <v>0.11164739045242489</v>
      </c>
      <c r="S1360" s="10">
        <f t="shared" ca="1" si="210"/>
        <v>8.8636951239702277E-2</v>
      </c>
      <c r="T1360" s="10">
        <f t="shared" ca="1" si="211"/>
        <v>2.3010439212722611E-2</v>
      </c>
      <c r="U1360" s="10"/>
      <c r="V1360" s="11"/>
      <c r="W1360" s="12"/>
      <c r="X1360" s="12"/>
    </row>
    <row r="1361" spans="1:24" x14ac:dyDescent="0.2">
      <c r="A1361" s="3">
        <v>1984.04</v>
      </c>
      <c r="B1361" s="4">
        <v>157.6</v>
      </c>
      <c r="C1361" s="1">
        <v>7.2233299999999998</v>
      </c>
      <c r="D1361" s="4">
        <v>15.5733</v>
      </c>
      <c r="E1361" s="4">
        <v>103.1</v>
      </c>
      <c r="F1361" s="1">
        <f t="shared" ca="1" si="216"/>
        <v>1984.2916666665637</v>
      </c>
      <c r="G1361" s="5">
        <v>12.63</v>
      </c>
      <c r="H1361" s="1">
        <f t="shared" ca="1" si="212"/>
        <v>417.31593404461688</v>
      </c>
      <c r="I1361" s="1">
        <f t="shared" ca="1" si="213"/>
        <v>19.126971483899126</v>
      </c>
      <c r="J1361" s="6">
        <f t="shared" ca="1" si="217"/>
        <v>113380.88245809278</v>
      </c>
      <c r="K1361" s="1">
        <f t="shared" ca="1" si="214"/>
        <v>41.237222307468478</v>
      </c>
      <c r="L1361" s="6">
        <f t="shared" ca="1" si="215"/>
        <v>11203.772187719647</v>
      </c>
      <c r="M1361" s="7">
        <f t="shared" ca="1" si="208"/>
        <v>9.3056434045948233</v>
      </c>
      <c r="N1361" s="8">
        <f ca="1">J1361/AVERAGE(L1241:L1360)</f>
        <v>11.876543098868643</v>
      </c>
      <c r="O1361" s="13">
        <f ca="1">1/M1361-(G1361/100-(((E1361/E1241)^(1/10))-1))</f>
        <v>6.0609713794741463E-2</v>
      </c>
      <c r="P1361" s="5">
        <f ca="1">((G1361/G1362+G1361/1200+((1+G1362/1200)^(-119))*(1-G1361/G1362)))</f>
        <v>0.96785950923679398</v>
      </c>
      <c r="Q1361" s="5">
        <f ca="1">Q1360*P1360*E1360/E1361</f>
        <v>9.6120788744789625</v>
      </c>
      <c r="R1361" s="10">
        <f t="shared" ca="1" si="209"/>
        <v>0.10769621123993245</v>
      </c>
      <c r="S1361" s="10">
        <f t="shared" ca="1" si="210"/>
        <v>8.6536652588257379E-2</v>
      </c>
      <c r="T1361" s="10">
        <f t="shared" ca="1" si="211"/>
        <v>2.115955865167507E-2</v>
      </c>
      <c r="U1361" s="10"/>
      <c r="V1361" s="11"/>
      <c r="W1361" s="12"/>
      <c r="X1361" s="12"/>
    </row>
    <row r="1362" spans="1:24" x14ac:dyDescent="0.2">
      <c r="A1362" s="3">
        <v>1984.05</v>
      </c>
      <c r="B1362" s="4">
        <v>156.6</v>
      </c>
      <c r="C1362" s="1">
        <v>7.2666700000000004</v>
      </c>
      <c r="D1362" s="4">
        <v>15.886699999999999</v>
      </c>
      <c r="E1362" s="4">
        <v>103.4</v>
      </c>
      <c r="F1362" s="1">
        <f t="shared" ca="1" si="216"/>
        <v>1984.374999999897</v>
      </c>
      <c r="G1362" s="5">
        <v>13.41</v>
      </c>
      <c r="H1362" s="1">
        <f t="shared" ca="1" si="212"/>
        <v>413.46489168278521</v>
      </c>
      <c r="I1362" s="1">
        <f t="shared" ca="1" si="213"/>
        <v>19.185906286363636</v>
      </c>
      <c r="J1362" s="6">
        <f t="shared" ca="1" si="217"/>
        <v>112768.97595813994</v>
      </c>
      <c r="K1362" s="1">
        <f t="shared" ca="1" si="214"/>
        <v>41.945036364603475</v>
      </c>
      <c r="L1362" s="6">
        <f t="shared" ca="1" si="215"/>
        <v>11440.146170844073</v>
      </c>
      <c r="M1362" s="7">
        <f t="shared" ca="1" si="208"/>
        <v>9.2318318168960474</v>
      </c>
      <c r="N1362" s="8">
        <f ca="1">J1362/AVERAGE(L1242:L1361)</f>
        <v>11.781082542587813</v>
      </c>
      <c r="O1362" s="13">
        <f ca="1">1/M1362-(G1362/100-(((E1362/E1242)^(1/10))-1))</f>
        <v>5.2642089353780161E-2</v>
      </c>
      <c r="P1362" s="5">
        <f ca="1">((G1362/G1363+G1362/1200+((1+G1363/1200)^(-119))*(1-G1362/G1363)))</f>
        <v>1.0030178161231755</v>
      </c>
      <c r="Q1362" s="5">
        <f ca="1">Q1361*P1361*E1361/E1362</f>
        <v>9.2761502344358977</v>
      </c>
      <c r="R1362" s="10">
        <f t="shared" ca="1" si="209"/>
        <v>0.10938875012197502</v>
      </c>
      <c r="S1362" s="10">
        <f t="shared" ca="1" si="210"/>
        <v>8.9343093395080064E-2</v>
      </c>
      <c r="T1362" s="10">
        <f t="shared" ca="1" si="211"/>
        <v>2.0045656726894956E-2</v>
      </c>
      <c r="U1362" s="10"/>
      <c r="V1362" s="11"/>
      <c r="W1362" s="12"/>
      <c r="X1362" s="12"/>
    </row>
    <row r="1363" spans="1:24" x14ac:dyDescent="0.2">
      <c r="A1363" s="3">
        <v>1984.06</v>
      </c>
      <c r="B1363" s="4">
        <v>153.1</v>
      </c>
      <c r="C1363" s="1">
        <v>7.31</v>
      </c>
      <c r="D1363" s="4">
        <v>16.2</v>
      </c>
      <c r="E1363" s="4">
        <v>103.7</v>
      </c>
      <c r="F1363" s="1">
        <f t="shared" ca="1" si="216"/>
        <v>1984.4583333332303</v>
      </c>
      <c r="G1363" s="5">
        <v>13.56</v>
      </c>
      <c r="H1363" s="1">
        <f t="shared" ca="1" si="212"/>
        <v>403.0545737704918</v>
      </c>
      <c r="I1363" s="1">
        <f t="shared" ca="1" si="213"/>
        <v>19.244473770491801</v>
      </c>
      <c r="J1363" s="6">
        <f t="shared" ca="1" si="217"/>
        <v>110367.04870784764</v>
      </c>
      <c r="K1363" s="1">
        <f t="shared" ca="1" si="214"/>
        <v>42.648491803278681</v>
      </c>
      <c r="L1363" s="6">
        <f t="shared" ca="1" si="215"/>
        <v>11678.289935121695</v>
      </c>
      <c r="M1363" s="7">
        <f t="shared" ca="1" si="208"/>
        <v>9.0101855122910077</v>
      </c>
      <c r="N1363" s="8">
        <f ca="1">J1363/AVERAGE(L1243:L1362)</f>
        <v>11.49771664078146</v>
      </c>
      <c r="O1363" s="13">
        <f ca="1">1/M1363-(G1363/100-(((E1363/E1243)^(1/10))-1))</f>
        <v>5.3235361198267869E-2</v>
      </c>
      <c r="P1363" s="5">
        <f ca="1">((G1363/G1364+G1363/1200+((1+G1364/1200)^(-119))*(1-G1363/G1364)))</f>
        <v>1.0222612021863886</v>
      </c>
      <c r="Q1363" s="5">
        <f ca="1">Q1362*P1362*E1362/E1363</f>
        <v>9.2772274295856363</v>
      </c>
      <c r="R1363" s="10">
        <f t="shared" ca="1" si="209"/>
        <v>0.11262994558557904</v>
      </c>
      <c r="S1363" s="10">
        <f t="shared" ca="1" si="210"/>
        <v>9.0225719524183345E-2</v>
      </c>
      <c r="T1363" s="10">
        <f t="shared" ca="1" si="211"/>
        <v>2.2404226061395693E-2</v>
      </c>
      <c r="U1363" s="10"/>
      <c r="V1363" s="11"/>
      <c r="W1363" s="12"/>
      <c r="X1363" s="12"/>
    </row>
    <row r="1364" spans="1:24" x14ac:dyDescent="0.2">
      <c r="A1364" s="3">
        <v>1984.07</v>
      </c>
      <c r="B1364" s="4">
        <v>151.1</v>
      </c>
      <c r="C1364" s="1">
        <v>7.3333300000000001</v>
      </c>
      <c r="D1364" s="4">
        <v>16.32</v>
      </c>
      <c r="E1364" s="4">
        <v>104.1</v>
      </c>
      <c r="F1364" s="1">
        <f t="shared" ca="1" si="216"/>
        <v>1984.5416666665635</v>
      </c>
      <c r="G1364" s="5">
        <v>13.36</v>
      </c>
      <c r="H1364" s="1">
        <f t="shared" ca="1" si="212"/>
        <v>396.26083861671469</v>
      </c>
      <c r="I1364" s="1">
        <f t="shared" ca="1" si="213"/>
        <v>19.231710758789625</v>
      </c>
      <c r="J1364" s="6">
        <f t="shared" ca="1" si="217"/>
        <v>108945.5896646516</v>
      </c>
      <c r="K1364" s="1">
        <f t="shared" ca="1" si="214"/>
        <v>42.799317579250719</v>
      </c>
      <c r="L1364" s="6">
        <f t="shared" ca="1" si="215"/>
        <v>11766.988903554693</v>
      </c>
      <c r="M1364" s="7">
        <f t="shared" ca="1" si="208"/>
        <v>8.8683022140433021</v>
      </c>
      <c r="N1364" s="8">
        <f ca="1">J1364/AVERAGE(L1244:L1363)</f>
        <v>11.316241863649701</v>
      </c>
      <c r="O1364" s="13">
        <f ca="1">1/M1364-(G1364/100-(((E1364/E1244)^(1/10))-1))</f>
        <v>5.6549760285445422E-2</v>
      </c>
      <c r="P1364" s="5">
        <f ca="1">((G1364/G1365+G1364/1200+((1+G1365/1200)^(-119))*(1-G1364/G1365)))</f>
        <v>1.0471009378195517</v>
      </c>
      <c r="Q1364" s="5">
        <f ca="1">Q1363*P1363*E1363/E1364</f>
        <v>9.4473087442212975</v>
      </c>
      <c r="R1364" s="10">
        <f t="shared" ca="1" si="209"/>
        <v>0.11319388534234887</v>
      </c>
      <c r="S1364" s="10">
        <f t="shared" ca="1" si="210"/>
        <v>8.706129020049036E-2</v>
      </c>
      <c r="T1364" s="10">
        <f t="shared" ca="1" si="211"/>
        <v>2.6132595141858506E-2</v>
      </c>
      <c r="U1364" s="10"/>
      <c r="V1364" s="11"/>
      <c r="W1364" s="12"/>
      <c r="X1364" s="12"/>
    </row>
    <row r="1365" spans="1:24" x14ac:dyDescent="0.2">
      <c r="A1365" s="3">
        <v>1984.08</v>
      </c>
      <c r="B1365" s="4">
        <v>164.4</v>
      </c>
      <c r="C1365" s="1">
        <v>7.3566700000000003</v>
      </c>
      <c r="D1365" s="4">
        <v>16.440000000000001</v>
      </c>
      <c r="E1365" s="4">
        <v>104.5</v>
      </c>
      <c r="F1365" s="1">
        <f t="shared" ca="1" si="216"/>
        <v>1984.6249999998968</v>
      </c>
      <c r="G1365" s="5">
        <v>12.72</v>
      </c>
      <c r="H1365" s="1">
        <f t="shared" ca="1" si="212"/>
        <v>429.4898870813397</v>
      </c>
      <c r="I1365" s="1">
        <f t="shared" ca="1" si="213"/>
        <v>19.21907157904306</v>
      </c>
      <c r="J1365" s="6">
        <f t="shared" ca="1" si="217"/>
        <v>118521.717305019</v>
      </c>
      <c r="K1365" s="1">
        <f t="shared" ca="1" si="214"/>
        <v>42.948988708133975</v>
      </c>
      <c r="L1365" s="6">
        <f t="shared" ca="1" si="215"/>
        <v>11852.171730501901</v>
      </c>
      <c r="M1365" s="7">
        <f t="shared" ca="1" si="208"/>
        <v>9.6230632573731718</v>
      </c>
      <c r="N1365" s="8">
        <f ca="1">J1365/AVERAGE(L1245:L1364)</f>
        <v>12.274711609555547</v>
      </c>
      <c r="O1365" s="13">
        <f ca="1">1/M1365-(G1365/100-(((E1365/E1245)^(1/10))-1))</f>
        <v>5.3218487566763367E-2</v>
      </c>
      <c r="P1365" s="5">
        <f ca="1">((G1365/G1366+G1365/1200+((1+G1366/1200)^(-119))*(1-G1365/G1366)))</f>
        <v>1.0219291431360158</v>
      </c>
      <c r="Q1365" s="5">
        <f ca="1">Q1364*P1364*E1364/E1365</f>
        <v>9.854420636965278</v>
      </c>
      <c r="R1365" s="10">
        <f t="shared" ca="1" si="209"/>
        <v>0.10676469503956709</v>
      </c>
      <c r="S1365" s="10">
        <f t="shared" ca="1" si="210"/>
        <v>8.3159425168814138E-2</v>
      </c>
      <c r="T1365" s="10">
        <f t="shared" ca="1" si="211"/>
        <v>2.3605269870752954E-2</v>
      </c>
      <c r="U1365" s="10"/>
      <c r="V1365" s="11"/>
      <c r="W1365" s="12"/>
      <c r="X1365" s="12"/>
    </row>
    <row r="1366" spans="1:24" x14ac:dyDescent="0.2">
      <c r="A1366" s="3">
        <v>1984.09</v>
      </c>
      <c r="B1366" s="4">
        <v>166.1</v>
      </c>
      <c r="C1366" s="1">
        <v>7.38</v>
      </c>
      <c r="D1366" s="4">
        <v>16.559999999999999</v>
      </c>
      <c r="E1366" s="4">
        <v>105</v>
      </c>
      <c r="F1366" s="1">
        <f t="shared" ca="1" si="216"/>
        <v>1984.70833333323</v>
      </c>
      <c r="G1366" s="5">
        <v>12.52</v>
      </c>
      <c r="H1366" s="1">
        <f t="shared" ca="1" si="212"/>
        <v>431.86474571428568</v>
      </c>
      <c r="I1366" s="1">
        <f t="shared" ca="1" si="213"/>
        <v>19.188210857142856</v>
      </c>
      <c r="J1366" s="6">
        <f t="shared" ca="1" si="217"/>
        <v>119618.34529619409</v>
      </c>
      <c r="K1366" s="1">
        <f t="shared" ca="1" si="214"/>
        <v>43.056473142857136</v>
      </c>
      <c r="L1366" s="6">
        <f t="shared" ca="1" si="215"/>
        <v>11925.826599066671</v>
      </c>
      <c r="M1366" s="7">
        <f t="shared" ca="1" si="208"/>
        <v>9.6873413136280853</v>
      </c>
      <c r="N1366" s="8">
        <f ca="1">J1366/AVERAGE(L1246:L1365)</f>
        <v>12.351552352066443</v>
      </c>
      <c r="O1366" s="13">
        <f ca="1">1/M1366-(G1366/100-(((E1366/E1246)^(1/10))-1))</f>
        <v>5.3758978119069392E-2</v>
      </c>
      <c r="P1366" s="5">
        <f ca="1">((G1366/G1367+G1366/1200+((1+G1367/1200)^(-119))*(1-G1366/G1367)))</f>
        <v>1.0311198603417759</v>
      </c>
      <c r="Q1366" s="5">
        <f ca="1">Q1365*P1365*E1365/E1366</f>
        <v>10.022564782218485</v>
      </c>
      <c r="R1366" s="10">
        <f t="shared" ca="1" si="209"/>
        <v>0.10635017945323866</v>
      </c>
      <c r="S1366" s="10">
        <f t="shared" ca="1" si="210"/>
        <v>8.0023306472536415E-2</v>
      </c>
      <c r="T1366" s="10">
        <f t="shared" ca="1" si="211"/>
        <v>2.6326872980702243E-2</v>
      </c>
      <c r="U1366" s="10"/>
      <c r="V1366" s="11"/>
      <c r="W1366" s="12"/>
      <c r="X1366" s="12"/>
    </row>
    <row r="1367" spans="1:24" x14ac:dyDescent="0.2">
      <c r="A1367" s="3">
        <v>1984.1</v>
      </c>
      <c r="B1367" s="4">
        <v>164.8</v>
      </c>
      <c r="C1367" s="1">
        <v>7.43</v>
      </c>
      <c r="D1367" s="4">
        <v>16.5867</v>
      </c>
      <c r="E1367" s="4">
        <v>105.3</v>
      </c>
      <c r="F1367" s="1">
        <f t="shared" ca="1" si="216"/>
        <v>1984.7916666665633</v>
      </c>
      <c r="G1367" s="5">
        <v>12.16</v>
      </c>
      <c r="H1367" s="1">
        <f t="shared" ca="1" si="212"/>
        <v>427.2639544159544</v>
      </c>
      <c r="I1367" s="1">
        <f t="shared" ca="1" si="213"/>
        <v>19.263174643874642</v>
      </c>
      <c r="J1367" s="6">
        <f t="shared" ca="1" si="217"/>
        <v>118788.64119081297</v>
      </c>
      <c r="K1367" s="1">
        <f t="shared" ca="1" si="214"/>
        <v>43.003028111111114</v>
      </c>
      <c r="L1367" s="6">
        <f t="shared" ca="1" si="215"/>
        <v>11955.773997813456</v>
      </c>
      <c r="M1367" s="7">
        <f t="shared" ca="1" si="208"/>
        <v>9.5950707030485063</v>
      </c>
      <c r="N1367" s="8">
        <f ca="1">J1367/AVERAGE(L1247:L1366)</f>
        <v>12.22938302812123</v>
      </c>
      <c r="O1367" s="13">
        <f ca="1">1/M1367-(G1367/100-(((E1367/E1247)^(1/10))-1))</f>
        <v>5.7601078518467561E-2</v>
      </c>
      <c r="P1367" s="5">
        <f ca="1">((G1367/G1368+G1367/1200+((1+G1368/1200)^(-119))*(1-G1367/G1368)))</f>
        <v>1.0448487934823085</v>
      </c>
      <c r="Q1367" s="5">
        <f ca="1">Q1366*P1366*E1366/E1367</f>
        <v>10.305022676574456</v>
      </c>
      <c r="R1367" s="10">
        <f t="shared" ca="1" si="209"/>
        <v>0.10655576733906269</v>
      </c>
      <c r="S1367" s="10">
        <f t="shared" ca="1" si="210"/>
        <v>7.5531662853186132E-2</v>
      </c>
      <c r="T1367" s="10">
        <f t="shared" ca="1" si="211"/>
        <v>3.1024104485876558E-2</v>
      </c>
      <c r="U1367" s="10"/>
      <c r="V1367" s="11"/>
      <c r="W1367" s="12"/>
      <c r="X1367" s="12"/>
    </row>
    <row r="1368" spans="1:24" x14ac:dyDescent="0.2">
      <c r="A1368" s="3">
        <v>1984.11</v>
      </c>
      <c r="B1368" s="4">
        <v>166.3</v>
      </c>
      <c r="C1368" s="1">
        <v>7.48</v>
      </c>
      <c r="D1368" s="4">
        <v>16.613299999999999</v>
      </c>
      <c r="E1368" s="4">
        <v>105.3</v>
      </c>
      <c r="F1368" s="1">
        <f t="shared" ca="1" si="216"/>
        <v>1984.8749999998965</v>
      </c>
      <c r="G1368" s="5">
        <v>11.57</v>
      </c>
      <c r="H1368" s="1">
        <f t="shared" ca="1" si="212"/>
        <v>431.15288603988603</v>
      </c>
      <c r="I1368" s="1">
        <f t="shared" ca="1" si="213"/>
        <v>19.392805698005699</v>
      </c>
      <c r="J1368" s="6">
        <f t="shared" ca="1" si="217"/>
        <v>120319.1501802658</v>
      </c>
      <c r="K1368" s="1">
        <f t="shared" ca="1" si="214"/>
        <v>43.071991831908825</v>
      </c>
      <c r="L1368" s="6">
        <f t="shared" ca="1" si="215"/>
        <v>12019.832457545457</v>
      </c>
      <c r="M1368" s="7">
        <f t="shared" ca="1" si="208"/>
        <v>9.6919732217830887</v>
      </c>
      <c r="N1368" s="8">
        <f ca="1">J1368/AVERAGE(L1248:L1367)</f>
        <v>12.348679358880018</v>
      </c>
      <c r="O1368" s="13">
        <f ca="1">1/M1368-(G1368/100-(((E1368/E1248)^(1/10))-1))</f>
        <v>6.1621192533612007E-2</v>
      </c>
      <c r="P1368" s="5">
        <f ca="1">((G1368/G1369+G1368/1200+((1+G1369/1200)^(-119))*(1-G1368/G1369)))</f>
        <v>1.0137721149498926</v>
      </c>
      <c r="Q1368" s="5">
        <f ca="1">Q1367*P1367*E1367/E1368</f>
        <v>10.767190510426651</v>
      </c>
      <c r="R1368" s="10">
        <f t="shared" ca="1" si="209"/>
        <v>0.1045845846160276</v>
      </c>
      <c r="S1368" s="10">
        <f t="shared" ca="1" si="210"/>
        <v>6.9755454413112705E-2</v>
      </c>
      <c r="T1368" s="10">
        <f t="shared" ca="1" si="211"/>
        <v>3.4829130202914893E-2</v>
      </c>
      <c r="U1368" s="10"/>
      <c r="V1368" s="11"/>
      <c r="W1368" s="12"/>
      <c r="X1368" s="12"/>
    </row>
    <row r="1369" spans="1:24" x14ac:dyDescent="0.2">
      <c r="A1369" s="3">
        <v>1984.12</v>
      </c>
      <c r="B1369" s="4">
        <v>164.5</v>
      </c>
      <c r="C1369" s="1">
        <v>7.53</v>
      </c>
      <c r="D1369" s="4">
        <v>16.64</v>
      </c>
      <c r="E1369" s="4">
        <v>105.3</v>
      </c>
      <c r="F1369" s="1">
        <f t="shared" ca="1" si="216"/>
        <v>1984.9583333332298</v>
      </c>
      <c r="G1369" s="5">
        <v>11.5</v>
      </c>
      <c r="H1369" s="1">
        <f t="shared" ca="1" si="212"/>
        <v>426.48616809116805</v>
      </c>
      <c r="I1369" s="1">
        <f t="shared" ca="1" si="213"/>
        <v>19.522436752136752</v>
      </c>
      <c r="J1369" s="6">
        <f t="shared" ca="1" si="217"/>
        <v>119470.83867343259</v>
      </c>
      <c r="K1369" s="1">
        <f t="shared" ca="1" si="214"/>
        <v>43.141214814814816</v>
      </c>
      <c r="L1369" s="6">
        <f t="shared" ca="1" si="215"/>
        <v>12085.074501677316</v>
      </c>
      <c r="M1369" s="7">
        <f t="shared" ca="1" si="208"/>
        <v>9.5950548011334558</v>
      </c>
      <c r="N1369" s="8">
        <f ca="1">J1369/AVERAGE(L1249:L1368)</f>
        <v>12.222162489146147</v>
      </c>
      <c r="O1369" s="13">
        <f ca="1">1/M1369-(G1369/100-(((E1369/E1249)^(1/10))-1))</f>
        <v>6.2532640792683336E-2</v>
      </c>
      <c r="P1369" s="5">
        <f ca="1">((G1369/G1370+G1369/1200+((1+G1370/1200)^(-119))*(1-G1369/G1370)))</f>
        <v>1.0166985780559679</v>
      </c>
      <c r="Q1369" s="5">
        <f ca="1">Q1368*P1368*E1368/E1369</f>
        <v>10.915477495823641</v>
      </c>
      <c r="R1369" s="10">
        <f t="shared" ca="1" si="209"/>
        <v>0.10422883776671976</v>
      </c>
      <c r="S1369" s="10">
        <f t="shared" ca="1" si="210"/>
        <v>7.0091834449807822E-2</v>
      </c>
      <c r="T1369" s="10">
        <f t="shared" ca="1" si="211"/>
        <v>3.413700331691194E-2</v>
      </c>
      <c r="U1369" s="10"/>
      <c r="V1369" s="11"/>
      <c r="W1369" s="12"/>
      <c r="X1369" s="12"/>
    </row>
    <row r="1370" spans="1:24" x14ac:dyDescent="0.2">
      <c r="A1370" s="3">
        <v>1985.01</v>
      </c>
      <c r="B1370" s="4">
        <v>171.6</v>
      </c>
      <c r="C1370" s="1">
        <v>7.5733300000000003</v>
      </c>
      <c r="D1370" s="4">
        <v>16.556699999999999</v>
      </c>
      <c r="E1370" s="4">
        <v>105.5</v>
      </c>
      <c r="F1370" s="1">
        <f t="shared" ca="1" si="216"/>
        <v>1985.0416666665631</v>
      </c>
      <c r="G1370" s="5">
        <v>11.38</v>
      </c>
      <c r="H1370" s="1">
        <f t="shared" ca="1" si="212"/>
        <v>444.05037725118478</v>
      </c>
      <c r="I1370" s="1">
        <f t="shared" ca="1" si="213"/>
        <v>19.597552701327011</v>
      </c>
      <c r="J1370" s="6">
        <f t="shared" ca="1" si="217"/>
        <v>124848.55619085128</v>
      </c>
      <c r="K1370" s="1">
        <f t="shared" ca="1" si="214"/>
        <v>42.843874598104264</v>
      </c>
      <c r="L1370" s="6">
        <f t="shared" ca="1" si="215"/>
        <v>12045.921272057503</v>
      </c>
      <c r="M1370" s="7">
        <f t="shared" ca="1" si="208"/>
        <v>9.9970011777304517</v>
      </c>
      <c r="N1370" s="8">
        <f ca="1">J1370/AVERAGE(L1250:L1369)</f>
        <v>12.729627871083466</v>
      </c>
      <c r="O1370" s="13">
        <f ca="1">1/M1370-(G1370/100-(((E1370/E1250)^(1/10))-1))</f>
        <v>5.9333156928087438E-2</v>
      </c>
      <c r="P1370" s="5">
        <f ca="1">((G1370/G1371+G1370/1200+((1+G1371/1200)^(-119))*(1-G1370/G1371)))</f>
        <v>1.0018156011347725</v>
      </c>
      <c r="Q1370" s="5">
        <f ca="1">Q1369*P1369*E1369/E1370</f>
        <v>11.076712059329404</v>
      </c>
      <c r="R1370" s="10">
        <f t="shared" ca="1" si="209"/>
        <v>0.10160266350762104</v>
      </c>
      <c r="S1370" s="10">
        <f t="shared" ca="1" si="210"/>
        <v>6.9009182167030003E-2</v>
      </c>
      <c r="T1370" s="10">
        <f t="shared" ca="1" si="211"/>
        <v>3.2593481340591035E-2</v>
      </c>
      <c r="U1370" s="10"/>
      <c r="V1370" s="11"/>
      <c r="W1370" s="12"/>
      <c r="X1370" s="12"/>
    </row>
    <row r="1371" spans="1:24" x14ac:dyDescent="0.2">
      <c r="A1371" s="3">
        <v>1985.02</v>
      </c>
      <c r="B1371" s="4">
        <v>180.9</v>
      </c>
      <c r="C1371" s="1">
        <v>7.6166700000000001</v>
      </c>
      <c r="D1371" s="4">
        <v>16.473299999999998</v>
      </c>
      <c r="E1371" s="4">
        <v>106</v>
      </c>
      <c r="F1371" s="1">
        <f t="shared" ca="1" si="216"/>
        <v>1985.1249999998963</v>
      </c>
      <c r="G1371" s="5">
        <v>11.51</v>
      </c>
      <c r="H1371" s="1">
        <f t="shared" ca="1" si="212"/>
        <v>465.90795000000003</v>
      </c>
      <c r="I1371" s="1">
        <f t="shared" ca="1" si="213"/>
        <v>19.616733584999999</v>
      </c>
      <c r="J1371" s="6">
        <f t="shared" ca="1" si="217"/>
        <v>131453.61713713661</v>
      </c>
      <c r="K1371" s="1">
        <f t="shared" ca="1" si="214"/>
        <v>42.426984149999996</v>
      </c>
      <c r="L1371" s="6">
        <f t="shared" ca="1" si="215"/>
        <v>11970.563135352084</v>
      </c>
      <c r="M1371" s="7">
        <f t="shared" ca="1" si="208"/>
        <v>10.494935172607082</v>
      </c>
      <c r="N1371" s="8">
        <f ca="1">J1371/AVERAGE(L1251:L1370)</f>
        <v>13.357385583224787</v>
      </c>
      <c r="O1371" s="13">
        <f ca="1">1/M1371-(G1371/100-(((E1371/E1251)^(1/10))-1))</f>
        <v>5.2973907673108972E-2</v>
      </c>
      <c r="P1371" s="5">
        <f ca="1">((G1371/G1372+G1371/1200+((1+G1372/1200)^(-119))*(1-G1371/G1372)))</f>
        <v>0.98923679386188013</v>
      </c>
      <c r="Q1371" s="5">
        <f ca="1">Q1370*P1370*E1370/E1371</f>
        <v>11.044479445831259</v>
      </c>
      <c r="R1371" s="10">
        <f t="shared" ca="1" si="209"/>
        <v>9.9615297703138816E-2</v>
      </c>
      <c r="S1371" s="10">
        <f t="shared" ca="1" si="210"/>
        <v>7.1866578552323146E-2</v>
      </c>
      <c r="T1371" s="10">
        <f t="shared" ca="1" si="211"/>
        <v>2.7748719150815671E-2</v>
      </c>
      <c r="U1371" s="10"/>
      <c r="V1371" s="11"/>
      <c r="W1371" s="12"/>
      <c r="X1371" s="12"/>
    </row>
    <row r="1372" spans="1:24" x14ac:dyDescent="0.2">
      <c r="A1372" s="3">
        <v>1985.03</v>
      </c>
      <c r="B1372" s="4">
        <v>179.4</v>
      </c>
      <c r="C1372" s="1">
        <v>7.66</v>
      </c>
      <c r="D1372" s="4">
        <v>16.39</v>
      </c>
      <c r="E1372" s="4">
        <v>106.4</v>
      </c>
      <c r="F1372" s="1">
        <f t="shared" ca="1" si="216"/>
        <v>1985.2083333332296</v>
      </c>
      <c r="G1372" s="5">
        <v>11.86</v>
      </c>
      <c r="H1372" s="1">
        <f t="shared" ca="1" si="212"/>
        <v>460.30768984962401</v>
      </c>
      <c r="I1372" s="1">
        <f t="shared" ca="1" si="213"/>
        <v>19.65416334586466</v>
      </c>
      <c r="J1372" s="6">
        <f t="shared" ca="1" si="217"/>
        <v>130335.64190538882</v>
      </c>
      <c r="K1372" s="1">
        <f t="shared" ca="1" si="214"/>
        <v>42.053751597744352</v>
      </c>
      <c r="L1372" s="6">
        <f t="shared" ca="1" si="215"/>
        <v>11907.475868613839</v>
      </c>
      <c r="M1372" s="7">
        <f t="shared" ca="1" si="208"/>
        <v>10.373217214924734</v>
      </c>
      <c r="N1372" s="8">
        <f ca="1">J1372/AVERAGE(L1252:L1371)</f>
        <v>13.197786108739972</v>
      </c>
      <c r="O1372" s="13">
        <f ca="1">1/M1372-(G1372/100-(((E1372/E1252)^(1/10))-1))</f>
        <v>5.0588117264544777E-2</v>
      </c>
      <c r="P1372" s="5">
        <f ca="1">((G1372/G1373+G1372/1200+((1+G1373/1200)^(-119))*(1-G1372/G1373)))</f>
        <v>1.0353280439322068</v>
      </c>
      <c r="Q1372" s="5">
        <f ca="1">Q1371*P1371*E1371/E1372</f>
        <v>10.88453173221767</v>
      </c>
      <c r="R1372" s="10">
        <f t="shared" ca="1" si="209"/>
        <v>0.10297329421276058</v>
      </c>
      <c r="S1372" s="10">
        <f t="shared" ca="1" si="210"/>
        <v>7.5763176881239458E-2</v>
      </c>
      <c r="T1372" s="10">
        <f t="shared" ca="1" si="211"/>
        <v>2.7210117331521122E-2</v>
      </c>
      <c r="U1372" s="10"/>
      <c r="V1372" s="11"/>
      <c r="W1372" s="12"/>
      <c r="X1372" s="12"/>
    </row>
    <row r="1373" spans="1:24" x14ac:dyDescent="0.2">
      <c r="A1373" s="3">
        <v>1985.04</v>
      </c>
      <c r="B1373" s="4">
        <v>180.6</v>
      </c>
      <c r="C1373" s="1">
        <v>7.6866700000000003</v>
      </c>
      <c r="D1373" s="4">
        <v>16.13</v>
      </c>
      <c r="E1373" s="4">
        <v>106.9</v>
      </c>
      <c r="F1373" s="1">
        <f t="shared" ca="1" si="216"/>
        <v>1985.2916666665628</v>
      </c>
      <c r="G1373" s="5">
        <v>11.43</v>
      </c>
      <c r="H1373" s="1">
        <f t="shared" ca="1" si="212"/>
        <v>461.21928718428433</v>
      </c>
      <c r="I1373" s="1">
        <f t="shared" ca="1" si="213"/>
        <v>19.630345837324601</v>
      </c>
      <c r="J1373" s="6">
        <f t="shared" ca="1" si="217"/>
        <v>131056.95240027766</v>
      </c>
      <c r="K1373" s="1">
        <f t="shared" ca="1" si="214"/>
        <v>41.193062581852196</v>
      </c>
      <c r="L1373" s="6">
        <f t="shared" ca="1" si="215"/>
        <v>11705.141983479949</v>
      </c>
      <c r="M1373" s="7">
        <f t="shared" ca="1" si="208"/>
        <v>10.39711871981682</v>
      </c>
      <c r="N1373" s="8">
        <f ca="1">J1373/AVERAGE(L1253:L1372)</f>
        <v>13.224090599429939</v>
      </c>
      <c r="O1373" s="13">
        <f ca="1">1/M1373-(G1373/100-(((E1373/E1253)^(1/10))-1))</f>
        <v>5.4763095933410721E-2</v>
      </c>
      <c r="P1373" s="5">
        <f ca="1">((G1373/G1374+G1373/1200+((1+G1374/1200)^(-119))*(1-G1373/G1374)))</f>
        <v>1.0446658658983008</v>
      </c>
      <c r="Q1373" s="5">
        <f ca="1">Q1372*P1372*E1372/E1373</f>
        <v>11.216352523920293</v>
      </c>
      <c r="R1373" s="10">
        <f t="shared" ca="1" si="209"/>
        <v>0.10549595020856106</v>
      </c>
      <c r="S1373" s="10">
        <f t="shared" ca="1" si="210"/>
        <v>7.3883356920591448E-2</v>
      </c>
      <c r="T1373" s="10">
        <f t="shared" ca="1" si="211"/>
        <v>3.1612593287969615E-2</v>
      </c>
      <c r="U1373" s="10"/>
      <c r="V1373" s="11"/>
      <c r="W1373" s="12"/>
      <c r="X1373" s="12"/>
    </row>
    <row r="1374" spans="1:24" x14ac:dyDescent="0.2">
      <c r="A1374" s="3">
        <v>1985.05</v>
      </c>
      <c r="B1374" s="4">
        <v>184.9</v>
      </c>
      <c r="C1374" s="1">
        <v>7.71333</v>
      </c>
      <c r="D1374" s="4">
        <v>15.87</v>
      </c>
      <c r="E1374" s="4">
        <v>107.3</v>
      </c>
      <c r="F1374" s="1">
        <f t="shared" ca="1" si="216"/>
        <v>1985.3749999998961</v>
      </c>
      <c r="G1374" s="5">
        <v>10.85</v>
      </c>
      <c r="H1374" s="1">
        <f t="shared" ca="1" si="212"/>
        <v>470.44039794967381</v>
      </c>
      <c r="I1374" s="1">
        <f t="shared" ca="1" si="213"/>
        <v>19.62499748359739</v>
      </c>
      <c r="J1374" s="6">
        <f t="shared" ca="1" si="217"/>
        <v>134141.86972907989</v>
      </c>
      <c r="K1374" s="1">
        <f t="shared" ca="1" si="214"/>
        <v>40.377983317800556</v>
      </c>
      <c r="L1374" s="6">
        <f t="shared" ca="1" si="215"/>
        <v>11513.420619797176</v>
      </c>
      <c r="M1374" s="7">
        <f t="shared" ca="1" si="208"/>
        <v>10.608120467860099</v>
      </c>
      <c r="N1374" s="8">
        <f ca="1">J1374/AVERAGE(L1254:L1373)</f>
        <v>13.488455241725172</v>
      </c>
      <c r="O1374" s="13">
        <f ca="1">1/M1374-(G1374/100-(((E1374/E1254)^(1/10))-1))</f>
        <v>5.8444011517648914E-2</v>
      </c>
      <c r="P1374" s="5">
        <f ca="1">((G1374/G1375+G1374/1200+((1+G1375/1200)^(-119))*(1-G1374/G1375)))</f>
        <v>1.0520532267558704</v>
      </c>
      <c r="Q1374" s="5">
        <f ca="1">Q1373*P1373*E1373/E1374</f>
        <v>11.673659948288618</v>
      </c>
      <c r="R1374" s="10">
        <f t="shared" ca="1" si="209"/>
        <v>0.10634756155358094</v>
      </c>
      <c r="S1374" s="10">
        <f t="shared" ca="1" si="210"/>
        <v>7.3289360268057546E-2</v>
      </c>
      <c r="T1374" s="10">
        <f t="shared" ca="1" si="211"/>
        <v>3.3058201285523392E-2</v>
      </c>
      <c r="U1374" s="10"/>
      <c r="V1374" s="11"/>
      <c r="W1374" s="12"/>
      <c r="X1374" s="12"/>
    </row>
    <row r="1375" spans="1:24" x14ac:dyDescent="0.2">
      <c r="A1375" s="3">
        <v>1985.06</v>
      </c>
      <c r="B1375" s="4">
        <v>188.9</v>
      </c>
      <c r="C1375" s="1">
        <v>7.74</v>
      </c>
      <c r="D1375" s="4">
        <v>15.61</v>
      </c>
      <c r="E1375" s="4">
        <v>107.6</v>
      </c>
      <c r="F1375" s="1">
        <f t="shared" ca="1" si="216"/>
        <v>1985.4583333332293</v>
      </c>
      <c r="G1375" s="5">
        <v>10.16</v>
      </c>
      <c r="H1375" s="1">
        <f t="shared" ca="1" si="212"/>
        <v>479.27757156133833</v>
      </c>
      <c r="I1375" s="1">
        <f t="shared" ca="1" si="213"/>
        <v>19.637948141263941</v>
      </c>
      <c r="J1375" s="6">
        <f t="shared" ca="1" si="217"/>
        <v>137128.34280329233</v>
      </c>
      <c r="K1375" s="1">
        <f t="shared" ca="1" si="214"/>
        <v>39.605732620817847</v>
      </c>
      <c r="L1375" s="6">
        <f t="shared" ca="1" si="215"/>
        <v>11331.781001373176</v>
      </c>
      <c r="M1375" s="7">
        <f t="shared" ca="1" si="208"/>
        <v>10.810049845861219</v>
      </c>
      <c r="N1375" s="8">
        <f ca="1">J1375/AVERAGE(L1255:L1374)</f>
        <v>13.7414262692464</v>
      </c>
      <c r="O1375" s="13">
        <f ca="1">1/M1375-(G1375/100-(((E1375/E1255)^(1/10))-1))</f>
        <v>6.3079219554815102E-2</v>
      </c>
      <c r="P1375" s="5">
        <f ca="1">((G1375/G1376+G1375/1200+((1+G1376/1200)^(-119))*(1-G1375/G1376)))</f>
        <v>0.99917426056111813</v>
      </c>
      <c r="Q1375" s="5">
        <f ca="1">Q1374*P1374*E1374/E1375</f>
        <v>12.247070041508456</v>
      </c>
      <c r="R1375" s="10">
        <f t="shared" ca="1" si="209"/>
        <v>0.1071565193131705</v>
      </c>
      <c r="S1375" s="10">
        <f t="shared" ca="1" si="210"/>
        <v>7.209843199589594E-2</v>
      </c>
      <c r="T1375" s="10">
        <f t="shared" ca="1" si="211"/>
        <v>3.5058087317274556E-2</v>
      </c>
      <c r="U1375" s="10"/>
      <c r="V1375" s="11"/>
      <c r="W1375" s="12"/>
      <c r="X1375" s="12"/>
    </row>
    <row r="1376" spans="1:24" x14ac:dyDescent="0.2">
      <c r="A1376" s="3">
        <v>1985.07</v>
      </c>
      <c r="B1376" s="4">
        <v>192.5</v>
      </c>
      <c r="C1376" s="1">
        <v>7.7733299999999996</v>
      </c>
      <c r="D1376" s="4">
        <v>15.4833</v>
      </c>
      <c r="E1376" s="4">
        <v>107.8</v>
      </c>
      <c r="F1376" s="1">
        <f t="shared" ca="1" si="216"/>
        <v>1985.5416666665626</v>
      </c>
      <c r="G1376" s="5">
        <v>10.31</v>
      </c>
      <c r="H1376" s="1">
        <f t="shared" ca="1" si="212"/>
        <v>487.50535714285718</v>
      </c>
      <c r="I1376" s="1">
        <f t="shared" ca="1" si="213"/>
        <v>19.685922170593688</v>
      </c>
      <c r="J1376" s="6">
        <f t="shared" ca="1" si="217"/>
        <v>139951.80219094973</v>
      </c>
      <c r="K1376" s="1">
        <f t="shared" ca="1" si="214"/>
        <v>39.211385435064933</v>
      </c>
      <c r="L1376" s="6">
        <f t="shared" ca="1" si="215"/>
        <v>11256.705136951334</v>
      </c>
      <c r="M1376" s="7">
        <f t="shared" ca="1" si="208"/>
        <v>10.997563956793389</v>
      </c>
      <c r="N1376" s="8">
        <f ca="1">J1376/AVERAGE(L1256:L1375)</f>
        <v>13.976419083122837</v>
      </c>
      <c r="O1376" s="13">
        <f ca="1">1/M1376-(G1376/100-(((E1376/E1256)^(1/10))-1))</f>
        <v>5.9007975140128829E-2</v>
      </c>
      <c r="P1376" s="5">
        <f ca="1">((G1376/G1377+G1376/1200+((1+G1377/1200)^(-119))*(1-G1376/G1377)))</f>
        <v>1.0073537038004854</v>
      </c>
      <c r="Q1376" s="5">
        <f ca="1">Q1375*P1375*E1375/E1376</f>
        <v>12.21425407826951</v>
      </c>
      <c r="R1376" s="10">
        <f t="shared" ca="1" si="209"/>
        <v>0.1087620855965088</v>
      </c>
      <c r="S1376" s="10">
        <f t="shared" ca="1" si="210"/>
        <v>7.2068013756902971E-2</v>
      </c>
      <c r="T1376" s="10">
        <f t="shared" ca="1" si="211"/>
        <v>3.6694071839605824E-2</v>
      </c>
      <c r="U1376" s="10"/>
      <c r="V1376" s="11"/>
      <c r="W1376" s="12"/>
      <c r="X1376" s="12"/>
    </row>
    <row r="1377" spans="1:24" x14ac:dyDescent="0.2">
      <c r="A1377" s="3">
        <v>1985.08</v>
      </c>
      <c r="B1377" s="4">
        <v>188.3</v>
      </c>
      <c r="C1377" s="1">
        <v>7.8066700000000004</v>
      </c>
      <c r="D1377" s="4">
        <v>15.3567</v>
      </c>
      <c r="E1377" s="4">
        <v>108</v>
      </c>
      <c r="F1377" s="1">
        <f t="shared" ca="1" si="216"/>
        <v>1985.6249999998959</v>
      </c>
      <c r="G1377" s="5">
        <v>10.33</v>
      </c>
      <c r="H1377" s="1">
        <f t="shared" ca="1" si="212"/>
        <v>475.98578611111111</v>
      </c>
      <c r="I1377" s="1">
        <f t="shared" ca="1" si="213"/>
        <v>19.73374379638889</v>
      </c>
      <c r="J1377" s="6">
        <f t="shared" ca="1" si="217"/>
        <v>137116.88570147901</v>
      </c>
      <c r="K1377" s="1">
        <f t="shared" ca="1" si="214"/>
        <v>38.818751574999993</v>
      </c>
      <c r="L1377" s="6">
        <f t="shared" ca="1" si="215"/>
        <v>11182.49006187946</v>
      </c>
      <c r="M1377" s="7">
        <f t="shared" ca="1" si="208"/>
        <v>10.738799808877287</v>
      </c>
      <c r="N1377" s="8">
        <f ca="1">J1377/AVERAGE(L1257:L1376)</f>
        <v>13.646192185229472</v>
      </c>
      <c r="O1377" s="13">
        <f ca="1">1/M1377-(G1377/100-(((E1377/E1257)^(1/10))-1))</f>
        <v>6.100012096180496E-2</v>
      </c>
      <c r="P1377" s="5">
        <f ca="1">((G1377/G1378+G1377/1200+((1+G1378/1200)^(-119))*(1-G1377/G1378)))</f>
        <v>1.0061364986054657</v>
      </c>
      <c r="Q1377" s="5">
        <f ca="1">Q1376*P1376*E1376/E1377</f>
        <v>12.281288762525522</v>
      </c>
      <c r="R1377" s="10">
        <f t="shared" ca="1" si="209"/>
        <v>0.11131221364011301</v>
      </c>
      <c r="S1377" s="10">
        <f t="shared" ca="1" si="210"/>
        <v>7.0114559329770731E-2</v>
      </c>
      <c r="T1377" s="10">
        <f t="shared" ca="1" si="211"/>
        <v>4.119765431034228E-2</v>
      </c>
      <c r="U1377" s="10"/>
      <c r="V1377" s="11"/>
      <c r="W1377" s="12"/>
      <c r="X1377" s="12"/>
    </row>
    <row r="1378" spans="1:24" x14ac:dyDescent="0.2">
      <c r="A1378" s="3">
        <v>1985.09</v>
      </c>
      <c r="B1378" s="4">
        <v>184.1</v>
      </c>
      <c r="C1378" s="1">
        <v>7.84</v>
      </c>
      <c r="D1378" s="4">
        <v>15.23</v>
      </c>
      <c r="E1378" s="4">
        <v>108.3</v>
      </c>
      <c r="F1378" s="1">
        <f t="shared" ca="1" si="216"/>
        <v>1985.7083333332291</v>
      </c>
      <c r="G1378" s="5">
        <v>10.37</v>
      </c>
      <c r="H1378" s="1">
        <f t="shared" ca="1" si="212"/>
        <v>464.07989196675902</v>
      </c>
      <c r="I1378" s="1">
        <f t="shared" ca="1" si="213"/>
        <v>19.763098060941829</v>
      </c>
      <c r="J1378" s="6">
        <f t="shared" ca="1" si="217"/>
        <v>134161.59173518137</v>
      </c>
      <c r="K1378" s="1">
        <f t="shared" ca="1" si="214"/>
        <v>38.391834626038779</v>
      </c>
      <c r="L1378" s="6">
        <f t="shared" ca="1" si="215"/>
        <v>11098.756339635047</v>
      </c>
      <c r="M1378" s="7">
        <f t="shared" ca="1" si="208"/>
        <v>10.471234661697554</v>
      </c>
      <c r="N1378" s="8">
        <f ca="1">J1378/AVERAGE(L1258:L1377)</f>
        <v>13.306583154373691</v>
      </c>
      <c r="O1378" s="13">
        <f ca="1">1/M1378-(G1378/100-(((E1378/E1258)^(1/10))-1))</f>
        <v>6.2686561547939945E-2</v>
      </c>
      <c r="P1378" s="5">
        <f ca="1">((G1378/G1379+G1378/1200+((1+G1379/1200)^(-119))*(1-G1378/G1379)))</f>
        <v>1.016718459059641</v>
      </c>
      <c r="Q1378" s="5">
        <f ca="1">Q1377*P1377*E1377/E1378</f>
        <v>12.322423918560744</v>
      </c>
      <c r="R1378" s="10">
        <f t="shared" ca="1" si="209"/>
        <v>0.11759112151323237</v>
      </c>
      <c r="S1378" s="10">
        <f t="shared" ca="1" si="210"/>
        <v>7.2384761252335172E-2</v>
      </c>
      <c r="T1378" s="10">
        <f t="shared" ca="1" si="211"/>
        <v>4.5206360260897194E-2</v>
      </c>
      <c r="U1378" s="10"/>
      <c r="V1378" s="11"/>
      <c r="W1378" s="12"/>
      <c r="X1378" s="12"/>
    </row>
    <row r="1379" spans="1:24" x14ac:dyDescent="0.2">
      <c r="A1379" s="3">
        <v>1985.1</v>
      </c>
      <c r="B1379" s="4">
        <v>186.2</v>
      </c>
      <c r="C1379" s="1">
        <v>7.86</v>
      </c>
      <c r="D1379" s="4">
        <v>15.023300000000001</v>
      </c>
      <c r="E1379" s="4">
        <v>108.7</v>
      </c>
      <c r="F1379" s="1">
        <f t="shared" ca="1" si="216"/>
        <v>1985.7916666665624</v>
      </c>
      <c r="G1379" s="5">
        <v>10.24</v>
      </c>
      <c r="H1379" s="1">
        <f t="shared" ca="1" si="212"/>
        <v>467.64635326586932</v>
      </c>
      <c r="I1379" s="1">
        <f t="shared" ca="1" si="213"/>
        <v>19.740603311867524</v>
      </c>
      <c r="J1379" s="6">
        <f t="shared" ca="1" si="217"/>
        <v>135668.19587891729</v>
      </c>
      <c r="K1379" s="1">
        <f t="shared" ca="1" si="214"/>
        <v>37.731425666053354</v>
      </c>
      <c r="L1379" s="6">
        <f t="shared" ca="1" si="215"/>
        <v>10946.208416475502</v>
      </c>
      <c r="M1379" s="7">
        <f t="shared" ca="1" si="208"/>
        <v>10.552516982943752</v>
      </c>
      <c r="N1379" s="8">
        <f ca="1">J1379/AVERAGE(L1259:L1378)</f>
        <v>13.410439843384852</v>
      </c>
      <c r="O1379" s="13">
        <f ca="1">1/M1379-(G1379/100-(((E1379/E1259)^(1/10))-1))</f>
        <v>6.305898669861093E-2</v>
      </c>
      <c r="P1379" s="5">
        <f ca="1">((G1379/G1380+G1379/1200+((1+G1380/1200)^(-119))*(1-G1379/G1380)))</f>
        <v>1.0376651070262271</v>
      </c>
      <c r="Q1379" s="5">
        <f ca="1">Q1378*P1378*E1378/E1379</f>
        <v>12.482333058511974</v>
      </c>
      <c r="R1379" s="10">
        <f t="shared" ca="1" si="209"/>
        <v>0.1169954583927566</v>
      </c>
      <c r="S1379" s="10">
        <f t="shared" ca="1" si="210"/>
        <v>7.2469002037476082E-2</v>
      </c>
      <c r="T1379" s="10">
        <f t="shared" ca="1" si="211"/>
        <v>4.4526456355280519E-2</v>
      </c>
      <c r="U1379" s="10"/>
      <c r="V1379" s="11"/>
      <c r="W1379" s="12"/>
      <c r="X1379" s="12"/>
    </row>
    <row r="1380" spans="1:24" x14ac:dyDescent="0.2">
      <c r="A1380" s="3">
        <v>1985.11</v>
      </c>
      <c r="B1380" s="4">
        <v>197.5</v>
      </c>
      <c r="C1380" s="1">
        <v>7.88</v>
      </c>
      <c r="D1380" s="4">
        <v>14.816700000000001</v>
      </c>
      <c r="E1380" s="4">
        <v>109</v>
      </c>
      <c r="F1380" s="1">
        <f t="shared" ca="1" si="216"/>
        <v>1985.8749999998956</v>
      </c>
      <c r="G1380" s="5">
        <v>9.7799999999999994</v>
      </c>
      <c r="H1380" s="1">
        <f t="shared" ca="1" si="212"/>
        <v>494.66139908256878</v>
      </c>
      <c r="I1380" s="1">
        <f t="shared" ca="1" si="213"/>
        <v>19.736363669724767</v>
      </c>
      <c r="J1380" s="6">
        <f t="shared" ca="1" si="217"/>
        <v>143982.63171575751</v>
      </c>
      <c r="K1380" s="1">
        <f t="shared" ca="1" si="214"/>
        <v>37.110124312844036</v>
      </c>
      <c r="L1380" s="6">
        <f t="shared" ca="1" si="215"/>
        <v>10801.75928781197</v>
      </c>
      <c r="M1380" s="7">
        <f t="shared" ca="1" si="208"/>
        <v>11.16461112866747</v>
      </c>
      <c r="N1380" s="8">
        <f ca="1">J1380/AVERAGE(L1260:L1379)</f>
        <v>14.186571464023912</v>
      </c>
      <c r="O1380" s="13">
        <f ca="1">1/M1380-(G1380/100-(((E1380/E1260)^(1/10))-1))</f>
        <v>6.1981515915447746E-2</v>
      </c>
      <c r="P1380" s="5">
        <f ca="1">((G1380/G1381+G1380/1200+((1+G1381/1200)^(-119))*(1-G1380/G1381)))</f>
        <v>1.0418088588778152</v>
      </c>
      <c r="Q1380" s="5">
        <f ca="1">Q1379*P1379*E1379/E1380</f>
        <v>12.916832437531516</v>
      </c>
      <c r="R1380" s="10">
        <f t="shared" ca="1" si="209"/>
        <v>0.11303605796252914</v>
      </c>
      <c r="S1380" s="10">
        <f t="shared" ca="1" si="210"/>
        <v>7.0284694115039459E-2</v>
      </c>
      <c r="T1380" s="10">
        <f t="shared" ca="1" si="211"/>
        <v>4.2751363847489676E-2</v>
      </c>
      <c r="U1380" s="10"/>
      <c r="V1380" s="11"/>
      <c r="W1380" s="12"/>
      <c r="X1380" s="12"/>
    </row>
    <row r="1381" spans="1:24" x14ac:dyDescent="0.2">
      <c r="A1381" s="3">
        <v>1985.12</v>
      </c>
      <c r="B1381" s="4">
        <v>207.3</v>
      </c>
      <c r="C1381" s="1">
        <v>7.9</v>
      </c>
      <c r="D1381" s="4">
        <v>14.61</v>
      </c>
      <c r="E1381" s="4">
        <v>109.3</v>
      </c>
      <c r="F1381" s="1">
        <f t="shared" ca="1" si="216"/>
        <v>1985.9583333332289</v>
      </c>
      <c r="G1381" s="5">
        <v>9.26</v>
      </c>
      <c r="H1381" s="1">
        <f t="shared" ca="1" si="212"/>
        <v>517.78153613906682</v>
      </c>
      <c r="I1381" s="1">
        <f t="shared" ca="1" si="213"/>
        <v>19.732147301006403</v>
      </c>
      <c r="J1381" s="6">
        <f t="shared" ca="1" si="217"/>
        <v>151190.90669696053</v>
      </c>
      <c r="K1381" s="1">
        <f t="shared" ca="1" si="214"/>
        <v>36.491983806038427</v>
      </c>
      <c r="L1381" s="6">
        <f t="shared" ca="1" si="215"/>
        <v>10655.56751974237</v>
      </c>
      <c r="M1381" s="7">
        <f t="shared" ca="1" si="208"/>
        <v>11.690521474467598</v>
      </c>
      <c r="N1381" s="8">
        <f ca="1">J1381/AVERAGE(L1261:L1380)</f>
        <v>14.851243444332473</v>
      </c>
      <c r="O1381" s="13">
        <f ca="1">1/M1381-(G1381/100-(((E1381/E1261)^(1/10))-1))</f>
        <v>6.305996751515093E-2</v>
      </c>
      <c r="P1381" s="5">
        <f ca="1">((G1381/G1382+G1381/1200+((1+G1382/1200)^(-119))*(1-G1381/G1382)))</f>
        <v>1.0122610862090651</v>
      </c>
      <c r="Q1381" s="5">
        <f ca="1">Q1380*P1380*E1380/E1381</f>
        <v>13.41993486152435</v>
      </c>
      <c r="R1381" s="10">
        <f t="shared" ca="1" si="209"/>
        <v>0.1113832933132175</v>
      </c>
      <c r="S1381" s="10">
        <f t="shared" ca="1" si="210"/>
        <v>6.8550312311696615E-2</v>
      </c>
      <c r="T1381" s="10">
        <f t="shared" ca="1" si="211"/>
        <v>4.2832981001520887E-2</v>
      </c>
      <c r="U1381" s="10"/>
      <c r="V1381" s="11"/>
      <c r="W1381" s="12"/>
      <c r="X1381" s="12"/>
    </row>
    <row r="1382" spans="1:24" x14ac:dyDescent="0.2">
      <c r="A1382" s="3">
        <v>1986.01</v>
      </c>
      <c r="B1382" s="4">
        <v>208.2</v>
      </c>
      <c r="C1382" s="1">
        <v>7.94</v>
      </c>
      <c r="D1382" s="4">
        <v>14.58</v>
      </c>
      <c r="E1382" s="4">
        <v>109.6</v>
      </c>
      <c r="F1382" s="1">
        <f t="shared" ca="1" si="216"/>
        <v>1986.0416666665622</v>
      </c>
      <c r="G1382" s="5">
        <v>9.19</v>
      </c>
      <c r="H1382" s="1">
        <f t="shared" ca="1" si="212"/>
        <v>518.60606386861309</v>
      </c>
      <c r="I1382" s="1">
        <f t="shared" ca="1" si="213"/>
        <v>19.777772080291971</v>
      </c>
      <c r="J1382" s="6">
        <f t="shared" ca="1" si="217"/>
        <v>151912.92169757251</v>
      </c>
      <c r="K1382" s="1">
        <f t="shared" ca="1" si="214"/>
        <v>36.317369890510946</v>
      </c>
      <c r="L1382" s="6">
        <f t="shared" ca="1" si="215"/>
        <v>10638.282412827126</v>
      </c>
      <c r="M1382" s="7">
        <f t="shared" ca="1" si="208"/>
        <v>11.715007584487989</v>
      </c>
      <c r="N1382" s="8">
        <f ca="1">J1382/AVERAGE(L1262:L1381)</f>
        <v>14.879155972876074</v>
      </c>
      <c r="O1382" s="13">
        <f ca="1">1/M1382-(G1382/100-(((E1382/E1262)^(1/10))-1))</f>
        <v>6.3681859023227788E-2</v>
      </c>
      <c r="P1382" s="5">
        <f ca="1">((G1382/G1383+G1382/1200+((1+G1383/1200)^(-119))*(1-G1382/G1383)))</f>
        <v>1.0401382661479719</v>
      </c>
      <c r="Q1382" s="5">
        <f ca="1">Q1381*P1381*E1381/E1382</f>
        <v>13.547294050074107</v>
      </c>
      <c r="R1382" s="10">
        <f t="shared" ca="1" si="209"/>
        <v>0.11038663398724524</v>
      </c>
      <c r="S1382" s="10">
        <f t="shared" ca="1" si="210"/>
        <v>6.7906278066288239E-2</v>
      </c>
      <c r="T1382" s="10">
        <f t="shared" ca="1" si="211"/>
        <v>4.2480355920957003E-2</v>
      </c>
      <c r="U1382" s="10"/>
      <c r="V1382" s="11"/>
      <c r="W1382" s="12"/>
      <c r="X1382" s="12"/>
    </row>
    <row r="1383" spans="1:24" x14ac:dyDescent="0.2">
      <c r="A1383" s="3">
        <v>1986.02</v>
      </c>
      <c r="B1383" s="4">
        <v>219.4</v>
      </c>
      <c r="C1383" s="1">
        <v>7.98</v>
      </c>
      <c r="D1383" s="4">
        <v>14.55</v>
      </c>
      <c r="E1383" s="4">
        <v>109.3</v>
      </c>
      <c r="F1383" s="1">
        <f t="shared" ca="1" si="216"/>
        <v>1986.1249999998954</v>
      </c>
      <c r="G1383" s="5">
        <v>8.6999999999999993</v>
      </c>
      <c r="H1383" s="1">
        <f t="shared" ca="1" si="212"/>
        <v>548.00419213174746</v>
      </c>
      <c r="I1383" s="1">
        <f t="shared" ca="1" si="213"/>
        <v>19.931966514181152</v>
      </c>
      <c r="J1383" s="6">
        <f t="shared" ca="1" si="217"/>
        <v>161010.93042644276</v>
      </c>
      <c r="K1383" s="1">
        <f t="shared" ca="1" si="214"/>
        <v>36.342119396157365</v>
      </c>
      <c r="L1383" s="6">
        <f t="shared" ca="1" si="215"/>
        <v>10677.79871333064</v>
      </c>
      <c r="M1383" s="7">
        <f t="shared" ca="1" si="208"/>
        <v>12.388219099418125</v>
      </c>
      <c r="N1383" s="8">
        <f ca="1">J1383/AVERAGE(L1263:L1382)</f>
        <v>15.727961947238787</v>
      </c>
      <c r="O1383" s="13">
        <f ca="1">1/M1383-(G1383/100-(((E1383/E1263)^(1/10))-1))</f>
        <v>6.3265706562706345E-2</v>
      </c>
      <c r="P1383" s="5">
        <f ca="1">((G1383/G1384+G1383/1200+((1+G1384/1200)^(-119))*(1-G1383/G1384)))</f>
        <v>1.0706964086423971</v>
      </c>
      <c r="Q1383" s="5">
        <f ca="1">Q1382*P1382*E1382/E1383</f>
        <v>14.129735226795914</v>
      </c>
      <c r="R1383" s="10">
        <f t="shared" ca="1" si="209"/>
        <v>0.10994055977766282</v>
      </c>
      <c r="S1383" s="10">
        <f t="shared" ca="1" si="210"/>
        <v>6.2294770018033185E-2</v>
      </c>
      <c r="T1383" s="10">
        <f t="shared" ca="1" si="211"/>
        <v>4.7645789759629631E-2</v>
      </c>
      <c r="U1383" s="10"/>
      <c r="V1383" s="11"/>
      <c r="W1383" s="12"/>
      <c r="X1383" s="12"/>
    </row>
    <row r="1384" spans="1:24" x14ac:dyDescent="0.2">
      <c r="A1384" s="3">
        <v>1986.03</v>
      </c>
      <c r="B1384" s="4">
        <v>232.3</v>
      </c>
      <c r="C1384" s="1">
        <v>8.02</v>
      </c>
      <c r="D1384" s="4">
        <v>14.52</v>
      </c>
      <c r="E1384" s="4">
        <v>108.8</v>
      </c>
      <c r="F1384" s="1">
        <f t="shared" ca="1" si="216"/>
        <v>1986.2083333332287</v>
      </c>
      <c r="G1384" s="5">
        <v>7.78</v>
      </c>
      <c r="H1384" s="1">
        <f t="shared" ca="1" si="212"/>
        <v>582.89151562500001</v>
      </c>
      <c r="I1384" s="1">
        <f t="shared" ca="1" si="213"/>
        <v>20.123934374999997</v>
      </c>
      <c r="J1384" s="6">
        <f t="shared" ca="1" si="217"/>
        <v>171754.01405620837</v>
      </c>
      <c r="K1384" s="1">
        <f t="shared" ca="1" si="214"/>
        <v>36.433856249999998</v>
      </c>
      <c r="L1384" s="6">
        <f t="shared" ca="1" si="215"/>
        <v>10735.550082204672</v>
      </c>
      <c r="M1384" s="7">
        <f t="shared" ca="1" si="208"/>
        <v>13.189022981532718</v>
      </c>
      <c r="N1384" s="8">
        <f ca="1">J1384/AVERAGE(L1264:L1383)</f>
        <v>16.734740582959407</v>
      </c>
      <c r="O1384" s="13">
        <f ca="1">1/M1384-(G1384/100-(((E1384/E1264)^(1/10))-1))</f>
        <v>6.6882803250395931E-2</v>
      </c>
      <c r="P1384" s="5">
        <f ca="1">((G1384/G1385+G1384/1200+((1+G1385/1200)^(-119))*(1-G1384/G1385)))</f>
        <v>1.0402862489588924</v>
      </c>
      <c r="Q1384" s="5">
        <f ca="1">Q1383*P1383*E1383/E1384</f>
        <v>15.198181839431431</v>
      </c>
      <c r="R1384" s="10">
        <f t="shared" ca="1" si="209"/>
        <v>0.10200655087375887</v>
      </c>
      <c r="S1384" s="10">
        <f t="shared" ca="1" si="210"/>
        <v>5.0932090972658495E-2</v>
      </c>
      <c r="T1384" s="10">
        <f t="shared" ca="1" si="211"/>
        <v>5.1074459901100377E-2</v>
      </c>
      <c r="U1384" s="10"/>
      <c r="V1384" s="11"/>
      <c r="W1384" s="12"/>
      <c r="X1384" s="12"/>
    </row>
    <row r="1385" spans="1:24" x14ac:dyDescent="0.2">
      <c r="A1385" s="3">
        <v>1986.04</v>
      </c>
      <c r="B1385" s="4">
        <v>238</v>
      </c>
      <c r="C1385" s="1">
        <v>8.0466700000000007</v>
      </c>
      <c r="D1385" s="4">
        <v>14.583299999999999</v>
      </c>
      <c r="E1385" s="4">
        <v>108.6</v>
      </c>
      <c r="F1385" s="1">
        <f t="shared" ca="1" si="216"/>
        <v>1986.2916666665619</v>
      </c>
      <c r="G1385" s="5">
        <v>7.3</v>
      </c>
      <c r="H1385" s="1">
        <f t="shared" ca="1" si="212"/>
        <v>598.29386740331495</v>
      </c>
      <c r="I1385" s="1">
        <f t="shared" ca="1" si="213"/>
        <v>20.228039134530388</v>
      </c>
      <c r="J1385" s="6">
        <f t="shared" ca="1" si="217"/>
        <v>176789.14708121255</v>
      </c>
      <c r="K1385" s="1">
        <f t="shared" ca="1" si="214"/>
        <v>36.660079649171273</v>
      </c>
      <c r="L1385" s="6">
        <f t="shared" ca="1" si="215"/>
        <v>10832.643565669945</v>
      </c>
      <c r="M1385" s="7">
        <f t="shared" ca="1" si="208"/>
        <v>13.55250417286948</v>
      </c>
      <c r="N1385" s="8">
        <f ca="1">J1385/AVERAGE(L1265:L1384)</f>
        <v>17.183914355587913</v>
      </c>
      <c r="O1385" s="13">
        <f ca="1">1/M1385-(G1385/100-(((E1385/E1265)^(1/10))-1))</f>
        <v>6.9071033811458446E-2</v>
      </c>
      <c r="P1385" s="5">
        <f ca="1">((G1385/G1386+G1385/1200+((1+G1386/1200)^(-119))*(1-G1385/G1386)))</f>
        <v>0.97772216546289359</v>
      </c>
      <c r="Q1385" s="5">
        <f ca="1">Q1384*P1384*E1384/E1385</f>
        <v>15.839576445202729</v>
      </c>
      <c r="R1385" s="10">
        <f t="shared" ca="1" si="209"/>
        <v>9.8621454047865376E-2</v>
      </c>
      <c r="S1385" s="10">
        <f t="shared" ca="1" si="210"/>
        <v>4.4902987607793987E-2</v>
      </c>
      <c r="T1385" s="10">
        <f t="shared" ca="1" si="211"/>
        <v>5.3718466440071388E-2</v>
      </c>
      <c r="U1385" s="10"/>
      <c r="V1385" s="11"/>
      <c r="W1385" s="12"/>
      <c r="X1385" s="12"/>
    </row>
    <row r="1386" spans="1:24" x14ac:dyDescent="0.2">
      <c r="A1386" s="3">
        <v>1986.05</v>
      </c>
      <c r="B1386" s="4">
        <v>238.5</v>
      </c>
      <c r="C1386" s="1">
        <v>8.0733300000000003</v>
      </c>
      <c r="D1386" s="4">
        <v>14.646699999999999</v>
      </c>
      <c r="E1386" s="4">
        <v>108.9</v>
      </c>
      <c r="F1386" s="1">
        <f t="shared" ca="1" si="216"/>
        <v>1986.3749999998952</v>
      </c>
      <c r="G1386" s="5">
        <v>7.71</v>
      </c>
      <c r="H1386" s="1">
        <f t="shared" ca="1" si="212"/>
        <v>597.89913223140491</v>
      </c>
      <c r="I1386" s="1">
        <f t="shared" ca="1" si="213"/>
        <v>20.239148852066116</v>
      </c>
      <c r="J1386" s="6">
        <f t="shared" ca="1" si="217"/>
        <v>177170.87743148368</v>
      </c>
      <c r="K1386" s="1">
        <f t="shared" ca="1" si="214"/>
        <v>36.718026079889803</v>
      </c>
      <c r="L1386" s="6">
        <f t="shared" ca="1" si="215"/>
        <v>10880.371867822691</v>
      </c>
      <c r="M1386" s="7">
        <f t="shared" ca="1" si="208"/>
        <v>13.560046199232339</v>
      </c>
      <c r="N1386" s="8">
        <f ca="1">J1386/AVERAGE(L1266:L1385)</f>
        <v>17.180748515167284</v>
      </c>
      <c r="O1386" s="13">
        <f ca="1">1/M1386-(G1386/100-(((E1386/E1266)^(1/10))-1))</f>
        <v>6.4465796792934765E-2</v>
      </c>
      <c r="P1386" s="5">
        <f ca="1">((G1386/G1387+G1386/1200+((1+G1387/1200)^(-119))*(1-G1386/G1387)))</f>
        <v>1.0002236733487426</v>
      </c>
      <c r="Q1386" s="5">
        <f ca="1">Q1385*P1385*E1385/E1386</f>
        <v>15.444041882894634</v>
      </c>
      <c r="R1386" s="10">
        <f t="shared" ca="1" si="209"/>
        <v>0.10073370689638583</v>
      </c>
      <c r="S1386" s="10">
        <f t="shared" ca="1" si="210"/>
        <v>4.6171339837853154E-2</v>
      </c>
      <c r="T1386" s="10">
        <f t="shared" ca="1" si="211"/>
        <v>5.4562367058532679E-2</v>
      </c>
      <c r="U1386" s="10"/>
      <c r="V1386" s="11"/>
      <c r="W1386" s="12"/>
      <c r="X1386" s="12"/>
    </row>
    <row r="1387" spans="1:24" x14ac:dyDescent="0.2">
      <c r="A1387" s="3">
        <v>1986.06</v>
      </c>
      <c r="B1387" s="4">
        <v>245.3</v>
      </c>
      <c r="C1387" s="1">
        <v>8.1</v>
      </c>
      <c r="D1387" s="4">
        <v>14.71</v>
      </c>
      <c r="E1387" s="4">
        <v>109.5</v>
      </c>
      <c r="F1387" s="1">
        <f t="shared" ca="1" si="216"/>
        <v>1986.4583333332284</v>
      </c>
      <c r="G1387" s="5">
        <v>7.8</v>
      </c>
      <c r="H1387" s="1">
        <f t="shared" ca="1" si="212"/>
        <v>611.57658356164382</v>
      </c>
      <c r="I1387" s="1">
        <f t="shared" ca="1" si="213"/>
        <v>20.194742465753421</v>
      </c>
      <c r="J1387" s="6">
        <f t="shared" ca="1" si="217"/>
        <v>181722.49145244464</v>
      </c>
      <c r="K1387" s="1">
        <f t="shared" ca="1" si="214"/>
        <v>36.674649589041096</v>
      </c>
      <c r="L1387" s="6">
        <f t="shared" ca="1" si="215"/>
        <v>10897.42294849352</v>
      </c>
      <c r="M1387" s="7">
        <f t="shared" ca="1" si="208"/>
        <v>13.888688626457121</v>
      </c>
      <c r="N1387" s="8">
        <f ca="1">J1387/AVERAGE(L1267:L1386)</f>
        <v>17.58237852082156</v>
      </c>
      <c r="O1387" s="13">
        <f ca="1">1/M1387-(G1387/100-(((E1387/E1267)^(1/10))-1))</f>
        <v>6.1842005395503996E-2</v>
      </c>
      <c r="P1387" s="5">
        <f ca="1">((G1387/G1388+G1387/1200+((1+G1388/1200)^(-119))*(1-G1387/G1388)))</f>
        <v>1.0417113704432905</v>
      </c>
      <c r="Q1387" s="5">
        <f ca="1">Q1386*P1386*E1386/E1387</f>
        <v>15.362852488099275</v>
      </c>
      <c r="R1387" s="10">
        <f t="shared" ca="1" si="209"/>
        <v>9.9271528248184637E-2</v>
      </c>
      <c r="S1387" s="10">
        <f t="shared" ca="1" si="210"/>
        <v>4.5967205214896945E-2</v>
      </c>
      <c r="T1387" s="10">
        <f t="shared" ca="1" si="211"/>
        <v>5.3304323033287693E-2</v>
      </c>
      <c r="U1387" s="10"/>
      <c r="V1387" s="11"/>
      <c r="W1387" s="12"/>
      <c r="X1387" s="12"/>
    </row>
    <row r="1388" spans="1:24" x14ac:dyDescent="0.2">
      <c r="A1388" s="3">
        <v>1986.07</v>
      </c>
      <c r="B1388" s="4">
        <v>240.2</v>
      </c>
      <c r="C1388" s="1">
        <v>8.1433300000000006</v>
      </c>
      <c r="D1388" s="4">
        <v>14.7567</v>
      </c>
      <c r="E1388" s="4">
        <v>109.5</v>
      </c>
      <c r="F1388" s="1">
        <f t="shared" ca="1" si="216"/>
        <v>1986.5416666665617</v>
      </c>
      <c r="G1388" s="5">
        <v>7.3</v>
      </c>
      <c r="H1388" s="1">
        <f t="shared" ca="1" si="212"/>
        <v>598.86137534246564</v>
      </c>
      <c r="I1388" s="1">
        <f t="shared" ca="1" si="213"/>
        <v>20.302771872054794</v>
      </c>
      <c r="J1388" s="6">
        <f t="shared" ca="1" si="217"/>
        <v>178447.04972783182</v>
      </c>
      <c r="K1388" s="1">
        <f t="shared" ca="1" si="214"/>
        <v>36.791081005479455</v>
      </c>
      <c r="L1388" s="6">
        <f t="shared" ca="1" si="215"/>
        <v>10962.904157863017</v>
      </c>
      <c r="M1388" s="7">
        <f t="shared" ca="1" si="208"/>
        <v>13.619995534083811</v>
      </c>
      <c r="N1388" s="8">
        <f ca="1">J1388/AVERAGE(L1268:L1387)</f>
        <v>17.228549210852691</v>
      </c>
      <c r="O1388" s="13">
        <f ca="1">1/M1388-(G1388/100-(((E1388/E1268)^(1/10))-1))</f>
        <v>6.7700062192951244E-2</v>
      </c>
      <c r="P1388" s="5">
        <f ca="1">((G1388/G1389+G1388/1200+((1+G1389/1200)^(-119))*(1-G1388/G1389)))</f>
        <v>1.0152906557195402</v>
      </c>
      <c r="Q1388" s="5">
        <f ca="1">Q1387*P1387*E1387/E1388</f>
        <v>16.003658119296013</v>
      </c>
      <c r="R1388" s="10">
        <f t="shared" ca="1" si="209"/>
        <v>9.7174868748354237E-2</v>
      </c>
      <c r="S1388" s="10">
        <f t="shared" ca="1" si="210"/>
        <v>4.2397614911459325E-2</v>
      </c>
      <c r="T1388" s="10">
        <f t="shared" ca="1" si="211"/>
        <v>5.4777253836894912E-2</v>
      </c>
      <c r="U1388" s="10"/>
      <c r="V1388" s="11"/>
      <c r="W1388" s="12"/>
      <c r="X1388" s="12"/>
    </row>
    <row r="1389" spans="1:24" x14ac:dyDescent="0.2">
      <c r="A1389" s="3">
        <v>1986.08</v>
      </c>
      <c r="B1389" s="4">
        <v>245</v>
      </c>
      <c r="C1389" s="1">
        <v>8.1866699999999994</v>
      </c>
      <c r="D1389" s="4">
        <v>14.8033</v>
      </c>
      <c r="E1389" s="4">
        <v>109.7</v>
      </c>
      <c r="F1389" s="1">
        <f t="shared" ca="1" si="216"/>
        <v>1986.624999999895</v>
      </c>
      <c r="G1389" s="5">
        <v>7.17</v>
      </c>
      <c r="H1389" s="1">
        <f t="shared" ca="1" si="212"/>
        <v>609.71499544211485</v>
      </c>
      <c r="I1389" s="1">
        <f t="shared" ca="1" si="213"/>
        <v>20.373614129535092</v>
      </c>
      <c r="J1389" s="6">
        <f t="shared" ca="1" si="217"/>
        <v>182187.08738765024</v>
      </c>
      <c r="K1389" s="1">
        <f t="shared" ca="1" si="214"/>
        <v>36.839975477666357</v>
      </c>
      <c r="L1389" s="6">
        <f t="shared" ca="1" si="215"/>
        <v>11008.041268267765</v>
      </c>
      <c r="M1389" s="7">
        <f t="shared" ca="1" si="208"/>
        <v>13.887667550866063</v>
      </c>
      <c r="N1389" s="8">
        <f ca="1">J1389/AVERAGE(L1269:L1388)</f>
        <v>17.55217873714275</v>
      </c>
      <c r="O1389" s="13">
        <f ca="1">1/M1389-(G1389/100-(((E1389/E1269)^(1/10))-1))</f>
        <v>6.722047828635408E-2</v>
      </c>
      <c r="P1389" s="5">
        <f ca="1">((G1389/G1390+G1389/1200+((1+G1390/1200)^(-119))*(1-G1389/G1390)))</f>
        <v>0.98638563676862145</v>
      </c>
      <c r="Q1389" s="5">
        <f ca="1">Q1388*P1388*E1388/E1389</f>
        <v>16.218741274117846</v>
      </c>
      <c r="R1389" s="10">
        <f t="shared" ca="1" si="209"/>
        <v>9.8015529275469859E-2</v>
      </c>
      <c r="S1389" s="10">
        <f t="shared" ca="1" si="210"/>
        <v>4.3116512363074566E-2</v>
      </c>
      <c r="T1389" s="10">
        <f t="shared" ca="1" si="211"/>
        <v>5.4899016912395293E-2</v>
      </c>
      <c r="U1389" s="10"/>
      <c r="V1389" s="11"/>
      <c r="W1389" s="12"/>
      <c r="X1389" s="12"/>
    </row>
    <row r="1390" spans="1:24" x14ac:dyDescent="0.2">
      <c r="A1390" s="3">
        <v>1986.09</v>
      </c>
      <c r="B1390" s="4">
        <v>238.3</v>
      </c>
      <c r="C1390" s="1">
        <v>8.23</v>
      </c>
      <c r="D1390" s="4">
        <v>14.85</v>
      </c>
      <c r="E1390" s="4">
        <v>110.2</v>
      </c>
      <c r="F1390" s="1">
        <f t="shared" ca="1" si="216"/>
        <v>1986.7083333332282</v>
      </c>
      <c r="G1390" s="5">
        <v>7.45</v>
      </c>
      <c r="H1390" s="1">
        <f t="shared" ca="1" si="212"/>
        <v>590.35040744101627</v>
      </c>
      <c r="I1390" s="1">
        <f t="shared" ca="1" si="213"/>
        <v>20.388518058076226</v>
      </c>
      <c r="J1390" s="6">
        <f t="shared" ca="1" si="217"/>
        <v>176908.49954959709</v>
      </c>
      <c r="K1390" s="1">
        <f t="shared" ca="1" si="214"/>
        <v>36.7885167876588</v>
      </c>
      <c r="L1390" s="6">
        <f t="shared" ca="1" si="215"/>
        <v>11024.302217001748</v>
      </c>
      <c r="M1390" s="7">
        <f t="shared" ca="1" si="208"/>
        <v>13.467314312977139</v>
      </c>
      <c r="N1390" s="8">
        <f ca="1">J1390/AVERAGE(L1270:L1389)</f>
        <v>17.007759947928371</v>
      </c>
      <c r="O1390" s="13">
        <f ca="1">1/M1390-(G1390/100-(((E1390/E1270)^(1/10))-1))</f>
        <v>6.6782088500137893E-2</v>
      </c>
      <c r="P1390" s="5">
        <f ca="1">((G1390/G1391+G1390/1200+((1+G1391/1200)^(-119))*(1-G1390/G1391)))</f>
        <v>1.0076087971828867</v>
      </c>
      <c r="Q1390" s="5">
        <f ca="1">Q1389*P1389*E1389/E1390</f>
        <v>15.925347534359448</v>
      </c>
      <c r="R1390" s="10">
        <f t="shared" ca="1" si="209"/>
        <v>0.10310882358663087</v>
      </c>
      <c r="S1390" s="10">
        <f t="shared" ca="1" si="210"/>
        <v>4.383880223172576E-2</v>
      </c>
      <c r="T1390" s="10">
        <f t="shared" ca="1" si="211"/>
        <v>5.9270021354905111E-2</v>
      </c>
      <c r="U1390" s="10"/>
      <c r="V1390" s="11"/>
      <c r="W1390" s="12"/>
      <c r="X1390" s="12"/>
    </row>
    <row r="1391" spans="1:24" x14ac:dyDescent="0.2">
      <c r="A1391" s="3">
        <v>1986.1</v>
      </c>
      <c r="B1391" s="4">
        <v>237.4</v>
      </c>
      <c r="C1391" s="1">
        <v>8.2466699999999999</v>
      </c>
      <c r="D1391" s="4">
        <v>14.726699999999999</v>
      </c>
      <c r="E1391" s="4">
        <v>110.3</v>
      </c>
      <c r="F1391" s="1">
        <f t="shared" ca="1" si="216"/>
        <v>1986.7916666665615</v>
      </c>
      <c r="G1391" s="5">
        <v>7.43</v>
      </c>
      <c r="H1391" s="1">
        <f t="shared" ca="1" si="212"/>
        <v>587.58759927470533</v>
      </c>
      <c r="I1391" s="1">
        <f t="shared" ca="1" si="213"/>
        <v>20.411293291115143</v>
      </c>
      <c r="J1391" s="6">
        <f t="shared" ca="1" si="217"/>
        <v>176590.29309846033</v>
      </c>
      <c r="K1391" s="1">
        <f t="shared" ca="1" si="214"/>
        <v>36.449984407071618</v>
      </c>
      <c r="L1391" s="6">
        <f t="shared" ca="1" si="215"/>
        <v>10954.474597190798</v>
      </c>
      <c r="M1391" s="7">
        <f t="shared" ca="1" si="208"/>
        <v>13.425918860857369</v>
      </c>
      <c r="N1391" s="8">
        <f ca="1">J1391/AVERAGE(L1271:L1390)</f>
        <v>16.942441583196942</v>
      </c>
      <c r="O1391" s="13">
        <f ca="1">1/M1391-(G1391/100-(((E1391/E1271)^(1/10))-1))</f>
        <v>6.6753610688413526E-2</v>
      </c>
      <c r="P1391" s="5">
        <f ca="1">((G1391/G1392+G1391/1200+((1+G1392/1200)^(-119))*(1-G1391/G1392)))</f>
        <v>1.0188955773741608</v>
      </c>
      <c r="Q1391" s="5">
        <f ca="1">Q1390*P1390*E1390/E1391</f>
        <v>16.031972204664136</v>
      </c>
      <c r="R1391" s="10">
        <f t="shared" ca="1" si="209"/>
        <v>0.10742104525516782</v>
      </c>
      <c r="S1391" s="10">
        <f t="shared" ca="1" si="210"/>
        <v>4.565035799543482E-2</v>
      </c>
      <c r="T1391" s="10">
        <f t="shared" ca="1" si="211"/>
        <v>6.1770687259733004E-2</v>
      </c>
      <c r="U1391" s="10"/>
      <c r="V1391" s="11"/>
      <c r="W1391" s="12"/>
      <c r="X1391" s="12"/>
    </row>
    <row r="1392" spans="1:24" x14ac:dyDescent="0.2">
      <c r="A1392" s="3">
        <v>1986.11</v>
      </c>
      <c r="B1392" s="4">
        <v>245.1</v>
      </c>
      <c r="C1392" s="1">
        <v>8.2633299999999998</v>
      </c>
      <c r="D1392" s="4">
        <v>14.603300000000001</v>
      </c>
      <c r="E1392" s="4">
        <v>110.4</v>
      </c>
      <c r="F1392" s="1">
        <f t="shared" ca="1" si="216"/>
        <v>1986.8749999998947</v>
      </c>
      <c r="G1392" s="5">
        <v>7.25</v>
      </c>
      <c r="H1392" s="1">
        <f t="shared" ca="1" si="212"/>
        <v>606.09633423913033</v>
      </c>
      <c r="I1392" s="1">
        <f t="shared" ca="1" si="213"/>
        <v>20.4340025361413</v>
      </c>
      <c r="J1392" s="6">
        <f t="shared" ca="1" si="217"/>
        <v>182664.56493708972</v>
      </c>
      <c r="K1392" s="1">
        <f t="shared" ca="1" si="214"/>
        <v>36.111818024456518</v>
      </c>
      <c r="L1392" s="6">
        <f t="shared" ca="1" si="215"/>
        <v>10883.335133193808</v>
      </c>
      <c r="M1392" s="7">
        <f t="shared" ca="1" si="208"/>
        <v>13.87298559613861</v>
      </c>
      <c r="N1392" s="8">
        <f ca="1">J1392/AVERAGE(L1272:L1391)</f>
        <v>17.49166618064254</v>
      </c>
      <c r="O1392" s="13">
        <f ca="1">1/M1392-(G1392/100-(((E1392/E1272)^(1/10))-1))</f>
        <v>6.6065956858145675E-2</v>
      </c>
      <c r="P1392" s="5">
        <f ca="1">((G1392/G1393+G1392/1200+((1+G1393/1200)^(-119))*(1-G1392/G1393)))</f>
        <v>1.0159834282206941</v>
      </c>
      <c r="Q1392" s="5">
        <f ca="1">Q1391*P1391*E1391/E1392</f>
        <v>16.320109465794648</v>
      </c>
      <c r="R1392" s="10">
        <f t="shared" ca="1" si="209"/>
        <v>0.10892623208224239</v>
      </c>
      <c r="S1392" s="10">
        <f t="shared" ca="1" si="210"/>
        <v>4.666492670886746E-2</v>
      </c>
      <c r="T1392" s="10">
        <f t="shared" ca="1" si="211"/>
        <v>6.2261305373374931E-2</v>
      </c>
      <c r="U1392" s="10"/>
      <c r="V1392" s="11"/>
      <c r="W1392" s="12"/>
      <c r="X1392" s="12"/>
    </row>
    <row r="1393" spans="1:24" x14ac:dyDescent="0.2">
      <c r="A1393" s="3">
        <v>1986.12</v>
      </c>
      <c r="B1393" s="4">
        <v>248.6</v>
      </c>
      <c r="C1393" s="1">
        <v>8.2799999999999994</v>
      </c>
      <c r="D1393" s="4">
        <v>14.48</v>
      </c>
      <c r="E1393" s="4">
        <v>110.5</v>
      </c>
      <c r="F1393" s="1">
        <f t="shared" ca="1" si="216"/>
        <v>1986.958333333228</v>
      </c>
      <c r="G1393" s="5">
        <v>7.11</v>
      </c>
      <c r="H1393" s="1">
        <f t="shared" ca="1" si="212"/>
        <v>614.19498461538456</v>
      </c>
      <c r="I1393" s="1">
        <f t="shared" ca="1" si="213"/>
        <v>20.456695384615383</v>
      </c>
      <c r="J1393" s="6">
        <f t="shared" ca="1" si="217"/>
        <v>185619.0939889951</v>
      </c>
      <c r="K1393" s="1">
        <f t="shared" ca="1" si="214"/>
        <v>35.774510769230766</v>
      </c>
      <c r="L1393" s="6">
        <f t="shared" ca="1" si="215"/>
        <v>10811.60290008306</v>
      </c>
      <c r="M1393" s="7">
        <f t="shared" ca="1" si="208"/>
        <v>14.085139814743316</v>
      </c>
      <c r="N1393" s="8">
        <f ca="1">J1393/AVERAGE(L1273:L1392)</f>
        <v>17.743316425436962</v>
      </c>
      <c r="O1393" s="13">
        <f ca="1">1/M1393-(G1393/100-(((E1393/E1273)^(1/10))-1))</f>
        <v>6.6109702069103785E-2</v>
      </c>
      <c r="P1393" s="5">
        <f ca="1">((G1393/G1394+G1393/1200+((1+G1394/1200)^(-119))*(1-G1393/G1394)))</f>
        <v>1.0080581907954413</v>
      </c>
      <c r="Q1393" s="5">
        <f ca="1">Q1392*P1392*E1392/E1393</f>
        <v>16.565955369638491</v>
      </c>
      <c r="R1393" s="10">
        <f t="shared" ca="1" si="209"/>
        <v>0.10846887333722854</v>
      </c>
      <c r="S1393" s="10">
        <f t="shared" ca="1" si="210"/>
        <v>4.4871625548176919E-2</v>
      </c>
      <c r="T1393" s="10">
        <f t="shared" ca="1" si="211"/>
        <v>6.3597247789051625E-2</v>
      </c>
      <c r="U1393" s="10"/>
      <c r="V1393" s="11"/>
      <c r="W1393" s="12"/>
      <c r="X1393" s="12"/>
    </row>
    <row r="1394" spans="1:24" x14ac:dyDescent="0.2">
      <c r="A1394" s="3">
        <v>1987.01</v>
      </c>
      <c r="B1394" s="4">
        <v>264.5</v>
      </c>
      <c r="C1394" s="1">
        <v>8.3000000000000007</v>
      </c>
      <c r="D1394" s="4">
        <v>14.6867</v>
      </c>
      <c r="E1394" s="4">
        <v>111.2</v>
      </c>
      <c r="F1394" s="1">
        <f t="shared" ca="1" si="216"/>
        <v>1987.0416666665612</v>
      </c>
      <c r="G1394" s="5">
        <v>7.08</v>
      </c>
      <c r="H1394" s="1">
        <f t="shared" ca="1" si="212"/>
        <v>649.3641501798561</v>
      </c>
      <c r="I1394" s="1">
        <f t="shared" ca="1" si="213"/>
        <v>20.377022482014389</v>
      </c>
      <c r="J1394" s="6">
        <f t="shared" ca="1" si="217"/>
        <v>196760.93958762084</v>
      </c>
      <c r="K1394" s="1">
        <f t="shared" ca="1" si="214"/>
        <v>36.056773022482012</v>
      </c>
      <c r="L1394" s="6">
        <f t="shared" ca="1" si="215"/>
        <v>10925.402236073765</v>
      </c>
      <c r="M1394" s="7">
        <f t="shared" ca="1" si="208"/>
        <v>14.922208103718955</v>
      </c>
      <c r="N1394" s="8">
        <f ca="1">J1394/AVERAGE(L1274:L1393)</f>
        <v>18.777962794262134</v>
      </c>
      <c r="O1394" s="13">
        <f ca="1">1/M1394-(G1394/100-(((E1394/E1274)^(1/10))-1))</f>
        <v>6.2552225871873604E-2</v>
      </c>
      <c r="P1394" s="5">
        <f ca="1">((G1394/G1395+G1394/1200+((1+G1395/1200)^(-119))*(1-G1394/G1395)))</f>
        <v>0.99390186210958875</v>
      </c>
      <c r="Q1394" s="5">
        <f ca="1">Q1393*P1393*E1393/E1394</f>
        <v>16.594324580558418</v>
      </c>
      <c r="R1394" s="10">
        <f t="shared" ca="1" si="209"/>
        <v>0.10521712997774291</v>
      </c>
      <c r="S1394" s="10">
        <f t="shared" ca="1" si="210"/>
        <v>4.2775765751370098E-2</v>
      </c>
      <c r="T1394" s="10">
        <f t="shared" ca="1" si="211"/>
        <v>6.2441364226372809E-2</v>
      </c>
      <c r="U1394" s="10"/>
      <c r="V1394" s="11"/>
      <c r="W1394" s="12"/>
      <c r="X1394" s="12"/>
    </row>
    <row r="1395" spans="1:24" x14ac:dyDescent="0.2">
      <c r="A1395" s="3">
        <v>1987.02</v>
      </c>
      <c r="B1395" s="4">
        <v>280.89999999999998</v>
      </c>
      <c r="C1395" s="1">
        <v>8.32</v>
      </c>
      <c r="D1395" s="4">
        <v>14.8933</v>
      </c>
      <c r="E1395" s="4">
        <v>111.6</v>
      </c>
      <c r="F1395" s="1">
        <f t="shared" ca="1" si="216"/>
        <v>1987.1249999998945</v>
      </c>
      <c r="G1395" s="5">
        <v>7.25</v>
      </c>
      <c r="H1395" s="1">
        <f t="shared" ca="1" si="212"/>
        <v>687.15540053763436</v>
      </c>
      <c r="I1395" s="1">
        <f t="shared" ca="1" si="213"/>
        <v>20.352911827956991</v>
      </c>
      <c r="J1395" s="6">
        <f t="shared" ca="1" si="217"/>
        <v>208725.81850954253</v>
      </c>
      <c r="K1395" s="1">
        <f t="shared" ca="1" si="214"/>
        <v>36.432935303763443</v>
      </c>
      <c r="L1395" s="6">
        <f t="shared" ca="1" si="215"/>
        <v>11066.629522278998</v>
      </c>
      <c r="M1395" s="7">
        <f t="shared" ca="1" si="208"/>
        <v>15.822318142836458</v>
      </c>
      <c r="N1395" s="8">
        <f ca="1">J1395/AVERAGE(L1275:L1394)</f>
        <v>19.88642655999115</v>
      </c>
      <c r="O1395" s="13">
        <f ca="1">1/M1395-(G1395/100-(((E1395/E1275)^(1/10))-1))</f>
        <v>5.6334889356184401E-2</v>
      </c>
      <c r="P1395" s="5">
        <f ca="1">((G1395/G1396+G1395/1200+((1+G1396/1200)^(-119))*(1-G1395/G1396)))</f>
        <v>1.0060416666666667</v>
      </c>
      <c r="Q1395" s="5">
        <f ca="1">Q1394*P1394*E1394/E1395</f>
        <v>16.434014939415359</v>
      </c>
      <c r="R1395" s="10">
        <f t="shared" ca="1" si="209"/>
        <v>0.10306661670050454</v>
      </c>
      <c r="S1395" s="10">
        <f t="shared" ca="1" si="210"/>
        <v>4.5241842361098072E-2</v>
      </c>
      <c r="T1395" s="10">
        <f t="shared" ca="1" si="211"/>
        <v>5.7824774339406471E-2</v>
      </c>
      <c r="U1395" s="10"/>
      <c r="V1395" s="11"/>
      <c r="W1395" s="12"/>
      <c r="X1395" s="12"/>
    </row>
    <row r="1396" spans="1:24" x14ac:dyDescent="0.2">
      <c r="A1396" s="3">
        <v>1987.03</v>
      </c>
      <c r="B1396" s="4">
        <v>292.5</v>
      </c>
      <c r="C1396" s="1">
        <v>8.34</v>
      </c>
      <c r="D1396" s="4">
        <v>15.1</v>
      </c>
      <c r="E1396" s="4">
        <v>112.1</v>
      </c>
      <c r="F1396" s="1">
        <f t="shared" ca="1" si="216"/>
        <v>1987.2083333332278</v>
      </c>
      <c r="G1396" s="5">
        <v>7.25</v>
      </c>
      <c r="H1396" s="1">
        <f t="shared" ca="1" si="212"/>
        <v>712.34056645851922</v>
      </c>
      <c r="I1396" s="1">
        <f t="shared" ca="1" si="213"/>
        <v>20.310838715432649</v>
      </c>
      <c r="J1396" s="6">
        <f t="shared" ca="1" si="217"/>
        <v>216890.02329209555</v>
      </c>
      <c r="K1396" s="1">
        <f t="shared" ca="1" si="214"/>
        <v>36.773820695807316</v>
      </c>
      <c r="L1396" s="6">
        <f t="shared" ca="1" si="215"/>
        <v>11196.715732344079</v>
      </c>
      <c r="M1396" s="7">
        <f t="shared" ca="1" si="208"/>
        <v>16.433343976069928</v>
      </c>
      <c r="N1396" s="8">
        <f ca="1">J1396/AVERAGE(L1276:L1395)</f>
        <v>20.627202938129219</v>
      </c>
      <c r="O1396" s="13">
        <f ca="1">1/M1396-(G1396/100-(((E1396/E1276)^(1/10))-1))</f>
        <v>5.3742497442263136E-2</v>
      </c>
      <c r="P1396" s="5">
        <f ca="1">((G1396/G1397+G1396/1200+((1+G1397/1200)^(-119))*(1-G1396/G1397)))</f>
        <v>0.95348909939056448</v>
      </c>
      <c r="Q1396" s="5">
        <f ca="1">Q1395*P1395*E1395/E1396</f>
        <v>16.459560230255619</v>
      </c>
      <c r="R1396" s="10">
        <f t="shared" ca="1" si="209"/>
        <v>9.7880883802397678E-2</v>
      </c>
      <c r="S1396" s="10">
        <f t="shared" ca="1" si="210"/>
        <v>4.3326612376116236E-2</v>
      </c>
      <c r="T1396" s="10">
        <f t="shared" ca="1" si="211"/>
        <v>5.4554271426281442E-2</v>
      </c>
      <c r="U1396" s="10"/>
      <c r="V1396" s="11"/>
      <c r="W1396" s="12"/>
      <c r="X1396" s="12"/>
    </row>
    <row r="1397" spans="1:24" x14ac:dyDescent="0.2">
      <c r="A1397" s="3">
        <v>1987.04</v>
      </c>
      <c r="B1397" s="4">
        <v>289.3</v>
      </c>
      <c r="C1397" s="1">
        <v>8.4</v>
      </c>
      <c r="D1397" s="4">
        <v>14.8733</v>
      </c>
      <c r="E1397" s="4">
        <v>112.7</v>
      </c>
      <c r="F1397" s="1">
        <f t="shared" ca="1" si="216"/>
        <v>1987.291666666561</v>
      </c>
      <c r="G1397" s="5">
        <v>8.02</v>
      </c>
      <c r="H1397" s="1">
        <f t="shared" ca="1" si="212"/>
        <v>700.79652085181908</v>
      </c>
      <c r="I1397" s="1">
        <f t="shared" ca="1" si="213"/>
        <v>20.348049689440991</v>
      </c>
      <c r="J1397" s="6">
        <f t="shared" ca="1" si="217"/>
        <v>213891.43758720256</v>
      </c>
      <c r="K1397" s="1">
        <f t="shared" ca="1" si="214"/>
        <v>36.028886600709846</v>
      </c>
      <c r="L1397" s="6">
        <f t="shared" ca="1" si="215"/>
        <v>10996.444931440508</v>
      </c>
      <c r="M1397" s="7">
        <f t="shared" ca="1" si="208"/>
        <v>16.196534453220885</v>
      </c>
      <c r="N1397" s="8">
        <f ca="1">J1397/AVERAGE(L1277:L1396)</f>
        <v>20.303841071051387</v>
      </c>
      <c r="O1397" s="13">
        <f ca="1">1/M1397-(G1397/100-(((E1397/E1277)^(1/10))-1))</f>
        <v>4.6609431506182769E-2</v>
      </c>
      <c r="P1397" s="5">
        <f ca="1">((G1397/G1398+G1397/1200+((1+G1398/1200)^(-119))*(1-G1397/G1398)))</f>
        <v>0.96742422509917603</v>
      </c>
      <c r="Q1397" s="5">
        <f ca="1">Q1396*P1396*E1396/E1397</f>
        <v>15.610458405331707</v>
      </c>
      <c r="R1397" s="10">
        <f t="shared" ca="1" si="209"/>
        <v>9.5471540307972447E-2</v>
      </c>
      <c r="S1397" s="10">
        <f t="shared" ca="1" si="210"/>
        <v>4.7813316678601669E-2</v>
      </c>
      <c r="T1397" s="10">
        <f t="shared" ca="1" si="211"/>
        <v>4.7658223629370777E-2</v>
      </c>
      <c r="U1397" s="10"/>
      <c r="V1397" s="11"/>
      <c r="W1397" s="12"/>
      <c r="X1397" s="12"/>
    </row>
    <row r="1398" spans="1:24" x14ac:dyDescent="0.2">
      <c r="A1398" s="3">
        <v>1987.05</v>
      </c>
      <c r="B1398" s="4">
        <v>289.10000000000002</v>
      </c>
      <c r="C1398" s="1">
        <v>8.4600000000000009</v>
      </c>
      <c r="D1398" s="4">
        <v>14.646699999999999</v>
      </c>
      <c r="E1398" s="4">
        <v>113.1</v>
      </c>
      <c r="F1398" s="1">
        <f t="shared" ca="1" si="216"/>
        <v>1987.3749999998943</v>
      </c>
      <c r="G1398" s="5">
        <v>8.61</v>
      </c>
      <c r="H1398" s="1">
        <f t="shared" ca="1" si="212"/>
        <v>697.83525464190984</v>
      </c>
      <c r="I1398" s="1">
        <f t="shared" ca="1" si="213"/>
        <v>20.420914058355439</v>
      </c>
      <c r="J1398" s="6">
        <f t="shared" ca="1" si="217"/>
        <v>213507.01606592716</v>
      </c>
      <c r="K1398" s="1">
        <f t="shared" ca="1" si="214"/>
        <v>35.354491954907161</v>
      </c>
      <c r="L1398" s="6">
        <f t="shared" ca="1" si="215"/>
        <v>10816.925673513715</v>
      </c>
      <c r="M1398" s="7">
        <f t="shared" ca="1" si="208"/>
        <v>16.160311952655743</v>
      </c>
      <c r="N1398" s="8">
        <f ca="1">J1398/AVERAGE(L1278:L1397)</f>
        <v>20.233478963142396</v>
      </c>
      <c r="O1398" s="13">
        <f ca="1">1/M1398-(G1398/100-(((E1398/E1278)^(1/10))-1))</f>
        <v>4.0693975709329581E-2</v>
      </c>
      <c r="P1398" s="5">
        <f ca="1">((G1398/G1399+G1398/1200+((1+G1399/1200)^(-119))*(1-G1398/G1399)))</f>
        <v>1.0212748364878896</v>
      </c>
      <c r="Q1398" s="5">
        <f ca="1">Q1397*P1397*E1397/E1398</f>
        <v>15.0485247133077</v>
      </c>
      <c r="R1398" s="10">
        <f t="shared" ca="1" si="209"/>
        <v>0.10544169617241872</v>
      </c>
      <c r="S1398" s="10">
        <f t="shared" ca="1" si="210"/>
        <v>5.3683153601261413E-2</v>
      </c>
      <c r="T1398" s="10">
        <f t="shared" ca="1" si="211"/>
        <v>5.1758542571157307E-2</v>
      </c>
      <c r="U1398" s="10"/>
      <c r="V1398" s="11"/>
      <c r="W1398" s="12"/>
      <c r="X1398" s="12"/>
    </row>
    <row r="1399" spans="1:24" x14ac:dyDescent="0.2">
      <c r="A1399" s="3">
        <v>1987.06</v>
      </c>
      <c r="B1399" s="4">
        <v>301.39999999999998</v>
      </c>
      <c r="C1399" s="1">
        <v>8.52</v>
      </c>
      <c r="D1399" s="4">
        <v>14.42</v>
      </c>
      <c r="E1399" s="4">
        <v>113.5</v>
      </c>
      <c r="F1399" s="1">
        <f t="shared" ca="1" si="216"/>
        <v>1987.4583333332275</v>
      </c>
      <c r="G1399" s="5">
        <v>8.4</v>
      </c>
      <c r="H1399" s="1">
        <f t="shared" ca="1" si="212"/>
        <v>724.96127048458141</v>
      </c>
      <c r="I1399" s="1">
        <f t="shared" ca="1" si="213"/>
        <v>20.493264845814974</v>
      </c>
      <c r="J1399" s="6">
        <f t="shared" ca="1" si="217"/>
        <v>222328.89197183101</v>
      </c>
      <c r="K1399" s="1">
        <f t="shared" ca="1" si="214"/>
        <v>34.684610220264318</v>
      </c>
      <c r="L1399" s="6">
        <f t="shared" ca="1" si="215"/>
        <v>10636.969549548121</v>
      </c>
      <c r="M1399" s="7">
        <f t="shared" ca="1" si="208"/>
        <v>16.825207307878724</v>
      </c>
      <c r="N1399" s="8">
        <f ca="1">J1399/AVERAGE(L1279:L1398)</f>
        <v>21.038765339298092</v>
      </c>
      <c r="O1399" s="13">
        <f ca="1">1/M1399-(G1399/100-(((E1399/E1279)^(1/10))-1))</f>
        <v>4.002054942434858E-2</v>
      </c>
      <c r="P1399" s="5">
        <f ca="1">((G1399/G1400+G1399/1200+((1+G1400/1200)^(-119))*(1-G1399/G1400)))</f>
        <v>1.0036500888963857</v>
      </c>
      <c r="Q1399" s="5">
        <f ca="1">Q1398*P1398*E1398/E1399</f>
        <v>15.314516868422027</v>
      </c>
      <c r="R1399" s="10">
        <f t="shared" ca="1" si="209"/>
        <v>0.10657640898187082</v>
      </c>
      <c r="S1399" s="10">
        <f t="shared" ca="1" si="210"/>
        <v>5.3962220978424069E-2</v>
      </c>
      <c r="T1399" s="10">
        <f t="shared" ca="1" si="211"/>
        <v>5.2614188003446749E-2</v>
      </c>
      <c r="U1399" s="10"/>
      <c r="V1399" s="11"/>
      <c r="W1399" s="12"/>
      <c r="X1399" s="12"/>
    </row>
    <row r="1400" spans="1:24" x14ac:dyDescent="0.2">
      <c r="A1400" s="3">
        <v>1987.07</v>
      </c>
      <c r="B1400" s="4">
        <v>310.10000000000002</v>
      </c>
      <c r="C1400" s="1">
        <v>8.5666700000000002</v>
      </c>
      <c r="D1400" s="4">
        <v>14.9</v>
      </c>
      <c r="E1400" s="4">
        <v>113.8</v>
      </c>
      <c r="F1400" s="1">
        <f t="shared" ca="1" si="216"/>
        <v>1987.5416666665608</v>
      </c>
      <c r="G1400" s="5">
        <v>8.4499999999999993</v>
      </c>
      <c r="H1400" s="1">
        <f t="shared" ca="1" si="212"/>
        <v>743.92118014059747</v>
      </c>
      <c r="I1400" s="1">
        <f t="shared" ca="1" si="213"/>
        <v>20.551200439455187</v>
      </c>
      <c r="J1400" s="6">
        <f t="shared" ca="1" si="217"/>
        <v>228668.67364205574</v>
      </c>
      <c r="K1400" s="1">
        <f t="shared" ca="1" si="214"/>
        <v>35.744681019332162</v>
      </c>
      <c r="L1400" s="6">
        <f t="shared" ca="1" si="215"/>
        <v>10987.304860582492</v>
      </c>
      <c r="M1400" s="7">
        <f t="shared" ca="1" si="208"/>
        <v>17.306004390512225</v>
      </c>
      <c r="N1400" s="8">
        <f ca="1">J1400/AVERAGE(L1280:L1399)</f>
        <v>21.611453473791169</v>
      </c>
      <c r="O1400" s="13">
        <f ca="1">1/M1400-(G1400/100-(((E1400/E1280)^(1/10))-1))</f>
        <v>3.7625517261062211E-2</v>
      </c>
      <c r="P1400" s="5">
        <f ca="1">((G1400/G1401+G1400/1200+((1+G1401/1200)^(-119))*(1-G1400/G1401)))</f>
        <v>0.9865456526552201</v>
      </c>
      <c r="Q1400" s="5">
        <f ca="1">Q1399*P1399*E1399/E1400</f>
        <v>15.329896665738627</v>
      </c>
      <c r="R1400" s="10">
        <f t="shared" ca="1" si="209"/>
        <v>0.10950345027898201</v>
      </c>
      <c r="S1400" s="10">
        <f t="shared" ca="1" si="210"/>
        <v>5.6366611728344118E-2</v>
      </c>
      <c r="T1400" s="10">
        <f t="shared" ca="1" si="211"/>
        <v>5.3136838550637888E-2</v>
      </c>
      <c r="U1400" s="10"/>
      <c r="V1400" s="11"/>
      <c r="W1400" s="12"/>
      <c r="X1400" s="12"/>
    </row>
    <row r="1401" spans="1:24" x14ac:dyDescent="0.2">
      <c r="A1401" s="3">
        <v>1987.08</v>
      </c>
      <c r="B1401" s="4">
        <v>329.4</v>
      </c>
      <c r="C1401" s="1">
        <v>8.6133299999999995</v>
      </c>
      <c r="D1401" s="4">
        <v>15.38</v>
      </c>
      <c r="E1401" s="4">
        <v>114.4</v>
      </c>
      <c r="F1401" s="1">
        <f t="shared" ca="1" si="216"/>
        <v>1987.624999999894</v>
      </c>
      <c r="G1401" s="5">
        <v>8.76</v>
      </c>
      <c r="H1401" s="1">
        <f t="shared" ca="1" si="212"/>
        <v>786.07681993006975</v>
      </c>
      <c r="I1401" s="1">
        <f t="shared" ca="1" si="213"/>
        <v>20.554763374038458</v>
      </c>
      <c r="J1401" s="6">
        <f t="shared" ca="1" si="217"/>
        <v>242153.11309361472</v>
      </c>
      <c r="K1401" s="1">
        <f t="shared" ca="1" si="214"/>
        <v>36.702676048951048</v>
      </c>
      <c r="L1401" s="6">
        <f t="shared" ca="1" si="215"/>
        <v>11306.359682391607</v>
      </c>
      <c r="M1401" s="7">
        <f t="shared" ca="1" si="208"/>
        <v>18.326907245856344</v>
      </c>
      <c r="N1401" s="8">
        <f ca="1">J1401/AVERAGE(L1281:L1400)</f>
        <v>22.852095511377343</v>
      </c>
      <c r="O1401" s="13">
        <f ca="1">1/M1401-(G1401/100-(((E1401/E1281)^(1/10))-1))</f>
        <v>3.151800196062856E-2</v>
      </c>
      <c r="P1401" s="5">
        <f ca="1">((G1401/G1402+G1401/1200+((1+G1402/1200)^(-119))*(1-G1401/G1402)))</f>
        <v>0.96486630767468584</v>
      </c>
      <c r="Q1401" s="5">
        <f ca="1">Q1400*P1400*E1400/E1401</f>
        <v>15.044323105759673</v>
      </c>
      <c r="R1401" s="10">
        <f t="shared" ca="1" si="209"/>
        <v>0.10334217533778389</v>
      </c>
      <c r="S1401" s="10">
        <f t="shared" ca="1" si="210"/>
        <v>5.8082622427089392E-2</v>
      </c>
      <c r="T1401" s="10">
        <f t="shared" ca="1" si="211"/>
        <v>4.52595529106945E-2</v>
      </c>
      <c r="U1401" s="10"/>
      <c r="V1401" s="11"/>
      <c r="W1401" s="12"/>
      <c r="X1401" s="12"/>
    </row>
    <row r="1402" spans="1:24" x14ac:dyDescent="0.2">
      <c r="A1402" s="3">
        <v>1987.09</v>
      </c>
      <c r="B1402" s="4">
        <v>318.7</v>
      </c>
      <c r="C1402" s="1">
        <v>8.66</v>
      </c>
      <c r="D1402" s="4">
        <v>15.86</v>
      </c>
      <c r="E1402" s="4">
        <v>115</v>
      </c>
      <c r="F1402" s="1">
        <f t="shared" ca="1" si="216"/>
        <v>1987.7083333332273</v>
      </c>
      <c r="G1402" s="5">
        <v>9.42</v>
      </c>
      <c r="H1402" s="1">
        <f t="shared" ca="1" si="212"/>
        <v>756.57440086956512</v>
      </c>
      <c r="I1402" s="1">
        <f t="shared" ca="1" si="213"/>
        <v>20.558312869565214</v>
      </c>
      <c r="J1402" s="6">
        <f t="shared" ca="1" si="217"/>
        <v>233592.56596441378</v>
      </c>
      <c r="K1402" s="1">
        <f t="shared" ca="1" si="214"/>
        <v>37.650674608695645</v>
      </c>
      <c r="L1402" s="6">
        <f t="shared" ca="1" si="215"/>
        <v>11624.656718530287</v>
      </c>
      <c r="M1402" s="7">
        <f t="shared" ref="M1402:M1465" ca="1" si="218">H1402/AVERAGE(K1282:K1401)</f>
        <v>17.675620449938226</v>
      </c>
      <c r="N1402" s="8">
        <f ca="1">J1402/AVERAGE(L1282:L1401)</f>
        <v>22.007766234206709</v>
      </c>
      <c r="O1402" s="13">
        <f ca="1">1/M1402-(G1402/100-(((E1402/E1282)^(1/10))-1))</f>
        <v>2.7138089806860208E-2</v>
      </c>
      <c r="P1402" s="5">
        <f ca="1">((G1402/G1403+G1402/1200+((1+G1403/1200)^(-119))*(1-G1402/G1403)))</f>
        <v>1.0014476306327</v>
      </c>
      <c r="Q1402" s="5">
        <f ca="1">Q1401*P1401*E1401/E1402</f>
        <v>14.440026083980936</v>
      </c>
      <c r="R1402" s="10">
        <f t="shared" ca="1" si="209"/>
        <v>0.10835852021718639</v>
      </c>
      <c r="S1402" s="10">
        <f t="shared" ca="1" si="210"/>
        <v>6.342280497439301E-2</v>
      </c>
      <c r="T1402" s="10">
        <f t="shared" ca="1" si="211"/>
        <v>4.4935715242793384E-2</v>
      </c>
      <c r="U1402" s="10"/>
      <c r="V1402" s="11"/>
      <c r="W1402" s="12"/>
      <c r="X1402" s="12"/>
    </row>
    <row r="1403" spans="1:24" x14ac:dyDescent="0.2">
      <c r="A1403" s="3">
        <v>1987.1</v>
      </c>
      <c r="B1403" s="4">
        <v>280.2</v>
      </c>
      <c r="C1403" s="1">
        <v>8.7100000000000009</v>
      </c>
      <c r="D1403" s="4">
        <v>16.406700000000001</v>
      </c>
      <c r="E1403" s="4">
        <v>115.3</v>
      </c>
      <c r="F1403" s="1">
        <f t="shared" ca="1" si="216"/>
        <v>1987.7916666665606</v>
      </c>
      <c r="G1403" s="5">
        <v>9.52</v>
      </c>
      <c r="H1403" s="1">
        <f t="shared" ca="1" si="212"/>
        <v>663.44701300954023</v>
      </c>
      <c r="I1403" s="1">
        <f t="shared" ca="1" si="213"/>
        <v>20.623210147441458</v>
      </c>
      <c r="J1403" s="6">
        <f t="shared" ca="1" si="217"/>
        <v>205370.07643020788</v>
      </c>
      <c r="K1403" s="1">
        <f t="shared" ca="1" si="214"/>
        <v>38.847166696444063</v>
      </c>
      <c r="L1403" s="6">
        <f t="shared" ca="1" si="215"/>
        <v>12025.143586607754</v>
      </c>
      <c r="M1403" s="7">
        <f t="shared" ca="1" si="218"/>
        <v>15.530055563627318</v>
      </c>
      <c r="N1403" s="8">
        <f ca="1">J1403/AVERAGE(L1283:L1402)</f>
        <v>19.313386963315374</v>
      </c>
      <c r="O1403" s="13">
        <f ca="1">1/M1403-(G1403/100-(((E1403/E1283)^(1/10))-1))</f>
        <v>3.3885399558438348E-2</v>
      </c>
      <c r="P1403" s="5">
        <f ca="1">((G1403/G1404+G1403/1200+((1+G1404/1200)^(-119))*(1-G1403/G1404)))</f>
        <v>1.0513845824386956</v>
      </c>
      <c r="Q1403" s="5">
        <f ca="1">Q1402*P1402*E1402/E1403</f>
        <v>14.423303897908639</v>
      </c>
      <c r="R1403" s="10">
        <f t="shared" ref="R1403:R1466" ca="1" si="219">(($J1523/$J1403)^(1/10)-1)</f>
        <v>0.12427821516317095</v>
      </c>
      <c r="S1403" s="10">
        <f t="shared" ref="S1403:S1466" ca="1" si="220">(($Q1523/$Q1403)^(1/10)-1)</f>
        <v>6.5242313112665595E-2</v>
      </c>
      <c r="T1403" s="10">
        <f t="shared" ref="T1403:T1466" ca="1" si="221">R1403-S1403</f>
        <v>5.9035902050505351E-2</v>
      </c>
      <c r="U1403" s="10"/>
      <c r="V1403" s="11"/>
      <c r="W1403" s="12"/>
      <c r="X1403" s="12"/>
    </row>
    <row r="1404" spans="1:24" x14ac:dyDescent="0.2">
      <c r="A1404" s="3">
        <v>1987.11</v>
      </c>
      <c r="B1404" s="4">
        <v>245</v>
      </c>
      <c r="C1404" s="1">
        <v>8.76</v>
      </c>
      <c r="D1404" s="4">
        <v>16.953299999999999</v>
      </c>
      <c r="E1404" s="4">
        <v>115.4</v>
      </c>
      <c r="F1404" s="1">
        <f t="shared" ca="1" si="216"/>
        <v>1987.8749999998938</v>
      </c>
      <c r="G1404" s="5">
        <v>8.86</v>
      </c>
      <c r="H1404" s="1">
        <f t="shared" ca="1" si="212"/>
        <v>579.59909012131709</v>
      </c>
      <c r="I1404" s="1">
        <f t="shared" ca="1" si="213"/>
        <v>20.723624610051989</v>
      </c>
      <c r="J1404" s="6">
        <f t="shared" ca="1" si="217"/>
        <v>179949.5284379003</v>
      </c>
      <c r="K1404" s="1">
        <f t="shared" ca="1" si="214"/>
        <v>40.106601038994796</v>
      </c>
      <c r="L1404" s="6">
        <f t="shared" ca="1" si="215"/>
        <v>12451.993226392879</v>
      </c>
      <c r="M1404" s="7">
        <f t="shared" ca="1" si="218"/>
        <v>13.590885143189086</v>
      </c>
      <c r="N1404" s="8">
        <f ca="1">J1404/AVERAGE(L1284:L1403)</f>
        <v>16.887366309768471</v>
      </c>
      <c r="O1404" s="13">
        <f ca="1">1/M1404-(G1404/100-(((E1404/E1284)^(1/10))-1))</f>
        <v>4.9247979245253967E-2</v>
      </c>
      <c r="P1404" s="5">
        <f ca="1">((G1404/G1405+G1404/1200+((1+G1405/1200)^(-119))*(1-G1404/G1405)))</f>
        <v>0.99887189891126138</v>
      </c>
      <c r="Q1404" s="5">
        <f ca="1">Q1403*P1403*E1403/E1404</f>
        <v>15.151298584090739</v>
      </c>
      <c r="R1404" s="10">
        <f t="shared" ca="1" si="219"/>
        <v>0.13798440684227598</v>
      </c>
      <c r="S1404" s="10">
        <f t="shared" ca="1" si="220"/>
        <v>6.1788332359404174E-2</v>
      </c>
      <c r="T1404" s="10">
        <f t="shared" ca="1" si="221"/>
        <v>7.6196074482871801E-2</v>
      </c>
      <c r="U1404" s="10"/>
      <c r="V1404" s="11"/>
      <c r="W1404" s="12"/>
      <c r="X1404" s="12"/>
    </row>
    <row r="1405" spans="1:24" x14ac:dyDescent="0.2">
      <c r="A1405" s="3">
        <v>1987.12</v>
      </c>
      <c r="B1405" s="4">
        <v>241</v>
      </c>
      <c r="C1405" s="1">
        <v>8.81</v>
      </c>
      <c r="D1405" s="4">
        <v>17.5</v>
      </c>
      <c r="E1405" s="4">
        <v>115.4</v>
      </c>
      <c r="F1405" s="1">
        <f t="shared" ca="1" si="216"/>
        <v>1987.9583333332271</v>
      </c>
      <c r="G1405" s="5">
        <v>8.99</v>
      </c>
      <c r="H1405" s="1">
        <f t="shared" ca="1" si="212"/>
        <v>570.13624783362218</v>
      </c>
      <c r="I1405" s="1">
        <f t="shared" ca="1" si="213"/>
        <v>20.841910138648178</v>
      </c>
      <c r="J1405" s="6">
        <f t="shared" ca="1" si="217"/>
        <v>177550.81346528762</v>
      </c>
      <c r="K1405" s="1">
        <f t="shared" ca="1" si="214"/>
        <v>41.399935008665508</v>
      </c>
      <c r="L1405" s="6">
        <f t="shared" ca="1" si="215"/>
        <v>12892.693923827939</v>
      </c>
      <c r="M1405" s="7">
        <f t="shared" ca="1" si="218"/>
        <v>13.389028514426967</v>
      </c>
      <c r="N1405" s="8">
        <f ca="1">J1405/AVERAGE(L1285:L1404)</f>
        <v>16.622494633999853</v>
      </c>
      <c r="O1405" s="13">
        <f ca="1">1/M1405-(G1405/100-(((E1405/E1285)^(1/10))-1))</f>
        <v>4.871401448491447E-2</v>
      </c>
      <c r="P1405" s="5">
        <f ca="1">((G1405/G1406+G1405/1200+((1+G1406/1200)^(-119))*(1-G1405/G1406)))</f>
        <v>1.028730231232527</v>
      </c>
      <c r="Q1405" s="5">
        <f ca="1">Q1404*P1404*E1404/E1405</f>
        <v>15.134206387662223</v>
      </c>
      <c r="R1405" s="10">
        <f t="shared" ca="1" si="219"/>
        <v>0.14262186698497015</v>
      </c>
      <c r="S1405" s="10">
        <f t="shared" ca="1" si="220"/>
        <v>6.3114654338094267E-2</v>
      </c>
      <c r="T1405" s="10">
        <f t="shared" ca="1" si="221"/>
        <v>7.950721264687588E-2</v>
      </c>
      <c r="U1405" s="10"/>
      <c r="V1405" s="11"/>
      <c r="W1405" s="12"/>
      <c r="X1405" s="12"/>
    </row>
    <row r="1406" spans="1:24" x14ac:dyDescent="0.2">
      <c r="A1406" s="3">
        <v>1988.01</v>
      </c>
      <c r="B1406" s="4">
        <v>250.5</v>
      </c>
      <c r="C1406" s="1">
        <v>8.8566699999999994</v>
      </c>
      <c r="D1406" s="4">
        <v>17.863299999999999</v>
      </c>
      <c r="E1406" s="4">
        <v>115.7</v>
      </c>
      <c r="F1406" s="1">
        <f t="shared" ca="1" si="216"/>
        <v>1988.0416666665603</v>
      </c>
      <c r="G1406" s="5">
        <v>8.67</v>
      </c>
      <c r="H1406" s="1">
        <f t="shared" ca="1" si="212"/>
        <v>591.0739109766638</v>
      </c>
      <c r="I1406" s="1">
        <f t="shared" ca="1" si="213"/>
        <v>20.897990319878993</v>
      </c>
      <c r="J1406" s="6">
        <f t="shared" ca="1" si="217"/>
        <v>184613.51775190924</v>
      </c>
      <c r="K1406" s="1">
        <f t="shared" ca="1" si="214"/>
        <v>42.149822730337071</v>
      </c>
      <c r="L1406" s="6">
        <f t="shared" ca="1" si="215"/>
        <v>13164.896813004711</v>
      </c>
      <c r="M1406" s="7">
        <f t="shared" ca="1" si="218"/>
        <v>13.89833668356914</v>
      </c>
      <c r="N1406" s="8">
        <f ca="1">J1406/AVERAGE(L1286:L1405)</f>
        <v>17.23746480175739</v>
      </c>
      <c r="O1406" s="13">
        <f ca="1">1/M1406-(G1406/100-(((E1406/E1286)^(1/10))-1))</f>
        <v>4.8770254494573964E-2</v>
      </c>
      <c r="P1406" s="5">
        <f ca="1">((G1406/G1407+G1406/1200+((1+G1407/1200)^(-119))*(1-G1406/G1407)))</f>
        <v>1.0383636955621693</v>
      </c>
      <c r="Q1406" s="5">
        <f ca="1">Q1405*P1405*E1405/E1406</f>
        <v>15.528646538247564</v>
      </c>
      <c r="R1406" s="10">
        <f t="shared" ca="1" si="219"/>
        <v>0.13823197341745064</v>
      </c>
      <c r="S1406" s="10">
        <f t="shared" ca="1" si="220"/>
        <v>6.284914000079489E-2</v>
      </c>
      <c r="T1406" s="10">
        <f t="shared" ca="1" si="221"/>
        <v>7.5382833416655748E-2</v>
      </c>
      <c r="U1406" s="10"/>
      <c r="V1406" s="11"/>
      <c r="W1406" s="12"/>
      <c r="X1406" s="12"/>
    </row>
    <row r="1407" spans="1:24" x14ac:dyDescent="0.2">
      <c r="A1407" s="3">
        <v>1988.02</v>
      </c>
      <c r="B1407" s="4">
        <v>258.10000000000002</v>
      </c>
      <c r="C1407" s="1">
        <v>8.9033300000000004</v>
      </c>
      <c r="D1407" s="4">
        <v>18.226700000000001</v>
      </c>
      <c r="E1407" s="4">
        <v>116</v>
      </c>
      <c r="F1407" s="1">
        <f t="shared" ca="1" si="216"/>
        <v>1988.1249999998936</v>
      </c>
      <c r="G1407" s="5">
        <v>8.2100000000000009</v>
      </c>
      <c r="H1407" s="1">
        <f t="shared" ca="1" si="212"/>
        <v>607.43167500000004</v>
      </c>
      <c r="I1407" s="1">
        <f t="shared" ca="1" si="213"/>
        <v>20.953756896465517</v>
      </c>
      <c r="J1407" s="6">
        <f t="shared" ca="1" si="217"/>
        <v>190268.0163310786</v>
      </c>
      <c r="K1407" s="1">
        <f t="shared" ca="1" si="214"/>
        <v>42.896067069827588</v>
      </c>
      <c r="L1407" s="6">
        <f t="shared" ca="1" si="215"/>
        <v>13436.489939022358</v>
      </c>
      <c r="M1407" s="7">
        <f t="shared" ca="1" si="218"/>
        <v>14.298270962469523</v>
      </c>
      <c r="N1407" s="8">
        <f ca="1">J1407/AVERAGE(L1287:L1406)</f>
        <v>17.714126170441705</v>
      </c>
      <c r="O1407" s="13">
        <f ca="1">1/M1407-(G1407/100-(((E1407/E1287)^(1/10))-1))</f>
        <v>5.0954722160582042E-2</v>
      </c>
      <c r="P1407" s="5">
        <f ca="1">((G1407/G1408+G1407/1200+((1+G1408/1200)^(-119))*(1-G1407/G1408)))</f>
        <v>0.99608508963190345</v>
      </c>
      <c r="Q1407" s="5">
        <f ca="1">Q1406*P1406*E1406/E1407</f>
        <v>16.082681816516534</v>
      </c>
      <c r="R1407" s="10">
        <f t="shared" ca="1" si="219"/>
        <v>0.14165589311359028</v>
      </c>
      <c r="S1407" s="10">
        <f t="shared" ca="1" si="220"/>
        <v>5.918023773368275E-2</v>
      </c>
      <c r="T1407" s="10">
        <f t="shared" ca="1" si="221"/>
        <v>8.2475655379907531E-2</v>
      </c>
      <c r="U1407" s="10"/>
      <c r="V1407" s="11"/>
      <c r="W1407" s="12"/>
      <c r="X1407" s="12"/>
    </row>
    <row r="1408" spans="1:24" x14ac:dyDescent="0.2">
      <c r="A1408" s="3">
        <v>1988.03</v>
      </c>
      <c r="B1408" s="4">
        <v>265.7</v>
      </c>
      <c r="C1408" s="1">
        <v>8.9499999999999993</v>
      </c>
      <c r="D1408" s="4">
        <v>18.59</v>
      </c>
      <c r="E1408" s="4">
        <v>116.5</v>
      </c>
      <c r="F1408" s="1">
        <f t="shared" ca="1" si="216"/>
        <v>1988.2083333332268</v>
      </c>
      <c r="G1408" s="5">
        <v>8.3699999999999992</v>
      </c>
      <c r="H1408" s="1">
        <f t="shared" ca="1" si="212"/>
        <v>622.63430987124457</v>
      </c>
      <c r="I1408" s="1">
        <f t="shared" ca="1" si="213"/>
        <v>20.97319184549356</v>
      </c>
      <c r="J1408" s="6">
        <f t="shared" ca="1" si="217"/>
        <v>195577.45158128755</v>
      </c>
      <c r="K1408" s="1">
        <f t="shared" ca="1" si="214"/>
        <v>43.563311330472096</v>
      </c>
      <c r="L1408" s="6">
        <f t="shared" ca="1" si="215"/>
        <v>13683.796856967012</v>
      </c>
      <c r="M1408" s="7">
        <f t="shared" ca="1" si="218"/>
        <v>14.668946811103458</v>
      </c>
      <c r="N1408" s="8">
        <f ca="1">J1408/AVERAGE(L1288:L1407)</f>
        <v>18.152060554951014</v>
      </c>
      <c r="O1408" s="13">
        <f ca="1">1/M1408-(G1408/100-(((E1408/E1288)^(1/10))-1))</f>
        <v>4.720299705962884E-2</v>
      </c>
      <c r="P1408" s="5">
        <f ca="1">((G1408/G1409+G1408/1200+((1+G1409/1200)^(-119))*(1-G1408/G1409)))</f>
        <v>0.98379483607185603</v>
      </c>
      <c r="Q1408" s="5">
        <f ca="1">Q1407*P1407*E1407/E1408</f>
        <v>15.950965397530005</v>
      </c>
      <c r="R1408" s="10">
        <f t="shared" ca="1" si="219"/>
        <v>0.14421543923692304</v>
      </c>
      <c r="S1408" s="10">
        <f t="shared" ca="1" si="220"/>
        <v>5.9704656860496863E-2</v>
      </c>
      <c r="T1408" s="10">
        <f t="shared" ca="1" si="221"/>
        <v>8.4510782376426175E-2</v>
      </c>
      <c r="U1408" s="10"/>
      <c r="V1408" s="11"/>
      <c r="W1408" s="12"/>
      <c r="X1408" s="12"/>
    </row>
    <row r="1409" spans="1:24" x14ac:dyDescent="0.2">
      <c r="A1409" s="3">
        <v>1988.04</v>
      </c>
      <c r="B1409" s="4">
        <v>262.60000000000002</v>
      </c>
      <c r="C1409" s="1">
        <v>9.0433299999999992</v>
      </c>
      <c r="D1409" s="4">
        <v>19.616700000000002</v>
      </c>
      <c r="E1409" s="4">
        <v>117.1</v>
      </c>
      <c r="F1409" s="1">
        <f t="shared" ca="1" si="216"/>
        <v>1988.2916666665601</v>
      </c>
      <c r="G1409" s="5">
        <v>8.7200000000000006</v>
      </c>
      <c r="H1409" s="1">
        <f t="shared" ca="1" si="212"/>
        <v>612.21680444064907</v>
      </c>
      <c r="I1409" s="1">
        <f t="shared" ca="1" si="213"/>
        <v>21.083315285994875</v>
      </c>
      <c r="J1409" s="6">
        <f t="shared" ca="1" si="217"/>
        <v>192857.05742018885</v>
      </c>
      <c r="K1409" s="1">
        <f t="shared" ca="1" si="214"/>
        <v>45.733714347566185</v>
      </c>
      <c r="L1409" s="6">
        <f t="shared" ca="1" si="215"/>
        <v>14406.7747079003</v>
      </c>
      <c r="M1409" s="7">
        <f t="shared" ca="1" si="218"/>
        <v>14.433316420838944</v>
      </c>
      <c r="N1409" s="8">
        <f ca="1">J1409/AVERAGE(L1289:L1408)</f>
        <v>17.840595093043461</v>
      </c>
      <c r="O1409" s="13">
        <f ca="1">1/M1409-(G1409/100-(((E1409/E1289)^(1/10))-1))</f>
        <v>4.4527058308336573E-2</v>
      </c>
      <c r="P1409" s="5">
        <f ca="1">((G1409/G1410+G1409/1200+((1+G1410/1200)^(-119))*(1-G1409/G1410)))</f>
        <v>0.98314430327257019</v>
      </c>
      <c r="Q1409" s="5">
        <f ca="1">Q1408*P1408*E1408/E1409</f>
        <v>15.61207186810015</v>
      </c>
      <c r="R1409" s="10">
        <f t="shared" ca="1" si="219"/>
        <v>0.14945155386379416</v>
      </c>
      <c r="S1409" s="10">
        <f t="shared" ca="1" si="220"/>
        <v>6.2365595392906759E-2</v>
      </c>
      <c r="T1409" s="10">
        <f t="shared" ca="1" si="221"/>
        <v>8.7085958470887403E-2</v>
      </c>
      <c r="U1409" s="10"/>
      <c r="V1409" s="11"/>
      <c r="W1409" s="12"/>
      <c r="X1409" s="12"/>
    </row>
    <row r="1410" spans="1:24" x14ac:dyDescent="0.2">
      <c r="A1410" s="3">
        <v>1988.05</v>
      </c>
      <c r="B1410" s="4">
        <v>256.10000000000002</v>
      </c>
      <c r="C1410" s="1">
        <v>9.1366700000000005</v>
      </c>
      <c r="D1410" s="4">
        <v>20.6433</v>
      </c>
      <c r="E1410" s="4">
        <v>117.5</v>
      </c>
      <c r="F1410" s="1">
        <f t="shared" ca="1" si="216"/>
        <v>1988.3749999998934</v>
      </c>
      <c r="G1410" s="5">
        <v>9.09</v>
      </c>
      <c r="H1410" s="1">
        <f t="shared" ca="1" si="212"/>
        <v>595.03036851063825</v>
      </c>
      <c r="I1410" s="1">
        <f t="shared" ca="1" si="213"/>
        <v>21.228411234127663</v>
      </c>
      <c r="J1410" s="6">
        <f t="shared" ca="1" si="217"/>
        <v>188000.35519355556</v>
      </c>
      <c r="K1410" s="1">
        <f t="shared" ca="1" si="214"/>
        <v>47.963258126808512</v>
      </c>
      <c r="L1410" s="6">
        <f t="shared" ca="1" si="215"/>
        <v>15154.032535599867</v>
      </c>
      <c r="M1410" s="7">
        <f t="shared" ca="1" si="218"/>
        <v>14.03189134802777</v>
      </c>
      <c r="N1410" s="8">
        <f ca="1">J1410/AVERAGE(L1290:L1409)</f>
        <v>17.325317986212699</v>
      </c>
      <c r="O1410" s="13">
        <f ca="1">1/M1410-(G1410/100-(((E1410/E1290)^(1/10))-1))</f>
        <v>4.2178685061003071E-2</v>
      </c>
      <c r="P1410" s="5">
        <f ca="1">((G1410/G1411+G1410/1200+((1+G1411/1200)^(-119))*(1-G1410/G1411)))</f>
        <v>1.0187384727016691</v>
      </c>
      <c r="Q1410" s="5">
        <f ca="1">Q1409*P1409*E1409/E1410</f>
        <v>15.296667878487494</v>
      </c>
      <c r="R1410" s="10">
        <f t="shared" ca="1" si="219"/>
        <v>0.15191947926139182</v>
      </c>
      <c r="S1410" s="10">
        <f t="shared" ca="1" si="220"/>
        <v>6.4758539388930059E-2</v>
      </c>
      <c r="T1410" s="10">
        <f t="shared" ca="1" si="221"/>
        <v>8.7160939872461762E-2</v>
      </c>
      <c r="U1410" s="10"/>
      <c r="V1410" s="11"/>
      <c r="W1410" s="12"/>
      <c r="X1410" s="12"/>
    </row>
    <row r="1411" spans="1:24" x14ac:dyDescent="0.2">
      <c r="A1411" s="3">
        <v>1988.06</v>
      </c>
      <c r="B1411" s="4">
        <v>270.7</v>
      </c>
      <c r="C1411" s="1">
        <v>9.23</v>
      </c>
      <c r="D1411" s="4">
        <v>21.67</v>
      </c>
      <c r="E1411" s="4">
        <v>118</v>
      </c>
      <c r="F1411" s="1">
        <f t="shared" ca="1" si="216"/>
        <v>1988.4583333332266</v>
      </c>
      <c r="G1411" s="5">
        <v>8.92</v>
      </c>
      <c r="H1411" s="1">
        <f t="shared" ref="H1411:H1474" ca="1" si="222">B1411*$E$1815/E1411</f>
        <v>626.28739067796596</v>
      </c>
      <c r="I1411" s="1">
        <f t="shared" ref="I1411:I1474" ca="1" si="223">C1411*$E$1815/E1411</f>
        <v>21.35438720338983</v>
      </c>
      <c r="J1411" s="6">
        <f t="shared" ca="1" si="217"/>
        <v>198438.28289724758</v>
      </c>
      <c r="K1411" s="1">
        <f t="shared" ref="K1411:K1474" ca="1" si="224">D1411*$E$1815/E1411</f>
        <v>50.135381440677968</v>
      </c>
      <c r="L1411" s="6">
        <f t="shared" ref="L1411:L1474" ca="1" si="225">K1411*(J1411/H1411)</f>
        <v>15885.325417005381</v>
      </c>
      <c r="M1411" s="7">
        <f t="shared" ca="1" si="218"/>
        <v>14.766468647879615</v>
      </c>
      <c r="N1411" s="8">
        <f ca="1">J1411/AVERAGE(L1291:L1410)</f>
        <v>18.208235569514819</v>
      </c>
      <c r="O1411" s="13">
        <f ca="1">1/M1411-(G1411/100-(((E1411/E1291)^(1/10))-1))</f>
        <v>3.9638410850633077E-2</v>
      </c>
      <c r="P1411" s="5">
        <f ca="1">((G1411/G1412+G1411/1200+((1+G1412/1200)^(-119))*(1-G1411/G1412)))</f>
        <v>0.99829434380981263</v>
      </c>
      <c r="Q1411" s="5">
        <f ca="1">Q1410*P1410*E1410/E1411</f>
        <v>15.517273122497594</v>
      </c>
      <c r="R1411" s="10">
        <f t="shared" ca="1" si="219"/>
        <v>0.14570549563330748</v>
      </c>
      <c r="S1411" s="10">
        <f t="shared" ca="1" si="220"/>
        <v>6.4809484650063309E-2</v>
      </c>
      <c r="T1411" s="10">
        <f t="shared" ca="1" si="221"/>
        <v>8.0896010983244171E-2</v>
      </c>
      <c r="U1411" s="10"/>
      <c r="V1411" s="11"/>
      <c r="W1411" s="12"/>
      <c r="X1411" s="12"/>
    </row>
    <row r="1412" spans="1:24" x14ac:dyDescent="0.2">
      <c r="A1412" s="3">
        <v>1988.07</v>
      </c>
      <c r="B1412" s="4">
        <v>269.10000000000002</v>
      </c>
      <c r="C1412" s="1">
        <v>9.3066700000000004</v>
      </c>
      <c r="D1412" s="4">
        <v>22.023299999999999</v>
      </c>
      <c r="E1412" s="4">
        <v>118.5</v>
      </c>
      <c r="F1412" s="1">
        <f t="shared" ref="F1412:F1475" ca="1" si="226">F1411+1/12</f>
        <v>1988.5416666665599</v>
      </c>
      <c r="G1412" s="5">
        <v>9.06</v>
      </c>
      <c r="H1412" s="1">
        <f t="shared" ca="1" si="222"/>
        <v>619.95871139240512</v>
      </c>
      <c r="I1412" s="1">
        <f t="shared" ca="1" si="223"/>
        <v>21.440918396708859</v>
      </c>
      <c r="J1412" s="6">
        <f t="shared" ref="J1412:J1475" ca="1" si="227">J1411*((H1412+(I1412/12))/H1411)</f>
        <v>196999.17680742755</v>
      </c>
      <c r="K1412" s="1">
        <f t="shared" ca="1" si="224"/>
        <v>50.737780336708859</v>
      </c>
      <c r="L1412" s="6">
        <f t="shared" ca="1" si="225"/>
        <v>16122.526832341207</v>
      </c>
      <c r="M1412" s="7">
        <f t="shared" ca="1" si="218"/>
        <v>14.608315717522098</v>
      </c>
      <c r="N1412" s="8">
        <f ca="1">J1412/AVERAGE(L1292:L1411)</f>
        <v>17.988763201028409</v>
      </c>
      <c r="O1412" s="13">
        <f ca="1">1/M1412-(G1412/100-(((E1412/E1292)^(1/10))-1))</f>
        <v>3.8609675495086246E-2</v>
      </c>
      <c r="P1412" s="5">
        <f ca="1">((G1412/G1413+G1412/1200+((1+G1413/1200)^(-119))*(1-G1412/G1413)))</f>
        <v>0.99460428504699416</v>
      </c>
      <c r="Q1412" s="5">
        <f ca="1">Q1411*P1411*E1411/E1412</f>
        <v>15.425443938952597</v>
      </c>
      <c r="R1412" s="10">
        <f t="shared" ca="1" si="219"/>
        <v>0.15142125977307908</v>
      </c>
      <c r="S1412" s="10">
        <f t="shared" ca="1" si="220"/>
        <v>6.6122269687267643E-2</v>
      </c>
      <c r="T1412" s="10">
        <f t="shared" ca="1" si="221"/>
        <v>8.5298990085811432E-2</v>
      </c>
      <c r="U1412" s="10"/>
      <c r="V1412" s="11"/>
      <c r="W1412" s="12"/>
      <c r="X1412" s="12"/>
    </row>
    <row r="1413" spans="1:24" x14ac:dyDescent="0.2">
      <c r="A1413" s="3">
        <v>1988.08</v>
      </c>
      <c r="B1413" s="4">
        <v>263.7</v>
      </c>
      <c r="C1413" s="1">
        <v>9.3833300000000008</v>
      </c>
      <c r="D1413" s="4">
        <v>22.3767</v>
      </c>
      <c r="E1413" s="4">
        <v>119</v>
      </c>
      <c r="F1413" s="1">
        <f t="shared" ca="1" si="226"/>
        <v>1988.6249999998931</v>
      </c>
      <c r="G1413" s="5">
        <v>9.26</v>
      </c>
      <c r="H1413" s="1">
        <f t="shared" ca="1" si="222"/>
        <v>604.96547142857139</v>
      </c>
      <c r="I1413" s="1">
        <f t="shared" ca="1" si="223"/>
        <v>21.526699495714286</v>
      </c>
      <c r="J1413" s="6">
        <f t="shared" ca="1" si="227"/>
        <v>192804.92853019145</v>
      </c>
      <c r="K1413" s="1">
        <f t="shared" ca="1" si="224"/>
        <v>51.335346471428565</v>
      </c>
      <c r="L1413" s="6">
        <f t="shared" ca="1" si="225"/>
        <v>16360.781358519282</v>
      </c>
      <c r="M1413" s="7">
        <f t="shared" ca="1" si="218"/>
        <v>14.244946310675653</v>
      </c>
      <c r="N1413" s="8">
        <f ca="1">J1413/AVERAGE(L1293:L1412)</f>
        <v>17.51872593389567</v>
      </c>
      <c r="O1413" s="13">
        <f ca="1">1/M1413-(G1413/100-(((E1413/E1293)^(1/10))-1))</f>
        <v>3.8319223452196433E-2</v>
      </c>
      <c r="P1413" s="5">
        <f ca="1">((G1413/G1414+G1413/1200+((1+G1414/1200)^(-119))*(1-G1413/G1414)))</f>
        <v>1.0260567691250402</v>
      </c>
      <c r="Q1413" s="5">
        <f ca="1">Q1412*P1412*E1412/E1413</f>
        <v>15.277749562113286</v>
      </c>
      <c r="R1413" s="10">
        <f t="shared" ca="1" si="219"/>
        <v>0.14545422414527631</v>
      </c>
      <c r="S1413" s="10">
        <f t="shared" ca="1" si="220"/>
        <v>6.8478382298141849E-2</v>
      </c>
      <c r="T1413" s="10">
        <f t="shared" ca="1" si="221"/>
        <v>7.6975841847134463E-2</v>
      </c>
      <c r="U1413" s="10"/>
      <c r="V1413" s="11"/>
      <c r="W1413" s="12"/>
      <c r="X1413" s="12"/>
    </row>
    <row r="1414" spans="1:24" x14ac:dyDescent="0.2">
      <c r="A1414" s="3">
        <v>1988.09</v>
      </c>
      <c r="B1414" s="4">
        <v>268</v>
      </c>
      <c r="C1414" s="1">
        <v>9.4600000000000009</v>
      </c>
      <c r="D1414" s="4">
        <v>22.73</v>
      </c>
      <c r="E1414" s="4">
        <v>119.8</v>
      </c>
      <c r="F1414" s="1">
        <f t="shared" ca="1" si="226"/>
        <v>1988.7083333332264</v>
      </c>
      <c r="G1414" s="5">
        <v>8.98</v>
      </c>
      <c r="H1414" s="1">
        <f t="shared" ca="1" si="222"/>
        <v>610.72457429048404</v>
      </c>
      <c r="I1414" s="1">
        <f t="shared" ca="1" si="223"/>
        <v>21.557665943238732</v>
      </c>
      <c r="J1414" s="6">
        <f t="shared" ca="1" si="227"/>
        <v>195212.92067400384</v>
      </c>
      <c r="K1414" s="1">
        <f t="shared" ca="1" si="224"/>
        <v>51.797647662771283</v>
      </c>
      <c r="L1414" s="6">
        <f t="shared" ca="1" si="225"/>
        <v>16556.677936269058</v>
      </c>
      <c r="M1414" s="7">
        <f t="shared" ca="1" si="218"/>
        <v>14.369428776140159</v>
      </c>
      <c r="N1414" s="8">
        <f ca="1">J1414/AVERAGE(L1294:L1413)</f>
        <v>17.648292003694401</v>
      </c>
      <c r="O1414" s="13">
        <f ca="1">1/M1414-(G1414/100-(((E1414/E1294)^(1/10))-1))</f>
        <v>4.0421236973085861E-2</v>
      </c>
      <c r="P1414" s="5">
        <f ca="1">((G1414/G1415+G1414/1200+((1+G1415/1200)^(-119))*(1-G1414/G1415)))</f>
        <v>1.019363978978598</v>
      </c>
      <c r="Q1414" s="5">
        <f ca="1">Q1413*P1413*E1413/E1414</f>
        <v>15.57115829940911</v>
      </c>
      <c r="R1414" s="10">
        <f t="shared" ca="1" si="219"/>
        <v>0.1381631772933567</v>
      </c>
      <c r="S1414" s="10">
        <f t="shared" ca="1" si="220"/>
        <v>7.1142595418593579E-2</v>
      </c>
      <c r="T1414" s="10">
        <f t="shared" ca="1" si="221"/>
        <v>6.7020581874763119E-2</v>
      </c>
      <c r="U1414" s="10"/>
      <c r="V1414" s="11"/>
      <c r="W1414" s="12"/>
      <c r="X1414" s="12"/>
    </row>
    <row r="1415" spans="1:24" x14ac:dyDescent="0.2">
      <c r="A1415" s="3">
        <v>1988.1</v>
      </c>
      <c r="B1415" s="4">
        <v>277.39999999999998</v>
      </c>
      <c r="C1415" s="1">
        <v>9.5500000000000007</v>
      </c>
      <c r="D1415" s="4">
        <v>23.0733</v>
      </c>
      <c r="E1415" s="4">
        <v>120.2</v>
      </c>
      <c r="F1415" s="1">
        <f t="shared" ca="1" si="226"/>
        <v>1988.7916666665596</v>
      </c>
      <c r="G1415" s="5">
        <v>8.8000000000000007</v>
      </c>
      <c r="H1415" s="1">
        <f t="shared" ca="1" si="222"/>
        <v>630.04186522462555</v>
      </c>
      <c r="I1415" s="1">
        <f t="shared" ca="1" si="223"/>
        <v>21.690338186356072</v>
      </c>
      <c r="J1415" s="6">
        <f t="shared" ca="1" si="227"/>
        <v>201965.28960103003</v>
      </c>
      <c r="K1415" s="1">
        <f t="shared" ca="1" si="224"/>
        <v>52.404992678036599</v>
      </c>
      <c r="L1415" s="6">
        <f t="shared" ca="1" si="225"/>
        <v>16798.867038757919</v>
      </c>
      <c r="M1415" s="7">
        <f t="shared" ca="1" si="218"/>
        <v>14.811450153277725</v>
      </c>
      <c r="N1415" s="8">
        <f ca="1">J1415/AVERAGE(L1295:L1414)</f>
        <v>18.165517397941169</v>
      </c>
      <c r="O1415" s="13">
        <f ca="1">1/M1415-(G1415/100-(((E1415/E1295)^(1/10))-1))</f>
        <v>3.9545427218485307E-2</v>
      </c>
      <c r="P1415" s="5">
        <f ca="1">((G1415/G1416+G1415/1200+((1+G1416/1200)^(-119))*(1-G1415/G1416)))</f>
        <v>0.99684437266514558</v>
      </c>
      <c r="Q1415" s="5">
        <f ca="1">Q1414*P1414*E1414/E1415</f>
        <v>15.819856989939071</v>
      </c>
      <c r="R1415" s="10">
        <f t="shared" ca="1" si="219"/>
        <v>0.13547813605330083</v>
      </c>
      <c r="S1415" s="10">
        <f t="shared" ca="1" si="220"/>
        <v>7.1969206543410325E-2</v>
      </c>
      <c r="T1415" s="10">
        <f t="shared" ca="1" si="221"/>
        <v>6.350892950989051E-2</v>
      </c>
      <c r="U1415" s="10"/>
      <c r="V1415" s="11"/>
      <c r="W1415" s="12"/>
      <c r="X1415" s="12"/>
    </row>
    <row r="1416" spans="1:24" x14ac:dyDescent="0.2">
      <c r="A1416" s="3">
        <v>1988.11</v>
      </c>
      <c r="B1416" s="4">
        <v>271</v>
      </c>
      <c r="C1416" s="1">
        <v>9.64</v>
      </c>
      <c r="D1416" s="4">
        <v>23.416699999999999</v>
      </c>
      <c r="E1416" s="4">
        <v>120.3</v>
      </c>
      <c r="F1416" s="1">
        <f t="shared" ca="1" si="226"/>
        <v>1988.8749999998929</v>
      </c>
      <c r="G1416" s="5">
        <v>8.9600000000000009</v>
      </c>
      <c r="H1416" s="1">
        <f t="shared" ca="1" si="222"/>
        <v>614.99428927680799</v>
      </c>
      <c r="I1416" s="1">
        <f t="shared" ca="1" si="223"/>
        <v>21.876549625935162</v>
      </c>
      <c r="J1416" s="6">
        <f t="shared" ca="1" si="227"/>
        <v>197726.05375318238</v>
      </c>
      <c r="K1416" s="1">
        <f t="shared" ca="1" si="224"/>
        <v>53.140726102244379</v>
      </c>
      <c r="L1416" s="6">
        <f t="shared" ca="1" si="225"/>
        <v>17085.209162074338</v>
      </c>
      <c r="M1416" s="7">
        <f t="shared" ca="1" si="218"/>
        <v>14.445530680872885</v>
      </c>
      <c r="N1416" s="8">
        <f ca="1">J1416/AVERAGE(L1296:L1415)</f>
        <v>17.692871543397203</v>
      </c>
      <c r="O1416" s="13">
        <f ca="1">1/M1416-(G1416/100-(((E1416/E1296)^(1/10))-1))</f>
        <v>3.9271002237617883E-2</v>
      </c>
      <c r="P1416" s="5">
        <f ca="1">((G1416/G1417+G1416/1200+((1+G1417/1200)^(-119))*(1-G1416/G1417)))</f>
        <v>0.99769560940182367</v>
      </c>
      <c r="Q1416" s="5">
        <f ca="1">Q1415*P1415*E1415/E1416</f>
        <v>15.756826576042673</v>
      </c>
      <c r="R1416" s="10">
        <f t="shared" ca="1" si="219"/>
        <v>0.14980021837972379</v>
      </c>
      <c r="S1416" s="10">
        <f t="shared" ca="1" si="220"/>
        <v>7.0251831338317583E-2</v>
      </c>
      <c r="T1416" s="10">
        <f t="shared" ca="1" si="221"/>
        <v>7.954838704140621E-2</v>
      </c>
      <c r="U1416" s="10"/>
      <c r="V1416" s="11"/>
      <c r="W1416" s="12"/>
      <c r="X1416" s="12"/>
    </row>
    <row r="1417" spans="1:24" x14ac:dyDescent="0.2">
      <c r="A1417" s="3">
        <v>1988.12</v>
      </c>
      <c r="B1417" s="4">
        <v>276.5</v>
      </c>
      <c r="C1417" s="1">
        <v>9.75</v>
      </c>
      <c r="D1417" s="4">
        <v>23.75</v>
      </c>
      <c r="E1417" s="4">
        <v>120.5</v>
      </c>
      <c r="F1417" s="1">
        <f t="shared" ca="1" si="226"/>
        <v>1988.9583333332262</v>
      </c>
      <c r="G1417" s="5">
        <v>9.11</v>
      </c>
      <c r="H1417" s="1">
        <f t="shared" ca="1" si="222"/>
        <v>626.43426970954351</v>
      </c>
      <c r="I1417" s="1">
        <f t="shared" ca="1" si="223"/>
        <v>22.089454356846474</v>
      </c>
      <c r="J1417" s="6">
        <f t="shared" ca="1" si="227"/>
        <v>201995.93715165762</v>
      </c>
      <c r="K1417" s="1">
        <f t="shared" ca="1" si="224"/>
        <v>53.807645228215769</v>
      </c>
      <c r="L1417" s="6">
        <f t="shared" ca="1" si="225"/>
        <v>17350.46476438289</v>
      </c>
      <c r="M1417" s="7">
        <f t="shared" ca="1" si="218"/>
        <v>14.702086748571997</v>
      </c>
      <c r="N1417" s="8">
        <f ca="1">J1417/AVERAGE(L1297:L1416)</f>
        <v>17.981586492014156</v>
      </c>
      <c r="O1417" s="13">
        <f ca="1">1/M1417-(G1417/100-(((E1417/E1297)^(1/10))-1))</f>
        <v>3.6268450358792836E-2</v>
      </c>
      <c r="P1417" s="5">
        <f ca="1">((G1417/G1418+G1417/1200+((1+G1418/1200)^(-119))*(1-G1417/G1418)))</f>
        <v>1.0088955782014826</v>
      </c>
      <c r="Q1417" s="5">
        <f ca="1">Q1416*P1416*E1416/E1417</f>
        <v>15.694424549134908</v>
      </c>
      <c r="R1417" s="10">
        <f t="shared" ca="1" si="219"/>
        <v>0.15204074375042187</v>
      </c>
      <c r="S1417" s="10">
        <f t="shared" ca="1" si="220"/>
        <v>7.2685803796633142E-2</v>
      </c>
      <c r="T1417" s="10">
        <f t="shared" ca="1" si="221"/>
        <v>7.9354939953788728E-2</v>
      </c>
      <c r="U1417" s="10"/>
      <c r="V1417" s="11"/>
      <c r="W1417" s="12"/>
      <c r="X1417" s="12"/>
    </row>
    <row r="1418" spans="1:24" x14ac:dyDescent="0.2">
      <c r="A1418" s="3">
        <v>1989.01</v>
      </c>
      <c r="B1418" s="4">
        <v>285.39999999999998</v>
      </c>
      <c r="C1418" s="1">
        <v>9.8133300000000006</v>
      </c>
      <c r="D1418" s="4">
        <v>24.16</v>
      </c>
      <c r="E1418" s="4">
        <v>121.1</v>
      </c>
      <c r="F1418" s="1">
        <f t="shared" ca="1" si="226"/>
        <v>1989.0416666665594</v>
      </c>
      <c r="G1418" s="5">
        <v>9.09</v>
      </c>
      <c r="H1418" s="1">
        <f t="shared" ca="1" si="222"/>
        <v>643.39435342691991</v>
      </c>
      <c r="I1418" s="1">
        <f t="shared" ca="1" si="223"/>
        <v>22.122778942939721</v>
      </c>
      <c r="J1418" s="6">
        <f t="shared" ca="1" si="227"/>
        <v>208059.23989610144</v>
      </c>
      <c r="K1418" s="1">
        <f t="shared" ca="1" si="224"/>
        <v>54.465338398018169</v>
      </c>
      <c r="L1418" s="6">
        <f t="shared" ca="1" si="225"/>
        <v>17612.86347543732</v>
      </c>
      <c r="M1418" s="7">
        <f t="shared" ca="1" si="218"/>
        <v>15.088072442713285</v>
      </c>
      <c r="N1418" s="8">
        <f ca="1">J1418/AVERAGE(L1298:L1417)</f>
        <v>18.425435496743212</v>
      </c>
      <c r="O1418" s="13">
        <f ca="1">1/M1418-(G1418/100-(((E1418/E1298)^(1/10))-1))</f>
        <v>3.4319933499708785E-2</v>
      </c>
      <c r="P1418" s="5">
        <f ca="1">((G1418/G1419+G1418/1200+((1+G1419/1200)^(-119))*(1-G1418/G1419)))</f>
        <v>1.0023769837262066</v>
      </c>
      <c r="Q1418" s="5">
        <f ca="1">Q1417*P1417*E1417/E1418</f>
        <v>15.755584486950456</v>
      </c>
      <c r="R1418" s="10">
        <f t="shared" ca="1" si="219"/>
        <v>0.15402822616148026</v>
      </c>
      <c r="S1418" s="10">
        <f t="shared" ca="1" si="220"/>
        <v>7.182926250160282E-2</v>
      </c>
      <c r="T1418" s="10">
        <f t="shared" ca="1" si="221"/>
        <v>8.2198963659877444E-2</v>
      </c>
      <c r="U1418" s="10"/>
      <c r="V1418" s="11"/>
      <c r="W1418" s="12"/>
      <c r="X1418" s="12"/>
    </row>
    <row r="1419" spans="1:24" x14ac:dyDescent="0.2">
      <c r="A1419" s="3">
        <v>1989.02</v>
      </c>
      <c r="B1419" s="4">
        <v>294</v>
      </c>
      <c r="C1419" s="1">
        <v>9.8966700000000003</v>
      </c>
      <c r="D1419" s="4">
        <v>24.56</v>
      </c>
      <c r="E1419" s="4">
        <v>121.6</v>
      </c>
      <c r="F1419" s="1">
        <f t="shared" ca="1" si="226"/>
        <v>1989.1249999998927</v>
      </c>
      <c r="G1419" s="5">
        <v>9.17</v>
      </c>
      <c r="H1419" s="1">
        <f t="shared" ca="1" si="222"/>
        <v>660.05659539473686</v>
      </c>
      <c r="I1419" s="1">
        <f t="shared" ca="1" si="223"/>
        <v>22.218919407976973</v>
      </c>
      <c r="J1419" s="6">
        <f t="shared" ca="1" si="227"/>
        <v>214046.19175833566</v>
      </c>
      <c r="K1419" s="1">
        <f t="shared" ca="1" si="224"/>
        <v>55.139421710526314</v>
      </c>
      <c r="L1419" s="6">
        <f t="shared" ca="1" si="225"/>
        <v>17880.865542805179</v>
      </c>
      <c r="M1419" s="7">
        <f t="shared" ca="1" si="218"/>
        <v>15.467060462734748</v>
      </c>
      <c r="N1419" s="8">
        <f ca="1">J1419/AVERAGE(L1299:L1418)</f>
        <v>18.857435717731345</v>
      </c>
      <c r="O1419" s="13">
        <f ca="1">1/M1419-(G1419/100-(((E1419/E1299)^(1/10))-1))</f>
        <v>3.109942441740994E-2</v>
      </c>
      <c r="P1419" s="5">
        <f ca="1">((G1419/G1420+G1419/1200+((1+G1420/1200)^(-119))*(1-G1419/G1420)))</f>
        <v>0.99539500079332033</v>
      </c>
      <c r="Q1419" s="5">
        <f ca="1">Q1418*P1418*E1418/E1419</f>
        <v>15.728096787541919</v>
      </c>
      <c r="R1419" s="10">
        <f t="shared" ca="1" si="219"/>
        <v>0.1505428762996861</v>
      </c>
      <c r="S1419" s="10">
        <f t="shared" ca="1" si="220"/>
        <v>6.9949108517790792E-2</v>
      </c>
      <c r="T1419" s="10">
        <f t="shared" ca="1" si="221"/>
        <v>8.0593767781895309E-2</v>
      </c>
      <c r="U1419" s="10"/>
      <c r="V1419" s="11"/>
      <c r="W1419" s="12"/>
      <c r="X1419" s="12"/>
    </row>
    <row r="1420" spans="1:24" x14ac:dyDescent="0.2">
      <c r="A1420" s="3">
        <v>1989.03</v>
      </c>
      <c r="B1420" s="4">
        <v>292.7</v>
      </c>
      <c r="C1420" s="1">
        <v>10.01</v>
      </c>
      <c r="D1420" s="4">
        <v>24.96</v>
      </c>
      <c r="E1420" s="4">
        <v>122.3</v>
      </c>
      <c r="F1420" s="1">
        <f t="shared" ca="1" si="226"/>
        <v>1989.2083333332259</v>
      </c>
      <c r="G1420" s="5">
        <v>9.36</v>
      </c>
      <c r="H1420" s="1">
        <f t="shared" ca="1" si="222"/>
        <v>653.37676287816839</v>
      </c>
      <c r="I1420" s="1">
        <f t="shared" ca="1" si="223"/>
        <v>22.344726328699917</v>
      </c>
      <c r="J1420" s="6">
        <f t="shared" ca="1" si="227"/>
        <v>212483.86247591017</v>
      </c>
      <c r="K1420" s="1">
        <f t="shared" ca="1" si="224"/>
        <v>55.716720196238761</v>
      </c>
      <c r="L1420" s="6">
        <f t="shared" ca="1" si="225"/>
        <v>18119.566817214618</v>
      </c>
      <c r="M1420" s="7">
        <f t="shared" ca="1" si="218"/>
        <v>15.298969108882359</v>
      </c>
      <c r="N1420" s="8">
        <f ca="1">J1420/AVERAGE(L1300:L1419)</f>
        <v>18.622276927610887</v>
      </c>
      <c r="O1420" s="13">
        <f ca="1">1/M1420-(G1420/100-(((E1420/E1300)^(1/10))-1))</f>
        <v>2.9450727706516799E-2</v>
      </c>
      <c r="P1420" s="5">
        <f ca="1">((G1420/G1421+G1420/1200+((1+G1421/1200)^(-119))*(1-G1420/G1421)))</f>
        <v>1.019490591915486</v>
      </c>
      <c r="Q1420" s="5">
        <f ca="1">Q1419*P1419*E1419/E1420</f>
        <v>15.566061651516151</v>
      </c>
      <c r="R1420" s="10">
        <f t="shared" ca="1" si="219"/>
        <v>0.15435889228086785</v>
      </c>
      <c r="S1420" s="10">
        <f t="shared" ca="1" si="220"/>
        <v>6.9267490958713207E-2</v>
      </c>
      <c r="T1420" s="10">
        <f t="shared" ca="1" si="221"/>
        <v>8.5091401322154647E-2</v>
      </c>
      <c r="U1420" s="10"/>
      <c r="V1420" s="11"/>
      <c r="W1420" s="12"/>
      <c r="X1420" s="12"/>
    </row>
    <row r="1421" spans="1:24" x14ac:dyDescent="0.2">
      <c r="A1421" s="3">
        <v>1989.04</v>
      </c>
      <c r="B1421" s="4">
        <v>302.3</v>
      </c>
      <c r="C1421" s="1">
        <v>10.0867</v>
      </c>
      <c r="D1421" s="4">
        <v>25.046700000000001</v>
      </c>
      <c r="E1421" s="4">
        <v>123.1</v>
      </c>
      <c r="F1421" s="1">
        <f t="shared" ca="1" si="226"/>
        <v>1989.2916666665592</v>
      </c>
      <c r="G1421" s="5">
        <v>9.18</v>
      </c>
      <c r="H1421" s="1">
        <f t="shared" ca="1" si="222"/>
        <v>670.42085215272141</v>
      </c>
      <c r="I1421" s="1">
        <f t="shared" ca="1" si="223"/>
        <v>22.369612998375306</v>
      </c>
      <c r="J1421" s="6">
        <f t="shared" ca="1" si="227"/>
        <v>218632.98290795909</v>
      </c>
      <c r="K1421" s="1">
        <f t="shared" ca="1" si="224"/>
        <v>55.546906905767671</v>
      </c>
      <c r="L1421" s="6">
        <f t="shared" ca="1" si="225"/>
        <v>18114.570734372406</v>
      </c>
      <c r="M1421" s="7">
        <f t="shared" ca="1" si="218"/>
        <v>15.686742656144585</v>
      </c>
      <c r="N1421" s="8">
        <f ca="1">J1421/AVERAGE(L1301:L1420)</f>
        <v>19.061417959765507</v>
      </c>
      <c r="O1421" s="13">
        <f ca="1">1/M1421-(G1421/100-(((E1421/E1301)^(1/10))-1))</f>
        <v>2.911932630234805E-2</v>
      </c>
      <c r="P1421" s="5">
        <f ca="1">((G1421/G1422+G1421/1200+((1+G1422/1200)^(-119))*(1-G1421/G1422)))</f>
        <v>1.028717272293509</v>
      </c>
      <c r="Q1421" s="5">
        <f ca="1">Q1420*P1420*E1420/E1421</f>
        <v>15.766321297022916</v>
      </c>
      <c r="R1421" s="10">
        <f t="shared" ca="1" si="219"/>
        <v>0.15503405201669485</v>
      </c>
      <c r="S1421" s="10">
        <f t="shared" ca="1" si="220"/>
        <v>6.8002900034639602E-2</v>
      </c>
      <c r="T1421" s="10">
        <f t="shared" ca="1" si="221"/>
        <v>8.7031151982055244E-2</v>
      </c>
      <c r="U1421" s="10"/>
      <c r="V1421" s="11"/>
      <c r="W1421" s="12"/>
      <c r="X1421" s="12"/>
    </row>
    <row r="1422" spans="1:24" x14ac:dyDescent="0.2">
      <c r="A1422" s="3">
        <v>1989.05</v>
      </c>
      <c r="B1422" s="4">
        <v>313.89999999999998</v>
      </c>
      <c r="C1422" s="1">
        <v>10.193300000000001</v>
      </c>
      <c r="D1422" s="4">
        <v>25.133299999999998</v>
      </c>
      <c r="E1422" s="4">
        <v>123.8</v>
      </c>
      <c r="F1422" s="1">
        <f t="shared" ca="1" si="226"/>
        <v>1989.3749999998925</v>
      </c>
      <c r="G1422" s="5">
        <v>8.86</v>
      </c>
      <c r="H1422" s="1">
        <f t="shared" ca="1" si="222"/>
        <v>692.2103529886914</v>
      </c>
      <c r="I1422" s="1">
        <f t="shared" ca="1" si="223"/>
        <v>22.478202584006464</v>
      </c>
      <c r="J1422" s="6">
        <f t="shared" ca="1" si="227"/>
        <v>226349.69287306664</v>
      </c>
      <c r="K1422" s="1">
        <f t="shared" ca="1" si="224"/>
        <v>55.423798868336021</v>
      </c>
      <c r="L1422" s="6">
        <f t="shared" ca="1" si="225"/>
        <v>18123.334615758667</v>
      </c>
      <c r="M1422" s="7">
        <f t="shared" ca="1" si="218"/>
        <v>16.186353538544552</v>
      </c>
      <c r="N1422" s="8">
        <f ca="1">J1422/AVERAGE(L1302:L1421)</f>
        <v>19.633569215559799</v>
      </c>
      <c r="O1422" s="13">
        <f ca="1">1/M1422-(G1422/100-(((E1422/E1302)^(1/10))-1))</f>
        <v>2.9612224452634353E-2</v>
      </c>
      <c r="P1422" s="5">
        <f ca="1">((G1422/G1423+G1422/1200+((1+G1423/1200)^(-119))*(1-G1422/G1423)))</f>
        <v>1.046527044792438</v>
      </c>
      <c r="Q1422" s="5">
        <f ca="1">Q1421*P1421*E1421/E1422</f>
        <v>16.127379761497444</v>
      </c>
      <c r="R1422" s="10">
        <f t="shared" ca="1" si="219"/>
        <v>0.15092075456629961</v>
      </c>
      <c r="S1422" s="10">
        <f t="shared" ca="1" si="220"/>
        <v>6.3099585755091114E-2</v>
      </c>
      <c r="T1422" s="10">
        <f t="shared" ca="1" si="221"/>
        <v>8.7821168811208494E-2</v>
      </c>
      <c r="U1422" s="10"/>
      <c r="V1422" s="11"/>
      <c r="W1422" s="12"/>
      <c r="X1422" s="12"/>
    </row>
    <row r="1423" spans="1:24" x14ac:dyDescent="0.2">
      <c r="A1423" s="3">
        <v>1989.06</v>
      </c>
      <c r="B1423" s="4">
        <v>323.7</v>
      </c>
      <c r="C1423" s="1">
        <v>10.37</v>
      </c>
      <c r="D1423" s="4">
        <v>25.22</v>
      </c>
      <c r="E1423" s="4">
        <v>124.1</v>
      </c>
      <c r="F1423" s="1">
        <f t="shared" ca="1" si="226"/>
        <v>1989.4583333332257</v>
      </c>
      <c r="G1423" s="5">
        <v>8.2799999999999994</v>
      </c>
      <c r="H1423" s="1">
        <f t="shared" ca="1" si="222"/>
        <v>712.09565753424647</v>
      </c>
      <c r="I1423" s="1">
        <f t="shared" ca="1" si="223"/>
        <v>22.812579452054791</v>
      </c>
      <c r="J1423" s="6">
        <f t="shared" ca="1" si="227"/>
        <v>233473.73291571185</v>
      </c>
      <c r="K1423" s="1">
        <f t="shared" ca="1" si="224"/>
        <v>55.480545205479444</v>
      </c>
      <c r="L1423" s="6">
        <f t="shared" ca="1" si="225"/>
        <v>18190.322966123735</v>
      </c>
      <c r="M1423" s="7">
        <f t="shared" ca="1" si="218"/>
        <v>16.641904235808585</v>
      </c>
      <c r="N1423" s="8">
        <f ca="1">J1423/AVERAGE(L1303:L1422)</f>
        <v>20.149986195019569</v>
      </c>
      <c r="O1423" s="13">
        <f ca="1">1/M1423-(G1423/100-(((E1423/E1303)^(1/10))-1))</f>
        <v>3.280169858994815E-2</v>
      </c>
      <c r="P1423" s="5">
        <f ca="1">((G1423/G1424+G1423/1200+((1+G1424/1200)^(-119))*(1-G1423/G1424)))</f>
        <v>1.0246450227166057</v>
      </c>
      <c r="Q1423" s="5">
        <f ca="1">Q1422*P1422*E1422/E1423</f>
        <v>16.836938745827617</v>
      </c>
      <c r="R1423" s="10">
        <f t="shared" ca="1" si="219"/>
        <v>0.14665589177332117</v>
      </c>
      <c r="S1423" s="10">
        <f t="shared" ca="1" si="220"/>
        <v>5.6140869351618328E-2</v>
      </c>
      <c r="T1423" s="10">
        <f t="shared" ca="1" si="221"/>
        <v>9.051502242170284E-2</v>
      </c>
      <c r="U1423" s="10"/>
      <c r="V1423" s="11"/>
      <c r="W1423" s="12"/>
      <c r="X1423" s="12"/>
    </row>
    <row r="1424" spans="1:24" x14ac:dyDescent="0.2">
      <c r="A1424" s="3">
        <v>1989.07</v>
      </c>
      <c r="B1424" s="4">
        <v>331.9</v>
      </c>
      <c r="C1424" s="1">
        <v>10.423299999999999</v>
      </c>
      <c r="D1424" s="4">
        <v>24.71</v>
      </c>
      <c r="E1424" s="4">
        <v>124.4</v>
      </c>
      <c r="F1424" s="1">
        <f t="shared" ca="1" si="226"/>
        <v>1989.541666666559</v>
      </c>
      <c r="G1424" s="5">
        <v>8.02</v>
      </c>
      <c r="H1424" s="1">
        <f t="shared" ca="1" si="222"/>
        <v>728.37375964630212</v>
      </c>
      <c r="I1424" s="1">
        <f t="shared" ca="1" si="223"/>
        <v>22.874535127813502</v>
      </c>
      <c r="J1424" s="6">
        <f t="shared" ca="1" si="227"/>
        <v>239435.79640916997</v>
      </c>
      <c r="K1424" s="1">
        <f t="shared" ca="1" si="224"/>
        <v>54.227525160771698</v>
      </c>
      <c r="L1424" s="6">
        <f t="shared" ca="1" si="225"/>
        <v>17826.02750608795</v>
      </c>
      <c r="M1424" s="7">
        <f t="shared" ca="1" si="218"/>
        <v>17.013407650499126</v>
      </c>
      <c r="N1424" s="8">
        <f ca="1">J1424/AVERAGE(L1304:L1423)</f>
        <v>20.562062434197969</v>
      </c>
      <c r="O1424" s="13">
        <f ca="1">1/M1424-(G1424/100-(((E1424/E1304)^(1/10))-1))</f>
        <v>3.3183324471873235E-2</v>
      </c>
      <c r="P1424" s="5">
        <f ca="1">((G1424/G1425+G1424/1200+((1+G1425/1200)^(-119))*(1-G1424/G1425)))</f>
        <v>1.0005646566168747</v>
      </c>
      <c r="Q1424" s="5">
        <f ca="1">Q1423*P1423*E1423/E1424</f>
        <v>17.210281258253637</v>
      </c>
      <c r="R1424" s="10">
        <f t="shared" ca="1" si="219"/>
        <v>0.14849376415557303</v>
      </c>
      <c r="S1424" s="10">
        <f t="shared" ca="1" si="220"/>
        <v>5.4893130935193657E-2</v>
      </c>
      <c r="T1424" s="10">
        <f t="shared" ca="1" si="221"/>
        <v>9.360063322037937E-2</v>
      </c>
      <c r="U1424" s="10"/>
      <c r="V1424" s="11"/>
      <c r="W1424" s="12"/>
      <c r="X1424" s="12"/>
    </row>
    <row r="1425" spans="1:24" x14ac:dyDescent="0.2">
      <c r="A1425" s="3">
        <v>1989.08</v>
      </c>
      <c r="B1425" s="4">
        <v>346.6</v>
      </c>
      <c r="C1425" s="1">
        <v>10.5467</v>
      </c>
      <c r="D1425" s="4">
        <v>24.2</v>
      </c>
      <c r="E1425" s="4">
        <v>124.6</v>
      </c>
      <c r="F1425" s="1">
        <f t="shared" ca="1" si="226"/>
        <v>1989.6249999998922</v>
      </c>
      <c r="G1425" s="5">
        <v>8.11</v>
      </c>
      <c r="H1425" s="1">
        <f t="shared" ca="1" si="222"/>
        <v>759.41283948635635</v>
      </c>
      <c r="I1425" s="1">
        <f t="shared" ca="1" si="223"/>
        <v>23.108192135634027</v>
      </c>
      <c r="J1425" s="6">
        <f t="shared" ca="1" si="227"/>
        <v>250272.18921219322</v>
      </c>
      <c r="K1425" s="1">
        <f t="shared" ca="1" si="224"/>
        <v>53.023054574638849</v>
      </c>
      <c r="L1425" s="6">
        <f t="shared" ca="1" si="225"/>
        <v>17474.284417008301</v>
      </c>
      <c r="M1425" s="7">
        <f t="shared" ca="1" si="218"/>
        <v>17.734251436577317</v>
      </c>
      <c r="N1425" s="8">
        <f ca="1">J1425/AVERAGE(L1305:L1424)</f>
        <v>21.393656539479529</v>
      </c>
      <c r="O1425" s="13">
        <f ca="1">1/M1425-(G1425/100-(((E1425/E1305)^(1/10))-1))</f>
        <v>2.9058877372121823E-2</v>
      </c>
      <c r="P1425" s="5">
        <f ca="1">((G1425/G1426+G1425/1200+((1+G1426/1200)^(-119))*(1-G1425/G1426)))</f>
        <v>1.0013382399471198</v>
      </c>
      <c r="Q1425" s="5">
        <f ca="1">Q1424*P1424*E1424/E1425</f>
        <v>17.192358709358597</v>
      </c>
      <c r="R1425" s="10">
        <f t="shared" ca="1" si="219"/>
        <v>0.13875801545657507</v>
      </c>
      <c r="S1425" s="10">
        <f t="shared" ca="1" si="220"/>
        <v>5.4073698343590992E-2</v>
      </c>
      <c r="T1425" s="10">
        <f t="shared" ca="1" si="221"/>
        <v>8.4684317112984075E-2</v>
      </c>
      <c r="U1425" s="10"/>
      <c r="V1425" s="11"/>
      <c r="W1425" s="12"/>
      <c r="X1425" s="12"/>
    </row>
    <row r="1426" spans="1:24" x14ac:dyDescent="0.2">
      <c r="A1426" s="3">
        <v>1989.09</v>
      </c>
      <c r="B1426" s="4">
        <v>347.3</v>
      </c>
      <c r="C1426" s="1">
        <v>10.73</v>
      </c>
      <c r="D1426" s="4">
        <v>23.69</v>
      </c>
      <c r="E1426" s="4">
        <v>125</v>
      </c>
      <c r="F1426" s="1">
        <f t="shared" ca="1" si="226"/>
        <v>1989.7083333332255</v>
      </c>
      <c r="G1426" s="5">
        <v>8.19</v>
      </c>
      <c r="H1426" s="1">
        <f t="shared" ca="1" si="222"/>
        <v>758.51153520000003</v>
      </c>
      <c r="I1426" s="1">
        <f t="shared" ca="1" si="223"/>
        <v>23.434577519999998</v>
      </c>
      <c r="J1426" s="6">
        <f t="shared" ca="1" si="227"/>
        <v>250618.74711546933</v>
      </c>
      <c r="K1426" s="1">
        <f t="shared" ca="1" si="224"/>
        <v>51.739528559999997</v>
      </c>
      <c r="L1426" s="6">
        <f t="shared" ca="1" si="225"/>
        <v>17095.186061518769</v>
      </c>
      <c r="M1426" s="7">
        <f t="shared" ca="1" si="218"/>
        <v>17.714220678979078</v>
      </c>
      <c r="N1426" s="8">
        <f ca="1">J1426/AVERAGE(L1306:L1425)</f>
        <v>21.332067137506488</v>
      </c>
      <c r="O1426" s="13">
        <f ca="1">1/M1426-(G1426/100-(((E1426/E1306)^(1/10))-1))</f>
        <v>2.7524537130818823E-2</v>
      </c>
      <c r="P1426" s="5">
        <f ca="1">((G1426/G1427+G1426/1200+((1+G1427/1200)^(-119))*(1-G1426/G1427)))</f>
        <v>1.0191153280183949</v>
      </c>
      <c r="Q1426" s="5">
        <f ca="1">Q1425*P1425*E1425/E1426</f>
        <v>17.160277038694854</v>
      </c>
      <c r="R1426" s="10">
        <f t="shared" ca="1" si="219"/>
        <v>0.13737480809721969</v>
      </c>
      <c r="S1426" s="10">
        <f t="shared" ca="1" si="220"/>
        <v>5.4444628685262897E-2</v>
      </c>
      <c r="T1426" s="10">
        <f t="shared" ca="1" si="221"/>
        <v>8.2930179411956795E-2</v>
      </c>
      <c r="U1426" s="10"/>
      <c r="V1426" s="11"/>
      <c r="W1426" s="12"/>
      <c r="X1426" s="12"/>
    </row>
    <row r="1427" spans="1:24" x14ac:dyDescent="0.2">
      <c r="A1427" s="3">
        <v>1989.1</v>
      </c>
      <c r="B1427" s="4">
        <v>347.4</v>
      </c>
      <c r="C1427" s="1">
        <v>10.7967</v>
      </c>
      <c r="D1427" s="4">
        <v>23.4267</v>
      </c>
      <c r="E1427" s="4">
        <v>125.6</v>
      </c>
      <c r="F1427" s="1">
        <f t="shared" ca="1" si="226"/>
        <v>1989.7916666665587</v>
      </c>
      <c r="G1427" s="5">
        <v>8.01</v>
      </c>
      <c r="H1427" s="1">
        <f t="shared" ca="1" si="222"/>
        <v>755.10543152866239</v>
      </c>
      <c r="I1427" s="1">
        <f t="shared" ca="1" si="223"/>
        <v>23.467607405254775</v>
      </c>
      <c r="J1427" s="6">
        <f t="shared" ca="1" si="227"/>
        <v>250139.4994213852</v>
      </c>
      <c r="K1427" s="1">
        <f t="shared" ca="1" si="224"/>
        <v>50.920058758757961</v>
      </c>
      <c r="L1427" s="6">
        <f t="shared" ca="1" si="225"/>
        <v>16867.999456231908</v>
      </c>
      <c r="M1427" s="7">
        <f t="shared" ca="1" si="218"/>
        <v>17.640853852797942</v>
      </c>
      <c r="N1427" s="8">
        <f ca="1">J1427/AVERAGE(L1307:L1426)</f>
        <v>21.208128697438603</v>
      </c>
      <c r="O1427" s="13">
        <f ca="1">1/M1427-(G1427/100-(((E1427/E1307)^(1/10))-1))</f>
        <v>2.9220080548534907E-2</v>
      </c>
      <c r="P1427" s="5">
        <f ca="1">((G1427/G1428+G1427/1200+((1+G1428/1200)^(-119))*(1-G1427/G1428)))</f>
        <v>1.0162922597252051</v>
      </c>
      <c r="Q1427" s="5">
        <f ca="1">Q1426*P1426*E1426/E1427</f>
        <v>17.404758522269141</v>
      </c>
      <c r="R1427" s="10">
        <f t="shared" ca="1" si="219"/>
        <v>0.13593394065898234</v>
      </c>
      <c r="S1427" s="10">
        <f t="shared" ca="1" si="220"/>
        <v>5.179651449017264E-2</v>
      </c>
      <c r="T1427" s="10">
        <f t="shared" ca="1" si="221"/>
        <v>8.4137426168809704E-2</v>
      </c>
      <c r="U1427" s="10"/>
      <c r="V1427" s="11"/>
      <c r="W1427" s="12"/>
      <c r="X1427" s="12"/>
    </row>
    <row r="1428" spans="1:24" x14ac:dyDescent="0.2">
      <c r="A1428" s="3">
        <v>1989.11</v>
      </c>
      <c r="B1428" s="4">
        <v>340.2</v>
      </c>
      <c r="C1428" s="1">
        <v>10.923299999999999</v>
      </c>
      <c r="D1428" s="4">
        <v>23.1633</v>
      </c>
      <c r="E1428" s="4">
        <v>125.9</v>
      </c>
      <c r="F1428" s="1">
        <f t="shared" ca="1" si="226"/>
        <v>1989.874999999892</v>
      </c>
      <c r="G1428" s="5">
        <v>7.87</v>
      </c>
      <c r="H1428" s="1">
        <f t="shared" ca="1" si="222"/>
        <v>737.69357108816519</v>
      </c>
      <c r="I1428" s="1">
        <f t="shared" ca="1" si="223"/>
        <v>23.686208656870527</v>
      </c>
      <c r="J1428" s="6">
        <f t="shared" ca="1" si="227"/>
        <v>245025.43738189182</v>
      </c>
      <c r="K1428" s="1">
        <f t="shared" ca="1" si="224"/>
        <v>50.227564653693406</v>
      </c>
      <c r="L1428" s="6">
        <f t="shared" ca="1" si="225"/>
        <v>16683.120851581349</v>
      </c>
      <c r="M1428" s="7">
        <f t="shared" ca="1" si="218"/>
        <v>17.242369266947421</v>
      </c>
      <c r="N1428" s="8">
        <f ca="1">J1428/AVERAGE(L1308:L1427)</f>
        <v>20.697305291068069</v>
      </c>
      <c r="O1428" s="13">
        <f ca="1">1/M1428-(G1428/100-(((E1428/E1308)^(1/10))-1))</f>
        <v>3.1206213805868251E-2</v>
      </c>
      <c r="P1428" s="5">
        <f ca="1">((G1428/G1429+G1428/1200+((1+G1429/1200)^(-119))*(1-G1428/G1429)))</f>
        <v>1.0086218574336216</v>
      </c>
      <c r="Q1428" s="5">
        <f ca="1">Q1427*P1427*E1427/E1428</f>
        <v>17.646172866498762</v>
      </c>
      <c r="R1428" s="10">
        <f t="shared" ca="1" si="219"/>
        <v>0.14605583554374491</v>
      </c>
      <c r="S1428" s="10">
        <f t="shared" ca="1" si="220"/>
        <v>5.1441238974060166E-2</v>
      </c>
      <c r="T1428" s="10">
        <f t="shared" ca="1" si="221"/>
        <v>9.4614596569684739E-2</v>
      </c>
      <c r="U1428" s="10"/>
      <c r="V1428" s="11"/>
      <c r="W1428" s="12"/>
      <c r="X1428" s="12"/>
    </row>
    <row r="1429" spans="1:24" x14ac:dyDescent="0.2">
      <c r="A1429" s="3">
        <v>1989.12</v>
      </c>
      <c r="B1429" s="4">
        <v>348.6</v>
      </c>
      <c r="C1429" s="1">
        <v>11.06</v>
      </c>
      <c r="D1429" s="4">
        <v>22.87</v>
      </c>
      <c r="E1429" s="4">
        <v>126.1</v>
      </c>
      <c r="F1429" s="1">
        <f t="shared" ca="1" si="226"/>
        <v>1989.9583333332253</v>
      </c>
      <c r="G1429" s="5">
        <v>7.84</v>
      </c>
      <c r="H1429" s="1">
        <f t="shared" ca="1" si="222"/>
        <v>754.7093243457573</v>
      </c>
      <c r="I1429" s="1">
        <f t="shared" ca="1" si="223"/>
        <v>23.944593021411578</v>
      </c>
      <c r="J1429" s="6">
        <f t="shared" ca="1" si="227"/>
        <v>251339.99955023607</v>
      </c>
      <c r="K1429" s="1">
        <f t="shared" ca="1" si="224"/>
        <v>49.512915226011103</v>
      </c>
      <c r="L1429" s="6">
        <f t="shared" ca="1" si="225"/>
        <v>16489.230607326161</v>
      </c>
      <c r="M1429" s="7">
        <f t="shared" ca="1" si="218"/>
        <v>17.650212904947313</v>
      </c>
      <c r="N1429" s="8">
        <f ca="1">J1429/AVERAGE(L1309:L1428)</f>
        <v>21.154881971751585</v>
      </c>
      <c r="O1429" s="13">
        <f ca="1">1/M1429-(G1429/100-(((E1429/E1309)^(1/10))-1))</f>
        <v>2.9230540597029148E-2</v>
      </c>
      <c r="P1429" s="5">
        <f ca="1">((G1429/G1430+G1429/1200+((1+G1430/1200)^(-119))*(1-G1429/G1430)))</f>
        <v>0.9814869912507187</v>
      </c>
      <c r="Q1429" s="5">
        <f ca="1">Q1428*P1428*E1428/E1429</f>
        <v>17.770086762396726</v>
      </c>
      <c r="R1429" s="10">
        <f t="shared" ca="1" si="219"/>
        <v>0.14631447138689668</v>
      </c>
      <c r="S1429" s="10">
        <f t="shared" ca="1" si="220"/>
        <v>4.92899345246125E-2</v>
      </c>
      <c r="T1429" s="10">
        <f t="shared" ca="1" si="221"/>
        <v>9.7024536862284183E-2</v>
      </c>
      <c r="U1429" s="10"/>
      <c r="V1429" s="11"/>
      <c r="W1429" s="12"/>
      <c r="X1429" s="12"/>
    </row>
    <row r="1430" spans="1:24" x14ac:dyDescent="0.2">
      <c r="A1430" s="3">
        <v>1990.01</v>
      </c>
      <c r="B1430" s="4">
        <v>339.97</v>
      </c>
      <c r="C1430" s="1">
        <v>11.14</v>
      </c>
      <c r="D1430" s="4">
        <v>22.49</v>
      </c>
      <c r="E1430" s="4">
        <v>127.4</v>
      </c>
      <c r="F1430" s="1">
        <f t="shared" ca="1" si="226"/>
        <v>1990.0416666665585</v>
      </c>
      <c r="G1430" s="5">
        <v>8.2100000000000009</v>
      </c>
      <c r="H1430" s="1">
        <f t="shared" ca="1" si="222"/>
        <v>728.51514843014127</v>
      </c>
      <c r="I1430" s="1">
        <f t="shared" ca="1" si="223"/>
        <v>23.871690894819466</v>
      </c>
      <c r="J1430" s="6">
        <f t="shared" ca="1" si="227"/>
        <v>243279.07940296445</v>
      </c>
      <c r="K1430" s="1">
        <f t="shared" ca="1" si="224"/>
        <v>48.193386734693874</v>
      </c>
      <c r="L1430" s="6">
        <f t="shared" ca="1" si="225"/>
        <v>16093.615600707915</v>
      </c>
      <c r="M1430" s="7">
        <f t="shared" ca="1" si="218"/>
        <v>17.048843606878261</v>
      </c>
      <c r="N1430" s="8">
        <f ca="1">J1430/AVERAGE(L1310:L1429)</f>
        <v>20.406154475024742</v>
      </c>
      <c r="O1430" s="13">
        <f ca="1">1/M1430-(G1430/100-(((E1430/E1310)^(1/10))-1))</f>
        <v>2.7110461834883512E-2</v>
      </c>
      <c r="P1430" s="5">
        <f ca="1">((G1430/G1431+G1430/1200+((1+G1431/1200)^(-119))*(1-G1430/G1431)))</f>
        <v>0.98943705760592193</v>
      </c>
      <c r="Q1430" s="5">
        <f ca="1">Q1429*P1429*E1429/E1430</f>
        <v>17.263138490783998</v>
      </c>
      <c r="R1430" s="10">
        <f t="shared" ca="1" si="219"/>
        <v>0.14957948186985726</v>
      </c>
      <c r="S1430" s="10">
        <f t="shared" ca="1" si="220"/>
        <v>4.9650027587865075E-2</v>
      </c>
      <c r="T1430" s="10">
        <f t="shared" ca="1" si="221"/>
        <v>9.992945428199218E-2</v>
      </c>
      <c r="U1430" s="10"/>
      <c r="V1430" s="11"/>
      <c r="W1430" s="12"/>
      <c r="X1430" s="12"/>
    </row>
    <row r="1431" spans="1:24" x14ac:dyDescent="0.2">
      <c r="A1431" s="3">
        <v>1990.02</v>
      </c>
      <c r="B1431" s="4">
        <v>330.45</v>
      </c>
      <c r="C1431" s="1">
        <v>11.23</v>
      </c>
      <c r="D1431" s="4">
        <v>22.08</v>
      </c>
      <c r="E1431" s="4">
        <v>128</v>
      </c>
      <c r="F1431" s="1">
        <f t="shared" ca="1" si="226"/>
        <v>1990.1249999998918</v>
      </c>
      <c r="G1431" s="5">
        <v>8.4700000000000006</v>
      </c>
      <c r="H1431" s="1">
        <f t="shared" ca="1" si="222"/>
        <v>704.79563554687491</v>
      </c>
      <c r="I1431" s="1">
        <f t="shared" ca="1" si="223"/>
        <v>23.951747578125001</v>
      </c>
      <c r="J1431" s="6">
        <f t="shared" ca="1" si="227"/>
        <v>236024.76033432025</v>
      </c>
      <c r="K1431" s="1">
        <f t="shared" ca="1" si="224"/>
        <v>47.093017499999995</v>
      </c>
      <c r="L1431" s="6">
        <f t="shared" ca="1" si="225"/>
        <v>15770.696650572827</v>
      </c>
      <c r="M1431" s="7">
        <f t="shared" ca="1" si="218"/>
        <v>16.508093516490277</v>
      </c>
      <c r="N1431" s="8">
        <f ca="1">J1431/AVERAGE(L1311:L1430)</f>
        <v>19.735353262096378</v>
      </c>
      <c r="O1431" s="13">
        <f ca="1">1/M1431-(G1431/100-(((E1431/E1311)^(1/10))-1))</f>
        <v>2.5450909551060052E-2</v>
      </c>
      <c r="P1431" s="5">
        <f ca="1">((G1431/G1432+G1431/1200+((1+G1432/1200)^(-119))*(1-G1431/G1432)))</f>
        <v>0.99906659921708174</v>
      </c>
      <c r="Q1431" s="5">
        <f ca="1">Q1430*P1430*E1430/E1431</f>
        <v>17.000722755145958</v>
      </c>
      <c r="R1431" s="10">
        <f t="shared" ca="1" si="219"/>
        <v>0.14949605587691828</v>
      </c>
      <c r="S1431" s="10">
        <f t="shared" ca="1" si="220"/>
        <v>5.2281929357698598E-2</v>
      </c>
      <c r="T1431" s="10">
        <f t="shared" ca="1" si="221"/>
        <v>9.7214126519219679E-2</v>
      </c>
      <c r="U1431" s="10"/>
      <c r="V1431" s="11"/>
      <c r="W1431" s="12"/>
      <c r="X1431" s="12"/>
    </row>
    <row r="1432" spans="1:24" x14ac:dyDescent="0.2">
      <c r="A1432" s="3">
        <v>1990.03</v>
      </c>
      <c r="B1432" s="4">
        <v>338.46</v>
      </c>
      <c r="C1432" s="1">
        <v>11.32</v>
      </c>
      <c r="D1432" s="4">
        <v>21.67</v>
      </c>
      <c r="E1432" s="4">
        <v>128.69999999999999</v>
      </c>
      <c r="F1432" s="1">
        <f t="shared" ca="1" si="226"/>
        <v>1990.208333333225</v>
      </c>
      <c r="G1432" s="5">
        <v>8.59</v>
      </c>
      <c r="H1432" s="1">
        <f t="shared" ca="1" si="222"/>
        <v>717.95334405594394</v>
      </c>
      <c r="I1432" s="1">
        <f t="shared" ca="1" si="223"/>
        <v>24.012385081585084</v>
      </c>
      <c r="J1432" s="6">
        <f t="shared" ca="1" si="227"/>
        <v>241101.17956344955</v>
      </c>
      <c r="K1432" s="1">
        <f t="shared" ca="1" si="224"/>
        <v>45.967171794871803</v>
      </c>
      <c r="L1432" s="6">
        <f t="shared" ca="1" si="225"/>
        <v>15436.573187791624</v>
      </c>
      <c r="M1432" s="7">
        <f t="shared" ca="1" si="218"/>
        <v>16.833748233480939</v>
      </c>
      <c r="N1432" s="8">
        <f ca="1">J1432/AVERAGE(L1312:L1431)</f>
        <v>20.101015892206519</v>
      </c>
      <c r="O1432" s="13">
        <f ca="1">1/M1432-(G1432/100-(((E1432/E1312)^(1/10))-1))</f>
        <v>2.2067655369177104E-2</v>
      </c>
      <c r="P1432" s="5">
        <f ca="1">((G1432/G1433+G1432/1200+((1+G1433/1200)^(-119))*(1-G1432/G1433)))</f>
        <v>0.99395199179252658</v>
      </c>
      <c r="Q1432" s="5">
        <f ca="1">Q1431*P1431*E1431/E1432</f>
        <v>16.892473552476027</v>
      </c>
      <c r="R1432" s="10">
        <f t="shared" ca="1" si="219"/>
        <v>0.15054982110228909</v>
      </c>
      <c r="S1432" s="10">
        <f t="shared" ca="1" si="220"/>
        <v>5.4650566873104767E-2</v>
      </c>
      <c r="T1432" s="10">
        <f t="shared" ca="1" si="221"/>
        <v>9.5899254229184328E-2</v>
      </c>
      <c r="U1432" s="10"/>
      <c r="V1432" s="11"/>
      <c r="W1432" s="12"/>
      <c r="X1432" s="12"/>
    </row>
    <row r="1433" spans="1:24" x14ac:dyDescent="0.2">
      <c r="A1433" s="3">
        <v>1990.04</v>
      </c>
      <c r="B1433" s="4">
        <v>338.18</v>
      </c>
      <c r="C1433" s="1">
        <v>11.4367</v>
      </c>
      <c r="D1433" s="4">
        <v>21.533300000000001</v>
      </c>
      <c r="E1433" s="4">
        <v>128.9</v>
      </c>
      <c r="F1433" s="1">
        <f t="shared" ca="1" si="226"/>
        <v>1990.2916666665583</v>
      </c>
      <c r="G1433" s="5">
        <v>8.7899999999999991</v>
      </c>
      <c r="H1433" s="1">
        <f t="shared" ca="1" si="222"/>
        <v>716.24635019394884</v>
      </c>
      <c r="I1433" s="1">
        <f t="shared" ca="1" si="223"/>
        <v>24.222291777346776</v>
      </c>
      <c r="J1433" s="6">
        <f t="shared" ca="1" si="227"/>
        <v>241205.79689026883</v>
      </c>
      <c r="K1433" s="1">
        <f t="shared" ca="1" si="224"/>
        <v>45.606326608999225</v>
      </c>
      <c r="L1433" s="6">
        <f t="shared" ca="1" si="225"/>
        <v>15358.556940615132</v>
      </c>
      <c r="M1433" s="7">
        <f t="shared" ca="1" si="218"/>
        <v>16.813913898735755</v>
      </c>
      <c r="N1433" s="8">
        <f ca="1">J1433/AVERAGE(L1313:L1432)</f>
        <v>20.055719260909875</v>
      </c>
      <c r="O1433" s="13">
        <f ca="1">1/M1433-(G1433/100-(((E1433/E1313)^(1/10))-1))</f>
        <v>1.91294454887782E-2</v>
      </c>
      <c r="P1433" s="5">
        <f ca="1">((G1433/G1434+G1433/1200+((1+G1434/1200)^(-119))*(1-G1433/G1434)))</f>
        <v>1.0093084852269141</v>
      </c>
      <c r="Q1433" s="5">
        <f ca="1">Q1432*P1432*E1432/E1433</f>
        <v>16.764256053826799</v>
      </c>
      <c r="R1433" s="10">
        <f t="shared" ca="1" si="219"/>
        <v>0.15206116521608415</v>
      </c>
      <c r="S1433" s="10">
        <f t="shared" ca="1" si="220"/>
        <v>5.804009692346046E-2</v>
      </c>
      <c r="T1433" s="10">
        <f t="shared" ca="1" si="221"/>
        <v>9.4021068292623688E-2</v>
      </c>
      <c r="U1433" s="10"/>
      <c r="V1433" s="11"/>
      <c r="W1433" s="12"/>
      <c r="X1433" s="12"/>
    </row>
    <row r="1434" spans="1:24" x14ac:dyDescent="0.2">
      <c r="A1434" s="3">
        <v>1990.05</v>
      </c>
      <c r="B1434" s="4">
        <v>350.25</v>
      </c>
      <c r="C1434" s="1">
        <v>11.5533</v>
      </c>
      <c r="D1434" s="4">
        <v>21.396699999999999</v>
      </c>
      <c r="E1434" s="4">
        <v>129.19999999999999</v>
      </c>
      <c r="F1434" s="1">
        <f t="shared" ca="1" si="226"/>
        <v>1990.3749999998915</v>
      </c>
      <c r="G1434" s="5">
        <v>8.76</v>
      </c>
      <c r="H1434" s="1">
        <f t="shared" ca="1" si="222"/>
        <v>740.08746710526316</v>
      </c>
      <c r="I1434" s="1">
        <f t="shared" ca="1" si="223"/>
        <v>24.412426934210526</v>
      </c>
      <c r="J1434" s="6">
        <f t="shared" ca="1" si="227"/>
        <v>249919.72217037471</v>
      </c>
      <c r="K1434" s="1">
        <f t="shared" ca="1" si="224"/>
        <v>45.211790171052627</v>
      </c>
      <c r="L1434" s="6">
        <f t="shared" ca="1" si="225"/>
        <v>15267.544095254407</v>
      </c>
      <c r="M1434" s="7">
        <f t="shared" ca="1" si="218"/>
        <v>17.392413588644985</v>
      </c>
      <c r="N1434" s="8">
        <f ca="1">J1434/AVERAGE(L1314:L1433)</f>
        <v>20.723389021045996</v>
      </c>
      <c r="O1434" s="13">
        <f ca="1">1/M1434-(G1434/100-(((E1434/E1314)^(1/10))-1))</f>
        <v>1.6665497777807695E-2</v>
      </c>
      <c r="P1434" s="5">
        <f ca="1">((G1434/G1435+G1434/1200+((1+G1435/1200)^(-119))*(1-G1434/G1435)))</f>
        <v>1.0260353940840221</v>
      </c>
      <c r="Q1434" s="5">
        <f ca="1">Q1433*P1433*E1433/E1434</f>
        <v>16.881017247691318</v>
      </c>
      <c r="R1434" s="10">
        <f t="shared" ca="1" si="219"/>
        <v>0.14454486427415159</v>
      </c>
      <c r="S1434" s="10">
        <f t="shared" ca="1" si="220"/>
        <v>5.4192601372310412E-2</v>
      </c>
      <c r="T1434" s="10">
        <f t="shared" ca="1" si="221"/>
        <v>9.0352262901841174E-2</v>
      </c>
      <c r="U1434" s="10"/>
      <c r="V1434" s="11"/>
      <c r="W1434" s="12"/>
      <c r="X1434" s="12"/>
    </row>
    <row r="1435" spans="1:24" x14ac:dyDescent="0.2">
      <c r="A1435" s="3">
        <v>1990.06</v>
      </c>
      <c r="B1435" s="4">
        <v>360.39</v>
      </c>
      <c r="C1435" s="1">
        <v>11.66</v>
      </c>
      <c r="D1435" s="4">
        <v>21.26</v>
      </c>
      <c r="E1435" s="4">
        <v>129.9</v>
      </c>
      <c r="F1435" s="1">
        <f t="shared" ca="1" si="226"/>
        <v>1990.4583333332248</v>
      </c>
      <c r="G1435" s="5">
        <v>8.48</v>
      </c>
      <c r="H1435" s="1">
        <f t="shared" ca="1" si="222"/>
        <v>757.40993972286367</v>
      </c>
      <c r="I1435" s="1">
        <f t="shared" ca="1" si="223"/>
        <v>24.505119168591222</v>
      </c>
      <c r="J1435" s="6">
        <f t="shared" ca="1" si="227"/>
        <v>256458.93157493483</v>
      </c>
      <c r="K1435" s="1">
        <f t="shared" ca="1" si="224"/>
        <v>44.680860508083136</v>
      </c>
      <c r="L1435" s="6">
        <f t="shared" ca="1" si="225"/>
        <v>15128.935001756747</v>
      </c>
      <c r="M1435" s="7">
        <f t="shared" ca="1" si="218"/>
        <v>17.817082821652996</v>
      </c>
      <c r="N1435" s="8">
        <f ca="1">J1435/AVERAGE(L1315:L1434)</f>
        <v>21.206758327830453</v>
      </c>
      <c r="O1435" s="13">
        <f ca="1">1/M1435-(G1435/100-(((E1435/E1315)^(1/10))-1))</f>
        <v>1.7515428083203055E-2</v>
      </c>
      <c r="P1435" s="5">
        <f ca="1">((G1435/G1436+G1435/1200+((1+G1436/1200)^(-119))*(1-G1435/G1436)))</f>
        <v>1.0077360747074646</v>
      </c>
      <c r="Q1435" s="5">
        <f ca="1">Q1434*P1434*E1434/E1435</f>
        <v>17.227185042403523</v>
      </c>
      <c r="R1435" s="10">
        <f t="shared" ca="1" si="219"/>
        <v>0.14455410232536181</v>
      </c>
      <c r="S1435" s="10">
        <f t="shared" ca="1" si="220"/>
        <v>5.4680366240974498E-2</v>
      </c>
      <c r="T1435" s="10">
        <f t="shared" ca="1" si="221"/>
        <v>8.9873736084387312E-2</v>
      </c>
      <c r="U1435" s="10"/>
      <c r="V1435" s="11"/>
      <c r="W1435" s="12"/>
      <c r="X1435" s="12"/>
    </row>
    <row r="1436" spans="1:24" x14ac:dyDescent="0.2">
      <c r="A1436" s="3">
        <v>1990.07</v>
      </c>
      <c r="B1436" s="4">
        <v>360.03</v>
      </c>
      <c r="C1436" s="1">
        <v>11.726699999999999</v>
      </c>
      <c r="D1436" s="4">
        <v>21.42</v>
      </c>
      <c r="E1436" s="4">
        <v>130.4</v>
      </c>
      <c r="F1436" s="1">
        <f t="shared" ca="1" si="226"/>
        <v>1990.5416666665581</v>
      </c>
      <c r="G1436" s="5">
        <v>8.4700000000000006</v>
      </c>
      <c r="H1436" s="1">
        <f t="shared" ca="1" si="222"/>
        <v>753.75207124233123</v>
      </c>
      <c r="I1436" s="1">
        <f t="shared" ca="1" si="223"/>
        <v>24.550799694018401</v>
      </c>
      <c r="J1436" s="6">
        <f t="shared" ca="1" si="227"/>
        <v>255913.11919631672</v>
      </c>
      <c r="K1436" s="1">
        <f t="shared" ca="1" si="224"/>
        <v>44.844511196319019</v>
      </c>
      <c r="L1436" s="6">
        <f t="shared" ca="1" si="225"/>
        <v>15225.561795364565</v>
      </c>
      <c r="M1436" s="7">
        <f t="shared" ca="1" si="218"/>
        <v>17.747171587070223</v>
      </c>
      <c r="N1436" s="8">
        <f ca="1">J1436/AVERAGE(L1316:L1435)</f>
        <v>21.102886533306993</v>
      </c>
      <c r="O1436" s="13">
        <f ca="1">1/M1436-(G1436/100-(((E1436/E1316)^(1/10))-1))</f>
        <v>1.8238518796174573E-2</v>
      </c>
      <c r="P1436" s="5">
        <f ca="1">((G1436/G1437+G1436/1200+((1+G1437/1200)^(-119))*(1-G1436/G1437)))</f>
        <v>0.98853791127221025</v>
      </c>
      <c r="Q1436" s="5">
        <f ca="1">Q1435*P1435*E1435/E1436</f>
        <v>17.293889667887459</v>
      </c>
      <c r="R1436" s="10">
        <f t="shared" ca="1" si="219"/>
        <v>0.14550148844307631</v>
      </c>
      <c r="S1436" s="10">
        <f t="shared" ca="1" si="220"/>
        <v>5.4952985244988373E-2</v>
      </c>
      <c r="T1436" s="10">
        <f t="shared" ca="1" si="221"/>
        <v>9.0548503198087937E-2</v>
      </c>
      <c r="U1436" s="10"/>
      <c r="V1436" s="11"/>
      <c r="W1436" s="12"/>
      <c r="X1436" s="12"/>
    </row>
    <row r="1437" spans="1:24" x14ac:dyDescent="0.2">
      <c r="A1437" s="3">
        <v>1990.08</v>
      </c>
      <c r="B1437" s="4">
        <v>330.75</v>
      </c>
      <c r="C1437" s="1">
        <v>11.783300000000001</v>
      </c>
      <c r="D1437" s="4">
        <v>21.58</v>
      </c>
      <c r="E1437" s="4">
        <v>131.6</v>
      </c>
      <c r="F1437" s="1">
        <f t="shared" ca="1" si="226"/>
        <v>1990.6249999998913</v>
      </c>
      <c r="G1437" s="5">
        <v>8.75</v>
      </c>
      <c r="H1437" s="1">
        <f t="shared" ca="1" si="222"/>
        <v>686.13785904255315</v>
      </c>
      <c r="I1437" s="1">
        <f t="shared" ca="1" si="223"/>
        <v>24.444348403495443</v>
      </c>
      <c r="J1437" s="6">
        <f t="shared" ca="1" si="227"/>
        <v>233648.42217930104</v>
      </c>
      <c r="K1437" s="1">
        <f t="shared" ca="1" si="224"/>
        <v>44.767513221884492</v>
      </c>
      <c r="L1437" s="6">
        <f t="shared" ca="1" si="225"/>
        <v>15244.544068418189</v>
      </c>
      <c r="M1437" s="7">
        <f t="shared" ca="1" si="218"/>
        <v>16.168334756508955</v>
      </c>
      <c r="N1437" s="8">
        <f ca="1">J1437/AVERAGE(L1317:L1436)</f>
        <v>19.211937494842843</v>
      </c>
      <c r="O1437" s="13">
        <f ca="1">1/M1437-(G1437/100-(((E1437/E1317)^(1/10))-1))</f>
        <v>2.1142960868163037E-2</v>
      </c>
      <c r="P1437" s="5">
        <f ca="1">((G1437/G1438+G1437/1200+((1+G1438/1200)^(-119))*(1-G1437/G1438)))</f>
        <v>0.99808648765267027</v>
      </c>
      <c r="Q1437" s="5">
        <f ca="1">Q1436*P1436*E1436/E1437</f>
        <v>16.939778042071008</v>
      </c>
      <c r="R1437" s="10">
        <f t="shared" ca="1" si="219"/>
        <v>0.15705645456359396</v>
      </c>
      <c r="S1437" s="10">
        <f t="shared" ca="1" si="220"/>
        <v>5.9397281524164791E-2</v>
      </c>
      <c r="T1437" s="10">
        <f t="shared" ca="1" si="221"/>
        <v>9.765917303942917E-2</v>
      </c>
      <c r="U1437" s="10"/>
      <c r="V1437" s="11"/>
      <c r="W1437" s="12"/>
      <c r="X1437" s="12"/>
    </row>
    <row r="1438" spans="1:24" x14ac:dyDescent="0.2">
      <c r="A1438" s="3">
        <v>1990.09</v>
      </c>
      <c r="B1438" s="4">
        <v>315.41000000000003</v>
      </c>
      <c r="C1438" s="1">
        <v>11.83</v>
      </c>
      <c r="D1438" s="4">
        <v>21.74</v>
      </c>
      <c r="E1438" s="4">
        <v>132.69999999999999</v>
      </c>
      <c r="F1438" s="1">
        <f t="shared" ca="1" si="226"/>
        <v>1990.7083333332246</v>
      </c>
      <c r="G1438" s="5">
        <v>8.89</v>
      </c>
      <c r="H1438" s="1">
        <f t="shared" ca="1" si="222"/>
        <v>648.89130542577254</v>
      </c>
      <c r="I1438" s="1">
        <f t="shared" ca="1" si="223"/>
        <v>24.337795704596836</v>
      </c>
      <c r="J1438" s="6">
        <f t="shared" ca="1" si="227"/>
        <v>221655.607015521</v>
      </c>
      <c r="K1438" s="1">
        <f t="shared" ca="1" si="224"/>
        <v>44.725585681989443</v>
      </c>
      <c r="L1438" s="6">
        <f t="shared" ca="1" si="225"/>
        <v>15277.869745783028</v>
      </c>
      <c r="M1438" s="7">
        <f t="shared" ca="1" si="218"/>
        <v>15.301285443522609</v>
      </c>
      <c r="N1438" s="8">
        <f ca="1">J1438/AVERAGE(L1318:L1437)</f>
        <v>18.172367021965105</v>
      </c>
      <c r="O1438" s="13">
        <f ca="1">1/M1438-(G1438/100-(((E1438/E1318)^(1/10))-1))</f>
        <v>2.3243018638749655E-2</v>
      </c>
      <c r="P1438" s="5">
        <f ca="1">((G1438/G1439+G1438/1200+((1+G1439/1200)^(-119))*(1-G1438/G1439)))</f>
        <v>1.0186672700984318</v>
      </c>
      <c r="Q1438" s="5">
        <f ca="1">Q1437*P1437*E1437/E1438</f>
        <v>16.767212098716239</v>
      </c>
      <c r="R1438" s="10">
        <f t="shared" ca="1" si="219"/>
        <v>0.16130322271491071</v>
      </c>
      <c r="S1438" s="10">
        <f t="shared" ca="1" si="220"/>
        <v>6.0683736154611978E-2</v>
      </c>
      <c r="T1438" s="10">
        <f t="shared" ca="1" si="221"/>
        <v>0.10061948656029873</v>
      </c>
      <c r="U1438" s="10"/>
      <c r="V1438" s="11"/>
      <c r="W1438" s="12"/>
      <c r="X1438" s="12"/>
    </row>
    <row r="1439" spans="1:24" x14ac:dyDescent="0.2">
      <c r="A1439" s="3">
        <v>1990.1</v>
      </c>
      <c r="B1439" s="4">
        <v>307.12</v>
      </c>
      <c r="C1439" s="1">
        <v>11.9267</v>
      </c>
      <c r="D1439" s="4">
        <v>21.6067</v>
      </c>
      <c r="E1439" s="4">
        <v>133.5</v>
      </c>
      <c r="F1439" s="1">
        <f t="shared" ca="1" si="226"/>
        <v>1990.7916666665578</v>
      </c>
      <c r="G1439" s="5">
        <v>8.7200000000000006</v>
      </c>
      <c r="H1439" s="1">
        <f t="shared" ca="1" si="222"/>
        <v>628.05004764044941</v>
      </c>
      <c r="I1439" s="1">
        <f t="shared" ca="1" si="223"/>
        <v>24.389699476404491</v>
      </c>
      <c r="J1439" s="6">
        <f t="shared" ca="1" si="227"/>
        <v>215230.69094665826</v>
      </c>
      <c r="K1439" s="1">
        <f t="shared" ca="1" si="224"/>
        <v>44.184973184269658</v>
      </c>
      <c r="L1439" s="6">
        <f t="shared" ca="1" si="225"/>
        <v>15142.045357115008</v>
      </c>
      <c r="M1439" s="7">
        <f t="shared" ca="1" si="218"/>
        <v>14.818147965500783</v>
      </c>
      <c r="N1439" s="8">
        <f ca="1">J1439/AVERAGE(L1319:L1438)</f>
        <v>17.592164749355874</v>
      </c>
      <c r="O1439" s="13">
        <f ca="1">1/M1439-(G1439/100-(((E1439/E1319)^(1/10))-1))</f>
        <v>2.6710863834608842E-2</v>
      </c>
      <c r="P1439" s="5">
        <f ca="1">((G1439/G1440+G1439/1200+((1+G1440/1200)^(-119))*(1-G1439/G1440)))</f>
        <v>1.0294330647551313</v>
      </c>
      <c r="Q1439" s="5">
        <f ca="1">Q1438*P1438*E1438/E1439</f>
        <v>16.977856856355363</v>
      </c>
      <c r="R1439" s="10">
        <f t="shared" ca="1" si="219"/>
        <v>0.15830354482523656</v>
      </c>
      <c r="S1439" s="10">
        <f t="shared" ca="1" si="220"/>
        <v>6.0165018410009319E-2</v>
      </c>
      <c r="T1439" s="10">
        <f t="shared" ca="1" si="221"/>
        <v>9.8138526415227245E-2</v>
      </c>
      <c r="U1439" s="10"/>
      <c r="V1439" s="11"/>
      <c r="W1439" s="12"/>
      <c r="X1439" s="12"/>
    </row>
    <row r="1440" spans="1:24" x14ac:dyDescent="0.2">
      <c r="A1440" s="3">
        <v>1990.11</v>
      </c>
      <c r="B1440" s="4">
        <v>315.29000000000002</v>
      </c>
      <c r="C1440" s="1">
        <v>12.013299999999999</v>
      </c>
      <c r="D1440" s="4">
        <v>21.473299999999998</v>
      </c>
      <c r="E1440" s="4">
        <v>133.80000000000001</v>
      </c>
      <c r="F1440" s="1">
        <f t="shared" ca="1" si="226"/>
        <v>1990.8749999998911</v>
      </c>
      <c r="G1440" s="5">
        <v>8.39</v>
      </c>
      <c r="H1440" s="1">
        <f t="shared" ca="1" si="222"/>
        <v>643.31177780269047</v>
      </c>
      <c r="I1440" s="1">
        <f t="shared" ca="1" si="223"/>
        <v>24.511711060538111</v>
      </c>
      <c r="J1440" s="6">
        <f t="shared" ca="1" si="227"/>
        <v>221160.84271960499</v>
      </c>
      <c r="K1440" s="1">
        <f t="shared" ca="1" si="224"/>
        <v>43.813716890134515</v>
      </c>
      <c r="L1440" s="6">
        <f t="shared" ca="1" si="225"/>
        <v>15062.492067527968</v>
      </c>
      <c r="M1440" s="7">
        <f t="shared" ca="1" si="218"/>
        <v>15.187607599503171</v>
      </c>
      <c r="N1440" s="8">
        <f ca="1">J1440/AVERAGE(L1320:L1439)</f>
        <v>18.023739754098433</v>
      </c>
      <c r="O1440" s="13">
        <f ca="1">1/M1440-(G1440/100-(((E1440/E1320)^(1/10))-1))</f>
        <v>2.7744027536762181E-2</v>
      </c>
      <c r="P1440" s="5">
        <f ca="1">((G1440/G1441+G1440/1200+((1+G1441/1200)^(-119))*(1-G1440/G1441)))</f>
        <v>1.0280944193724111</v>
      </c>
      <c r="Q1440" s="5">
        <f ca="1">Q1439*P1439*E1439/E1440</f>
        <v>17.438379846170985</v>
      </c>
      <c r="R1440" s="10">
        <f t="shared" ca="1" si="219"/>
        <v>0.1541975191319529</v>
      </c>
      <c r="S1440" s="10">
        <f t="shared" ca="1" si="220"/>
        <v>5.7934289000677541E-2</v>
      </c>
      <c r="T1440" s="10">
        <f t="shared" ca="1" si="221"/>
        <v>9.6263230131275357E-2</v>
      </c>
      <c r="U1440" s="10"/>
      <c r="V1440" s="11"/>
      <c r="W1440" s="12"/>
      <c r="X1440" s="12"/>
    </row>
    <row r="1441" spans="1:24" x14ac:dyDescent="0.2">
      <c r="A1441" s="3">
        <v>1990.12</v>
      </c>
      <c r="B1441" s="4">
        <v>328.75</v>
      </c>
      <c r="C1441" s="1">
        <v>12.09</v>
      </c>
      <c r="D1441" s="4">
        <v>21.34</v>
      </c>
      <c r="E1441" s="4">
        <v>133.80000000000001</v>
      </c>
      <c r="F1441" s="1">
        <f t="shared" ca="1" si="226"/>
        <v>1990.9583333332243</v>
      </c>
      <c r="G1441" s="5">
        <v>8.08</v>
      </c>
      <c r="H1441" s="1">
        <f t="shared" ca="1" si="222"/>
        <v>670.77530829596412</v>
      </c>
      <c r="I1441" s="1">
        <f t="shared" ca="1" si="223"/>
        <v>24.668208295964121</v>
      </c>
      <c r="J1441" s="6">
        <f t="shared" ca="1" si="227"/>
        <v>231309.10144029354</v>
      </c>
      <c r="K1441" s="1">
        <f t="shared" ca="1" si="224"/>
        <v>43.541734080717482</v>
      </c>
      <c r="L1441" s="6">
        <f t="shared" ca="1" si="225"/>
        <v>15014.863041021639</v>
      </c>
      <c r="M1441" s="7">
        <f t="shared" ca="1" si="218"/>
        <v>15.846314974728751</v>
      </c>
      <c r="N1441" s="8">
        <f ca="1">J1441/AVERAGE(L1321:L1440)</f>
        <v>18.796495662019144</v>
      </c>
      <c r="O1441" s="13">
        <f ca="1">1/M1441-(G1441/100-(((E1441/E1321)^(1/10))-1))</f>
        <v>2.713350287088992E-2</v>
      </c>
      <c r="P1441" s="5">
        <f ca="1">((G1441/G1442+G1441/1200+((1+G1442/1200)^(-119))*(1-G1441/G1442)))</f>
        <v>1.006052893220839</v>
      </c>
      <c r="Q1441" s="5">
        <f ca="1">Q1440*P1440*E1440/E1441</f>
        <v>17.928301002744714</v>
      </c>
      <c r="R1441" s="10">
        <f t="shared" ca="1" si="219"/>
        <v>0.1452233619885599</v>
      </c>
      <c r="S1441" s="10">
        <f t="shared" ca="1" si="220"/>
        <v>5.9399968703881978E-2</v>
      </c>
      <c r="T1441" s="10">
        <f t="shared" ca="1" si="221"/>
        <v>8.5823393284677918E-2</v>
      </c>
      <c r="U1441" s="10"/>
      <c r="V1441" s="11"/>
      <c r="W1441" s="12"/>
      <c r="X1441" s="12"/>
    </row>
    <row r="1442" spans="1:24" x14ac:dyDescent="0.2">
      <c r="A1442" s="3">
        <v>1991.01</v>
      </c>
      <c r="B1442" s="4">
        <v>325.49</v>
      </c>
      <c r="C1442" s="1">
        <v>12.1067</v>
      </c>
      <c r="D1442" s="4">
        <v>21.183299999999999</v>
      </c>
      <c r="E1442" s="4">
        <v>134.6</v>
      </c>
      <c r="F1442" s="1">
        <f t="shared" ca="1" si="226"/>
        <v>1991.0416666665576</v>
      </c>
      <c r="G1442" s="5">
        <v>8.09</v>
      </c>
      <c r="H1442" s="1">
        <f t="shared" ca="1" si="222"/>
        <v>660.1764225111441</v>
      </c>
      <c r="I1442" s="1">
        <f t="shared" ca="1" si="223"/>
        <v>24.555463745170876</v>
      </c>
      <c r="J1442" s="6">
        <f t="shared" ca="1" si="227"/>
        <v>228359.83730545442</v>
      </c>
      <c r="K1442" s="1">
        <f t="shared" ca="1" si="224"/>
        <v>42.965114783803855</v>
      </c>
      <c r="L1442" s="6">
        <f t="shared" ca="1" si="225"/>
        <v>14861.946424137859</v>
      </c>
      <c r="M1442" s="7">
        <f t="shared" ca="1" si="218"/>
        <v>15.606190118802344</v>
      </c>
      <c r="N1442" s="8">
        <f ca="1">J1442/AVERAGE(L1322:L1441)</f>
        <v>18.503950717933961</v>
      </c>
      <c r="O1442" s="13">
        <f ca="1">1/M1442-(G1442/100-(((E1442/E1322)^(1/10))-1))</f>
        <v>2.7783293808916754E-2</v>
      </c>
      <c r="P1442" s="5">
        <f ca="1">((G1442/G1443+G1442/1200+((1+G1443/1200)^(-119))*(1-G1442/G1443)))</f>
        <v>1.02324270106363</v>
      </c>
      <c r="Q1442" s="5">
        <f ca="1">Q1441*P1441*E1441/E1442</f>
        <v>17.929616603442895</v>
      </c>
      <c r="R1442" s="10">
        <f t="shared" ca="1" si="219"/>
        <v>0.14649112480055959</v>
      </c>
      <c r="S1442" s="10">
        <f t="shared" ca="1" si="220"/>
        <v>5.9838163099276143E-2</v>
      </c>
      <c r="T1442" s="10">
        <f t="shared" ca="1" si="221"/>
        <v>8.6652961701283449E-2</v>
      </c>
      <c r="U1442" s="10"/>
      <c r="V1442" s="11"/>
      <c r="W1442" s="12"/>
      <c r="X1442" s="12"/>
    </row>
    <row r="1443" spans="1:24" x14ac:dyDescent="0.2">
      <c r="A1443" s="3">
        <v>1991.02</v>
      </c>
      <c r="B1443" s="4">
        <v>362.26</v>
      </c>
      <c r="C1443" s="1">
        <v>12.113300000000001</v>
      </c>
      <c r="D1443" s="4">
        <v>21.026700000000002</v>
      </c>
      <c r="E1443" s="4">
        <v>134.80000000000001</v>
      </c>
      <c r="F1443" s="1">
        <f t="shared" ca="1" si="226"/>
        <v>1991.1249999998909</v>
      </c>
      <c r="G1443" s="5">
        <v>7.85</v>
      </c>
      <c r="H1443" s="1">
        <f t="shared" ca="1" si="222"/>
        <v>733.66518382789309</v>
      </c>
      <c r="I1443" s="1">
        <f t="shared" ca="1" si="223"/>
        <v>24.532397922106824</v>
      </c>
      <c r="J1443" s="6">
        <f t="shared" ca="1" si="227"/>
        <v>254487.29685984561</v>
      </c>
      <c r="K1443" s="1">
        <f t="shared" ca="1" si="224"/>
        <v>42.584214985905042</v>
      </c>
      <c r="L1443" s="6">
        <f t="shared" ca="1" si="225"/>
        <v>14771.236252644278</v>
      </c>
      <c r="M1443" s="7">
        <f t="shared" ca="1" si="218"/>
        <v>17.354664745205095</v>
      </c>
      <c r="N1443" s="8">
        <f ca="1">J1443/AVERAGE(L1323:L1442)</f>
        <v>20.563141293016148</v>
      </c>
      <c r="O1443" s="13">
        <f ca="1">1/M1443-(G1443/100-(((E1443/E1323)^(1/10))-1))</f>
        <v>2.2807981407616251E-2</v>
      </c>
      <c r="P1443" s="5">
        <f ca="1">((G1443/G1444+G1443/1200+((1+G1444/1200)^(-119))*(1-G1443/G1444)))</f>
        <v>0.98886548948578612</v>
      </c>
      <c r="Q1443" s="5">
        <f ca="1">Q1442*P1442*E1442/E1443</f>
        <v>18.319129219490076</v>
      </c>
      <c r="R1443" s="10">
        <f t="shared" ca="1" si="219"/>
        <v>0.13123983886399659</v>
      </c>
      <c r="S1443" s="10">
        <f t="shared" ca="1" si="220"/>
        <v>5.8084604399085915E-2</v>
      </c>
      <c r="T1443" s="10">
        <f t="shared" ca="1" si="221"/>
        <v>7.3155234464910679E-2</v>
      </c>
      <c r="U1443" s="10"/>
      <c r="V1443" s="11"/>
      <c r="W1443" s="12"/>
      <c r="X1443" s="12"/>
    </row>
    <row r="1444" spans="1:24" x14ac:dyDescent="0.2">
      <c r="A1444" s="3">
        <v>1991.03</v>
      </c>
      <c r="B1444" s="4">
        <v>372.28</v>
      </c>
      <c r="C1444" s="1">
        <v>12.11</v>
      </c>
      <c r="D1444" s="4">
        <v>20.94</v>
      </c>
      <c r="E1444" s="4">
        <v>135</v>
      </c>
      <c r="F1444" s="1">
        <f t="shared" ca="1" si="226"/>
        <v>1991.2083333332241</v>
      </c>
      <c r="G1444" s="5">
        <v>8.11</v>
      </c>
      <c r="H1444" s="1">
        <f t="shared" ca="1" si="222"/>
        <v>752.84116177777776</v>
      </c>
      <c r="I1444" s="1">
        <f t="shared" ca="1" si="223"/>
        <v>24.48938022222222</v>
      </c>
      <c r="J1444" s="6">
        <f t="shared" ca="1" si="227"/>
        <v>261846.77898694162</v>
      </c>
      <c r="K1444" s="1">
        <f t="shared" ca="1" si="224"/>
        <v>42.345798666666667</v>
      </c>
      <c r="L1444" s="6">
        <f t="shared" ca="1" si="225"/>
        <v>14728.353798180287</v>
      </c>
      <c r="M1444" s="7">
        <f t="shared" ca="1" si="218"/>
        <v>17.818620083397366</v>
      </c>
      <c r="N1444" s="8">
        <f ca="1">J1444/AVERAGE(L1324:L1443)</f>
        <v>21.098075248981367</v>
      </c>
      <c r="O1444" s="13">
        <f ca="1">1/M1444-(G1444/100-(((E1444/E1324)^(1/10))-1))</f>
        <v>1.8152543511216666E-2</v>
      </c>
      <c r="P1444" s="5">
        <f ca="1">((G1444/G1445+G1444/1200+((1+G1445/1200)^(-119))*(1-G1444/G1445)))</f>
        <v>1.0115317115191491</v>
      </c>
      <c r="Q1444" s="5">
        <f ca="1">Q1443*P1443*E1443/E1444</f>
        <v>18.088317416388001</v>
      </c>
      <c r="R1444" s="10">
        <f t="shared" ca="1" si="219"/>
        <v>0.11707815588530535</v>
      </c>
      <c r="S1444" s="10">
        <f t="shared" ca="1" si="220"/>
        <v>6.1361340287137134E-2</v>
      </c>
      <c r="T1444" s="10">
        <f t="shared" ca="1" si="221"/>
        <v>5.5716815598168212E-2</v>
      </c>
      <c r="U1444" s="10"/>
      <c r="V1444" s="11"/>
      <c r="W1444" s="12"/>
      <c r="X1444" s="12"/>
    </row>
    <row r="1445" spans="1:24" x14ac:dyDescent="0.2">
      <c r="A1445" s="3">
        <v>1991.04</v>
      </c>
      <c r="B1445" s="4">
        <v>379.68</v>
      </c>
      <c r="C1445" s="1">
        <v>12.13</v>
      </c>
      <c r="D1445" s="4">
        <v>20.363299999999999</v>
      </c>
      <c r="E1445" s="4">
        <v>135.19999999999999</v>
      </c>
      <c r="F1445" s="1">
        <f t="shared" ca="1" si="226"/>
        <v>1991.2916666665574</v>
      </c>
      <c r="G1445" s="5">
        <v>8.0399999999999991</v>
      </c>
      <c r="H1445" s="1">
        <f t="shared" ca="1" si="222"/>
        <v>766.66996331360951</v>
      </c>
      <c r="I1445" s="1">
        <f t="shared" ca="1" si="223"/>
        <v>24.493538387573967</v>
      </c>
      <c r="J1445" s="6">
        <f t="shared" ca="1" si="227"/>
        <v>267366.52232030645</v>
      </c>
      <c r="K1445" s="1">
        <f t="shared" ca="1" si="224"/>
        <v>41.118653771449708</v>
      </c>
      <c r="L1445" s="6">
        <f t="shared" ca="1" si="225"/>
        <v>14339.614159200108</v>
      </c>
      <c r="M1445" s="7">
        <f t="shared" ca="1" si="218"/>
        <v>18.155345895198007</v>
      </c>
      <c r="N1445" s="8">
        <f ca="1">J1445/AVERAGE(L1325:L1444)</f>
        <v>21.48153187363009</v>
      </c>
      <c r="O1445" s="13">
        <f ca="1">1/M1445-(G1445/100-(((E1445/E1325)^(1/10))-1))</f>
        <v>1.7261417915378885E-2</v>
      </c>
      <c r="P1445" s="5">
        <f ca="1">((G1445/G1446+G1445/1200+((1+G1446/1200)^(-119))*(1-G1445/G1446)))</f>
        <v>1.0046569160399428</v>
      </c>
      <c r="Q1445" s="5">
        <f ca="1">Q1444*P1444*E1444/E1445</f>
        <v>18.269840244708426</v>
      </c>
      <c r="R1445" s="10">
        <f t="shared" ca="1" si="219"/>
        <v>0.11480660490880812</v>
      </c>
      <c r="S1445" s="10">
        <f t="shared" ca="1" si="220"/>
        <v>5.8247130448033646E-2</v>
      </c>
      <c r="T1445" s="10">
        <f t="shared" ca="1" si="221"/>
        <v>5.6559474460774473E-2</v>
      </c>
      <c r="U1445" s="10"/>
      <c r="V1445" s="11"/>
      <c r="W1445" s="12"/>
      <c r="X1445" s="12"/>
    </row>
    <row r="1446" spans="1:24" x14ac:dyDescent="0.2">
      <c r="A1446" s="3">
        <v>1991.05</v>
      </c>
      <c r="B1446" s="4">
        <v>377.99</v>
      </c>
      <c r="C1446" s="1">
        <v>12.14</v>
      </c>
      <c r="D1446" s="4">
        <v>19.8567</v>
      </c>
      <c r="E1446" s="4">
        <v>135.6</v>
      </c>
      <c r="F1446" s="1">
        <f t="shared" ca="1" si="226"/>
        <v>1991.3749999998906</v>
      </c>
      <c r="G1446" s="5">
        <v>8.07</v>
      </c>
      <c r="H1446" s="1">
        <f t="shared" ca="1" si="222"/>
        <v>761.00592898230093</v>
      </c>
      <c r="I1446" s="1">
        <f t="shared" ca="1" si="223"/>
        <v>24.441419026548676</v>
      </c>
      <c r="J1446" s="6">
        <f t="shared" ca="1" si="227"/>
        <v>266101.56463656196</v>
      </c>
      <c r="K1446" s="1">
        <f t="shared" ca="1" si="224"/>
        <v>39.97742382079646</v>
      </c>
      <c r="L1446" s="6">
        <f t="shared" ca="1" si="225"/>
        <v>13978.938433606232</v>
      </c>
      <c r="M1446" s="7">
        <f t="shared" ca="1" si="218"/>
        <v>18.035430911004038</v>
      </c>
      <c r="N1446" s="8">
        <f ca="1">J1446/AVERAGE(L1326:L1445)</f>
        <v>21.325816065887015</v>
      </c>
      <c r="O1446" s="13">
        <f ca="1">1/M1446-(G1446/100-(((E1446/E1326)^(1/10))-1))</f>
        <v>1.6819875859940471E-2</v>
      </c>
      <c r="P1446" s="5">
        <f ca="1">((G1446/G1447+G1446/1200+((1+G1447/1200)^(-119))*(1-G1446/G1447)))</f>
        <v>0.99255227688549663</v>
      </c>
      <c r="Q1446" s="5">
        <f ca="1">Q1445*P1445*E1445/E1446</f>
        <v>18.300777046004207</v>
      </c>
      <c r="R1446" s="10">
        <f t="shared" ca="1" si="219"/>
        <v>0.12227332751167408</v>
      </c>
      <c r="S1446" s="10">
        <f t="shared" ca="1" si="220"/>
        <v>5.6005569106184705E-2</v>
      </c>
      <c r="T1446" s="10">
        <f t="shared" ca="1" si="221"/>
        <v>6.6267758405489374E-2</v>
      </c>
      <c r="U1446" s="10"/>
      <c r="V1446" s="11"/>
      <c r="W1446" s="12"/>
      <c r="X1446" s="12"/>
    </row>
    <row r="1447" spans="1:24" x14ac:dyDescent="0.2">
      <c r="A1447" s="3">
        <v>1991.06</v>
      </c>
      <c r="B1447" s="4">
        <v>378.29</v>
      </c>
      <c r="C1447" s="1">
        <v>12.15</v>
      </c>
      <c r="D1447" s="4">
        <v>19.41</v>
      </c>
      <c r="E1447" s="4">
        <v>136</v>
      </c>
      <c r="F1447" s="1">
        <f t="shared" ca="1" si="226"/>
        <v>1991.4583333332239</v>
      </c>
      <c r="G1447" s="5">
        <v>8.2799999999999994</v>
      </c>
      <c r="H1447" s="1">
        <f t="shared" ca="1" si="222"/>
        <v>759.36988875000009</v>
      </c>
      <c r="I1447" s="1">
        <f t="shared" ca="1" si="223"/>
        <v>24.38960625</v>
      </c>
      <c r="J1447" s="6">
        <f t="shared" ca="1" si="227"/>
        <v>266240.18357371486</v>
      </c>
      <c r="K1447" s="1">
        <f t="shared" ca="1" si="224"/>
        <v>38.963148750000002</v>
      </c>
      <c r="L1447" s="6">
        <f t="shared" ca="1" si="225"/>
        <v>13660.741661597729</v>
      </c>
      <c r="M1447" s="7">
        <f t="shared" ca="1" si="218"/>
        <v>18.015227044688316</v>
      </c>
      <c r="N1447" s="8">
        <f ca="1">J1447/AVERAGE(L1327:L1446)</f>
        <v>21.289084627258863</v>
      </c>
      <c r="O1447" s="13">
        <f ca="1">1/M1447-(G1447/100-(((E1447/E1327)^(1/10))-1))</f>
        <v>1.4164945242447387E-2</v>
      </c>
      <c r="P1447" s="5">
        <f ca="1">((G1447/G1448+G1447/1200+((1+G1448/1200)^(-119))*(1-G1447/G1448)))</f>
        <v>1.0075751819767564</v>
      </c>
      <c r="Q1447" s="5">
        <f ca="1">Q1446*P1446*E1446/E1447</f>
        <v>18.111052990709467</v>
      </c>
      <c r="R1447" s="10">
        <f t="shared" ca="1" si="219"/>
        <v>0.11931551815623909</v>
      </c>
      <c r="S1447" s="10">
        <f t="shared" ca="1" si="220"/>
        <v>5.8291164082351576E-2</v>
      </c>
      <c r="T1447" s="10">
        <f t="shared" ca="1" si="221"/>
        <v>6.102435407388751E-2</v>
      </c>
      <c r="U1447" s="10"/>
      <c r="V1447" s="11"/>
      <c r="W1447" s="12"/>
      <c r="X1447" s="12"/>
    </row>
    <row r="1448" spans="1:24" x14ac:dyDescent="0.2">
      <c r="A1448" s="3">
        <v>1991.07</v>
      </c>
      <c r="B1448" s="4">
        <v>380.23</v>
      </c>
      <c r="C1448" s="1">
        <v>12.193300000000001</v>
      </c>
      <c r="D1448" s="4">
        <v>18.84</v>
      </c>
      <c r="E1448" s="4">
        <v>136.19999999999999</v>
      </c>
      <c r="F1448" s="1">
        <f t="shared" ca="1" si="226"/>
        <v>1991.5416666665571</v>
      </c>
      <c r="G1448" s="5">
        <v>8.27</v>
      </c>
      <c r="H1448" s="1">
        <f t="shared" ca="1" si="222"/>
        <v>762.14339713656386</v>
      </c>
      <c r="I1448" s="1">
        <f t="shared" ca="1" si="223"/>
        <v>24.440583552863441</v>
      </c>
      <c r="J1448" s="6">
        <f t="shared" ca="1" si="227"/>
        <v>267926.68030642532</v>
      </c>
      <c r="K1448" s="1">
        <f t="shared" ca="1" si="224"/>
        <v>37.763410572687228</v>
      </c>
      <c r="L1448" s="6">
        <f t="shared" ca="1" si="225"/>
        <v>13275.487617949802</v>
      </c>
      <c r="M1448" s="7">
        <f t="shared" ca="1" si="218"/>
        <v>18.103452345519731</v>
      </c>
      <c r="N1448" s="8">
        <f ca="1">J1448/AVERAGE(L1328:L1447)</f>
        <v>21.381252264915304</v>
      </c>
      <c r="O1448" s="13">
        <f ca="1">1/M1448-(G1448/100-(((E1448/E1328)^(1/10))-1))</f>
        <v>1.3004730493853964E-2</v>
      </c>
      <c r="P1448" s="5">
        <f ca="1">((G1448/G1449+G1448/1200+((1+G1449/1200)^(-119))*(1-G1448/G1449)))</f>
        <v>1.0322756849824446</v>
      </c>
      <c r="Q1448" s="5">
        <f ca="1">Q1447*P1447*E1447/E1448</f>
        <v>18.221451261050287</v>
      </c>
      <c r="R1448" s="10">
        <f t="shared" ca="1" si="219"/>
        <v>0.11591094263251822</v>
      </c>
      <c r="S1448" s="10">
        <f t="shared" ca="1" si="220"/>
        <v>5.8735355995332084E-2</v>
      </c>
      <c r="T1448" s="10">
        <f t="shared" ca="1" si="221"/>
        <v>5.7175586637186138E-2</v>
      </c>
      <c r="U1448" s="10"/>
      <c r="V1448" s="11"/>
      <c r="W1448" s="12"/>
      <c r="X1448" s="12"/>
    </row>
    <row r="1449" spans="1:24" x14ac:dyDescent="0.2">
      <c r="A1449" s="3">
        <v>1991.08</v>
      </c>
      <c r="B1449" s="4">
        <v>389.4</v>
      </c>
      <c r="C1449" s="1">
        <v>12.236700000000001</v>
      </c>
      <c r="D1449" s="4">
        <v>18.329999999999998</v>
      </c>
      <c r="E1449" s="4">
        <v>136.6</v>
      </c>
      <c r="F1449" s="1">
        <f t="shared" ca="1" si="226"/>
        <v>1991.6249999998904</v>
      </c>
      <c r="G1449" s="5">
        <v>7.9</v>
      </c>
      <c r="H1449" s="1">
        <f t="shared" ca="1" si="222"/>
        <v>778.23842020497796</v>
      </c>
      <c r="I1449" s="1">
        <f t="shared" ca="1" si="223"/>
        <v>24.455752636163982</v>
      </c>
      <c r="J1449" s="6">
        <f t="shared" ca="1" si="227"/>
        <v>274301.22238071938</v>
      </c>
      <c r="K1449" s="1">
        <f t="shared" ca="1" si="224"/>
        <v>36.633565080527077</v>
      </c>
      <c r="L1449" s="6">
        <f t="shared" ca="1" si="225"/>
        <v>12912.022101280394</v>
      </c>
      <c r="M1449" s="7">
        <f t="shared" ca="1" si="218"/>
        <v>18.512258455337697</v>
      </c>
      <c r="N1449" s="8">
        <f ca="1">J1449/AVERAGE(L1329:L1448)</f>
        <v>21.851849122501878</v>
      </c>
      <c r="O1449" s="13">
        <f ca="1">1/M1449-(G1449/100-(((E1449/E1329)^(1/10))-1))</f>
        <v>1.4998050819334176E-2</v>
      </c>
      <c r="P1449" s="5">
        <f ca="1">((G1449/G1450+G1449/1200+((1+G1450/1200)^(-119))*(1-G1449/G1450)))</f>
        <v>1.0239219311221082</v>
      </c>
      <c r="Q1449" s="5">
        <f ca="1">Q1448*P1448*E1448/E1449</f>
        <v>18.754481840053902</v>
      </c>
      <c r="R1449" s="10">
        <f t="shared" ca="1" si="219"/>
        <v>0.11099140275102304</v>
      </c>
      <c r="S1449" s="10">
        <f t="shared" ca="1" si="220"/>
        <v>5.834582142913658E-2</v>
      </c>
      <c r="T1449" s="10">
        <f t="shared" ca="1" si="221"/>
        <v>5.2645581321886459E-2</v>
      </c>
      <c r="U1449" s="10"/>
      <c r="V1449" s="11"/>
      <c r="W1449" s="12"/>
      <c r="X1449" s="12"/>
    </row>
    <row r="1450" spans="1:24" x14ac:dyDescent="0.2">
      <c r="A1450" s="3">
        <v>1991.09</v>
      </c>
      <c r="B1450" s="4">
        <v>387.2</v>
      </c>
      <c r="C1450" s="1">
        <v>12.28</v>
      </c>
      <c r="D1450" s="4">
        <v>17.82</v>
      </c>
      <c r="E1450" s="4">
        <v>137.19999999999999</v>
      </c>
      <c r="F1450" s="1">
        <f t="shared" ca="1" si="226"/>
        <v>1991.7083333332237</v>
      </c>
      <c r="G1450" s="5">
        <v>7.65</v>
      </c>
      <c r="H1450" s="1">
        <f t="shared" ca="1" si="222"/>
        <v>770.45744606413996</v>
      </c>
      <c r="I1450" s="1">
        <f t="shared" ca="1" si="223"/>
        <v>24.434962390670556</v>
      </c>
      <c r="J1450" s="6">
        <f t="shared" ca="1" si="227"/>
        <v>272276.4113808368</v>
      </c>
      <c r="K1450" s="1">
        <f t="shared" ca="1" si="224"/>
        <v>35.458552915451897</v>
      </c>
      <c r="L1450" s="6">
        <f t="shared" ca="1" si="225"/>
        <v>12530.903023777149</v>
      </c>
      <c r="M1450" s="7">
        <f t="shared" ca="1" si="218"/>
        <v>18.357282591774311</v>
      </c>
      <c r="N1450" s="8">
        <f ca="1">J1450/AVERAGE(L1330:L1449)</f>
        <v>21.658412976072619</v>
      </c>
      <c r="O1450" s="13">
        <f ca="1">1/M1450-(G1450/100-(((E1450/E1330)^(1/10))-1))</f>
        <v>1.7400877305726439E-2</v>
      </c>
      <c r="P1450" s="5">
        <f ca="1">((G1450/G1451+G1450/1200+((1+G1451/1200)^(-119))*(1-G1450/G1451)))</f>
        <v>1.0147411661972181</v>
      </c>
      <c r="Q1450" s="5">
        <f ca="1">Q1449*P1449*E1449/E1450</f>
        <v>19.119146580954936</v>
      </c>
      <c r="R1450" s="10">
        <f t="shared" ca="1" si="219"/>
        <v>9.8134093264453881E-2</v>
      </c>
      <c r="S1450" s="10">
        <f t="shared" ca="1" si="220"/>
        <v>5.8249776345245863E-2</v>
      </c>
      <c r="T1450" s="10">
        <f t="shared" ca="1" si="221"/>
        <v>3.9884316919208018E-2</v>
      </c>
      <c r="U1450" s="10"/>
      <c r="V1450" s="11"/>
      <c r="W1450" s="12"/>
      <c r="X1450" s="12"/>
    </row>
    <row r="1451" spans="1:24" x14ac:dyDescent="0.2">
      <c r="A1451" s="3">
        <v>1991.1</v>
      </c>
      <c r="B1451" s="4">
        <v>386.88</v>
      </c>
      <c r="C1451" s="1">
        <v>12.253299999999999</v>
      </c>
      <c r="D1451" s="4">
        <v>17.203299999999999</v>
      </c>
      <c r="E1451" s="4">
        <v>137.4</v>
      </c>
      <c r="F1451" s="1">
        <f t="shared" ca="1" si="226"/>
        <v>1991.7916666665569</v>
      </c>
      <c r="G1451" s="5">
        <v>7.53</v>
      </c>
      <c r="H1451" s="1">
        <f t="shared" ca="1" si="222"/>
        <v>768.70015021834058</v>
      </c>
      <c r="I1451" s="1">
        <f t="shared" ca="1" si="223"/>
        <v>24.346343958515281</v>
      </c>
      <c r="J1451" s="6">
        <f t="shared" ca="1" si="227"/>
        <v>272372.38171294879</v>
      </c>
      <c r="K1451" s="1">
        <f t="shared" ca="1" si="224"/>
        <v>34.181604875545851</v>
      </c>
      <c r="L1451" s="6">
        <f t="shared" ca="1" si="225"/>
        <v>12111.517251660391</v>
      </c>
      <c r="M1451" s="7">
        <f t="shared" ca="1" si="218"/>
        <v>18.349187992001976</v>
      </c>
      <c r="N1451" s="8">
        <f ca="1">J1451/AVERAGE(L1331:L1450)</f>
        <v>21.639545015859078</v>
      </c>
      <c r="O1451" s="13">
        <f ca="1">1/M1451-(G1451/100-(((E1451/E1331)^(1/10))-1))</f>
        <v>1.8553506314309756E-2</v>
      </c>
      <c r="P1451" s="5">
        <f ca="1">((G1451/G1452+G1451/1200+((1+G1452/1200)^(-119))*(1-G1451/G1452)))</f>
        <v>1.0139809192833882</v>
      </c>
      <c r="Q1451" s="5">
        <f ca="1">Q1450*P1450*E1450/E1451</f>
        <v>19.37274494527232</v>
      </c>
      <c r="R1451" s="10">
        <f t="shared" ca="1" si="219"/>
        <v>0.10191402515917058</v>
      </c>
      <c r="S1451" s="10">
        <f t="shared" ca="1" si="220"/>
        <v>5.8962949864526548E-2</v>
      </c>
      <c r="T1451" s="10">
        <f t="shared" ca="1" si="221"/>
        <v>4.2951075294644037E-2</v>
      </c>
      <c r="U1451" s="10"/>
      <c r="V1451" s="11"/>
      <c r="W1451" s="12"/>
      <c r="X1451" s="12"/>
    </row>
    <row r="1452" spans="1:24" x14ac:dyDescent="0.2">
      <c r="A1452" s="3">
        <v>1991.11</v>
      </c>
      <c r="B1452" s="4">
        <v>385.92</v>
      </c>
      <c r="C1452" s="1">
        <v>12.226699999999999</v>
      </c>
      <c r="D1452" s="4">
        <v>16.5867</v>
      </c>
      <c r="E1452" s="4">
        <v>137.80000000000001</v>
      </c>
      <c r="F1452" s="1">
        <f t="shared" ca="1" si="226"/>
        <v>1991.8749999998902</v>
      </c>
      <c r="G1452" s="5">
        <v>7.42</v>
      </c>
      <c r="H1452" s="1">
        <f t="shared" ca="1" si="222"/>
        <v>764.56689230769223</v>
      </c>
      <c r="I1452" s="1">
        <f t="shared" ca="1" si="223"/>
        <v>24.222973730769226</v>
      </c>
      <c r="J1452" s="6">
        <f t="shared" ca="1" si="227"/>
        <v>271623.09143733402</v>
      </c>
      <c r="K1452" s="1">
        <f t="shared" ca="1" si="224"/>
        <v>32.860804499999993</v>
      </c>
      <c r="L1452" s="6">
        <f t="shared" ca="1" si="225"/>
        <v>11674.260807275154</v>
      </c>
      <c r="M1452" s="7">
        <f t="shared" ca="1" si="218"/>
        <v>18.288868169301331</v>
      </c>
      <c r="N1452" s="8">
        <f ca="1">J1452/AVERAGE(L1332:L1451)</f>
        <v>21.560296784423286</v>
      </c>
      <c r="O1452" s="13">
        <f ca="1">1/M1452-(G1452/100-(((E1452/E1332)^(1/10))-1))</f>
        <v>1.9802084951974344E-2</v>
      </c>
      <c r="P1452" s="5">
        <f ca="1">((G1452/G1453+G1452/1200+((1+G1453/1200)^(-119))*(1-G1452/G1453)))</f>
        <v>1.0296381101008161</v>
      </c>
      <c r="Q1452" s="5">
        <f ca="1">Q1451*P1451*E1451/E1452</f>
        <v>19.58657313727495</v>
      </c>
      <c r="R1452" s="10">
        <f t="shared" ca="1" si="219"/>
        <v>0.10785172037249691</v>
      </c>
      <c r="S1452" s="10">
        <f t="shared" ca="1" si="220"/>
        <v>5.7711108473060824E-2</v>
      </c>
      <c r="T1452" s="10">
        <f t="shared" ca="1" si="221"/>
        <v>5.0140611899436083E-2</v>
      </c>
      <c r="U1452" s="10"/>
      <c r="V1452" s="11"/>
      <c r="W1452" s="12"/>
      <c r="X1452" s="12"/>
    </row>
    <row r="1453" spans="1:24" x14ac:dyDescent="0.2">
      <c r="A1453" s="3">
        <v>1991.12</v>
      </c>
      <c r="B1453" s="4">
        <v>388.51</v>
      </c>
      <c r="C1453" s="1">
        <v>12.2</v>
      </c>
      <c r="D1453" s="4">
        <v>15.97</v>
      </c>
      <c r="E1453" s="4">
        <v>137.9</v>
      </c>
      <c r="F1453" s="1">
        <f t="shared" ca="1" si="226"/>
        <v>1991.9583333332234</v>
      </c>
      <c r="G1453" s="5">
        <v>7.09</v>
      </c>
      <c r="H1453" s="1">
        <f t="shared" ca="1" si="222"/>
        <v>769.13992407541684</v>
      </c>
      <c r="I1453" s="1">
        <f t="shared" ca="1" si="223"/>
        <v>24.152549673676575</v>
      </c>
      <c r="J1453" s="6">
        <f t="shared" ca="1" si="227"/>
        <v>273962.76927066181</v>
      </c>
      <c r="K1453" s="1">
        <f t="shared" ca="1" si="224"/>
        <v>31.61608346627991</v>
      </c>
      <c r="L1453" s="6">
        <f t="shared" ca="1" si="225"/>
        <v>11261.448676359603</v>
      </c>
      <c r="M1453" s="7">
        <f t="shared" ca="1" si="218"/>
        <v>18.441652313512716</v>
      </c>
      <c r="N1453" s="8">
        <f ca="1">J1453/AVERAGE(L1333:L1452)</f>
        <v>21.732934673031131</v>
      </c>
      <c r="O1453" s="13">
        <f ca="1">1/M1453-(G1453/100-(((E1453/E1333)^(1/10))-1))</f>
        <v>2.2392289241092489E-2</v>
      </c>
      <c r="P1453" s="5">
        <f ca="1">((G1453/G1454+G1453/1200+((1+G1454/1200)^(-119))*(1-G1453/G1454)))</f>
        <v>1.0101841162442249</v>
      </c>
      <c r="Q1453" s="5">
        <f ca="1">Q1452*P1452*E1452/E1453</f>
        <v>20.152457723361952</v>
      </c>
      <c r="R1453" s="10">
        <f t="shared" ca="1" si="219"/>
        <v>0.1089524690551531</v>
      </c>
      <c r="S1453" s="10">
        <f t="shared" ca="1" si="220"/>
        <v>5.1875057805703229E-2</v>
      </c>
      <c r="T1453" s="10">
        <f t="shared" ca="1" si="221"/>
        <v>5.7077411249449872E-2</v>
      </c>
      <c r="U1453" s="10"/>
      <c r="V1453" s="11"/>
      <c r="W1453" s="12"/>
      <c r="X1453" s="12"/>
    </row>
    <row r="1454" spans="1:24" x14ac:dyDescent="0.2">
      <c r="A1454" s="3">
        <v>1992.01</v>
      </c>
      <c r="B1454" s="4">
        <v>416.08</v>
      </c>
      <c r="C1454" s="1">
        <v>12.24</v>
      </c>
      <c r="D1454" s="4">
        <v>16.046700000000001</v>
      </c>
      <c r="E1454" s="4">
        <v>138.1</v>
      </c>
      <c r="F1454" s="1">
        <f t="shared" ca="1" si="226"/>
        <v>1992.0416666665567</v>
      </c>
      <c r="G1454" s="5">
        <v>7.03</v>
      </c>
      <c r="H1454" s="1">
        <f t="shared" ca="1" si="222"/>
        <v>822.52779319333808</v>
      </c>
      <c r="I1454" s="1">
        <f t="shared" ca="1" si="223"/>
        <v>24.196645329471398</v>
      </c>
      <c r="J1454" s="6">
        <f t="shared" ca="1" si="227"/>
        <v>293697.41441217513</v>
      </c>
      <c r="K1454" s="1">
        <f t="shared" ca="1" si="224"/>
        <v>31.721920637943519</v>
      </c>
      <c r="L1454" s="6">
        <f t="shared" ca="1" si="225"/>
        <v>11326.846519534347</v>
      </c>
      <c r="M1454" s="7">
        <f t="shared" ca="1" si="218"/>
        <v>19.77306821146264</v>
      </c>
      <c r="N1454" s="8">
        <f ca="1">J1454/AVERAGE(L1334:L1453)</f>
        <v>23.291329926001985</v>
      </c>
      <c r="O1454" s="13">
        <f ca="1">1/M1454-(G1454/100-(((E1454/E1334)^(1/10))-1))</f>
        <v>1.9160569763829356E-2</v>
      </c>
      <c r="P1454" s="5">
        <f ca="1">((G1454/G1455+G1454/1200+((1+G1455/1200)^(-119))*(1-G1454/G1455)))</f>
        <v>0.98406550187061759</v>
      </c>
      <c r="Q1454" s="5">
        <f ca="1">Q1453*P1453*E1453/E1454</f>
        <v>20.328210157124552</v>
      </c>
      <c r="R1454" s="10">
        <f t="shared" ca="1" si="219"/>
        <v>0.10068838924166124</v>
      </c>
      <c r="S1454" s="10">
        <f t="shared" ca="1" si="220"/>
        <v>5.15763884232876E-2</v>
      </c>
      <c r="T1454" s="10">
        <f t="shared" ca="1" si="221"/>
        <v>4.9112000818373636E-2</v>
      </c>
      <c r="U1454" s="10"/>
      <c r="V1454" s="11"/>
      <c r="W1454" s="12"/>
      <c r="X1454" s="12"/>
    </row>
    <row r="1455" spans="1:24" x14ac:dyDescent="0.2">
      <c r="A1455" s="3">
        <v>1992.02</v>
      </c>
      <c r="B1455" s="4">
        <v>412.56</v>
      </c>
      <c r="C1455" s="1">
        <v>12.28</v>
      </c>
      <c r="D1455" s="4">
        <v>16.1233</v>
      </c>
      <c r="E1455" s="4">
        <v>138.6</v>
      </c>
      <c r="F1455" s="1">
        <f t="shared" ca="1" si="226"/>
        <v>1992.12499999989</v>
      </c>
      <c r="G1455" s="5">
        <v>7.34</v>
      </c>
      <c r="H1455" s="1">
        <f t="shared" ca="1" si="222"/>
        <v>812.62711168831174</v>
      </c>
      <c r="I1455" s="1">
        <f t="shared" ca="1" si="223"/>
        <v>24.188144588744589</v>
      </c>
      <c r="J1455" s="6">
        <f t="shared" ca="1" si="227"/>
        <v>290881.94124395703</v>
      </c>
      <c r="K1455" s="1">
        <f t="shared" ca="1" si="224"/>
        <v>31.758364140692638</v>
      </c>
      <c r="L1455" s="6">
        <f t="shared" ca="1" si="225"/>
        <v>11367.987209760257</v>
      </c>
      <c r="M1455" s="7">
        <f t="shared" ca="1" si="218"/>
        <v>19.582982970386738</v>
      </c>
      <c r="N1455" s="8">
        <f ca="1">J1455/AVERAGE(L1335:L1454)</f>
        <v>23.058298827241959</v>
      </c>
      <c r="O1455" s="13">
        <f ca="1">1/M1455-(G1455/100-(((E1455/E1335)^(1/10))-1))</f>
        <v>1.6596949753805774E-2</v>
      </c>
      <c r="P1455" s="5">
        <f ca="1">((G1455/G1456+G1455/1200+((1+G1456/1200)^(-119))*(1-G1455/G1456)))</f>
        <v>0.99217913819458503</v>
      </c>
      <c r="Q1455" s="5">
        <f ca="1">Q1454*P1454*E1454/E1455</f>
        <v>19.932124780869682</v>
      </c>
      <c r="R1455" s="10">
        <f t="shared" ca="1" si="219"/>
        <v>9.756520998755569E-2</v>
      </c>
      <c r="S1455" s="10">
        <f t="shared" ca="1" si="220"/>
        <v>5.4737905223336547E-2</v>
      </c>
      <c r="T1455" s="10">
        <f t="shared" ca="1" si="221"/>
        <v>4.2827304764219143E-2</v>
      </c>
      <c r="U1455" s="10"/>
      <c r="V1455" s="11"/>
      <c r="W1455" s="12"/>
      <c r="X1455" s="12"/>
    </row>
    <row r="1456" spans="1:24" x14ac:dyDescent="0.2">
      <c r="A1456" s="3">
        <v>1992.03</v>
      </c>
      <c r="B1456" s="4">
        <v>407.36</v>
      </c>
      <c r="C1456" s="1">
        <v>12.32</v>
      </c>
      <c r="D1456" s="4">
        <v>16.190000000000001</v>
      </c>
      <c r="E1456" s="4">
        <v>139.30000000000001</v>
      </c>
      <c r="F1456" s="1">
        <f t="shared" ca="1" si="226"/>
        <v>1992.2083333332232</v>
      </c>
      <c r="G1456" s="5">
        <v>7.54</v>
      </c>
      <c r="H1456" s="1">
        <f t="shared" ca="1" si="222"/>
        <v>798.3524916008613</v>
      </c>
      <c r="I1456" s="1">
        <f t="shared" ca="1" si="223"/>
        <v>24.144988944723618</v>
      </c>
      <c r="J1456" s="6">
        <f t="shared" ca="1" si="227"/>
        <v>286492.53469784273</v>
      </c>
      <c r="K1456" s="1">
        <f t="shared" ca="1" si="224"/>
        <v>31.729494400574296</v>
      </c>
      <c r="L1456" s="6">
        <f t="shared" ca="1" si="225"/>
        <v>11386.277829826378</v>
      </c>
      <c r="M1456" s="7">
        <f t="shared" ca="1" si="218"/>
        <v>19.283561861298551</v>
      </c>
      <c r="N1456" s="8">
        <f ca="1">J1456/AVERAGE(L1336:L1455)</f>
        <v>22.698465263289894</v>
      </c>
      <c r="O1456" s="13">
        <f ca="1">1/M1456-(G1456/100-(((E1456/E1336)^(1/10))-1))</f>
        <v>1.602331338890102E-2</v>
      </c>
      <c r="P1456" s="5">
        <f ca="1">((G1456/G1457+G1456/1200+((1+G1457/1200)^(-119))*(1-G1456/G1457)))</f>
        <v>1.0104755563451913</v>
      </c>
      <c r="Q1456" s="5">
        <f ca="1">Q1455*P1455*E1455/E1456</f>
        <v>19.676860305121114</v>
      </c>
      <c r="R1456" s="10">
        <f t="shared" ca="1" si="219"/>
        <v>0.10393468426540964</v>
      </c>
      <c r="S1456" s="10">
        <f t="shared" ca="1" si="220"/>
        <v>5.28993096145427E-2</v>
      </c>
      <c r="T1456" s="10">
        <f t="shared" ca="1" si="221"/>
        <v>5.1035374650866938E-2</v>
      </c>
      <c r="U1456" s="10"/>
      <c r="V1456" s="11"/>
      <c r="W1456" s="12"/>
      <c r="X1456" s="12"/>
    </row>
    <row r="1457" spans="1:24" x14ac:dyDescent="0.2">
      <c r="A1457" s="3">
        <v>1992.04</v>
      </c>
      <c r="B1457" s="4">
        <v>407.41</v>
      </c>
      <c r="C1457" s="1">
        <v>12.32</v>
      </c>
      <c r="D1457" s="4">
        <v>16.4833</v>
      </c>
      <c r="E1457" s="4">
        <v>139.5</v>
      </c>
      <c r="F1457" s="1">
        <f t="shared" ca="1" si="226"/>
        <v>1992.2916666665565</v>
      </c>
      <c r="G1457" s="5">
        <v>7.48</v>
      </c>
      <c r="H1457" s="1">
        <f t="shared" ca="1" si="222"/>
        <v>797.30575075268825</v>
      </c>
      <c r="I1457" s="1">
        <f t="shared" ca="1" si="223"/>
        <v>24.110372473118279</v>
      </c>
      <c r="J1457" s="6">
        <f t="shared" ca="1" si="227"/>
        <v>286837.91685379989</v>
      </c>
      <c r="K1457" s="1">
        <f t="shared" ca="1" si="224"/>
        <v>32.257995339784941</v>
      </c>
      <c r="L1457" s="6">
        <f t="shared" ca="1" si="225"/>
        <v>11605.104034943271</v>
      </c>
      <c r="M1457" s="7">
        <f t="shared" ca="1" si="218"/>
        <v>19.301229507881043</v>
      </c>
      <c r="N1457" s="8">
        <f ca="1">J1457/AVERAGE(L1337:L1456)</f>
        <v>22.712689513614681</v>
      </c>
      <c r="O1457" s="13">
        <f ca="1">1/M1457-(G1457/100-(((E1457/E1337)^(1/10))-1))</f>
        <v>1.6285934688981207E-2</v>
      </c>
      <c r="P1457" s="5">
        <f ca="1">((G1457/G1458+G1457/1200+((1+G1458/1200)^(-119))*(1-G1457/G1458)))</f>
        <v>1.0125464539191733</v>
      </c>
      <c r="Q1457" s="5">
        <f ca="1">Q1456*P1456*E1456/E1457</f>
        <v>19.854480290303808</v>
      </c>
      <c r="R1457" s="10">
        <f t="shared" ca="1" si="219"/>
        <v>9.9247300865846988E-2</v>
      </c>
      <c r="S1457" s="10">
        <f t="shared" ca="1" si="220"/>
        <v>5.2394119366989456E-2</v>
      </c>
      <c r="T1457" s="10">
        <f t="shared" ca="1" si="221"/>
        <v>4.6853181498857532E-2</v>
      </c>
      <c r="U1457" s="10"/>
      <c r="V1457" s="11"/>
      <c r="W1457" s="12"/>
      <c r="X1457" s="12"/>
    </row>
    <row r="1458" spans="1:24" x14ac:dyDescent="0.2">
      <c r="A1458" s="3">
        <v>1992.05</v>
      </c>
      <c r="B1458" s="4">
        <v>414.81</v>
      </c>
      <c r="C1458" s="1">
        <v>12.32</v>
      </c>
      <c r="D1458" s="4">
        <v>16.7667</v>
      </c>
      <c r="E1458" s="4">
        <v>139.69999999999999</v>
      </c>
      <c r="F1458" s="1">
        <f t="shared" ca="1" si="226"/>
        <v>1992.3749999998897</v>
      </c>
      <c r="G1458" s="5">
        <v>7.39</v>
      </c>
      <c r="H1458" s="1">
        <f t="shared" ca="1" si="222"/>
        <v>810.6254433070867</v>
      </c>
      <c r="I1458" s="1">
        <f t="shared" ca="1" si="223"/>
        <v>24.075855118110237</v>
      </c>
      <c r="J1458" s="6">
        <f t="shared" ca="1" si="227"/>
        <v>292351.58820509684</v>
      </c>
      <c r="K1458" s="1">
        <f t="shared" ca="1" si="224"/>
        <v>32.76563636435219</v>
      </c>
      <c r="L1458" s="6">
        <f t="shared" ca="1" si="225"/>
        <v>11816.907437039603</v>
      </c>
      <c r="M1458" s="7">
        <f t="shared" ca="1" si="218"/>
        <v>19.662279795641687</v>
      </c>
      <c r="N1458" s="8">
        <f ca="1">J1458/AVERAGE(L1338:L1457)</f>
        <v>23.130349591325807</v>
      </c>
      <c r="O1458" s="13">
        <f ca="1">1/M1458-(G1458/100-(((E1458/E1338)^(1/10))-1))</f>
        <v>1.5402822169063315E-2</v>
      </c>
      <c r="P1458" s="5">
        <f ca="1">((G1458/G1459+G1458/1200+((1+G1459/1200)^(-119))*(1-G1458/G1459)))</f>
        <v>1.0153293568561221</v>
      </c>
      <c r="Q1458" s="5">
        <f ca="1">Q1457*P1457*E1457/E1458</f>
        <v>20.074802533454232</v>
      </c>
      <c r="R1458" s="10">
        <f t="shared" ca="1" si="219"/>
        <v>9.4022837076815913E-2</v>
      </c>
      <c r="S1458" s="10">
        <f t="shared" ca="1" si="220"/>
        <v>5.2093917979996407E-2</v>
      </c>
      <c r="T1458" s="10">
        <f t="shared" ca="1" si="221"/>
        <v>4.1928919096819506E-2</v>
      </c>
      <c r="U1458" s="10"/>
      <c r="V1458" s="11"/>
      <c r="W1458" s="12"/>
      <c r="X1458" s="12"/>
    </row>
    <row r="1459" spans="1:24" x14ac:dyDescent="0.2">
      <c r="A1459" s="3">
        <v>1992.06</v>
      </c>
      <c r="B1459" s="4">
        <v>408.27</v>
      </c>
      <c r="C1459" s="1">
        <v>12.32</v>
      </c>
      <c r="D1459" s="4">
        <v>17.05</v>
      </c>
      <c r="E1459" s="4">
        <v>140.19999999999999</v>
      </c>
      <c r="F1459" s="1">
        <f t="shared" ca="1" si="226"/>
        <v>1992.458333333223</v>
      </c>
      <c r="G1459" s="5">
        <v>7.26</v>
      </c>
      <c r="H1459" s="1">
        <f t="shared" ca="1" si="222"/>
        <v>794.99953502139806</v>
      </c>
      <c r="I1459" s="1">
        <f t="shared" ca="1" si="223"/>
        <v>23.989992582025678</v>
      </c>
      <c r="J1459" s="6">
        <f t="shared" ca="1" si="227"/>
        <v>287437.11165122711</v>
      </c>
      <c r="K1459" s="1">
        <f t="shared" ca="1" si="224"/>
        <v>33.200436162624825</v>
      </c>
      <c r="L1459" s="6">
        <f t="shared" ca="1" si="225"/>
        <v>12003.827745495439</v>
      </c>
      <c r="M1459" s="7">
        <f t="shared" ca="1" si="218"/>
        <v>19.315365967644599</v>
      </c>
      <c r="N1459" s="8">
        <f ca="1">J1459/AVERAGE(L1339:L1458)</f>
        <v>22.71680590047162</v>
      </c>
      <c r="O1459" s="13">
        <f ca="1">1/M1459-(G1459/100-(((E1459/E1339)^(1/10))-1))</f>
        <v>1.6695001272217132E-2</v>
      </c>
      <c r="P1459" s="5">
        <f ca="1">((G1459/G1460+G1459/1200+((1+G1460/1200)^(-119))*(1-G1459/G1460)))</f>
        <v>1.0362324502452476</v>
      </c>
      <c r="Q1459" s="5">
        <f ca="1">Q1458*P1458*E1458/E1459</f>
        <v>20.309845416827471</v>
      </c>
      <c r="R1459" s="10">
        <f t="shared" ca="1" si="219"/>
        <v>8.9151160617102709E-2</v>
      </c>
      <c r="S1459" s="10">
        <f t="shared" ca="1" si="220"/>
        <v>5.3132868783135168E-2</v>
      </c>
      <c r="T1459" s="10">
        <f t="shared" ca="1" si="221"/>
        <v>3.6018291833967542E-2</v>
      </c>
      <c r="U1459" s="10"/>
      <c r="V1459" s="11"/>
      <c r="W1459" s="12"/>
      <c r="X1459" s="12"/>
    </row>
    <row r="1460" spans="1:24" x14ac:dyDescent="0.2">
      <c r="A1460" s="3">
        <v>1992.07</v>
      </c>
      <c r="B1460" s="4">
        <v>415.05</v>
      </c>
      <c r="C1460" s="1">
        <v>12.343299999999999</v>
      </c>
      <c r="D1460" s="4">
        <v>17.38</v>
      </c>
      <c r="E1460" s="4">
        <v>140.5</v>
      </c>
      <c r="F1460" s="1">
        <f t="shared" ca="1" si="226"/>
        <v>1992.5416666665562</v>
      </c>
      <c r="G1460" s="5">
        <v>6.84</v>
      </c>
      <c r="H1460" s="1">
        <f t="shared" ca="1" si="222"/>
        <v>806.47612206405688</v>
      </c>
      <c r="I1460" s="1">
        <f t="shared" ca="1" si="223"/>
        <v>23.984042205693946</v>
      </c>
      <c r="J1460" s="6">
        <f t="shared" ca="1" si="227"/>
        <v>292309.17615605559</v>
      </c>
      <c r="K1460" s="1">
        <f t="shared" ca="1" si="224"/>
        <v>33.770762562277575</v>
      </c>
      <c r="L1460" s="6">
        <f t="shared" ca="1" si="225"/>
        <v>12240.29269146427</v>
      </c>
      <c r="M1460" s="7">
        <f t="shared" ca="1" si="218"/>
        <v>19.620740694824402</v>
      </c>
      <c r="N1460" s="8">
        <f ca="1">J1460/AVERAGE(L1340:L1459)</f>
        <v>23.070543662535258</v>
      </c>
      <c r="O1460" s="13">
        <f ca="1">1/M1460-(G1460/100-(((E1460/E1340)^(1/10))-1))</f>
        <v>1.9777611352638641E-2</v>
      </c>
      <c r="P1460" s="5">
        <f ca="1">((G1460/G1461+G1460/1200+((1+G1461/1200)^(-119))*(1-G1460/G1461)))</f>
        <v>1.0238658423844582</v>
      </c>
      <c r="Q1460" s="5">
        <f ca="1">Q1459*P1459*E1459/E1460</f>
        <v>21.000783398074475</v>
      </c>
      <c r="R1460" s="10">
        <f t="shared" ca="1" si="219"/>
        <v>7.4895659986007779E-2</v>
      </c>
      <c r="S1460" s="10">
        <f t="shared" ca="1" si="220"/>
        <v>5.2229038110436443E-2</v>
      </c>
      <c r="T1460" s="10">
        <f t="shared" ca="1" si="221"/>
        <v>2.2666621875571336E-2</v>
      </c>
      <c r="U1460" s="10"/>
      <c r="V1460" s="11"/>
      <c r="W1460" s="12"/>
      <c r="X1460" s="12"/>
    </row>
    <row r="1461" spans="1:24" x14ac:dyDescent="0.2">
      <c r="A1461" s="3">
        <v>1992.08</v>
      </c>
      <c r="B1461" s="4">
        <v>417.93</v>
      </c>
      <c r="C1461" s="1">
        <v>12.3667</v>
      </c>
      <c r="D1461" s="4">
        <v>17.71</v>
      </c>
      <c r="E1461" s="4">
        <v>140.9</v>
      </c>
      <c r="F1461" s="1">
        <f t="shared" ca="1" si="226"/>
        <v>1992.6249999998895</v>
      </c>
      <c r="G1461" s="5">
        <v>6.59</v>
      </c>
      <c r="H1461" s="1">
        <f t="shared" ca="1" si="222"/>
        <v>809.7668118523776</v>
      </c>
      <c r="I1461" s="1">
        <f t="shared" ca="1" si="223"/>
        <v>23.961293116394604</v>
      </c>
      <c r="J1461" s="6">
        <f t="shared" ca="1" si="227"/>
        <v>294225.630055018</v>
      </c>
      <c r="K1461" s="1">
        <f t="shared" ca="1" si="224"/>
        <v>34.314287650816183</v>
      </c>
      <c r="L1461" s="6">
        <f t="shared" ca="1" si="225"/>
        <v>12467.963315087141</v>
      </c>
      <c r="M1461" s="7">
        <f t="shared" ca="1" si="218"/>
        <v>19.722137498351522</v>
      </c>
      <c r="N1461" s="8">
        <f ca="1">J1461/AVERAGE(L1341:L1460)</f>
        <v>23.184600663955504</v>
      </c>
      <c r="O1461" s="13">
        <f ca="1">1/M1461-(G1461/100-(((E1461/E1341)^(1/10))-1))</f>
        <v>2.2097910826092262E-2</v>
      </c>
      <c r="P1461" s="5">
        <f ca="1">((G1461/G1462+G1461/1200+((1+G1462/1200)^(-119))*(1-G1461/G1462)))</f>
        <v>1.0179381983966895</v>
      </c>
      <c r="Q1461" s="5">
        <f ca="1">Q1460*P1460*E1460/E1461</f>
        <v>21.44094295412868</v>
      </c>
      <c r="R1461" s="10">
        <f t="shared" ca="1" si="219"/>
        <v>7.505211772335052E-2</v>
      </c>
      <c r="S1461" s="10">
        <f t="shared" ca="1" si="220"/>
        <v>5.3354955817823901E-2</v>
      </c>
      <c r="T1461" s="10">
        <f t="shared" ca="1" si="221"/>
        <v>2.1697161905526618E-2</v>
      </c>
      <c r="U1461" s="10"/>
      <c r="V1461" s="11"/>
      <c r="W1461" s="12"/>
      <c r="X1461" s="12"/>
    </row>
    <row r="1462" spans="1:24" x14ac:dyDescent="0.2">
      <c r="A1462" s="3">
        <v>1992.09</v>
      </c>
      <c r="B1462" s="4">
        <v>418.48</v>
      </c>
      <c r="C1462" s="1">
        <v>12.4</v>
      </c>
      <c r="D1462" s="4">
        <v>18.04</v>
      </c>
      <c r="E1462" s="4">
        <v>141.30000000000001</v>
      </c>
      <c r="F1462" s="1">
        <f t="shared" ca="1" si="226"/>
        <v>1992.7083333332228</v>
      </c>
      <c r="G1462" s="5">
        <v>6.42</v>
      </c>
      <c r="H1462" s="1">
        <f t="shared" ca="1" si="222"/>
        <v>808.53712271762208</v>
      </c>
      <c r="I1462" s="1">
        <f t="shared" ca="1" si="223"/>
        <v>23.957800424628449</v>
      </c>
      <c r="J1462" s="6">
        <f t="shared" ca="1" si="227"/>
        <v>294504.24176558491</v>
      </c>
      <c r="K1462" s="1">
        <f t="shared" ca="1" si="224"/>
        <v>34.854735456475581</v>
      </c>
      <c r="L1462" s="6">
        <f t="shared" ca="1" si="225"/>
        <v>12695.604381215711</v>
      </c>
      <c r="M1462" s="7">
        <f t="shared" ca="1" si="218"/>
        <v>19.708766424745296</v>
      </c>
      <c r="N1462" s="8">
        <f ca="1">J1462/AVERAGE(L1342:L1461)</f>
        <v>23.164274166851854</v>
      </c>
      <c r="O1462" s="13">
        <f ca="1">1/M1462-(G1462/100-(((E1462/E1342)^(1/10))-1))</f>
        <v>2.3914247386812471E-2</v>
      </c>
      <c r="P1462" s="5">
        <f ca="1">((G1462/G1463+G1462/1200+((1+G1463/1200)^(-119))*(1-G1462/G1463)))</f>
        <v>0.99299722717856842</v>
      </c>
      <c r="Q1462" s="5">
        <f ca="1">Q1461*P1461*E1461/E1462</f>
        <v>21.76376983248166</v>
      </c>
      <c r="R1462" s="10">
        <f t="shared" ca="1" si="219"/>
        <v>6.9544877641060321E-2</v>
      </c>
      <c r="S1462" s="10">
        <f t="shared" ca="1" si="220"/>
        <v>5.5295238713414685E-2</v>
      </c>
      <c r="T1462" s="10">
        <f t="shared" ca="1" si="221"/>
        <v>1.4249638927645636E-2</v>
      </c>
      <c r="U1462" s="10"/>
      <c r="V1462" s="11"/>
      <c r="W1462" s="12"/>
      <c r="X1462" s="12"/>
    </row>
    <row r="1463" spans="1:24" x14ac:dyDescent="0.2">
      <c r="A1463" s="3">
        <v>1992.1</v>
      </c>
      <c r="B1463" s="4">
        <v>412.5</v>
      </c>
      <c r="C1463" s="1">
        <v>12.386699999999999</v>
      </c>
      <c r="D1463" s="4">
        <v>18.39</v>
      </c>
      <c r="E1463" s="4">
        <v>141.80000000000001</v>
      </c>
      <c r="F1463" s="1">
        <f t="shared" ca="1" si="226"/>
        <v>1992.791666666556</v>
      </c>
      <c r="G1463" s="5">
        <v>6.59</v>
      </c>
      <c r="H1463" s="1">
        <f t="shared" ca="1" si="222"/>
        <v>794.17304301833553</v>
      </c>
      <c r="I1463" s="1">
        <f t="shared" ca="1" si="223"/>
        <v>23.847716925952042</v>
      </c>
      <c r="J1463" s="6">
        <f t="shared" ca="1" si="227"/>
        <v>289996.08604975638</v>
      </c>
      <c r="K1463" s="1">
        <f t="shared" ca="1" si="224"/>
        <v>35.40567820874471</v>
      </c>
      <c r="L1463" s="6">
        <f t="shared" ca="1" si="225"/>
        <v>12928.552781709142</v>
      </c>
      <c r="M1463" s="7">
        <f t="shared" ca="1" si="218"/>
        <v>19.37027107690697</v>
      </c>
      <c r="N1463" s="8">
        <f ca="1">J1463/AVERAGE(L1343:L1462)</f>
        <v>22.763052023573337</v>
      </c>
      <c r="O1463" s="13">
        <f ca="1">1/M1463-(G1463/100-(((E1463/E1343)^(1/10))-1))</f>
        <v>2.3149941896531738E-2</v>
      </c>
      <c r="P1463" s="5">
        <f ca="1">((G1463/G1464+G1463/1200+((1+G1464/1200)^(-119))*(1-G1463/G1464)))</f>
        <v>0.98539668996090102</v>
      </c>
      <c r="Q1463" s="5">
        <f ca="1">Q1462*P1462*E1462/E1463</f>
        <v>21.535159418551128</v>
      </c>
      <c r="R1463" s="10">
        <f t="shared" ca="1" si="219"/>
        <v>6.9546367268539244E-2</v>
      </c>
      <c r="S1463" s="10">
        <f t="shared" ca="1" si="220"/>
        <v>5.5969470126490783E-2</v>
      </c>
      <c r="T1463" s="10">
        <f t="shared" ca="1" si="221"/>
        <v>1.3576897142048461E-2</v>
      </c>
      <c r="U1463" s="10"/>
      <c r="V1463" s="11"/>
      <c r="W1463" s="12"/>
      <c r="X1463" s="12"/>
    </row>
    <row r="1464" spans="1:24" x14ac:dyDescent="0.2">
      <c r="A1464" s="3">
        <v>1992.11</v>
      </c>
      <c r="B1464" s="4">
        <v>422.84</v>
      </c>
      <c r="C1464" s="1">
        <v>12.3833</v>
      </c>
      <c r="D1464" s="4">
        <v>18.739999999999998</v>
      </c>
      <c r="E1464" s="4">
        <v>142</v>
      </c>
      <c r="F1464" s="1">
        <f t="shared" ca="1" si="226"/>
        <v>1992.8749999998893</v>
      </c>
      <c r="G1464" s="5">
        <v>6.87</v>
      </c>
      <c r="H1464" s="1">
        <f t="shared" ca="1" si="222"/>
        <v>812.93372197183089</v>
      </c>
      <c r="I1464" s="1">
        <f t="shared" ca="1" si="223"/>
        <v>23.807591900704224</v>
      </c>
      <c r="J1464" s="6">
        <f t="shared" ca="1" si="227"/>
        <v>297571.09239565546</v>
      </c>
      <c r="K1464" s="1">
        <f t="shared" ca="1" si="224"/>
        <v>36.028705774647882</v>
      </c>
      <c r="L1464" s="6">
        <f t="shared" ca="1" si="225"/>
        <v>13188.161648601323</v>
      </c>
      <c r="M1464" s="7">
        <f t="shared" ca="1" si="218"/>
        <v>19.833656038801234</v>
      </c>
      <c r="N1464" s="8">
        <f ca="1">J1464/AVERAGE(L1344:L1463)</f>
        <v>23.303331550784854</v>
      </c>
      <c r="O1464" s="13">
        <f ca="1">1/M1464-(G1464/100-(((E1464/E1344)^(1/10))-1))</f>
        <v>1.950157027850366E-2</v>
      </c>
      <c r="P1464" s="5">
        <f ca="1">((G1464/G1465+G1464/1200+((1+G1465/1200)^(-119))*(1-G1464/G1465)))</f>
        <v>1.0129335817200111</v>
      </c>
      <c r="Q1464" s="5">
        <f ca="1">Q1463*P1463*E1463/E1464</f>
        <v>21.190786534441987</v>
      </c>
      <c r="R1464" s="10">
        <f t="shared" ca="1" si="219"/>
        <v>7.3658714499208244E-2</v>
      </c>
      <c r="S1464" s="10">
        <f t="shared" ca="1" si="220"/>
        <v>5.7069939844241357E-2</v>
      </c>
      <c r="T1464" s="10">
        <f t="shared" ca="1" si="221"/>
        <v>1.6588774654966887E-2</v>
      </c>
      <c r="U1464" s="10"/>
      <c r="V1464" s="11"/>
      <c r="W1464" s="12"/>
      <c r="X1464" s="12"/>
    </row>
    <row r="1465" spans="1:24" x14ac:dyDescent="0.2">
      <c r="A1465" s="3">
        <v>1992.12</v>
      </c>
      <c r="B1465" s="4">
        <v>435.64</v>
      </c>
      <c r="C1465" s="1">
        <v>12.39</v>
      </c>
      <c r="D1465" s="4">
        <v>19.09</v>
      </c>
      <c r="E1465" s="4">
        <v>141.9</v>
      </c>
      <c r="F1465" s="1">
        <f t="shared" ca="1" si="226"/>
        <v>1992.9583333332225</v>
      </c>
      <c r="G1465" s="5">
        <v>6.77</v>
      </c>
      <c r="H1465" s="1">
        <f t="shared" ca="1" si="222"/>
        <v>838.13267737843546</v>
      </c>
      <c r="I1465" s="1">
        <f t="shared" ca="1" si="223"/>
        <v>23.837259830866806</v>
      </c>
      <c r="J1465" s="6">
        <f t="shared" ca="1" si="227"/>
        <v>307522.1955293566</v>
      </c>
      <c r="K1465" s="1">
        <f t="shared" ca="1" si="224"/>
        <v>36.727464904862579</v>
      </c>
      <c r="L1465" s="6">
        <f t="shared" ca="1" si="225"/>
        <v>13475.802756072486</v>
      </c>
      <c r="M1465" s="7">
        <f t="shared" ca="1" si="218"/>
        <v>20.448606721242967</v>
      </c>
      <c r="N1465" s="8">
        <f ca="1">J1465/AVERAGE(L1345:L1464)</f>
        <v>24.0201863247311</v>
      </c>
      <c r="O1465" s="13">
        <f ca="1">1/M1465-(G1465/100-(((E1465/E1345)^(1/10))-1))</f>
        <v>1.9336711772753895E-2</v>
      </c>
      <c r="P1465" s="5">
        <f ca="1">((G1465/G1466+G1465/1200+((1+G1466/1200)^(-119))*(1-G1465/G1466)))</f>
        <v>1.0179889555372019</v>
      </c>
      <c r="Q1465" s="5">
        <f ca="1">Q1464*P1464*E1464/E1465</f>
        <v>21.479986054539136</v>
      </c>
      <c r="R1465" s="10">
        <f t="shared" ca="1" si="219"/>
        <v>6.9257000163746918E-2</v>
      </c>
      <c r="S1465" s="10">
        <f t="shared" ca="1" si="220"/>
        <v>5.6398787313599597E-2</v>
      </c>
      <c r="T1465" s="10">
        <f t="shared" ca="1" si="221"/>
        <v>1.2858212850147321E-2</v>
      </c>
      <c r="U1465" s="10"/>
      <c r="V1465" s="11"/>
      <c r="W1465" s="12"/>
      <c r="X1465" s="12"/>
    </row>
    <row r="1466" spans="1:24" x14ac:dyDescent="0.2">
      <c r="A1466" s="3">
        <v>1993.01</v>
      </c>
      <c r="B1466" s="4">
        <v>435.23</v>
      </c>
      <c r="C1466" s="1">
        <v>12.4133</v>
      </c>
      <c r="D1466" s="4">
        <v>19.34</v>
      </c>
      <c r="E1466" s="4">
        <v>142.6</v>
      </c>
      <c r="F1466" s="1">
        <f t="shared" ca="1" si="226"/>
        <v>1993.0416666665558</v>
      </c>
      <c r="G1466" s="5">
        <v>6.6</v>
      </c>
      <c r="H1466" s="1">
        <f t="shared" ca="1" si="222"/>
        <v>833.23349011220205</v>
      </c>
      <c r="I1466" s="1">
        <f t="shared" ca="1" si="223"/>
        <v>23.764853715988778</v>
      </c>
      <c r="J1466" s="6">
        <f t="shared" ca="1" si="227"/>
        <v>306451.25471527071</v>
      </c>
      <c r="K1466" s="1">
        <f t="shared" ca="1" si="224"/>
        <v>37.02579256661992</v>
      </c>
      <c r="L1466" s="6">
        <f t="shared" ca="1" si="225"/>
        <v>13617.552250978415</v>
      </c>
      <c r="M1466" s="7">
        <f t="shared" ref="M1466:M1529" ca="1" si="228">H1466/AVERAGE(K1346:K1465)</f>
        <v>20.32341080299571</v>
      </c>
      <c r="N1466" s="8">
        <f ca="1">J1466/AVERAGE(L1346:L1465)</f>
        <v>23.86795022416954</v>
      </c>
      <c r="O1466" s="13">
        <f ca="1">1/M1466-(G1466/100-(((E1466/E1346)^(1/10))-1))</f>
        <v>2.1636349599385971E-2</v>
      </c>
      <c r="P1466" s="5">
        <f ca="1">((G1466/G1467+G1466/1200+((1+G1467/1200)^(-119))*(1-G1466/G1467)))</f>
        <v>1.0305714011765221</v>
      </c>
      <c r="Q1466" s="5">
        <f ca="1">Q1465*P1465*E1465/E1466</f>
        <v>21.759050055303792</v>
      </c>
      <c r="R1466" s="10">
        <f t="shared" ca="1" si="219"/>
        <v>6.892055442254974E-2</v>
      </c>
      <c r="S1466" s="10">
        <f t="shared" ca="1" si="220"/>
        <v>5.4752609652403361E-2</v>
      </c>
      <c r="T1466" s="10">
        <f t="shared" ca="1" si="221"/>
        <v>1.4167944770146379E-2</v>
      </c>
      <c r="U1466" s="10"/>
      <c r="V1466" s="11"/>
      <c r="W1466" s="12"/>
      <c r="X1466" s="12"/>
    </row>
    <row r="1467" spans="1:24" x14ac:dyDescent="0.2">
      <c r="A1467" s="3">
        <v>1993.02</v>
      </c>
      <c r="B1467" s="4">
        <v>441.7</v>
      </c>
      <c r="C1467" s="1">
        <v>12.4467</v>
      </c>
      <c r="D1467" s="4">
        <v>19.59</v>
      </c>
      <c r="E1467" s="4">
        <v>143.1</v>
      </c>
      <c r="F1467" s="1">
        <f t="shared" ca="1" si="226"/>
        <v>1993.124999999889</v>
      </c>
      <c r="G1467" s="5">
        <v>6.26</v>
      </c>
      <c r="H1467" s="1">
        <f t="shared" ca="1" si="222"/>
        <v>842.66544444444446</v>
      </c>
      <c r="I1467" s="1">
        <f t="shared" ca="1" si="223"/>
        <v>23.745537666666667</v>
      </c>
      <c r="J1467" s="6">
        <f t="shared" ca="1" si="227"/>
        <v>310647.96359941375</v>
      </c>
      <c r="K1467" s="1">
        <f t="shared" ca="1" si="224"/>
        <v>37.373366666666662</v>
      </c>
      <c r="L1467" s="6">
        <f t="shared" ca="1" si="225"/>
        <v>13777.662682618326</v>
      </c>
      <c r="M1467" s="7">
        <f t="shared" ca="1" si="228"/>
        <v>20.545336792900446</v>
      </c>
      <c r="N1467" s="8">
        <f ca="1">J1467/AVERAGE(L1347:L1466)</f>
        <v>24.122919609042572</v>
      </c>
      <c r="O1467" s="13">
        <f ca="1">1/M1467-(G1467/100-(((E1467/E1347)^(1/10))-1))</f>
        <v>2.4762232417321631E-2</v>
      </c>
      <c r="P1467" s="5">
        <f ca="1">((G1467/G1468+G1467/1200+((1+G1468/1200)^(-119))*(1-G1467/G1468)))</f>
        <v>1.0261243281280923</v>
      </c>
      <c r="Q1467" s="5">
        <f ca="1">Q1466*P1466*E1466/E1467</f>
        <v>22.345903010180429</v>
      </c>
      <c r="R1467" s="10">
        <f t="shared" ref="R1467:R1530" ca="1" si="229">(($J1587/$J1467)^(1/10)-1)</f>
        <v>5.9600835986601153E-2</v>
      </c>
      <c r="S1467" s="10">
        <f t="shared" ref="S1467:S1530" ca="1" si="230">(($Q1587/$Q1467)^(1/10)-1)</f>
        <v>5.2780395368372313E-2</v>
      </c>
      <c r="T1467" s="10">
        <f t="shared" ref="T1467:T1530" ca="1" si="231">R1467-S1467</f>
        <v>6.8204406182288402E-3</v>
      </c>
      <c r="U1467" s="10"/>
      <c r="V1467" s="11"/>
      <c r="W1467" s="12"/>
      <c r="X1467" s="12"/>
    </row>
    <row r="1468" spans="1:24" x14ac:dyDescent="0.2">
      <c r="A1468" s="3">
        <v>1993.03</v>
      </c>
      <c r="B1468" s="4">
        <v>450.16</v>
      </c>
      <c r="C1468" s="1">
        <v>12.48</v>
      </c>
      <c r="D1468" s="4">
        <v>19.84</v>
      </c>
      <c r="E1468" s="4">
        <v>143.6</v>
      </c>
      <c r="F1468" s="1">
        <f t="shared" ca="1" si="226"/>
        <v>1993.2083333332223</v>
      </c>
      <c r="G1468" s="5">
        <v>5.98</v>
      </c>
      <c r="H1468" s="1">
        <f t="shared" ca="1" si="222"/>
        <v>855.81497548746518</v>
      </c>
      <c r="I1468" s="1">
        <f t="shared" ca="1" si="223"/>
        <v>23.726166016713094</v>
      </c>
      <c r="J1468" s="6">
        <f t="shared" ca="1" si="227"/>
        <v>316224.41409730481</v>
      </c>
      <c r="K1468" s="1">
        <f t="shared" ca="1" si="224"/>
        <v>37.718520334261839</v>
      </c>
      <c r="L1468" s="6">
        <f t="shared" ca="1" si="225"/>
        <v>13937.027669474248</v>
      </c>
      <c r="M1468" s="7">
        <f t="shared" ca="1" si="228"/>
        <v>20.855200148690912</v>
      </c>
      <c r="N1468" s="8">
        <f ca="1">J1468/AVERAGE(L1348:L1467)</f>
        <v>24.480250697934398</v>
      </c>
      <c r="O1468" s="13">
        <f ca="1">1/M1468-(G1468/100-(((E1468/E1348)^(1/10))-1))</f>
        <v>2.7201413706418556E-2</v>
      </c>
      <c r="P1468" s="5">
        <f ca="1">((G1468/G1469+G1468/1200+((1+G1469/1200)^(-119))*(1-G1468/G1469)))</f>
        <v>1.0057303710261363</v>
      </c>
      <c r="Q1468" s="5">
        <f ca="1">Q1467*P1467*E1467/E1468</f>
        <v>22.849836012483646</v>
      </c>
      <c r="R1468" s="10">
        <f t="shared" ca="1" si="229"/>
        <v>5.8458949850014097E-2</v>
      </c>
      <c r="S1468" s="10">
        <f t="shared" ca="1" si="230"/>
        <v>5.0921333723028761E-2</v>
      </c>
      <c r="T1468" s="10">
        <f t="shared" ca="1" si="231"/>
        <v>7.5376161269853359E-3</v>
      </c>
      <c r="U1468" s="10"/>
      <c r="V1468" s="11"/>
      <c r="W1468" s="12"/>
      <c r="X1468" s="12"/>
    </row>
    <row r="1469" spans="1:24" x14ac:dyDescent="0.2">
      <c r="A1469" s="3">
        <v>1993.04</v>
      </c>
      <c r="B1469" s="4">
        <v>443.08</v>
      </c>
      <c r="C1469" s="1">
        <v>12.4933</v>
      </c>
      <c r="D1469" s="4">
        <v>19.670000000000002</v>
      </c>
      <c r="E1469" s="4">
        <v>144</v>
      </c>
      <c r="F1469" s="1">
        <f t="shared" ca="1" si="226"/>
        <v>1993.2916666665556</v>
      </c>
      <c r="G1469" s="5">
        <v>5.97</v>
      </c>
      <c r="H1469" s="1">
        <f t="shared" ca="1" si="222"/>
        <v>840.01506416666655</v>
      </c>
      <c r="I1469" s="1">
        <f t="shared" ca="1" si="223"/>
        <v>23.685474860416665</v>
      </c>
      <c r="J1469" s="6">
        <f t="shared" ca="1" si="227"/>
        <v>311115.64949914394</v>
      </c>
      <c r="K1469" s="1">
        <f t="shared" ca="1" si="224"/>
        <v>37.291451458333334</v>
      </c>
      <c r="L1469" s="6">
        <f t="shared" ca="1" si="225"/>
        <v>13811.602477313718</v>
      </c>
      <c r="M1469" s="7">
        <f t="shared" ca="1" si="228"/>
        <v>20.457362016642183</v>
      </c>
      <c r="N1469" s="8">
        <f ca="1">J1469/AVERAGE(L1349:L1468)</f>
        <v>24.007988301251117</v>
      </c>
      <c r="O1469" s="13">
        <f ca="1">1/M1469-(G1469/100-(((E1469/E1349)^(1/10))-1))</f>
        <v>2.7782730536251431E-2</v>
      </c>
      <c r="P1469" s="5">
        <f ca="1">((G1469/G1470+G1469/1200+((1+G1470/1200)^(-119))*(1-G1469/G1470)))</f>
        <v>0.99976214427287224</v>
      </c>
      <c r="Q1469" s="5">
        <f ca="1">Q1468*P1468*E1468/E1469</f>
        <v>22.916938567247321</v>
      </c>
      <c r="R1469" s="10">
        <f t="shared" ca="1" si="229"/>
        <v>6.5890820412883855E-2</v>
      </c>
      <c r="S1469" s="10">
        <f t="shared" ca="1" si="230"/>
        <v>4.9880332575390929E-2</v>
      </c>
      <c r="T1469" s="10">
        <f t="shared" ca="1" si="231"/>
        <v>1.6010487837492926E-2</v>
      </c>
      <c r="U1469" s="10"/>
      <c r="V1469" s="11"/>
      <c r="W1469" s="12"/>
      <c r="X1469" s="12"/>
    </row>
    <row r="1470" spans="1:24" x14ac:dyDescent="0.2">
      <c r="A1470" s="3">
        <v>1993.05</v>
      </c>
      <c r="B1470" s="4">
        <v>445.25</v>
      </c>
      <c r="C1470" s="1">
        <v>12.5067</v>
      </c>
      <c r="D1470" s="4">
        <v>19.5</v>
      </c>
      <c r="E1470" s="4">
        <v>144.19999999999999</v>
      </c>
      <c r="F1470" s="1">
        <f t="shared" ca="1" si="226"/>
        <v>1993.3749999998888</v>
      </c>
      <c r="G1470" s="5">
        <v>6.04</v>
      </c>
      <c r="H1470" s="1">
        <f t="shared" ca="1" si="222"/>
        <v>842.9582923023579</v>
      </c>
      <c r="I1470" s="1">
        <f t="shared" ca="1" si="223"/>
        <v>23.677993204576978</v>
      </c>
      <c r="J1470" s="6">
        <f t="shared" ca="1" si="227"/>
        <v>312936.53016092948</v>
      </c>
      <c r="K1470" s="1">
        <f t="shared" ca="1" si="224"/>
        <v>36.91788141470181</v>
      </c>
      <c r="L1470" s="6">
        <f t="shared" ca="1" si="225"/>
        <v>13705.249496099103</v>
      </c>
      <c r="M1470" s="7">
        <f t="shared" ca="1" si="228"/>
        <v>20.517605633764866</v>
      </c>
      <c r="N1470" s="8">
        <f ca="1">J1470/AVERAGE(L1350:L1469)</f>
        <v>24.073856030062391</v>
      </c>
      <c r="O1470" s="13">
        <f ca="1">1/M1470-(G1470/100-(((E1470/E1350)^(1/10))-1))</f>
        <v>2.6453373546910575E-2</v>
      </c>
      <c r="P1470" s="5">
        <f ca="1">((G1470/G1471+G1470/1200+((1+G1471/1200)^(-119))*(1-G1470/G1471)))</f>
        <v>1.011012320562737</v>
      </c>
      <c r="Q1470" s="5">
        <f ca="1">Q1469*P1469*E1469/E1470</f>
        <v>22.879710266790326</v>
      </c>
      <c r="R1470" s="10">
        <f t="shared" ca="1" si="229"/>
        <v>7.0971797155078731E-2</v>
      </c>
      <c r="S1470" s="10">
        <f t="shared" ca="1" si="230"/>
        <v>5.3926187685223281E-2</v>
      </c>
      <c r="T1470" s="10">
        <f t="shared" ca="1" si="231"/>
        <v>1.7045609469855449E-2</v>
      </c>
      <c r="U1470" s="10"/>
      <c r="V1470" s="11"/>
      <c r="W1470" s="12"/>
      <c r="X1470" s="12"/>
    </row>
    <row r="1471" spans="1:24" x14ac:dyDescent="0.2">
      <c r="A1471" s="3">
        <v>1993.06</v>
      </c>
      <c r="B1471" s="4">
        <v>448.06</v>
      </c>
      <c r="C1471" s="1">
        <v>12.52</v>
      </c>
      <c r="D1471" s="4">
        <v>19.329999999999998</v>
      </c>
      <c r="E1471" s="4">
        <v>144.4</v>
      </c>
      <c r="F1471" s="1">
        <f t="shared" ca="1" si="226"/>
        <v>1993.4583333332221</v>
      </c>
      <c r="G1471" s="5">
        <v>5.96</v>
      </c>
      <c r="H1471" s="1">
        <f t="shared" ca="1" si="222"/>
        <v>847.10335304709133</v>
      </c>
      <c r="I1471" s="1">
        <f t="shared" ca="1" si="223"/>
        <v>23.670343213296398</v>
      </c>
      <c r="J1471" s="6">
        <f t="shared" ca="1" si="227"/>
        <v>315207.60003510828</v>
      </c>
      <c r="K1471" s="1">
        <f t="shared" ca="1" si="224"/>
        <v>36.545346191135728</v>
      </c>
      <c r="L1471" s="6">
        <f t="shared" ca="1" si="225"/>
        <v>13598.542402085975</v>
      </c>
      <c r="M1471" s="7">
        <f t="shared" ca="1" si="228"/>
        <v>20.608357012960198</v>
      </c>
      <c r="N1471" s="8">
        <f ca="1">J1471/AVERAGE(L1351:L1470)</f>
        <v>24.175761110239687</v>
      </c>
      <c r="O1471" s="13">
        <f ca="1">1/M1471-(G1471/100-(((E1471/E1351)^(1/10))-1))</f>
        <v>2.6869171617220369E-2</v>
      </c>
      <c r="P1471" s="5">
        <f ca="1">((G1471/G1472+G1471/1200+((1+G1472/1200)^(-119))*(1-G1471/G1472)))</f>
        <v>1.0162531878887435</v>
      </c>
      <c r="Q1471" s="5">
        <f ca="1">Q1470*P1470*E1470/E1471</f>
        <v>23.099630647956758</v>
      </c>
      <c r="R1471" s="10">
        <f t="shared" ca="1" si="229"/>
        <v>7.6033620472631291E-2</v>
      </c>
      <c r="S1471" s="10">
        <f t="shared" ca="1" si="230"/>
        <v>5.5223289231552286E-2</v>
      </c>
      <c r="T1471" s="10">
        <f t="shared" ca="1" si="231"/>
        <v>2.0810331241079005E-2</v>
      </c>
      <c r="U1471" s="10"/>
      <c r="V1471" s="11"/>
      <c r="W1471" s="12"/>
      <c r="X1471" s="12"/>
    </row>
    <row r="1472" spans="1:24" x14ac:dyDescent="0.2">
      <c r="A1472" s="3">
        <v>1993.07</v>
      </c>
      <c r="B1472" s="4">
        <v>447.29</v>
      </c>
      <c r="C1472" s="1">
        <v>12.52</v>
      </c>
      <c r="D1472" s="4">
        <v>19.690000000000001</v>
      </c>
      <c r="E1472" s="4">
        <v>144.4</v>
      </c>
      <c r="F1472" s="1">
        <f t="shared" ca="1" si="226"/>
        <v>1993.5416666665553</v>
      </c>
      <c r="G1472" s="5">
        <v>5.81</v>
      </c>
      <c r="H1472" s="1">
        <f t="shared" ca="1" si="222"/>
        <v>845.64758912742377</v>
      </c>
      <c r="I1472" s="1">
        <f t="shared" ca="1" si="223"/>
        <v>23.670343213296398</v>
      </c>
      <c r="J1472" s="6">
        <f t="shared" ca="1" si="227"/>
        <v>315399.88844293222</v>
      </c>
      <c r="K1472" s="1">
        <f t="shared" ca="1" si="224"/>
        <v>37.225963088642658</v>
      </c>
      <c r="L1472" s="6">
        <f t="shared" ca="1" si="225"/>
        <v>13884.110540010588</v>
      </c>
      <c r="M1472" s="7">
        <f t="shared" ca="1" si="228"/>
        <v>20.564596413297142</v>
      </c>
      <c r="N1472" s="8">
        <f ca="1">J1472/AVERAGE(L1352:L1471)</f>
        <v>24.120424250680486</v>
      </c>
      <c r="O1472" s="13">
        <f ca="1">1/M1472-(G1472/100-(((E1472/E1352)^(1/10))-1))</f>
        <v>2.8056084282618188E-2</v>
      </c>
      <c r="P1472" s="5">
        <f ca="1">((G1472/G1473+G1472/1200+((1+G1473/1200)^(-119))*(1-G1472/G1473)))</f>
        <v>1.0146808528422979</v>
      </c>
      <c r="Q1472" s="5">
        <f ca="1">Q1471*P1471*E1471/E1472</f>
        <v>23.475073285038576</v>
      </c>
      <c r="R1472" s="10">
        <f t="shared" ca="1" si="229"/>
        <v>7.6491577847394243E-2</v>
      </c>
      <c r="S1472" s="10">
        <f t="shared" ca="1" si="230"/>
        <v>4.7973867483517729E-2</v>
      </c>
      <c r="T1472" s="10">
        <f t="shared" ca="1" si="231"/>
        <v>2.8517710363876514E-2</v>
      </c>
      <c r="U1472" s="10"/>
      <c r="V1472" s="11"/>
      <c r="W1472" s="12"/>
      <c r="X1472" s="12"/>
    </row>
    <row r="1473" spans="1:24" x14ac:dyDescent="0.2">
      <c r="A1473" s="3">
        <v>1993.08</v>
      </c>
      <c r="B1473" s="4">
        <v>454.13</v>
      </c>
      <c r="C1473" s="1">
        <v>12.52</v>
      </c>
      <c r="D1473" s="4">
        <v>20.05</v>
      </c>
      <c r="E1473" s="4">
        <v>144.80000000000001</v>
      </c>
      <c r="F1473" s="1">
        <f t="shared" ca="1" si="226"/>
        <v>1993.6249999998886</v>
      </c>
      <c r="G1473" s="5">
        <v>5.68</v>
      </c>
      <c r="H1473" s="1">
        <f t="shared" ca="1" si="222"/>
        <v>856.2075441298341</v>
      </c>
      <c r="I1473" s="1">
        <f t="shared" ca="1" si="223"/>
        <v>23.604955524861875</v>
      </c>
      <c r="J1473" s="6">
        <f t="shared" ca="1" si="227"/>
        <v>320072.07739665022</v>
      </c>
      <c r="K1473" s="1">
        <f t="shared" ca="1" si="224"/>
        <v>37.801865676795579</v>
      </c>
      <c r="L1473" s="6">
        <f t="shared" ca="1" si="225"/>
        <v>14131.295337905089</v>
      </c>
      <c r="M1473" s="7">
        <f t="shared" ca="1" si="228"/>
        <v>20.812227546627387</v>
      </c>
      <c r="N1473" s="8">
        <f ca="1">J1473/AVERAGE(L1353:L1472)</f>
        <v>24.405153638797483</v>
      </c>
      <c r="O1473" s="13">
        <f ca="1">1/M1473-(G1473/100-(((E1473/E1353)^(1/10))-1))</f>
        <v>2.8753403914616525E-2</v>
      </c>
      <c r="P1473" s="5">
        <f ca="1">((G1473/G1474+G1473/1200+((1+G1474/1200)^(-119))*(1-G1473/G1474)))</f>
        <v>1.0293065194781301</v>
      </c>
      <c r="Q1473" s="5">
        <f ca="1">Q1472*P1472*E1472/E1473</f>
        <v>23.753907084764691</v>
      </c>
      <c r="R1473" s="10">
        <f t="shared" ca="1" si="229"/>
        <v>7.432388632524578E-2</v>
      </c>
      <c r="S1473" s="10">
        <f t="shared" ca="1" si="230"/>
        <v>4.2692712610931327E-2</v>
      </c>
      <c r="T1473" s="10">
        <f t="shared" ca="1" si="231"/>
        <v>3.1631173714314453E-2</v>
      </c>
      <c r="U1473" s="10"/>
      <c r="V1473" s="11"/>
      <c r="W1473" s="12"/>
      <c r="X1473" s="12"/>
    </row>
    <row r="1474" spans="1:24" x14ac:dyDescent="0.2">
      <c r="A1474" s="3">
        <v>1993.09</v>
      </c>
      <c r="B1474" s="4">
        <v>459.24</v>
      </c>
      <c r="C1474" s="1">
        <v>12.52</v>
      </c>
      <c r="D1474" s="4">
        <v>20.41</v>
      </c>
      <c r="E1474" s="4">
        <v>145.1</v>
      </c>
      <c r="F1474" s="1">
        <f t="shared" ca="1" si="226"/>
        <v>1993.7083333332218</v>
      </c>
      <c r="G1474" s="5">
        <v>5.36</v>
      </c>
      <c r="H1474" s="1">
        <f t="shared" ca="1" si="222"/>
        <v>864.05167277739486</v>
      </c>
      <c r="I1474" s="1">
        <f t="shared" ca="1" si="223"/>
        <v>23.556151343900758</v>
      </c>
      <c r="J1474" s="6">
        <f t="shared" ca="1" si="227"/>
        <v>323738.23532505007</v>
      </c>
      <c r="K1474" s="1">
        <f t="shared" ca="1" si="224"/>
        <v>38.401042246726398</v>
      </c>
      <c r="L1474" s="6">
        <f t="shared" ca="1" si="225"/>
        <v>14387.896052138909</v>
      </c>
      <c r="M1474" s="7">
        <f t="shared" ca="1" si="228"/>
        <v>20.993501005229135</v>
      </c>
      <c r="N1474" s="8">
        <f ca="1">J1474/AVERAGE(L1354:L1473)</f>
        <v>24.610598936385458</v>
      </c>
      <c r="O1474" s="13">
        <f ca="1">1/M1474-(G1474/100-(((E1474/E1354)^(1/10))-1))</f>
        <v>3.1236860631154585E-2</v>
      </c>
      <c r="P1474" s="5">
        <f ca="1">((G1474/G1475+G1474/1200+((1+G1475/1200)^(-119))*(1-G1474/G1475)))</f>
        <v>1.0067735459886391</v>
      </c>
      <c r="Q1474" s="5">
        <f ca="1">Q1473*P1473*E1473/E1474</f>
        <v>24.399499975201177</v>
      </c>
      <c r="R1474" s="10">
        <f t="shared" ca="1" si="229"/>
        <v>7.6097963468300778E-2</v>
      </c>
      <c r="S1474" s="10">
        <f t="shared" ca="1" si="230"/>
        <v>4.144377535130328E-2</v>
      </c>
      <c r="T1474" s="10">
        <f t="shared" ca="1" si="231"/>
        <v>3.4654188116997497E-2</v>
      </c>
      <c r="U1474" s="10"/>
      <c r="V1474" s="11"/>
      <c r="W1474" s="12"/>
      <c r="X1474" s="12"/>
    </row>
    <row r="1475" spans="1:24" x14ac:dyDescent="0.2">
      <c r="A1475" s="3">
        <v>1993.1</v>
      </c>
      <c r="B1475" s="4">
        <v>463.9</v>
      </c>
      <c r="C1475" s="1">
        <v>12.54</v>
      </c>
      <c r="D1475" s="4">
        <v>20.9</v>
      </c>
      <c r="E1475" s="4">
        <v>145.69999999999999</v>
      </c>
      <c r="F1475" s="1">
        <f t="shared" ca="1" si="226"/>
        <v>1993.7916666665551</v>
      </c>
      <c r="G1475" s="5">
        <v>5.33</v>
      </c>
      <c r="H1475" s="1">
        <f t="shared" ref="H1475:H1538" ca="1" si="232">B1475*$E$1815/E1475</f>
        <v>869.22506314344548</v>
      </c>
      <c r="I1475" s="1">
        <f t="shared" ref="I1475:I1538" ca="1" si="233">C1475*$E$1815/E1475</f>
        <v>23.496620590253947</v>
      </c>
      <c r="J1475" s="6">
        <f t="shared" ca="1" si="227"/>
        <v>326410.20570327714</v>
      </c>
      <c r="K1475" s="1">
        <f t="shared" ref="K1475:K1538" ca="1" si="234">D1475*$E$1815/E1475</f>
        <v>39.161034317089907</v>
      </c>
      <c r="L1475" s="6">
        <f t="shared" ref="L1475:L1538" ca="1" si="235">K1475*(J1475/H1475)</f>
        <v>14705.697993529837</v>
      </c>
      <c r="M1475" s="7">
        <f t="shared" ca="1" si="228"/>
        <v>21.109178247475125</v>
      </c>
      <c r="N1475" s="8">
        <f ca="1">J1475/AVERAGE(L1355:L1474)</f>
        <v>24.73788934359802</v>
      </c>
      <c r="O1475" s="13">
        <f ca="1">1/M1475-(G1475/100-(((E1475/E1355)^(1/10))-1))</f>
        <v>3.1395305530902244E-2</v>
      </c>
      <c r="P1475" s="5">
        <f ca="1">((G1475/G1476+G1475/1200+((1+G1476/1200)^(-119))*(1-G1475/G1476)))</f>
        <v>0.9749773690649266</v>
      </c>
      <c r="Q1475" s="5">
        <f ca="1">Q1474*P1474*E1474/E1475</f>
        <v>24.463612135323089</v>
      </c>
      <c r="R1475" s="10">
        <f t="shared" ca="1" si="229"/>
        <v>7.7493239381001056E-2</v>
      </c>
      <c r="S1475" s="10">
        <f t="shared" ca="1" si="230"/>
        <v>4.1485400178090881E-2</v>
      </c>
      <c r="T1475" s="10">
        <f t="shared" ca="1" si="231"/>
        <v>3.6007839202910175E-2</v>
      </c>
      <c r="U1475" s="10"/>
      <c r="V1475" s="11"/>
      <c r="W1475" s="12"/>
      <c r="X1475" s="12"/>
    </row>
    <row r="1476" spans="1:24" x14ac:dyDescent="0.2">
      <c r="A1476" s="3">
        <v>1993.11</v>
      </c>
      <c r="B1476" s="4">
        <v>462.89</v>
      </c>
      <c r="C1476" s="1">
        <v>12.56</v>
      </c>
      <c r="D1476" s="4">
        <v>21.39</v>
      </c>
      <c r="E1476" s="4">
        <v>145.80000000000001</v>
      </c>
      <c r="F1476" s="1">
        <f t="shared" ref="F1476:F1539" ca="1" si="236">F1475+1/12</f>
        <v>1993.8749999998884</v>
      </c>
      <c r="G1476" s="5">
        <v>5.72</v>
      </c>
      <c r="H1476" s="1">
        <f t="shared" ca="1" si="232"/>
        <v>866.73771378600804</v>
      </c>
      <c r="I1476" s="1">
        <f t="shared" ca="1" si="233"/>
        <v>23.517953909465017</v>
      </c>
      <c r="J1476" s="6">
        <f t="shared" ref="J1476:J1539" ca="1" si="237">J1475*((H1476+(I1476/12))/H1475)</f>
        <v>326212.11216577759</v>
      </c>
      <c r="K1476" s="1">
        <f t="shared" ca="1" si="234"/>
        <v>40.051674691358023</v>
      </c>
      <c r="L1476" s="6">
        <f t="shared" ca="1" si="235"/>
        <v>15074.15817845705</v>
      </c>
      <c r="M1476" s="7">
        <f t="shared" ca="1" si="228"/>
        <v>21.037901189606377</v>
      </c>
      <c r="N1476" s="8">
        <f ca="1">J1476/AVERAGE(L1356:L1475)</f>
        <v>24.645407638434421</v>
      </c>
      <c r="O1476" s="13">
        <f ca="1">1/M1476-(G1476/100-(((E1476/E1356)^(1/10))-1))</f>
        <v>2.7521778620273885E-2</v>
      </c>
      <c r="P1476" s="5">
        <f ca="1">((G1476/G1477+G1476/1200+((1+G1477/1200)^(-119))*(1-G1476/G1477)))</f>
        <v>1.0009977036045139</v>
      </c>
      <c r="Q1476" s="5">
        <f ca="1">Q1475*P1475*E1475/E1476</f>
        <v>23.83510916583657</v>
      </c>
      <c r="R1476" s="10">
        <f t="shared" ca="1" si="229"/>
        <v>7.9150376069160977E-2</v>
      </c>
      <c r="S1476" s="10">
        <f t="shared" ca="1" si="230"/>
        <v>4.4771092884486663E-2</v>
      </c>
      <c r="T1476" s="10">
        <f t="shared" ca="1" si="231"/>
        <v>3.4379283184674314E-2</v>
      </c>
      <c r="U1476" s="10"/>
      <c r="V1476" s="11"/>
      <c r="W1476" s="12"/>
      <c r="X1476" s="12"/>
    </row>
    <row r="1477" spans="1:24" x14ac:dyDescent="0.2">
      <c r="A1477" s="3">
        <v>1993.12</v>
      </c>
      <c r="B1477" s="4">
        <v>465.95</v>
      </c>
      <c r="C1477" s="1">
        <v>12.58</v>
      </c>
      <c r="D1477" s="4">
        <v>21.89</v>
      </c>
      <c r="E1477" s="4">
        <v>145.80000000000001</v>
      </c>
      <c r="F1477" s="1">
        <f t="shared" ca="1" si="236"/>
        <v>1993.9583333332216</v>
      </c>
      <c r="G1477" s="5">
        <v>5.77</v>
      </c>
      <c r="H1477" s="1">
        <f t="shared" ca="1" si="232"/>
        <v>872.46740637860069</v>
      </c>
      <c r="I1477" s="1">
        <f t="shared" ca="1" si="233"/>
        <v>23.555402880658434</v>
      </c>
      <c r="J1477" s="6">
        <f t="shared" ca="1" si="237"/>
        <v>329107.37474251882</v>
      </c>
      <c r="K1477" s="1">
        <f t="shared" ca="1" si="234"/>
        <v>40.987898971193417</v>
      </c>
      <c r="L1477" s="6">
        <f t="shared" ca="1" si="235"/>
        <v>15461.230675209225</v>
      </c>
      <c r="M1477" s="7">
        <f t="shared" ca="1" si="228"/>
        <v>21.164732079814648</v>
      </c>
      <c r="N1477" s="8">
        <f ca="1">J1477/AVERAGE(L1357:L1476)</f>
        <v>24.783708947329494</v>
      </c>
      <c r="O1477" s="13">
        <f ca="1">1/M1477-(G1477/100-(((E1477/E1357)^(1/10))-1))</f>
        <v>2.6634499475645633E-2</v>
      </c>
      <c r="P1477" s="5">
        <f ca="1">((G1477/G1478+G1477/1200+((1+G1478/1200)^(-119))*(1-G1477/G1478)))</f>
        <v>1.0063172790165771</v>
      </c>
      <c r="Q1477" s="5">
        <f ca="1">Q1476*P1476*E1476/E1477</f>
        <v>23.858889540165308</v>
      </c>
      <c r="R1477" s="10">
        <f t="shared" ca="1" si="229"/>
        <v>8.1575467808096214E-2</v>
      </c>
      <c r="S1477" s="10">
        <f t="shared" ca="1" si="230"/>
        <v>4.5405950157139996E-2</v>
      </c>
      <c r="T1477" s="10">
        <f t="shared" ca="1" si="231"/>
        <v>3.6169517650956218E-2</v>
      </c>
      <c r="U1477" s="10"/>
      <c r="V1477" s="11"/>
      <c r="W1477" s="12"/>
      <c r="X1477" s="12"/>
    </row>
    <row r="1478" spans="1:24" x14ac:dyDescent="0.2">
      <c r="A1478" s="3">
        <v>1994.01</v>
      </c>
      <c r="B1478" s="4">
        <v>472.99</v>
      </c>
      <c r="C1478" s="1">
        <v>12.6233</v>
      </c>
      <c r="D1478" s="4">
        <v>22.156700000000001</v>
      </c>
      <c r="E1478" s="4">
        <v>146.19999999999999</v>
      </c>
      <c r="F1478" s="1">
        <f t="shared" ca="1" si="236"/>
        <v>1994.0416666665549</v>
      </c>
      <c r="G1478" s="5">
        <v>5.75</v>
      </c>
      <c r="H1478" s="1">
        <f t="shared" ca="1" si="232"/>
        <v>883.22632674418617</v>
      </c>
      <c r="I1478" s="1">
        <f t="shared" ca="1" si="233"/>
        <v>23.571811011627911</v>
      </c>
      <c r="J1478" s="6">
        <f t="shared" ca="1" si="237"/>
        <v>333906.76485073211</v>
      </c>
      <c r="K1478" s="1">
        <f t="shared" ca="1" si="234"/>
        <v>41.37377270930233</v>
      </c>
      <c r="L1478" s="6">
        <f t="shared" ca="1" si="235"/>
        <v>15641.497741534104</v>
      </c>
      <c r="M1478" s="7">
        <f t="shared" ca="1" si="228"/>
        <v>21.411974913826541</v>
      </c>
      <c r="N1478" s="8">
        <f ca="1">J1478/AVERAGE(L1358:L1477)</f>
        <v>25.061136005191287</v>
      </c>
      <c r="O1478" s="13">
        <f ca="1">1/M1478-(G1478/100-(((E1478/E1358)^(1/10))-1))</f>
        <v>2.5960655912227619E-2</v>
      </c>
      <c r="P1478" s="5">
        <f ca="1">((G1478/G1479+G1478/1200+((1+G1479/1200)^(-119))*(1-G1478/G1479)))</f>
        <v>0.98835683742500158</v>
      </c>
      <c r="Q1478" s="5">
        <f ca="1">Q1477*P1477*E1477/E1478</f>
        <v>23.943923027307019</v>
      </c>
      <c r="R1478" s="10">
        <f t="shared" ca="1" si="229"/>
        <v>8.469888550467819E-2</v>
      </c>
      <c r="S1478" s="10">
        <f t="shared" ca="1" si="230"/>
        <v>4.5906114053420266E-2</v>
      </c>
      <c r="T1478" s="10">
        <f t="shared" ca="1" si="231"/>
        <v>3.8792771451257924E-2</v>
      </c>
      <c r="U1478" s="10"/>
      <c r="V1478" s="11"/>
      <c r="W1478" s="12"/>
      <c r="X1478" s="12"/>
    </row>
    <row r="1479" spans="1:24" x14ac:dyDescent="0.2">
      <c r="A1479" s="3">
        <v>1994.02</v>
      </c>
      <c r="B1479" s="4">
        <v>471.58</v>
      </c>
      <c r="C1479" s="1">
        <v>12.666700000000001</v>
      </c>
      <c r="D1479" s="4">
        <v>22.433299999999999</v>
      </c>
      <c r="E1479" s="4">
        <v>146.69999999999999</v>
      </c>
      <c r="F1479" s="1">
        <f t="shared" ca="1" si="236"/>
        <v>1994.1249999998881</v>
      </c>
      <c r="G1479" s="5">
        <v>5.97</v>
      </c>
      <c r="H1479" s="1">
        <f t="shared" ca="1" si="232"/>
        <v>877.59205685071572</v>
      </c>
      <c r="I1479" s="1">
        <f t="shared" ca="1" si="233"/>
        <v>23.572236537832314</v>
      </c>
      <c r="J1479" s="6">
        <f t="shared" ca="1" si="237"/>
        <v>332519.34010455018</v>
      </c>
      <c r="K1479" s="1">
        <f t="shared" ca="1" si="234"/>
        <v>41.74749965848671</v>
      </c>
      <c r="L1479" s="6">
        <f t="shared" ca="1" si="235"/>
        <v>15818.113813917906</v>
      </c>
      <c r="M1479" s="7">
        <f t="shared" ca="1" si="228"/>
        <v>21.263840187313026</v>
      </c>
      <c r="N1479" s="8">
        <f ca="1">J1479/AVERAGE(L1359:L1478)</f>
        <v>24.875326969291873</v>
      </c>
      <c r="O1479" s="13">
        <f ca="1">1/M1479-(G1479/100-(((E1479/E1359)^(1/10))-1))</f>
        <v>2.3932517058300309E-2</v>
      </c>
      <c r="P1479" s="5">
        <f ca="1">((G1479/G1480+G1479/1200+((1+G1480/1200)^(-119))*(1-G1479/G1480)))</f>
        <v>0.96773502402725808</v>
      </c>
      <c r="Q1479" s="5">
        <f ca="1">Q1478*P1478*E1478/E1479</f>
        <v>23.584481756475945</v>
      </c>
      <c r="R1479" s="10">
        <f t="shared" ca="1" si="229"/>
        <v>8.5740916893514818E-2</v>
      </c>
      <c r="S1479" s="10">
        <f t="shared" ca="1" si="230"/>
        <v>4.7880387204005226E-2</v>
      </c>
      <c r="T1479" s="10">
        <f t="shared" ca="1" si="231"/>
        <v>3.7860529689509592E-2</v>
      </c>
      <c r="U1479" s="10"/>
      <c r="V1479" s="11"/>
      <c r="W1479" s="12"/>
      <c r="X1479" s="12"/>
    </row>
    <row r="1480" spans="1:24" x14ac:dyDescent="0.2">
      <c r="A1480" s="3">
        <v>1994.03</v>
      </c>
      <c r="B1480" s="4">
        <v>463.81</v>
      </c>
      <c r="C1480" s="1">
        <v>12.71</v>
      </c>
      <c r="D1480" s="4">
        <v>22.71</v>
      </c>
      <c r="E1480" s="4">
        <v>147.19999999999999</v>
      </c>
      <c r="F1480" s="1">
        <f t="shared" ca="1" si="236"/>
        <v>1994.2083333332214</v>
      </c>
      <c r="G1480" s="5">
        <v>6.48</v>
      </c>
      <c r="H1480" s="1">
        <f t="shared" ca="1" si="232"/>
        <v>860.20055319293476</v>
      </c>
      <c r="I1480" s="1">
        <f t="shared" ca="1" si="233"/>
        <v>23.57247370923913</v>
      </c>
      <c r="J1480" s="6">
        <f t="shared" ca="1" si="237"/>
        <v>326674.00532802829</v>
      </c>
      <c r="K1480" s="1">
        <f t="shared" ca="1" si="234"/>
        <v>42.118873165760867</v>
      </c>
      <c r="L1480" s="6">
        <f t="shared" ca="1" si="235"/>
        <v>15995.271039864432</v>
      </c>
      <c r="M1480" s="7">
        <f t="shared" ca="1" si="228"/>
        <v>20.833375889460406</v>
      </c>
      <c r="N1480" s="8">
        <f ca="1">J1480/AVERAGE(L1360:L1479)</f>
        <v>24.359940418108916</v>
      </c>
      <c r="O1480" s="13">
        <f ca="1">1/M1480-(G1480/100-(((E1480/E1360)^(1/10))-1))</f>
        <v>1.995467848836488E-2</v>
      </c>
      <c r="P1480" s="5">
        <f ca="1">((G1480/G1481+G1480/1200+((1+G1481/1200)^(-119))*(1-G1480/G1481)))</f>
        <v>0.97038865435690924</v>
      </c>
      <c r="Q1480" s="5">
        <f ca="1">Q1479*P1479*E1479/E1480</f>
        <v>22.746003445159296</v>
      </c>
      <c r="R1480" s="10">
        <f t="shared" ca="1" si="229"/>
        <v>8.5257985518339074E-2</v>
      </c>
      <c r="S1480" s="10">
        <f t="shared" ca="1" si="230"/>
        <v>5.3500739833072242E-2</v>
      </c>
      <c r="T1480" s="10">
        <f t="shared" ca="1" si="231"/>
        <v>3.1757245685266833E-2</v>
      </c>
      <c r="U1480" s="10"/>
      <c r="V1480" s="11"/>
      <c r="W1480" s="12"/>
      <c r="X1480" s="12"/>
    </row>
    <row r="1481" spans="1:24" x14ac:dyDescent="0.2">
      <c r="A1481" s="3">
        <v>1994.04</v>
      </c>
      <c r="B1481" s="4">
        <v>447.23</v>
      </c>
      <c r="C1481" s="1">
        <v>12.753299999999999</v>
      </c>
      <c r="D1481" s="4">
        <v>23.54</v>
      </c>
      <c r="E1481" s="4">
        <v>147.4</v>
      </c>
      <c r="F1481" s="1">
        <f t="shared" ca="1" si="236"/>
        <v>1994.2916666665546</v>
      </c>
      <c r="G1481" s="5">
        <v>6.97</v>
      </c>
      <c r="H1481" s="1">
        <f t="shared" ca="1" si="232"/>
        <v>828.32518107191311</v>
      </c>
      <c r="I1481" s="1">
        <f t="shared" ca="1" si="233"/>
        <v>23.62068629511533</v>
      </c>
      <c r="J1481" s="6">
        <f t="shared" ca="1" si="237"/>
        <v>315316.38247006468</v>
      </c>
      <c r="K1481" s="1">
        <f t="shared" ca="1" si="234"/>
        <v>43.598986567164175</v>
      </c>
      <c r="L1481" s="6">
        <f t="shared" ca="1" si="235"/>
        <v>16596.712303166878</v>
      </c>
      <c r="M1481" s="7">
        <f t="shared" ca="1" si="228"/>
        <v>20.05525008506384</v>
      </c>
      <c r="N1481" s="8">
        <f ca="1">J1481/AVERAGE(L1361:L1480)</f>
        <v>23.440099239459379</v>
      </c>
      <c r="O1481" s="13">
        <f ca="1">1/M1481-(G1481/100-(((E1481/E1361)^(1/10))-1))</f>
        <v>1.6553849274837058E-2</v>
      </c>
      <c r="P1481" s="5">
        <f ca="1">((G1481/G1482+G1481/1200+((1+G1482/1200)^(-119))*(1-G1481/G1482)))</f>
        <v>0.99094149793811337</v>
      </c>
      <c r="Q1481" s="5">
        <f ca="1">Q1480*P1480*E1480/E1481</f>
        <v>22.042514606387069</v>
      </c>
      <c r="R1481" s="10">
        <f t="shared" ca="1" si="229"/>
        <v>8.9808068518690165E-2</v>
      </c>
      <c r="S1481" s="10">
        <f t="shared" ca="1" si="230"/>
        <v>5.232368303426016E-2</v>
      </c>
      <c r="T1481" s="10">
        <f t="shared" ca="1" si="231"/>
        <v>3.7484385484430005E-2</v>
      </c>
      <c r="U1481" s="10"/>
      <c r="V1481" s="11"/>
      <c r="W1481" s="12"/>
      <c r="X1481" s="12"/>
    </row>
    <row r="1482" spans="1:24" x14ac:dyDescent="0.2">
      <c r="A1482" s="3">
        <v>1994.05</v>
      </c>
      <c r="B1482" s="4">
        <v>450.9</v>
      </c>
      <c r="C1482" s="1">
        <v>12.7967</v>
      </c>
      <c r="D1482" s="4">
        <v>24.37</v>
      </c>
      <c r="E1482" s="4">
        <v>147.5</v>
      </c>
      <c r="F1482" s="1">
        <f t="shared" ca="1" si="236"/>
        <v>1994.3749999998879</v>
      </c>
      <c r="G1482" s="5">
        <v>7.18</v>
      </c>
      <c r="H1482" s="1">
        <f t="shared" ca="1" si="232"/>
        <v>834.55628949152538</v>
      </c>
      <c r="I1482" s="1">
        <f t="shared" ca="1" si="233"/>
        <v>23.684999932881354</v>
      </c>
      <c r="J1482" s="6">
        <f t="shared" ca="1" si="237"/>
        <v>318439.70448526606</v>
      </c>
      <c r="K1482" s="1">
        <f t="shared" ca="1" si="234"/>
        <v>45.105648203389826</v>
      </c>
      <c r="L1482" s="6">
        <f t="shared" ca="1" si="235"/>
        <v>17210.857392561396</v>
      </c>
      <c r="M1482" s="7">
        <f t="shared" ca="1" si="228"/>
        <v>20.196492421281448</v>
      </c>
      <c r="N1482" s="8">
        <f ca="1">J1482/AVERAGE(L1362:L1481)</f>
        <v>23.593459579734997</v>
      </c>
      <c r="O1482" s="13">
        <f ca="1">1/M1482-(G1482/100-(((E1482/E1362)^(1/10))-1))</f>
        <v>1.3874324550450678E-2</v>
      </c>
      <c r="P1482" s="5">
        <f ca="1">((G1482/G1483+G1482/1200+((1+G1483/1200)^(-119))*(1-G1482/G1483)))</f>
        <v>1.0116668390942878</v>
      </c>
      <c r="Q1482" s="5">
        <f ca="1">Q1481*P1481*E1481/E1482</f>
        <v>21.828033735635355</v>
      </c>
      <c r="R1482" s="10">
        <f t="shared" ca="1" si="229"/>
        <v>8.5278123057876964E-2</v>
      </c>
      <c r="S1482" s="10">
        <f t="shared" ca="1" si="230"/>
        <v>5.0008874729805752E-2</v>
      </c>
      <c r="T1482" s="10">
        <f t="shared" ca="1" si="231"/>
        <v>3.5269248328071212E-2</v>
      </c>
      <c r="U1482" s="10"/>
      <c r="V1482" s="11"/>
      <c r="W1482" s="12"/>
      <c r="X1482" s="12"/>
    </row>
    <row r="1483" spans="1:24" x14ac:dyDescent="0.2">
      <c r="A1483" s="3">
        <v>1994.06</v>
      </c>
      <c r="B1483" s="4">
        <v>454.83</v>
      </c>
      <c r="C1483" s="1">
        <v>12.84</v>
      </c>
      <c r="D1483" s="4">
        <v>25.2</v>
      </c>
      <c r="E1483" s="4">
        <v>148</v>
      </c>
      <c r="F1483" s="1">
        <f t="shared" ca="1" si="236"/>
        <v>1994.4583333332212</v>
      </c>
      <c r="G1483" s="5">
        <v>7.1</v>
      </c>
      <c r="H1483" s="1">
        <f t="shared" ca="1" si="232"/>
        <v>838.98617898648638</v>
      </c>
      <c r="I1483" s="1">
        <f t="shared" ca="1" si="233"/>
        <v>23.684854864864864</v>
      </c>
      <c r="J1483" s="6">
        <f t="shared" ca="1" si="237"/>
        <v>320883.12171509588</v>
      </c>
      <c r="K1483" s="1">
        <f t="shared" ca="1" si="234"/>
        <v>46.484294594594594</v>
      </c>
      <c r="L1483" s="6">
        <f t="shared" ca="1" si="235"/>
        <v>17778.630844975964</v>
      </c>
      <c r="M1483" s="7">
        <f t="shared" ca="1" si="228"/>
        <v>20.29076369067031</v>
      </c>
      <c r="N1483" s="8">
        <f ca="1">J1483/AVERAGE(L1363:L1482)</f>
        <v>23.690087234431942</v>
      </c>
      <c r="O1483" s="13">
        <f ca="1">1/M1483-(G1483/100-(((E1483/E1363)^(1/10))-1))</f>
        <v>1.4494740216395303E-2</v>
      </c>
      <c r="P1483" s="5">
        <f ca="1">((G1483/G1484+G1483/1200+((1+G1484/1200)^(-119))*(1-G1483/G1484)))</f>
        <v>0.99183211848935038</v>
      </c>
      <c r="Q1483" s="5">
        <f ca="1">Q1482*P1482*E1482/E1483</f>
        <v>22.008094183875812</v>
      </c>
      <c r="R1483" s="10">
        <f t="shared" ca="1" si="229"/>
        <v>8.7165820727450605E-2</v>
      </c>
      <c r="S1483" s="10">
        <f t="shared" ca="1" si="230"/>
        <v>4.9143494253137465E-2</v>
      </c>
      <c r="T1483" s="10">
        <f t="shared" ca="1" si="231"/>
        <v>3.8022326474313139E-2</v>
      </c>
      <c r="U1483" s="10"/>
      <c r="V1483" s="11"/>
      <c r="W1483" s="12"/>
      <c r="X1483" s="12"/>
    </row>
    <row r="1484" spans="1:24" x14ac:dyDescent="0.2">
      <c r="A1484" s="3">
        <v>1994.07</v>
      </c>
      <c r="B1484" s="4">
        <v>451.4</v>
      </c>
      <c r="C1484" s="1">
        <v>12.87</v>
      </c>
      <c r="D1484" s="4">
        <v>25.91</v>
      </c>
      <c r="E1484" s="4">
        <v>148.4</v>
      </c>
      <c r="F1484" s="1">
        <f t="shared" ca="1" si="236"/>
        <v>1994.5416666665544</v>
      </c>
      <c r="G1484" s="5">
        <v>7.3</v>
      </c>
      <c r="H1484" s="1">
        <f t="shared" ca="1" si="232"/>
        <v>830.41478571428559</v>
      </c>
      <c r="I1484" s="1">
        <f t="shared" ca="1" si="233"/>
        <v>23.676203571428569</v>
      </c>
      <c r="J1484" s="6">
        <f t="shared" ca="1" si="237"/>
        <v>318359.471575242</v>
      </c>
      <c r="K1484" s="1">
        <f t="shared" ca="1" si="234"/>
        <v>47.665146428571425</v>
      </c>
      <c r="L1484" s="6">
        <f t="shared" ca="1" si="235"/>
        <v>18273.579770745506</v>
      </c>
      <c r="M1484" s="7">
        <f t="shared" ca="1" si="228"/>
        <v>20.067951816142148</v>
      </c>
      <c r="N1484" s="8">
        <f ca="1">J1484/AVERAGE(L1364:L1483)</f>
        <v>23.415889076109877</v>
      </c>
      <c r="O1484" s="13">
        <f ca="1">1/M1484-(G1484/100-(((E1484/E1364)^(1/10))-1))</f>
        <v>1.2922687944643282E-2</v>
      </c>
      <c r="P1484" s="5">
        <f ca="1">((G1484/G1485+G1484/1200+((1+G1485/1200)^(-119))*(1-G1484/G1485)))</f>
        <v>1.0103198282151835</v>
      </c>
      <c r="Q1484" s="5">
        <f ca="1">Q1483*P1483*E1483/E1484</f>
        <v>21.769498196694009</v>
      </c>
      <c r="R1484" s="10">
        <f t="shared" ca="1" si="229"/>
        <v>8.5737172821608088E-2</v>
      </c>
      <c r="S1484" s="10">
        <f t="shared" ca="1" si="230"/>
        <v>5.2774661185686522E-2</v>
      </c>
      <c r="T1484" s="10">
        <f t="shared" ca="1" si="231"/>
        <v>3.2962511635921565E-2</v>
      </c>
      <c r="U1484" s="10"/>
      <c r="V1484" s="11"/>
      <c r="W1484" s="12"/>
      <c r="X1484" s="12"/>
    </row>
    <row r="1485" spans="1:24" x14ac:dyDescent="0.2">
      <c r="A1485" s="3">
        <v>1994.08</v>
      </c>
      <c r="B1485" s="4">
        <v>464.24</v>
      </c>
      <c r="C1485" s="1">
        <v>12.9</v>
      </c>
      <c r="D1485" s="4">
        <v>26.62</v>
      </c>
      <c r="E1485" s="4">
        <v>149</v>
      </c>
      <c r="F1485" s="1">
        <f t="shared" ca="1" si="236"/>
        <v>1994.6249999998877</v>
      </c>
      <c r="G1485" s="5">
        <v>7.24</v>
      </c>
      <c r="H1485" s="1">
        <f t="shared" ca="1" si="232"/>
        <v>850.59672966442952</v>
      </c>
      <c r="I1485" s="1">
        <f t="shared" ca="1" si="233"/>
        <v>23.63583020134228</v>
      </c>
      <c r="J1485" s="6">
        <f t="shared" ca="1" si="237"/>
        <v>326851.81861322431</v>
      </c>
      <c r="K1485" s="1">
        <f t="shared" ca="1" si="234"/>
        <v>48.774093020134231</v>
      </c>
      <c r="L1485" s="6">
        <f t="shared" ca="1" si="235"/>
        <v>18742.020100560127</v>
      </c>
      <c r="M1485" s="7">
        <f t="shared" ca="1" si="228"/>
        <v>20.535549404755631</v>
      </c>
      <c r="N1485" s="8">
        <f ca="1">J1485/AVERAGE(L1365:L1484)</f>
        <v>23.945020932611563</v>
      </c>
      <c r="O1485" s="13">
        <f ca="1">1/M1485-(G1485/100-(((E1485/E1365)^(1/10))-1))</f>
        <v>1.240874496644321E-2</v>
      </c>
      <c r="P1485" s="5">
        <f ca="1">((G1485/G1486+G1485/1200+((1+G1486/1200)^(-119))*(1-G1485/G1486)))</f>
        <v>0.99064841438498441</v>
      </c>
      <c r="Q1485" s="5">
        <f ca="1">Q1484*P1484*E1484/E1485</f>
        <v>21.905588608568678</v>
      </c>
      <c r="R1485" s="10">
        <f t="shared" ca="1" si="229"/>
        <v>8.1315070024978064E-2</v>
      </c>
      <c r="S1485" s="10">
        <f t="shared" ca="1" si="230"/>
        <v>5.4303842134975744E-2</v>
      </c>
      <c r="T1485" s="10">
        <f t="shared" ca="1" si="231"/>
        <v>2.7011227890002321E-2</v>
      </c>
      <c r="U1485" s="10"/>
      <c r="V1485" s="11"/>
      <c r="W1485" s="12"/>
      <c r="X1485" s="12"/>
    </row>
    <row r="1486" spans="1:24" x14ac:dyDescent="0.2">
      <c r="A1486" s="3">
        <v>1994.09</v>
      </c>
      <c r="B1486" s="4">
        <v>466.96</v>
      </c>
      <c r="C1486" s="1">
        <v>12.92</v>
      </c>
      <c r="D1486" s="4">
        <v>27.33</v>
      </c>
      <c r="E1486" s="4">
        <v>149.4</v>
      </c>
      <c r="F1486" s="1">
        <f t="shared" ca="1" si="236"/>
        <v>1994.7083333332209</v>
      </c>
      <c r="G1486" s="5">
        <v>7.46</v>
      </c>
      <c r="H1486" s="1">
        <f t="shared" ca="1" si="232"/>
        <v>853.28969799196773</v>
      </c>
      <c r="I1486" s="1">
        <f t="shared" ca="1" si="233"/>
        <v>23.609094779116464</v>
      </c>
      <c r="J1486" s="6">
        <f t="shared" ca="1" si="237"/>
        <v>328642.62951012858</v>
      </c>
      <c r="K1486" s="1">
        <f t="shared" ca="1" si="234"/>
        <v>49.940910240963845</v>
      </c>
      <c r="L1486" s="6">
        <f t="shared" ca="1" si="235"/>
        <v>19234.630513345499</v>
      </c>
      <c r="M1486" s="7">
        <f t="shared" ca="1" si="228"/>
        <v>20.576450100818864</v>
      </c>
      <c r="N1486" s="8">
        <f ca="1">J1486/AVERAGE(L1366:L1485)</f>
        <v>23.975369102753426</v>
      </c>
      <c r="O1486" s="13">
        <f ca="1">1/M1486-(G1486/100-(((E1486/E1366)^(1/10))-1))</f>
        <v>9.895185318056457E-3</v>
      </c>
      <c r="P1486" s="5">
        <f ca="1">((G1486/G1487+G1486/1200+((1+G1487/1200)^(-119))*(1-G1486/G1487)))</f>
        <v>0.98687330677053553</v>
      </c>
      <c r="Q1486" s="5">
        <f ca="1">Q1485*P1485*E1485/E1486</f>
        <v>21.642635586117823</v>
      </c>
      <c r="R1486" s="10">
        <f t="shared" ca="1" si="229"/>
        <v>8.3467666640532956E-2</v>
      </c>
      <c r="S1486" s="10">
        <f t="shared" ca="1" si="230"/>
        <v>5.7006347749036346E-2</v>
      </c>
      <c r="T1486" s="10">
        <f t="shared" ca="1" si="231"/>
        <v>2.646131889149661E-2</v>
      </c>
      <c r="U1486" s="10"/>
      <c r="V1486" s="11"/>
      <c r="W1486" s="12"/>
      <c r="X1486" s="12"/>
    </row>
    <row r="1487" spans="1:24" x14ac:dyDescent="0.2">
      <c r="A1487" s="3">
        <v>1994.1</v>
      </c>
      <c r="B1487" s="4">
        <v>463.81</v>
      </c>
      <c r="C1487" s="1">
        <v>13.013299999999999</v>
      </c>
      <c r="D1487" s="4">
        <v>28.42</v>
      </c>
      <c r="E1487" s="4">
        <v>149.5</v>
      </c>
      <c r="F1487" s="1">
        <f t="shared" ca="1" si="236"/>
        <v>1994.7916666665542</v>
      </c>
      <c r="G1487" s="5">
        <v>7.74</v>
      </c>
      <c r="H1487" s="1">
        <f t="shared" ca="1" si="232"/>
        <v>846.96669852842808</v>
      </c>
      <c r="I1487" s="1">
        <f t="shared" ca="1" si="233"/>
        <v>23.763678527759193</v>
      </c>
      <c r="J1487" s="6">
        <f t="shared" ca="1" si="237"/>
        <v>326970.05099008116</v>
      </c>
      <c r="K1487" s="1">
        <f t="shared" ca="1" si="234"/>
        <v>51.897961605351171</v>
      </c>
      <c r="L1487" s="6">
        <f t="shared" ca="1" si="235"/>
        <v>20035.11965920982</v>
      </c>
      <c r="M1487" s="7">
        <f t="shared" ca="1" si="228"/>
        <v>20.395759282410257</v>
      </c>
      <c r="N1487" s="8">
        <f ca="1">J1487/AVERAGE(L1367:L1486)</f>
        <v>23.747831033857764</v>
      </c>
      <c r="O1487" s="13">
        <f ca="1">1/M1487-(G1487/100-(((E1487/E1367)^(1/10))-1))</f>
        <v>7.2995277900826938E-3</v>
      </c>
      <c r="P1487" s="5">
        <f ca="1">((G1487/G1488+G1487/1200+((1+G1488/1200)^(-119))*(1-G1487/G1488)))</f>
        <v>0.99139596332361246</v>
      </c>
      <c r="Q1487" s="5">
        <f ca="1">Q1486*P1486*E1486/E1487</f>
        <v>21.344252699708385</v>
      </c>
      <c r="R1487" s="10">
        <f t="shared" ca="1" si="229"/>
        <v>8.3563299276743441E-2</v>
      </c>
      <c r="S1487" s="10">
        <f t="shared" ca="1" si="230"/>
        <v>5.8539710698669367E-2</v>
      </c>
      <c r="T1487" s="10">
        <f t="shared" ca="1" si="231"/>
        <v>2.5023588578074074E-2</v>
      </c>
      <c r="U1487" s="10"/>
      <c r="V1487" s="11"/>
      <c r="W1487" s="12"/>
      <c r="X1487" s="12"/>
    </row>
    <row r="1488" spans="1:24" x14ac:dyDescent="0.2">
      <c r="A1488" s="3">
        <v>1994.11</v>
      </c>
      <c r="B1488" s="4">
        <v>461.01</v>
      </c>
      <c r="C1488" s="1">
        <v>13.0967</v>
      </c>
      <c r="D1488" s="4">
        <v>29.51</v>
      </c>
      <c r="E1488" s="4">
        <v>149.69999999999999</v>
      </c>
      <c r="F1488" s="1">
        <f t="shared" ca="1" si="236"/>
        <v>1994.8749999998875</v>
      </c>
      <c r="G1488" s="5">
        <v>7.96</v>
      </c>
      <c r="H1488" s="1">
        <f t="shared" ca="1" si="232"/>
        <v>840.7288779559118</v>
      </c>
      <c r="I1488" s="1">
        <f t="shared" ca="1" si="233"/>
        <v>23.884023981963928</v>
      </c>
      <c r="J1488" s="6">
        <f t="shared" ca="1" si="237"/>
        <v>325330.31654935324</v>
      </c>
      <c r="K1488" s="1">
        <f t="shared" ca="1" si="234"/>
        <v>53.81642304609219</v>
      </c>
      <c r="L1488" s="6">
        <f t="shared" ca="1" si="235"/>
        <v>20824.922759531066</v>
      </c>
      <c r="M1488" s="7">
        <f t="shared" ca="1" si="228"/>
        <v>20.209473020394054</v>
      </c>
      <c r="N1488" s="8">
        <f ca="1">J1488/AVERAGE(L1368:L1487)</f>
        <v>23.513754336451775</v>
      </c>
      <c r="O1488" s="13">
        <f ca="1">1/M1488-(G1488/100-(((E1488/E1368)^(1/10))-1))</f>
        <v>5.6899409769841161E-3</v>
      </c>
      <c r="P1488" s="5">
        <f ca="1">((G1488/G1489+G1488/1200+((1+G1489/1200)^(-119))*(1-G1488/G1489)))</f>
        <v>1.0169643925831136</v>
      </c>
      <c r="Q1488" s="5">
        <f ca="1">Q1487*P1487*E1487/E1488</f>
        <v>21.132335283995836</v>
      </c>
      <c r="R1488" s="10">
        <f t="shared" ca="1" si="229"/>
        <v>8.9119377079032391E-2</v>
      </c>
      <c r="S1488" s="10">
        <f t="shared" ca="1" si="230"/>
        <v>5.9129573012722814E-2</v>
      </c>
      <c r="T1488" s="10">
        <f t="shared" ca="1" si="231"/>
        <v>2.9989804066309578E-2</v>
      </c>
      <c r="U1488" s="10"/>
      <c r="V1488" s="11"/>
      <c r="W1488" s="12"/>
      <c r="X1488" s="12"/>
    </row>
    <row r="1489" spans="1:24" x14ac:dyDescent="0.2">
      <c r="A1489" s="3">
        <v>1994.12</v>
      </c>
      <c r="B1489" s="4">
        <v>455.19</v>
      </c>
      <c r="C1489" s="1">
        <v>13.17</v>
      </c>
      <c r="D1489" s="4">
        <v>30.6</v>
      </c>
      <c r="E1489" s="4">
        <v>149.69999999999999</v>
      </c>
      <c r="F1489" s="1">
        <f t="shared" ca="1" si="236"/>
        <v>1994.9583333332207</v>
      </c>
      <c r="G1489" s="5">
        <v>7.81</v>
      </c>
      <c r="H1489" s="1">
        <f t="shared" ca="1" si="232"/>
        <v>830.11513406813629</v>
      </c>
      <c r="I1489" s="1">
        <f t="shared" ca="1" si="233"/>
        <v>24.017698797595191</v>
      </c>
      <c r="J1489" s="6">
        <f t="shared" ca="1" si="237"/>
        <v>321997.69378649711</v>
      </c>
      <c r="K1489" s="1">
        <f t="shared" ca="1" si="234"/>
        <v>55.804220440881764</v>
      </c>
      <c r="L1489" s="6">
        <f t="shared" ca="1" si="235"/>
        <v>21646.190447652214</v>
      </c>
      <c r="M1489" s="7">
        <f t="shared" ca="1" si="228"/>
        <v>19.911484108090324</v>
      </c>
      <c r="N1489" s="8">
        <f ca="1">J1489/AVERAGE(L1369:L1488)</f>
        <v>23.150110785223813</v>
      </c>
      <c r="O1489" s="13">
        <f ca="1">1/M1489-(G1489/100-(((E1489/E1369)^(1/10))-1))</f>
        <v>7.9304689773231005E-3</v>
      </c>
      <c r="P1489" s="5">
        <f ca="1">((G1489/G1490+G1489/1200+((1+G1490/1200)^(-119))*(1-G1489/G1490)))</f>
        <v>1.0085772379629767</v>
      </c>
      <c r="Q1489" s="5">
        <f ca="1">Q1488*P1488*E1488/E1489</f>
        <v>21.490832515951524</v>
      </c>
      <c r="R1489" s="10">
        <f t="shared" ca="1" si="229"/>
        <v>9.358123920192174E-2</v>
      </c>
      <c r="S1489" s="10">
        <f t="shared" ca="1" si="230"/>
        <v>5.7764808949848812E-2</v>
      </c>
      <c r="T1489" s="10">
        <f t="shared" ca="1" si="231"/>
        <v>3.5816430252072928E-2</v>
      </c>
      <c r="U1489" s="10"/>
      <c r="V1489" s="11"/>
      <c r="W1489" s="12"/>
      <c r="X1489" s="12"/>
    </row>
    <row r="1490" spans="1:24" x14ac:dyDescent="0.2">
      <c r="A1490" s="3">
        <v>1995.01</v>
      </c>
      <c r="B1490" s="4">
        <v>465.25</v>
      </c>
      <c r="C1490" s="1">
        <v>13.18</v>
      </c>
      <c r="D1490" s="4">
        <v>31.25</v>
      </c>
      <c r="E1490" s="4">
        <v>150.30000000000001</v>
      </c>
      <c r="F1490" s="1">
        <f t="shared" ca="1" si="236"/>
        <v>1995.041666666554</v>
      </c>
      <c r="G1490" s="5">
        <v>7.78</v>
      </c>
      <c r="H1490" s="1">
        <f t="shared" ca="1" si="232"/>
        <v>845.07415668662668</v>
      </c>
      <c r="I1490" s="1">
        <f t="shared" ca="1" si="233"/>
        <v>23.939983632734528</v>
      </c>
      <c r="J1490" s="6">
        <f t="shared" ca="1" si="237"/>
        <v>328574.07761607418</v>
      </c>
      <c r="K1490" s="1">
        <f t="shared" ca="1" si="234"/>
        <v>56.762100798403189</v>
      </c>
      <c r="L1490" s="6">
        <f t="shared" ca="1" si="235"/>
        <v>22069.725793664307</v>
      </c>
      <c r="M1490" s="7">
        <f t="shared" ca="1" si="228"/>
        <v>20.2191194224573</v>
      </c>
      <c r="N1490" s="8">
        <f ca="1">J1490/AVERAGE(L1370:L1489)</f>
        <v>23.488372636558662</v>
      </c>
      <c r="O1490" s="13">
        <f ca="1">1/M1490-(G1490/100-(((E1490/E1370)^(1/10))-1))</f>
        <v>7.6841322003245172E-3</v>
      </c>
      <c r="P1490" s="5">
        <f ca="1">((G1490/G1491+G1490/1200+((1+G1491/1200)^(-119))*(1-G1490/G1491)))</f>
        <v>1.0281526145343234</v>
      </c>
      <c r="Q1490" s="5">
        <f ca="1">Q1489*P1489*E1489/E1490</f>
        <v>21.588636897667055</v>
      </c>
      <c r="R1490" s="10">
        <f t="shared" ca="1" si="229"/>
        <v>8.9664153638161048E-2</v>
      </c>
      <c r="S1490" s="10">
        <f t="shared" ca="1" si="230"/>
        <v>5.751990297624876E-2</v>
      </c>
      <c r="T1490" s="10">
        <f t="shared" ca="1" si="231"/>
        <v>3.2144250661912288E-2</v>
      </c>
      <c r="U1490" s="10"/>
      <c r="V1490" s="11"/>
      <c r="W1490" s="12"/>
      <c r="X1490" s="12"/>
    </row>
    <row r="1491" spans="1:24" x14ac:dyDescent="0.2">
      <c r="A1491" s="3">
        <v>1995.02</v>
      </c>
      <c r="B1491" s="4">
        <v>481.92</v>
      </c>
      <c r="C1491" s="1">
        <v>13.18</v>
      </c>
      <c r="D1491" s="4">
        <v>31.9</v>
      </c>
      <c r="E1491" s="4">
        <v>150.9</v>
      </c>
      <c r="F1491" s="1">
        <f t="shared" ca="1" si="236"/>
        <v>1995.1249999998872</v>
      </c>
      <c r="G1491" s="5">
        <v>7.47</v>
      </c>
      <c r="H1491" s="1">
        <f t="shared" ca="1" si="232"/>
        <v>871.87280159045724</v>
      </c>
      <c r="I1491" s="1">
        <f t="shared" ca="1" si="233"/>
        <v>23.844794831013914</v>
      </c>
      <c r="J1491" s="6">
        <f t="shared" ca="1" si="237"/>
        <v>339766.27703600383</v>
      </c>
      <c r="K1491" s="1">
        <f t="shared" ca="1" si="234"/>
        <v>57.712363817097405</v>
      </c>
      <c r="L1491" s="6">
        <f t="shared" ca="1" si="235"/>
        <v>22490.339138131891</v>
      </c>
      <c r="M1491" s="7">
        <f t="shared" ca="1" si="228"/>
        <v>20.802571764332676</v>
      </c>
      <c r="N1491" s="8">
        <f ca="1">J1491/AVERAGE(L1371:L1490)</f>
        <v>24.144282243906417</v>
      </c>
      <c r="O1491" s="13">
        <f ca="1">1/M1491-(G1491/100-(((E1491/E1371)^(1/10))-1))</f>
        <v>9.3198886486230981E-3</v>
      </c>
      <c r="P1491" s="5">
        <f ca="1">((G1491/G1492+G1491/1200+((1+G1492/1200)^(-119))*(1-G1491/G1492)))</f>
        <v>1.0253227230664379</v>
      </c>
      <c r="Q1491" s="5">
        <f ca="1">Q1490*P1490*E1490/E1491</f>
        <v>22.108157353389348</v>
      </c>
      <c r="R1491" s="10">
        <f t="shared" ca="1" si="229"/>
        <v>8.7208998858727238E-2</v>
      </c>
      <c r="S1491" s="10">
        <f t="shared" ca="1" si="230"/>
        <v>5.5197207419650729E-2</v>
      </c>
      <c r="T1491" s="10">
        <f t="shared" ca="1" si="231"/>
        <v>3.2011791439076509E-2</v>
      </c>
      <c r="U1491" s="10"/>
      <c r="V1491" s="11"/>
      <c r="W1491" s="12"/>
      <c r="X1491" s="12"/>
    </row>
    <row r="1492" spans="1:24" x14ac:dyDescent="0.2">
      <c r="A1492" s="3">
        <v>1995.03</v>
      </c>
      <c r="B1492" s="4">
        <v>493.15</v>
      </c>
      <c r="C1492" s="1">
        <v>13.17</v>
      </c>
      <c r="D1492" s="4">
        <v>32.549999999999997</v>
      </c>
      <c r="E1492" s="4">
        <v>151.4</v>
      </c>
      <c r="F1492" s="1">
        <f t="shared" ca="1" si="236"/>
        <v>1995.2083333332205</v>
      </c>
      <c r="G1492" s="5">
        <v>7.2</v>
      </c>
      <c r="H1492" s="1">
        <f t="shared" ca="1" si="232"/>
        <v>889.24325924702771</v>
      </c>
      <c r="I1492" s="1">
        <f t="shared" ca="1" si="233"/>
        <v>23.748015257595771</v>
      </c>
      <c r="J1492" s="6">
        <f t="shared" ca="1" si="237"/>
        <v>347306.70450506516</v>
      </c>
      <c r="K1492" s="1">
        <f t="shared" ca="1" si="234"/>
        <v>58.693841809775421</v>
      </c>
      <c r="L1492" s="6">
        <f t="shared" ca="1" si="235"/>
        <v>22923.721447105079</v>
      </c>
      <c r="M1492" s="7">
        <f t="shared" ca="1" si="228"/>
        <v>21.152737302036986</v>
      </c>
      <c r="N1492" s="8">
        <f ca="1">J1492/AVERAGE(L1372:L1491)</f>
        <v>24.527320822094758</v>
      </c>
      <c r="O1492" s="13">
        <f ca="1">1/M1492-(G1492/100-(((E1492/E1372)^(1/10))-1))</f>
        <v>1.1176616601861797E-2</v>
      </c>
      <c r="P1492" s="5">
        <f ca="1">((G1492/G1493+G1492/1200+((1+G1493/1200)^(-119))*(1-G1492/G1493)))</f>
        <v>1.0159636566781896</v>
      </c>
      <c r="Q1492" s="5">
        <f ca="1">Q1491*P1491*E1491/E1492</f>
        <v>22.59313481785582</v>
      </c>
      <c r="R1492" s="10">
        <f t="shared" ca="1" si="229"/>
        <v>8.3705001216804131E-2</v>
      </c>
      <c r="S1492" s="10">
        <f t="shared" ca="1" si="230"/>
        <v>4.9657281417052834E-2</v>
      </c>
      <c r="T1492" s="10">
        <f t="shared" ca="1" si="231"/>
        <v>3.4047719799751297E-2</v>
      </c>
      <c r="U1492" s="10"/>
      <c r="V1492" s="11"/>
      <c r="W1492" s="12"/>
      <c r="X1492" s="12"/>
    </row>
    <row r="1493" spans="1:24" x14ac:dyDescent="0.2">
      <c r="A1493" s="3">
        <v>1995.04</v>
      </c>
      <c r="B1493" s="4">
        <v>507.91</v>
      </c>
      <c r="C1493" s="1">
        <v>13.2433</v>
      </c>
      <c r="D1493" s="4">
        <v>33.176699999999997</v>
      </c>
      <c r="E1493" s="4">
        <v>151.9</v>
      </c>
      <c r="F1493" s="1">
        <f t="shared" ca="1" si="236"/>
        <v>1995.2916666665537</v>
      </c>
      <c r="G1493" s="5">
        <v>7.06</v>
      </c>
      <c r="H1493" s="1">
        <f t="shared" ca="1" si="232"/>
        <v>912.84367169190261</v>
      </c>
      <c r="I1493" s="1">
        <f t="shared" ca="1" si="233"/>
        <v>23.801584133640549</v>
      </c>
      <c r="J1493" s="6">
        <f t="shared" ca="1" si="237"/>
        <v>357298.85478686943</v>
      </c>
      <c r="K1493" s="1">
        <f t="shared" ca="1" si="234"/>
        <v>59.626982423304796</v>
      </c>
      <c r="L1493" s="6">
        <f t="shared" ca="1" si="235"/>
        <v>23338.774419892361</v>
      </c>
      <c r="M1493" s="7">
        <f t="shared" ca="1" si="228"/>
        <v>21.642739261879655</v>
      </c>
      <c r="N1493" s="8">
        <f ca="1">J1493/AVERAGE(L1373:L1492)</f>
        <v>25.070444808546686</v>
      </c>
      <c r="O1493" s="13">
        <f ca="1">1/M1493-(G1493/100-(((E1493/E1373)^(1/10))-1))</f>
        <v>1.1362181625356536E-2</v>
      </c>
      <c r="P1493" s="5">
        <f ca="1">((G1493/G1494+G1493/1200+((1+G1494/1200)^(-119))*(1-G1493/G1494)))</f>
        <v>1.0370731500299206</v>
      </c>
      <c r="Q1493" s="5">
        <f ca="1">Q1492*P1492*E1492/E1493</f>
        <v>22.878248223945615</v>
      </c>
      <c r="R1493" s="10">
        <f t="shared" ca="1" si="229"/>
        <v>7.7283159829842463E-2</v>
      </c>
      <c r="S1493" s="10">
        <f t="shared" ca="1" si="230"/>
        <v>4.9368146274700875E-2</v>
      </c>
      <c r="T1493" s="10">
        <f t="shared" ca="1" si="231"/>
        <v>2.7915013555141588E-2</v>
      </c>
      <c r="U1493" s="10"/>
      <c r="V1493" s="11"/>
      <c r="W1493" s="12"/>
      <c r="X1493" s="12"/>
    </row>
    <row r="1494" spans="1:24" x14ac:dyDescent="0.2">
      <c r="A1494" s="3">
        <v>1995.05</v>
      </c>
      <c r="B1494" s="4">
        <v>523.80999999999995</v>
      </c>
      <c r="C1494" s="1">
        <v>13.306699999999999</v>
      </c>
      <c r="D1494" s="4">
        <v>33.8033</v>
      </c>
      <c r="E1494" s="4">
        <v>152.19999999999999</v>
      </c>
      <c r="F1494" s="1">
        <f t="shared" ca="1" si="236"/>
        <v>1995.374999999887</v>
      </c>
      <c r="G1494" s="5">
        <v>6.63</v>
      </c>
      <c r="H1494" s="1">
        <f t="shared" ca="1" si="232"/>
        <v>939.56439835742447</v>
      </c>
      <c r="I1494" s="1">
        <f t="shared" ca="1" si="233"/>
        <v>23.868390408015767</v>
      </c>
      <c r="J1494" s="6">
        <f t="shared" ca="1" si="237"/>
        <v>368536.2269693198</v>
      </c>
      <c r="K1494" s="1">
        <f t="shared" ca="1" si="234"/>
        <v>60.633392312089349</v>
      </c>
      <c r="L1494" s="6">
        <f t="shared" ca="1" si="235"/>
        <v>23782.937784906753</v>
      </c>
      <c r="M1494" s="7">
        <f t="shared" ca="1" si="228"/>
        <v>22.195426698019947</v>
      </c>
      <c r="N1494" s="8">
        <f ca="1">J1494/AVERAGE(L1374:L1493)</f>
        <v>25.684217711127946</v>
      </c>
      <c r="O1494" s="13">
        <f ca="1">1/M1494-(G1494/100-(((E1494/E1374)^(1/10))-1))</f>
        <v>1.4329172732935463E-2</v>
      </c>
      <c r="P1494" s="5">
        <f ca="1">((G1494/G1495+G1494/1200+((1+G1495/1200)^(-119))*(1-G1494/G1495)))</f>
        <v>1.0395819290594353</v>
      </c>
      <c r="Q1494" s="5">
        <f ca="1">Q1493*P1493*E1493/E1494</f>
        <v>23.679650033681522</v>
      </c>
      <c r="R1494" s="10">
        <f t="shared" ca="1" si="229"/>
        <v>7.5490821436598354E-2</v>
      </c>
      <c r="S1494" s="10">
        <f t="shared" ca="1" si="230"/>
        <v>4.792778951194876E-2</v>
      </c>
      <c r="T1494" s="10">
        <f t="shared" ca="1" si="231"/>
        <v>2.7563031924649595E-2</v>
      </c>
      <c r="U1494" s="10"/>
      <c r="V1494" s="11"/>
      <c r="W1494" s="12"/>
      <c r="X1494" s="12"/>
    </row>
    <row r="1495" spans="1:24" x14ac:dyDescent="0.2">
      <c r="A1495" s="3">
        <v>1995.06</v>
      </c>
      <c r="B1495" s="4">
        <v>539.35</v>
      </c>
      <c r="C1495" s="1">
        <v>13.36</v>
      </c>
      <c r="D1495" s="4">
        <v>34.43</v>
      </c>
      <c r="E1495" s="4">
        <v>152.5</v>
      </c>
      <c r="F1495" s="1">
        <f t="shared" ca="1" si="236"/>
        <v>1995.4583333332203</v>
      </c>
      <c r="G1495" s="5">
        <v>6.17</v>
      </c>
      <c r="H1495" s="1">
        <f t="shared" ca="1" si="232"/>
        <v>965.53552819672132</v>
      </c>
      <c r="I1495" s="1">
        <f t="shared" ca="1" si="233"/>
        <v>23.916852983606553</v>
      </c>
      <c r="J1495" s="6">
        <f t="shared" ca="1" si="237"/>
        <v>379504.94940681488</v>
      </c>
      <c r="K1495" s="1">
        <f t="shared" ca="1" si="234"/>
        <v>61.636021573770492</v>
      </c>
      <c r="L1495" s="6">
        <f t="shared" ca="1" si="235"/>
        <v>24226.115524384233</v>
      </c>
      <c r="M1495" s="7">
        <f t="shared" ca="1" si="228"/>
        <v>22.718356759520606</v>
      </c>
      <c r="N1495" s="8">
        <f ca="1">J1495/AVERAGE(L1375:L1494)</f>
        <v>26.261521783971126</v>
      </c>
      <c r="O1495" s="13">
        <f ca="1">1/M1495-(G1495/100-(((E1495/E1375)^(1/10))-1))</f>
        <v>1.7806905868943401E-2</v>
      </c>
      <c r="P1495" s="5">
        <f ca="1">((G1495/G1496+G1495/1200+((1+G1496/1200)^(-119))*(1-G1495/G1496)))</f>
        <v>0.99703757516656621</v>
      </c>
      <c r="Q1495" s="5">
        <f ca="1">Q1494*P1494*E1494/E1495</f>
        <v>24.568509501608332</v>
      </c>
      <c r="R1495" s="10">
        <f t="shared" ca="1" si="229"/>
        <v>7.460346255810002E-2</v>
      </c>
      <c r="S1495" s="10">
        <f t="shared" ca="1" si="230"/>
        <v>4.5564377019249314E-2</v>
      </c>
      <c r="T1495" s="10">
        <f t="shared" ca="1" si="231"/>
        <v>2.9039085538850706E-2</v>
      </c>
      <c r="U1495" s="10"/>
      <c r="V1495" s="11"/>
      <c r="W1495" s="12"/>
      <c r="X1495" s="12"/>
    </row>
    <row r="1496" spans="1:24" x14ac:dyDescent="0.2">
      <c r="A1496" s="3">
        <v>1995.07</v>
      </c>
      <c r="B1496" s="4">
        <v>557.37</v>
      </c>
      <c r="C1496" s="1">
        <v>13.44</v>
      </c>
      <c r="D1496" s="4">
        <v>34.68</v>
      </c>
      <c r="E1496" s="4">
        <v>152.5</v>
      </c>
      <c r="F1496" s="1">
        <f t="shared" ca="1" si="236"/>
        <v>1995.5416666665535</v>
      </c>
      <c r="G1496" s="5">
        <v>6.28</v>
      </c>
      <c r="H1496" s="1">
        <f t="shared" ca="1" si="232"/>
        <v>997.79463678688523</v>
      </c>
      <c r="I1496" s="1">
        <f t="shared" ca="1" si="233"/>
        <v>24.060067672131144</v>
      </c>
      <c r="J1496" s="6">
        <f t="shared" ca="1" si="237"/>
        <v>392972.50244592945</v>
      </c>
      <c r="K1496" s="1">
        <f t="shared" ca="1" si="234"/>
        <v>62.083567475409836</v>
      </c>
      <c r="L1496" s="6">
        <f t="shared" ca="1" si="235"/>
        <v>24451.058336158803</v>
      </c>
      <c r="M1496" s="7">
        <f t="shared" ca="1" si="228"/>
        <v>23.376412691512126</v>
      </c>
      <c r="N1496" s="8">
        <f ca="1">J1496/AVERAGE(L1376:L1495)</f>
        <v>26.992759359536368</v>
      </c>
      <c r="O1496" s="13">
        <f ca="1">1/M1496-(G1496/100-(((E1496/E1376)^(1/10))-1))</f>
        <v>1.5275527417729688E-2</v>
      </c>
      <c r="P1496" s="5">
        <f ca="1">((G1496/G1497+G1496/1200+((1+G1497/1200)^(-119))*(1-G1496/G1497)))</f>
        <v>0.98990604708569518</v>
      </c>
      <c r="Q1496" s="5">
        <f ca="1">Q1495*P1495*E1495/E1496</f>
        <v>24.495727138940314</v>
      </c>
      <c r="R1496" s="10">
        <f t="shared" ca="1" si="229"/>
        <v>7.2289126458986441E-2</v>
      </c>
      <c r="S1496" s="10">
        <f t="shared" ca="1" si="230"/>
        <v>4.4208894671601051E-2</v>
      </c>
      <c r="T1496" s="10">
        <f t="shared" ca="1" si="231"/>
        <v>2.808023178738539E-2</v>
      </c>
      <c r="U1496" s="10"/>
      <c r="V1496" s="11"/>
      <c r="W1496" s="12"/>
      <c r="X1496" s="12"/>
    </row>
    <row r="1497" spans="1:24" x14ac:dyDescent="0.2">
      <c r="A1497" s="3">
        <v>1995.08</v>
      </c>
      <c r="B1497" s="4">
        <v>559.11</v>
      </c>
      <c r="C1497" s="1">
        <v>13.51</v>
      </c>
      <c r="D1497" s="4">
        <v>34.93</v>
      </c>
      <c r="E1497" s="4">
        <v>152.9</v>
      </c>
      <c r="F1497" s="1">
        <f t="shared" ca="1" si="236"/>
        <v>1995.6249999998868</v>
      </c>
      <c r="G1497" s="5">
        <v>6.49</v>
      </c>
      <c r="H1497" s="1">
        <f t="shared" ca="1" si="232"/>
        <v>998.29108783518643</v>
      </c>
      <c r="I1497" s="1">
        <f t="shared" ca="1" si="233"/>
        <v>24.122109417920207</v>
      </c>
      <c r="J1497" s="6">
        <f t="shared" ca="1" si="237"/>
        <v>393959.71502755285</v>
      </c>
      <c r="K1497" s="1">
        <f t="shared" ca="1" si="234"/>
        <v>62.367526422498358</v>
      </c>
      <c r="L1497" s="6">
        <f t="shared" ca="1" si="235"/>
        <v>24612.353286316502</v>
      </c>
      <c r="M1497" s="7">
        <f t="shared" ca="1" si="228"/>
        <v>23.284070256230528</v>
      </c>
      <c r="N1497" s="8">
        <f ca="1">J1497/AVERAGE(L1377:L1496)</f>
        <v>26.857726122313153</v>
      </c>
      <c r="O1497" s="13">
        <f ca="1">1/M1497-(G1497/100-(((E1497/E1377)^(1/10))-1))</f>
        <v>1.3424483051002793E-2</v>
      </c>
      <c r="P1497" s="5">
        <f ca="1">((G1497/G1498+G1497/1200+((1+G1498/1200)^(-119))*(1-G1497/G1498)))</f>
        <v>1.0268502039316021</v>
      </c>
      <c r="Q1497" s="5">
        <f ca="1">Q1496*P1496*E1496/E1497</f>
        <v>24.185032272375565</v>
      </c>
      <c r="R1497" s="10">
        <f t="shared" ca="1" si="229"/>
        <v>7.1806056237028626E-2</v>
      </c>
      <c r="S1497" s="10">
        <f t="shared" ca="1" si="230"/>
        <v>4.4697445527743351E-2</v>
      </c>
      <c r="T1497" s="10">
        <f t="shared" ca="1" si="231"/>
        <v>2.7108610709285275E-2</v>
      </c>
      <c r="U1497" s="10"/>
      <c r="V1497" s="11"/>
      <c r="W1497" s="12"/>
      <c r="X1497" s="12"/>
    </row>
    <row r="1498" spans="1:24" x14ac:dyDescent="0.2">
      <c r="A1498" s="3">
        <v>1995.09</v>
      </c>
      <c r="B1498" s="4">
        <v>578.77</v>
      </c>
      <c r="C1498" s="1">
        <v>13.58</v>
      </c>
      <c r="D1498" s="4">
        <v>35.18</v>
      </c>
      <c r="E1498" s="4">
        <v>153.19999999999999</v>
      </c>
      <c r="F1498" s="1">
        <f t="shared" ca="1" si="236"/>
        <v>1995.70833333322</v>
      </c>
      <c r="G1498" s="5">
        <v>6.2</v>
      </c>
      <c r="H1498" s="1">
        <f t="shared" ca="1" si="232"/>
        <v>1031.3704067232377</v>
      </c>
      <c r="I1498" s="1">
        <f t="shared" ca="1" si="233"/>
        <v>24.199613185378588</v>
      </c>
      <c r="J1498" s="6">
        <f t="shared" ca="1" si="237"/>
        <v>407809.77533272468</v>
      </c>
      <c r="K1498" s="1">
        <f t="shared" ca="1" si="234"/>
        <v>62.690897780678853</v>
      </c>
      <c r="L1498" s="6">
        <f t="shared" ca="1" si="235"/>
        <v>24788.340612342126</v>
      </c>
      <c r="M1498" s="7">
        <f t="shared" ca="1" si="228"/>
        <v>23.946007075299857</v>
      </c>
      <c r="N1498" s="8">
        <f ca="1">J1498/AVERAGE(L1378:L1497)</f>
        <v>27.591422770766513</v>
      </c>
      <c r="O1498" s="13">
        <f ca="1">1/M1498-(G1498/100-(((E1498/E1378)^(1/10))-1))</f>
        <v>1.5053027578776038E-2</v>
      </c>
      <c r="P1498" s="5">
        <f ca="1">((G1498/G1499+G1498/1200+((1+G1499/1200)^(-119))*(1-G1498/G1499)))</f>
        <v>1.0170817654715301</v>
      </c>
      <c r="Q1498" s="5">
        <f ca="1">Q1497*P1497*E1497/E1498</f>
        <v>24.785773978968862</v>
      </c>
      <c r="R1498" s="10">
        <f t="shared" ca="1" si="229"/>
        <v>6.7111903472969248E-2</v>
      </c>
      <c r="S1498" s="10">
        <f t="shared" ca="1" si="230"/>
        <v>4.1744359265578401E-2</v>
      </c>
      <c r="T1498" s="10">
        <f t="shared" ca="1" si="231"/>
        <v>2.5367544207390846E-2</v>
      </c>
      <c r="U1498" s="10"/>
      <c r="V1498" s="11"/>
      <c r="W1498" s="12"/>
      <c r="X1498" s="12"/>
    </row>
    <row r="1499" spans="1:24" x14ac:dyDescent="0.2">
      <c r="A1499" s="3">
        <v>1995.1</v>
      </c>
      <c r="B1499" s="4">
        <v>582.91999999999996</v>
      </c>
      <c r="C1499" s="1">
        <v>13.65</v>
      </c>
      <c r="D1499" s="4">
        <v>34.773299999999999</v>
      </c>
      <c r="E1499" s="4">
        <v>153.69999999999999</v>
      </c>
      <c r="F1499" s="1">
        <f t="shared" ca="1" si="236"/>
        <v>1995.7916666665533</v>
      </c>
      <c r="G1499" s="5">
        <v>6.04</v>
      </c>
      <c r="H1499" s="1">
        <f t="shared" ca="1" si="232"/>
        <v>1035.386524137931</v>
      </c>
      <c r="I1499" s="1">
        <f t="shared" ca="1" si="233"/>
        <v>24.245224137931036</v>
      </c>
      <c r="J1499" s="6">
        <f t="shared" ca="1" si="237"/>
        <v>410196.66292286373</v>
      </c>
      <c r="K1499" s="1">
        <f t="shared" ca="1" si="234"/>
        <v>61.764575275862072</v>
      </c>
      <c r="L1499" s="6">
        <f t="shared" ca="1" si="235"/>
        <v>24469.724179674085</v>
      </c>
      <c r="M1499" s="7">
        <f t="shared" ca="1" si="228"/>
        <v>23.926762764083268</v>
      </c>
      <c r="N1499" s="8">
        <f ca="1">J1499/AVERAGE(L1379:L1498)</f>
        <v>27.54034727709173</v>
      </c>
      <c r="O1499" s="13">
        <f ca="1">1/M1499-(G1499/100-(((E1499/E1379)^(1/10))-1))</f>
        <v>1.6642280544388349E-2</v>
      </c>
      <c r="P1499" s="5">
        <f ca="1">((G1499/G1500+G1499/1200+((1+G1500/1200)^(-119))*(1-G1499/G1500)))</f>
        <v>1.0132655333157623</v>
      </c>
      <c r="Q1499" s="5">
        <f ca="1">Q1498*P1498*E1498/E1499</f>
        <v>25.127151083857772</v>
      </c>
      <c r="R1499" s="10">
        <f t="shared" ca="1" si="229"/>
        <v>6.3445096153219804E-2</v>
      </c>
      <c r="S1499" s="10">
        <f t="shared" ca="1" si="230"/>
        <v>3.8297024880978858E-2</v>
      </c>
      <c r="T1499" s="10">
        <f t="shared" ca="1" si="231"/>
        <v>2.5148071272240946E-2</v>
      </c>
      <c r="U1499" s="10"/>
      <c r="V1499" s="11"/>
      <c r="W1499" s="12"/>
      <c r="X1499" s="12"/>
    </row>
    <row r="1500" spans="1:24" x14ac:dyDescent="0.2">
      <c r="A1500" s="3">
        <v>1995.11</v>
      </c>
      <c r="B1500" s="4">
        <v>595.53</v>
      </c>
      <c r="C1500" s="1">
        <v>13.72</v>
      </c>
      <c r="D1500" s="4">
        <v>34.366700000000002</v>
      </c>
      <c r="E1500" s="4">
        <v>153.6</v>
      </c>
      <c r="F1500" s="1">
        <f t="shared" ca="1" si="236"/>
        <v>1995.8749999998865</v>
      </c>
      <c r="G1500" s="5">
        <v>5.93</v>
      </c>
      <c r="H1500" s="1">
        <f t="shared" ca="1" si="232"/>
        <v>1058.4731548828124</v>
      </c>
      <c r="I1500" s="1">
        <f t="shared" ca="1" si="233"/>
        <v>24.385424218750003</v>
      </c>
      <c r="J1500" s="6">
        <f t="shared" ca="1" si="237"/>
        <v>420148.14186592709</v>
      </c>
      <c r="K1500" s="1">
        <f t="shared" ca="1" si="234"/>
        <v>61.082110677734384</v>
      </c>
      <c r="L1500" s="6">
        <f t="shared" ca="1" si="235"/>
        <v>24245.806503557771</v>
      </c>
      <c r="M1500" s="7">
        <f t="shared" ca="1" si="228"/>
        <v>24.347586881114811</v>
      </c>
      <c r="N1500" s="8">
        <f ca="1">J1500/AVERAGE(L1380:L1499)</f>
        <v>27.996651260629207</v>
      </c>
      <c r="O1500" s="13">
        <f ca="1">1/M1500-(G1500/100-(((E1500/E1380)^(1/10))-1))</f>
        <v>1.6667268345671442E-2</v>
      </c>
      <c r="P1500" s="5">
        <f ca="1">((G1500/G1501+G1500/1200+((1+G1501/1200)^(-119))*(1-G1500/G1501)))</f>
        <v>1.0215700564770209</v>
      </c>
      <c r="Q1500" s="5">
        <f ca="1">Q1499*P1499*E1499/E1500</f>
        <v>25.477051974513593</v>
      </c>
      <c r="R1500" s="10">
        <f t="shared" ca="1" si="229"/>
        <v>6.588973904291473E-2</v>
      </c>
      <c r="S1500" s="10">
        <f t="shared" ca="1" si="230"/>
        <v>3.7422133948774805E-2</v>
      </c>
      <c r="T1500" s="10">
        <f t="shared" ca="1" si="231"/>
        <v>2.8467605094139925E-2</v>
      </c>
      <c r="U1500" s="10"/>
      <c r="V1500" s="11"/>
      <c r="W1500" s="12"/>
      <c r="X1500" s="12"/>
    </row>
    <row r="1501" spans="1:24" x14ac:dyDescent="0.2">
      <c r="A1501" s="3">
        <v>1995.12</v>
      </c>
      <c r="B1501" s="4">
        <v>614.57000000000005</v>
      </c>
      <c r="C1501" s="1">
        <v>13.79</v>
      </c>
      <c r="D1501" s="4">
        <v>33.96</v>
      </c>
      <c r="E1501" s="4">
        <v>153.5</v>
      </c>
      <c r="F1501" s="1">
        <f t="shared" ca="1" si="236"/>
        <v>1995.9583333332198</v>
      </c>
      <c r="G1501" s="5">
        <v>5.71</v>
      </c>
      <c r="H1501" s="1">
        <f t="shared" ca="1" si="232"/>
        <v>1093.0257570684039</v>
      </c>
      <c r="I1501" s="1">
        <f t="shared" ca="1" si="233"/>
        <v>24.525806970684037</v>
      </c>
      <c r="J1501" s="6">
        <f t="shared" ca="1" si="237"/>
        <v>434674.6487998566</v>
      </c>
      <c r="K1501" s="1">
        <f t="shared" ca="1" si="234"/>
        <v>60.3985790228013</v>
      </c>
      <c r="L1501" s="6">
        <f t="shared" ca="1" si="235"/>
        <v>24019.316063659353</v>
      </c>
      <c r="M1501" s="7">
        <f t="shared" ca="1" si="228"/>
        <v>25.027380664939102</v>
      </c>
      <c r="N1501" s="8">
        <f ca="1">J1501/AVERAGE(L1381:L1500)</f>
        <v>28.749997901545346</v>
      </c>
      <c r="O1501" s="13">
        <f ca="1">1/M1501-(G1501/100-(((E1501/E1381)^(1/10))-1))</f>
        <v>1.73998946314253E-2</v>
      </c>
      <c r="P1501" s="5">
        <f ca="1">((G1501/G1502+G1501/1200+((1+G1502/1200)^(-119))*(1-G1501/G1502)))</f>
        <v>1.0093056553879096</v>
      </c>
      <c r="Q1501" s="5">
        <f ca="1">Q1500*P1500*E1500/E1501</f>
        <v>26.04354885992753</v>
      </c>
      <c r="R1501" s="10">
        <f t="shared" ca="1" si="229"/>
        <v>6.4962553366826992E-2</v>
      </c>
      <c r="S1501" s="10">
        <f t="shared" ca="1" si="230"/>
        <v>3.6530696378202165E-2</v>
      </c>
      <c r="T1501" s="10">
        <f t="shared" ca="1" si="231"/>
        <v>2.8431856988624826E-2</v>
      </c>
      <c r="U1501" s="10"/>
      <c r="V1501" s="11"/>
      <c r="W1501" s="12"/>
      <c r="X1501" s="12"/>
    </row>
    <row r="1502" spans="1:24" x14ac:dyDescent="0.2">
      <c r="A1502" s="3">
        <v>1996.01</v>
      </c>
      <c r="B1502" s="4">
        <v>614.41999999999996</v>
      </c>
      <c r="C1502" s="1">
        <v>13.8933</v>
      </c>
      <c r="D1502" s="4">
        <v>33.986699999999999</v>
      </c>
      <c r="E1502" s="4">
        <v>154.4</v>
      </c>
      <c r="F1502" s="1">
        <f t="shared" ca="1" si="236"/>
        <v>1996.0416666665531</v>
      </c>
      <c r="G1502" s="5">
        <v>5.65</v>
      </c>
      <c r="H1502" s="1">
        <f t="shared" ca="1" si="232"/>
        <v>1086.3892698186526</v>
      </c>
      <c r="I1502" s="1">
        <f t="shared" ca="1" si="233"/>
        <v>24.565495983808287</v>
      </c>
      <c r="J1502" s="6">
        <f t="shared" ca="1" si="237"/>
        <v>432849.5503914216</v>
      </c>
      <c r="K1502" s="1">
        <f t="shared" ca="1" si="234"/>
        <v>60.093724482512947</v>
      </c>
      <c r="L1502" s="6">
        <f t="shared" ca="1" si="235"/>
        <v>23943.11352867441</v>
      </c>
      <c r="M1502" s="7">
        <f t="shared" ca="1" si="228"/>
        <v>24.762465194644019</v>
      </c>
      <c r="N1502" s="8">
        <f ca="1">J1502/AVERAGE(L1382:L1501)</f>
        <v>28.419947350837216</v>
      </c>
      <c r="O1502" s="13">
        <f ca="1">1/M1502-(G1502/100-(((E1502/E1382)^(1/10))-1))</f>
        <v>1.8748642274762403E-2</v>
      </c>
      <c r="P1502" s="5">
        <f ca="1">((G1502/G1503+G1502/1200+((1+G1503/1200)^(-119))*(1-G1502/G1503)))</f>
        <v>0.99266937736311789</v>
      </c>
      <c r="Q1502" s="5">
        <f ca="1">Q1501*P1501*E1501/E1502</f>
        <v>26.132680224299655</v>
      </c>
      <c r="R1502" s="10">
        <f t="shared" ca="1" si="229"/>
        <v>6.6154687065707707E-2</v>
      </c>
      <c r="S1502" s="10">
        <f t="shared" ca="1" si="230"/>
        <v>3.618809963758407E-2</v>
      </c>
      <c r="T1502" s="10">
        <f t="shared" ca="1" si="231"/>
        <v>2.9966587428123637E-2</v>
      </c>
      <c r="U1502" s="10"/>
      <c r="V1502" s="11"/>
      <c r="W1502" s="12"/>
      <c r="X1502" s="12"/>
    </row>
    <row r="1503" spans="1:24" x14ac:dyDescent="0.2">
      <c r="A1503" s="3">
        <v>1996.02</v>
      </c>
      <c r="B1503" s="4">
        <v>649.54</v>
      </c>
      <c r="C1503" s="1">
        <v>13.996700000000001</v>
      </c>
      <c r="D1503" s="4">
        <v>34.013300000000001</v>
      </c>
      <c r="E1503" s="4">
        <v>154.9</v>
      </c>
      <c r="F1503" s="1">
        <f t="shared" ca="1" si="236"/>
        <v>1996.1249999998863</v>
      </c>
      <c r="G1503" s="5">
        <v>5.81</v>
      </c>
      <c r="H1503" s="1">
        <f t="shared" ca="1" si="232"/>
        <v>1144.7796553905746</v>
      </c>
      <c r="I1503" s="1">
        <f t="shared" ca="1" si="233"/>
        <v>24.668438283408648</v>
      </c>
      <c r="J1503" s="6">
        <f t="shared" ca="1" si="237"/>
        <v>456933.05624932487</v>
      </c>
      <c r="K1503" s="1">
        <f t="shared" ca="1" si="234"/>
        <v>59.946629695932849</v>
      </c>
      <c r="L1503" s="6">
        <f t="shared" ca="1" si="235"/>
        <v>23927.396499253562</v>
      </c>
      <c r="M1503" s="7">
        <f t="shared" ca="1" si="228"/>
        <v>25.976065550593386</v>
      </c>
      <c r="N1503" s="8">
        <f ca="1">J1503/AVERAGE(L1383:L1502)</f>
        <v>29.784395328216384</v>
      </c>
      <c r="O1503" s="13">
        <f ca="1">1/M1503-(G1503/100-(((E1503/E1383)^(1/10))-1))</f>
        <v>1.588034021383869E-2</v>
      </c>
      <c r="P1503" s="5">
        <f ca="1">((G1503/G1504+G1503/1200+((1+G1504/1200)^(-119))*(1-G1503/G1504)))</f>
        <v>0.97093668736869509</v>
      </c>
      <c r="Q1503" s="5">
        <f ca="1">Q1502*P1502*E1502/E1503</f>
        <v>25.857376379947866</v>
      </c>
      <c r="R1503" s="10">
        <f t="shared" ca="1" si="229"/>
        <v>6.0167400392254766E-2</v>
      </c>
      <c r="S1503" s="10">
        <f t="shared" ca="1" si="230"/>
        <v>3.6217308702400697E-2</v>
      </c>
      <c r="T1503" s="10">
        <f t="shared" ca="1" si="231"/>
        <v>2.3950091689854069E-2</v>
      </c>
      <c r="U1503" s="10"/>
      <c r="V1503" s="11"/>
      <c r="W1503" s="12"/>
      <c r="X1503" s="12"/>
    </row>
    <row r="1504" spans="1:24" x14ac:dyDescent="0.2">
      <c r="A1504" s="3">
        <v>1996.03</v>
      </c>
      <c r="B1504" s="4">
        <v>647.07000000000005</v>
      </c>
      <c r="C1504" s="1">
        <v>14.1</v>
      </c>
      <c r="D1504" s="4">
        <v>34.04</v>
      </c>
      <c r="E1504" s="4">
        <v>155.69999999999999</v>
      </c>
      <c r="F1504" s="1">
        <f t="shared" ca="1" si="236"/>
        <v>1996.2083333332196</v>
      </c>
      <c r="G1504" s="5">
        <v>6.27</v>
      </c>
      <c r="H1504" s="1">
        <f t="shared" ca="1" si="232"/>
        <v>1134.5668028901734</v>
      </c>
      <c r="I1504" s="1">
        <f t="shared" ca="1" si="233"/>
        <v>24.722815028901735</v>
      </c>
      <c r="J1504" s="6">
        <f t="shared" ca="1" si="237"/>
        <v>453678.97970923531</v>
      </c>
      <c r="K1504" s="1">
        <f t="shared" ca="1" si="234"/>
        <v>59.685434296724473</v>
      </c>
      <c r="L1504" s="6">
        <f t="shared" ca="1" si="235"/>
        <v>23866.40157834913</v>
      </c>
      <c r="M1504" s="7">
        <f t="shared" ca="1" si="228"/>
        <v>25.629930395216107</v>
      </c>
      <c r="N1504" s="8">
        <f ca="1">J1504/AVERAGE(L1384:L1503)</f>
        <v>29.36097004938231</v>
      </c>
      <c r="O1504" s="13">
        <f ca="1">1/M1504-(G1504/100-(((E1504/E1384)^(1/10))-1))</f>
        <v>1.2808924489647419E-2</v>
      </c>
      <c r="P1504" s="5">
        <f ca="1">((G1504/G1505+G1504/1200+((1+G1505/1200)^(-119))*(1-G1504/G1505)))</f>
        <v>0.9877236786783421</v>
      </c>
      <c r="Q1504" s="5">
        <f ca="1">Q1503*P1503*E1503/E1504</f>
        <v>24.976879218074121</v>
      </c>
      <c r="R1504" s="10">
        <f t="shared" ca="1" si="229"/>
        <v>6.1906477646145541E-2</v>
      </c>
      <c r="S1504" s="10">
        <f t="shared" ca="1" si="230"/>
        <v>3.8399782951773709E-2</v>
      </c>
      <c r="T1504" s="10">
        <f t="shared" ca="1" si="231"/>
        <v>2.3506694694371832E-2</v>
      </c>
      <c r="U1504" s="10"/>
      <c r="V1504" s="11"/>
      <c r="W1504" s="12"/>
      <c r="X1504" s="12"/>
    </row>
    <row r="1505" spans="1:24" x14ac:dyDescent="0.2">
      <c r="A1505" s="3">
        <v>1996.04</v>
      </c>
      <c r="B1505" s="4">
        <v>647.16999999999996</v>
      </c>
      <c r="C1505" s="1">
        <v>14.156700000000001</v>
      </c>
      <c r="D1505" s="4">
        <v>34.33</v>
      </c>
      <c r="E1505" s="4">
        <v>156.30000000000001</v>
      </c>
      <c r="F1505" s="1">
        <f t="shared" ca="1" si="236"/>
        <v>1996.2916666665528</v>
      </c>
      <c r="G1505" s="5">
        <v>6.51</v>
      </c>
      <c r="H1505" s="1">
        <f t="shared" ca="1" si="232"/>
        <v>1130.3861261036466</v>
      </c>
      <c r="I1505" s="1">
        <f t="shared" ca="1" si="233"/>
        <v>24.726945426103644</v>
      </c>
      <c r="J1505" s="6">
        <f t="shared" ca="1" si="237"/>
        <v>452831.21658454719</v>
      </c>
      <c r="K1505" s="1">
        <f t="shared" ca="1" si="234"/>
        <v>59.962847024952005</v>
      </c>
      <c r="L1505" s="6">
        <f t="shared" ca="1" si="235"/>
        <v>24021.03877705627</v>
      </c>
      <c r="M1505" s="7">
        <f t="shared" ca="1" si="228"/>
        <v>25.424203848381527</v>
      </c>
      <c r="N1505" s="8">
        <f ca="1">J1505/AVERAGE(L1385:L1504)</f>
        <v>29.100029225042796</v>
      </c>
      <c r="O1505" s="13">
        <f ca="1">1/M1505-(G1505/100-(((E1505/E1385)^(1/10))-1))</f>
        <v>1.131416555710011E-2</v>
      </c>
      <c r="P1505" s="5">
        <f ca="1">((G1505/G1506+G1505/1200+((1+G1506/1200)^(-119))*(1-G1505/G1506)))</f>
        <v>0.98882322707635373</v>
      </c>
      <c r="Q1505" s="5">
        <f ca="1">Q1504*P1504*E1504/E1505</f>
        <v>24.575551549003521</v>
      </c>
      <c r="R1505" s="10">
        <f t="shared" ca="1" si="229"/>
        <v>6.2051283649494859E-2</v>
      </c>
      <c r="S1505" s="10">
        <f t="shared" ca="1" si="230"/>
        <v>3.7405899927943409E-2</v>
      </c>
      <c r="T1505" s="10">
        <f t="shared" ca="1" si="231"/>
        <v>2.464538372155145E-2</v>
      </c>
      <c r="U1505" s="10"/>
      <c r="V1505" s="11"/>
      <c r="W1505" s="12"/>
      <c r="X1505" s="12"/>
    </row>
    <row r="1506" spans="1:24" x14ac:dyDescent="0.2">
      <c r="A1506" s="3">
        <v>1996.05</v>
      </c>
      <c r="B1506" s="4">
        <v>661.23</v>
      </c>
      <c r="C1506" s="1">
        <v>14.2133</v>
      </c>
      <c r="D1506" s="4">
        <v>34.619999999999997</v>
      </c>
      <c r="E1506" s="4">
        <v>156.6</v>
      </c>
      <c r="F1506" s="1">
        <f t="shared" ca="1" si="236"/>
        <v>1996.3749999998861</v>
      </c>
      <c r="G1506" s="5">
        <v>6.74</v>
      </c>
      <c r="H1506" s="1">
        <f t="shared" ca="1" si="232"/>
        <v>1152.7316327586207</v>
      </c>
      <c r="I1506" s="1">
        <f t="shared" ca="1" si="233"/>
        <v>24.778247381226052</v>
      </c>
      <c r="J1506" s="6">
        <f t="shared" ca="1" si="237"/>
        <v>462609.97539452207</v>
      </c>
      <c r="K1506" s="1">
        <f t="shared" ca="1" si="234"/>
        <v>60.353536781609193</v>
      </c>
      <c r="L1506" s="6">
        <f t="shared" ca="1" si="235"/>
        <v>24220.857111985773</v>
      </c>
      <c r="M1506" s="7">
        <f t="shared" ca="1" si="228"/>
        <v>25.814043827699027</v>
      </c>
      <c r="N1506" s="8">
        <f ca="1">J1506/AVERAGE(L1386:L1505)</f>
        <v>29.519946822343091</v>
      </c>
      <c r="O1506" s="13">
        <f ca="1">1/M1506-(G1506/100-(((E1506/E1386)^(1/10))-1))</f>
        <v>8.3329475039432208E-3</v>
      </c>
      <c r="P1506" s="5">
        <f ca="1">((G1506/G1507+G1506/1200+((1+G1507/1200)^(-119))*(1-G1506/G1507)))</f>
        <v>0.99343767693066021</v>
      </c>
      <c r="Q1506" s="5">
        <f ca="1">Q1505*P1505*E1505/E1506</f>
        <v>24.254322787204366</v>
      </c>
      <c r="R1506" s="10">
        <f t="shared" ca="1" si="229"/>
        <v>5.8425418169186116E-2</v>
      </c>
      <c r="S1506" s="10">
        <f t="shared" ca="1" si="230"/>
        <v>3.7720411327503145E-2</v>
      </c>
      <c r="T1506" s="10">
        <f t="shared" ca="1" si="231"/>
        <v>2.0705006841682971E-2</v>
      </c>
      <c r="U1506" s="10"/>
      <c r="V1506" s="11"/>
      <c r="W1506" s="12"/>
      <c r="X1506" s="12"/>
    </row>
    <row r="1507" spans="1:24" x14ac:dyDescent="0.2">
      <c r="A1507" s="3">
        <v>1996.06</v>
      </c>
      <c r="B1507" s="4">
        <v>668.5</v>
      </c>
      <c r="C1507" s="1">
        <v>14.27</v>
      </c>
      <c r="D1507" s="4">
        <v>34.909999999999997</v>
      </c>
      <c r="E1507" s="4">
        <v>156.69999999999999</v>
      </c>
      <c r="F1507" s="1">
        <f t="shared" ca="1" si="236"/>
        <v>1996.4583333332193</v>
      </c>
      <c r="G1507" s="5">
        <v>6.91</v>
      </c>
      <c r="H1507" s="1">
        <f t="shared" ca="1" si="232"/>
        <v>1164.6618091895343</v>
      </c>
      <c r="I1507" s="1">
        <f t="shared" ca="1" si="233"/>
        <v>24.861217677089979</v>
      </c>
      <c r="J1507" s="6">
        <f t="shared" ca="1" si="237"/>
        <v>468229.18375944952</v>
      </c>
      <c r="K1507" s="1">
        <f t="shared" ca="1" si="234"/>
        <v>60.820259923420551</v>
      </c>
      <c r="L1507" s="6">
        <f t="shared" ca="1" si="235"/>
        <v>24451.579364311714</v>
      </c>
      <c r="M1507" s="7">
        <f t="shared" ca="1" si="228"/>
        <v>25.966673558333845</v>
      </c>
      <c r="N1507" s="8">
        <f ca="1">J1507/AVERAGE(L1387:L1506)</f>
        <v>29.668053217608303</v>
      </c>
      <c r="O1507" s="13">
        <f ca="1">1/M1507-(G1507/100-(((E1507/E1387)^(1/10))-1))</f>
        <v>5.9017874206194407E-3</v>
      </c>
      <c r="P1507" s="5">
        <f ca="1">((G1507/G1508+G1507/1200+((1+G1508/1200)^(-119))*(1-G1507/G1508)))</f>
        <v>1.0086290442912997</v>
      </c>
      <c r="Q1507" s="5">
        <f ca="1">Q1506*P1506*E1506/E1507</f>
        <v>24.079781468727699</v>
      </c>
      <c r="R1507" s="10">
        <f t="shared" ca="1" si="229"/>
        <v>5.4045948003139888E-2</v>
      </c>
      <c r="S1507" s="10">
        <f t="shared" ca="1" si="230"/>
        <v>3.8706532113629066E-2</v>
      </c>
      <c r="T1507" s="10">
        <f t="shared" ca="1" si="231"/>
        <v>1.5339415889510821E-2</v>
      </c>
      <c r="U1507" s="10"/>
      <c r="V1507" s="11"/>
      <c r="W1507" s="12"/>
      <c r="X1507" s="12"/>
    </row>
    <row r="1508" spans="1:24" x14ac:dyDescent="0.2">
      <c r="A1508" s="3">
        <v>1996.07</v>
      </c>
      <c r="B1508" s="4">
        <v>644.07000000000005</v>
      </c>
      <c r="C1508" s="1">
        <v>14.4</v>
      </c>
      <c r="D1508" s="4">
        <v>35.273299999999999</v>
      </c>
      <c r="E1508" s="4">
        <v>157</v>
      </c>
      <c r="F1508" s="1">
        <f t="shared" ca="1" si="236"/>
        <v>1996.5416666665526</v>
      </c>
      <c r="G1508" s="5">
        <v>6.87</v>
      </c>
      <c r="H1508" s="1">
        <f t="shared" ca="1" si="232"/>
        <v>1119.9556828662421</v>
      </c>
      <c r="I1508" s="1">
        <f t="shared" ca="1" si="233"/>
        <v>25.039765605095539</v>
      </c>
      <c r="J1508" s="6">
        <f t="shared" ca="1" si="237"/>
        <v>451094.86734612496</v>
      </c>
      <c r="K1508" s="1">
        <f t="shared" ca="1" si="234"/>
        <v>61.33577528598726</v>
      </c>
      <c r="L1508" s="6">
        <f t="shared" ca="1" si="235"/>
        <v>24704.775233064836</v>
      </c>
      <c r="M1508" s="7">
        <f t="shared" ca="1" si="228"/>
        <v>24.858411332348386</v>
      </c>
      <c r="N1508" s="8">
        <f ca="1">J1508/AVERAGE(L1388:L1507)</f>
        <v>28.37927823609574</v>
      </c>
      <c r="O1508" s="13">
        <f ca="1">1/M1508-(G1508/100-(((E1508/E1388)^(1/10))-1))</f>
        <v>8.2169824330316499E-3</v>
      </c>
      <c r="P1508" s="5">
        <f ca="1">((G1508/G1509+G1508/1200+((1+G1509/1200)^(-119))*(1-G1508/G1509)))</f>
        <v>1.0224005244474197</v>
      </c>
      <c r="Q1508" s="5">
        <f ca="1">Q1507*P1507*E1507/E1508</f>
        <v>24.24115760591009</v>
      </c>
      <c r="R1508" s="10">
        <f t="shared" ca="1" si="229"/>
        <v>5.8431084138947487E-2</v>
      </c>
      <c r="S1508" s="10">
        <f t="shared" ca="1" si="230"/>
        <v>3.8308181626259152E-2</v>
      </c>
      <c r="T1508" s="10">
        <f t="shared" ca="1" si="231"/>
        <v>2.0122902512688334E-2</v>
      </c>
      <c r="U1508" s="10"/>
      <c r="V1508" s="11"/>
      <c r="W1508" s="12"/>
      <c r="X1508" s="12"/>
    </row>
    <row r="1509" spans="1:24" x14ac:dyDescent="0.2">
      <c r="A1509" s="3">
        <v>1996.08</v>
      </c>
      <c r="B1509" s="4">
        <v>662.68</v>
      </c>
      <c r="C1509" s="1">
        <v>14.53</v>
      </c>
      <c r="D1509" s="4">
        <v>35.636699999999998</v>
      </c>
      <c r="E1509" s="4">
        <v>157.30000000000001</v>
      </c>
      <c r="F1509" s="1">
        <f t="shared" ca="1" si="236"/>
        <v>1996.6249999998859</v>
      </c>
      <c r="G1509" s="5">
        <v>6.64</v>
      </c>
      <c r="H1509" s="1">
        <f t="shared" ca="1" si="232"/>
        <v>1150.1184236490781</v>
      </c>
      <c r="I1509" s="1">
        <f t="shared" ca="1" si="233"/>
        <v>25.217632485696118</v>
      </c>
      <c r="J1509" s="6">
        <f t="shared" ca="1" si="237"/>
        <v>464090.22048669832</v>
      </c>
      <c r="K1509" s="1">
        <f t="shared" ca="1" si="234"/>
        <v>61.849497839160826</v>
      </c>
      <c r="L1509" s="6">
        <f t="shared" ca="1" si="235"/>
        <v>24957.210056766948</v>
      </c>
      <c r="M1509" s="7">
        <f t="shared" ca="1" si="228"/>
        <v>25.412529121454948</v>
      </c>
      <c r="N1509" s="8">
        <f ca="1">J1509/AVERAGE(L1389:L1508)</f>
        <v>28.988000554261887</v>
      </c>
      <c r="O1509" s="13">
        <f ca="1">1/M1509-(G1509/100-(((E1509/E1389)^(1/10))-1))</f>
        <v>9.6485459439073773E-3</v>
      </c>
      <c r="P1509" s="5">
        <f ca="1">((G1509/G1510+G1509/1200+((1+G1510/1200)^(-119))*(1-G1509/G1510)))</f>
        <v>0.99187333063962624</v>
      </c>
      <c r="Q1509" s="5">
        <f ca="1">Q1508*P1508*E1508/E1509</f>
        <v>24.736904279534137</v>
      </c>
      <c r="R1509" s="10">
        <f t="shared" ca="1" si="229"/>
        <v>5.7617269958821105E-2</v>
      </c>
      <c r="S1509" s="10">
        <f t="shared" ca="1" si="230"/>
        <v>3.8132218214649516E-2</v>
      </c>
      <c r="T1509" s="10">
        <f t="shared" ca="1" si="231"/>
        <v>1.9485051744171589E-2</v>
      </c>
      <c r="U1509" s="10"/>
      <c r="V1509" s="11"/>
      <c r="W1509" s="12"/>
      <c r="X1509" s="12"/>
    </row>
    <row r="1510" spans="1:24" x14ac:dyDescent="0.2">
      <c r="A1510" s="3">
        <v>1996.09</v>
      </c>
      <c r="B1510" s="4">
        <v>674.88</v>
      </c>
      <c r="C1510" s="1">
        <v>14.66</v>
      </c>
      <c r="D1510" s="4">
        <v>36</v>
      </c>
      <c r="E1510" s="4">
        <v>157.80000000000001</v>
      </c>
      <c r="F1510" s="1">
        <f t="shared" ca="1" si="236"/>
        <v>1996.7083333332191</v>
      </c>
      <c r="G1510" s="5">
        <v>6.83</v>
      </c>
      <c r="H1510" s="1">
        <f t="shared" ca="1" si="232"/>
        <v>1167.5808912547527</v>
      </c>
      <c r="I1510" s="1">
        <f t="shared" ca="1" si="233"/>
        <v>25.362636121672999</v>
      </c>
      <c r="J1510" s="6">
        <f t="shared" ca="1" si="237"/>
        <v>471989.44159040035</v>
      </c>
      <c r="K1510" s="1">
        <f t="shared" ca="1" si="234"/>
        <v>62.282053231939159</v>
      </c>
      <c r="L1510" s="6">
        <f t="shared" ca="1" si="235"/>
        <v>25177.246173029893</v>
      </c>
      <c r="M1510" s="7">
        <f t="shared" ca="1" si="228"/>
        <v>25.680115512876757</v>
      </c>
      <c r="N1510" s="8">
        <f ca="1">J1510/AVERAGE(L1390:L1509)</f>
        <v>29.268886878274586</v>
      </c>
      <c r="O1510" s="13">
        <f ca="1">1/M1510-(G1510/100-(((E1510/E1390)^(1/10))-1))</f>
        <v>7.1960872533973902E-3</v>
      </c>
      <c r="P1510" s="5">
        <f ca="1">((G1510/G1511+G1510/1200+((1+G1511/1200)^(-119))*(1-G1510/G1511)))</f>
        <v>1.027548871340334</v>
      </c>
      <c r="Q1510" s="5">
        <f ca="1">Q1509*P1509*E1509/E1510</f>
        <v>24.458132051785139</v>
      </c>
      <c r="R1510" s="10">
        <f t="shared" ca="1" si="229"/>
        <v>5.8998295684820956E-2</v>
      </c>
      <c r="S1510" s="10">
        <f t="shared" ca="1" si="230"/>
        <v>4.1545970350526984E-2</v>
      </c>
      <c r="T1510" s="10">
        <f t="shared" ca="1" si="231"/>
        <v>1.7452325334293972E-2</v>
      </c>
      <c r="U1510" s="10"/>
      <c r="V1510" s="11"/>
      <c r="W1510" s="12"/>
      <c r="X1510" s="12"/>
    </row>
    <row r="1511" spans="1:24" x14ac:dyDescent="0.2">
      <c r="A1511" s="3">
        <v>1996.1</v>
      </c>
      <c r="B1511" s="4">
        <v>701.46</v>
      </c>
      <c r="C1511" s="1">
        <v>14.74</v>
      </c>
      <c r="D1511" s="4">
        <v>36.909999999999997</v>
      </c>
      <c r="E1511" s="4">
        <v>158.30000000000001</v>
      </c>
      <c r="F1511" s="1">
        <f t="shared" ca="1" si="236"/>
        <v>1996.7916666665524</v>
      </c>
      <c r="G1511" s="5">
        <v>6.53</v>
      </c>
      <c r="H1511" s="1">
        <f t="shared" ca="1" si="232"/>
        <v>1209.7326871762475</v>
      </c>
      <c r="I1511" s="1">
        <f t="shared" ca="1" si="233"/>
        <v>25.42049412507896</v>
      </c>
      <c r="J1511" s="6">
        <f t="shared" ca="1" si="237"/>
        <v>489885.46333739714</v>
      </c>
      <c r="K1511" s="1">
        <f t="shared" ca="1" si="234"/>
        <v>63.654710865445345</v>
      </c>
      <c r="L1511" s="6">
        <f t="shared" ca="1" si="235"/>
        <v>25777.196777839545</v>
      </c>
      <c r="M1511" s="7">
        <f t="shared" ca="1" si="228"/>
        <v>26.483467720897192</v>
      </c>
      <c r="N1511" s="8">
        <f ca="1">J1511/AVERAGE(L1391:L1510)</f>
        <v>30.158081995656236</v>
      </c>
      <c r="O1511" s="13">
        <f ca="1">1/M1511-(G1511/100-(((E1511/E1391)^(1/10))-1))</f>
        <v>9.2487861991769546E-3</v>
      </c>
      <c r="P1511" s="5">
        <f ca="1">((G1511/G1512+G1511/1200+((1+G1512/1200)^(-119))*(1-G1511/G1512)))</f>
        <v>1.0298410366578001</v>
      </c>
      <c r="Q1511" s="5">
        <f ca="1">Q1510*P1510*E1510/E1511</f>
        <v>25.052545296386334</v>
      </c>
      <c r="R1511" s="10">
        <f t="shared" ca="1" si="229"/>
        <v>5.9396314599529543E-2</v>
      </c>
      <c r="S1511" s="10">
        <f t="shared" ca="1" si="230"/>
        <v>3.9939223342557728E-2</v>
      </c>
      <c r="T1511" s="10">
        <f t="shared" ca="1" si="231"/>
        <v>1.9457091256971815E-2</v>
      </c>
      <c r="U1511" s="10"/>
      <c r="V1511" s="11"/>
      <c r="W1511" s="12"/>
      <c r="X1511" s="12"/>
    </row>
    <row r="1512" spans="1:24" x14ac:dyDescent="0.2">
      <c r="A1512" s="3">
        <v>1996.11</v>
      </c>
      <c r="B1512" s="4">
        <v>735.67</v>
      </c>
      <c r="C1512" s="1">
        <v>14.82</v>
      </c>
      <c r="D1512" s="4">
        <v>37.82</v>
      </c>
      <c r="E1512" s="4">
        <v>158.6</v>
      </c>
      <c r="F1512" s="1">
        <f t="shared" ca="1" si="236"/>
        <v>1996.8749999998856</v>
      </c>
      <c r="G1512" s="5">
        <v>6.2</v>
      </c>
      <c r="H1512" s="1">
        <f t="shared" ca="1" si="232"/>
        <v>1266.3311286885246</v>
      </c>
      <c r="I1512" s="1">
        <f t="shared" ca="1" si="233"/>
        <v>25.510116393442622</v>
      </c>
      <c r="J1512" s="6">
        <f t="shared" ca="1" si="237"/>
        <v>513666.06681159639</v>
      </c>
      <c r="K1512" s="1">
        <f t="shared" ca="1" si="234"/>
        <v>65.100715384615384</v>
      </c>
      <c r="L1512" s="6">
        <f t="shared" ca="1" si="235"/>
        <v>26407.017612264433</v>
      </c>
      <c r="M1512" s="7">
        <f t="shared" ca="1" si="228"/>
        <v>27.585612049012791</v>
      </c>
      <c r="N1512" s="8">
        <f ca="1">J1512/AVERAGE(L1392:L1511)</f>
        <v>31.383404541507353</v>
      </c>
      <c r="O1512" s="13">
        <f ca="1">1/M1512-(G1512/100-(((E1512/E1392)^(1/10))-1))</f>
        <v>1.1142512391144312E-2</v>
      </c>
      <c r="P1512" s="5">
        <f ca="1">((G1512/G1513+G1512/1200+((1+G1513/1200)^(-119))*(1-G1512/G1513)))</f>
        <v>0.99780588803794779</v>
      </c>
      <c r="Q1512" s="5">
        <f ca="1">Q1511*P1511*E1511/E1512</f>
        <v>25.751336937952779</v>
      </c>
      <c r="R1512" s="10">
        <f t="shared" ca="1" si="229"/>
        <v>5.6637038066564172E-2</v>
      </c>
      <c r="S1512" s="10">
        <f t="shared" ca="1" si="230"/>
        <v>3.8707979471459319E-2</v>
      </c>
      <c r="T1512" s="10">
        <f t="shared" ca="1" si="231"/>
        <v>1.7929058595104852E-2</v>
      </c>
      <c r="U1512" s="10"/>
      <c r="V1512" s="11"/>
      <c r="W1512" s="12"/>
      <c r="X1512" s="12"/>
    </row>
    <row r="1513" spans="1:24" x14ac:dyDescent="0.2">
      <c r="A1513" s="3">
        <v>1996.12</v>
      </c>
      <c r="B1513" s="4">
        <v>743.25</v>
      </c>
      <c r="C1513" s="1">
        <v>14.9</v>
      </c>
      <c r="D1513" s="4">
        <v>38.729999999999997</v>
      </c>
      <c r="E1513" s="4">
        <v>158.6</v>
      </c>
      <c r="F1513" s="1">
        <f t="shared" ca="1" si="236"/>
        <v>1996.9583333332189</v>
      </c>
      <c r="G1513" s="5">
        <v>6.3</v>
      </c>
      <c r="H1513" s="1">
        <f t="shared" ca="1" si="232"/>
        <v>1279.3788130517025</v>
      </c>
      <c r="I1513" s="1">
        <f t="shared" ca="1" si="233"/>
        <v>25.647822824716268</v>
      </c>
      <c r="J1513" s="6">
        <f t="shared" ca="1" si="237"/>
        <v>519825.60956770944</v>
      </c>
      <c r="K1513" s="1">
        <f t="shared" ca="1" si="234"/>
        <v>66.667126040353082</v>
      </c>
      <c r="L1513" s="6">
        <f t="shared" ca="1" si="235"/>
        <v>27087.582722579726</v>
      </c>
      <c r="M1513" s="7">
        <f t="shared" ca="1" si="228"/>
        <v>27.723946163893967</v>
      </c>
      <c r="N1513" s="8">
        <f ca="1">J1513/AVERAGE(L1393:L1512)</f>
        <v>31.510681258371875</v>
      </c>
      <c r="O1513" s="13">
        <f ca="1">1/M1513-(G1513/100-(((E1513/E1393)^(1/10))-1))</f>
        <v>9.8677573517688619E-3</v>
      </c>
      <c r="P1513" s="5">
        <f ca="1">((G1513/G1514+G1513/1200+((1+G1514/1200)^(-119))*(1-G1513/G1514)))</f>
        <v>0.98489521843778038</v>
      </c>
      <c r="Q1513" s="5">
        <f ca="1">Q1512*P1512*E1512/E1513</f>
        <v>25.694835621538381</v>
      </c>
      <c r="R1513" s="10">
        <f t="shared" ca="1" si="229"/>
        <v>5.746816547889666E-2</v>
      </c>
      <c r="S1513" s="10">
        <f t="shared" ca="1" si="230"/>
        <v>3.9508489099098876E-2</v>
      </c>
      <c r="T1513" s="10">
        <f t="shared" ca="1" si="231"/>
        <v>1.7959676379797784E-2</v>
      </c>
      <c r="U1513" s="10"/>
      <c r="V1513" s="11"/>
      <c r="W1513" s="12"/>
      <c r="X1513" s="12"/>
    </row>
    <row r="1514" spans="1:24" x14ac:dyDescent="0.2">
      <c r="A1514" s="3">
        <v>1997.01</v>
      </c>
      <c r="B1514" s="4">
        <v>766.22</v>
      </c>
      <c r="C1514" s="1">
        <v>14.9533</v>
      </c>
      <c r="D1514" s="4">
        <v>39.2333</v>
      </c>
      <c r="E1514" s="4">
        <v>159.1</v>
      </c>
      <c r="F1514" s="1">
        <f t="shared" ca="1" si="236"/>
        <v>1997.0416666665521</v>
      </c>
      <c r="G1514" s="5">
        <v>6.58</v>
      </c>
      <c r="H1514" s="1">
        <f t="shared" ca="1" si="232"/>
        <v>1314.7728388434946</v>
      </c>
      <c r="I1514" s="1">
        <f t="shared" ca="1" si="233"/>
        <v>25.658678566310499</v>
      </c>
      <c r="J1514" s="6">
        <f t="shared" ca="1" si="237"/>
        <v>535075.37298318441</v>
      </c>
      <c r="K1514" s="1">
        <f t="shared" ca="1" si="234"/>
        <v>67.321235700188566</v>
      </c>
      <c r="L1514" s="6">
        <f t="shared" ca="1" si="235"/>
        <v>27397.839564173701</v>
      </c>
      <c r="M1514" s="7">
        <f t="shared" ca="1" si="228"/>
        <v>28.332870129950368</v>
      </c>
      <c r="N1514" s="8">
        <f ca="1">J1514/AVERAGE(L1394:L1513)</f>
        <v>32.170588658522384</v>
      </c>
      <c r="O1514" s="13">
        <f ca="1">1/M1514-(G1514/100-(((E1514/E1394)^(1/10))-1))</f>
        <v>5.9642245539042738E-3</v>
      </c>
      <c r="P1514" s="5">
        <f ca="1">((G1514/G1515+G1514/1200+((1+G1515/1200)^(-119))*(1-G1514/G1515)))</f>
        <v>1.0171977161380608</v>
      </c>
      <c r="Q1514" s="5">
        <f ca="1">Q1513*P1513*E1513/E1514</f>
        <v>25.22718987877176</v>
      </c>
      <c r="R1514" s="10">
        <f t="shared" ca="1" si="229"/>
        <v>5.4822960083678263E-2</v>
      </c>
      <c r="S1514" s="10">
        <f t="shared" ca="1" si="230"/>
        <v>3.9847663434690705E-2</v>
      </c>
      <c r="T1514" s="10">
        <f t="shared" ca="1" si="231"/>
        <v>1.4975296648987557E-2</v>
      </c>
      <c r="U1514" s="10"/>
      <c r="V1514" s="11"/>
      <c r="W1514" s="12"/>
      <c r="X1514" s="12"/>
    </row>
    <row r="1515" spans="1:24" x14ac:dyDescent="0.2">
      <c r="A1515" s="3">
        <v>1997.02</v>
      </c>
      <c r="B1515" s="4">
        <v>798.39</v>
      </c>
      <c r="C1515" s="1">
        <v>15.0067</v>
      </c>
      <c r="D1515" s="4">
        <v>39.736699999999999</v>
      </c>
      <c r="E1515" s="4">
        <v>159.6</v>
      </c>
      <c r="F1515" s="1">
        <f t="shared" ca="1" si="236"/>
        <v>1997.1249999998854</v>
      </c>
      <c r="G1515" s="5">
        <v>6.42</v>
      </c>
      <c r="H1515" s="1">
        <f t="shared" ca="1" si="232"/>
        <v>1365.6821125939848</v>
      </c>
      <c r="I1515" s="1">
        <f t="shared" ca="1" si="233"/>
        <v>25.669637343984967</v>
      </c>
      <c r="J1515" s="6">
        <f t="shared" ca="1" si="237"/>
        <v>556664.57610108773</v>
      </c>
      <c r="K1515" s="1">
        <f t="shared" ca="1" si="234"/>
        <v>67.971417983082702</v>
      </c>
      <c r="L1515" s="6">
        <f t="shared" ca="1" si="235"/>
        <v>27705.774447520751</v>
      </c>
      <c r="M1515" s="7">
        <f t="shared" ca="1" si="228"/>
        <v>29.265634883575942</v>
      </c>
      <c r="N1515" s="8">
        <f ca="1">J1515/AVERAGE(L1395:L1514)</f>
        <v>33.194645513976006</v>
      </c>
      <c r="O1515" s="13">
        <f ca="1">1/M1515-(G1515/100-(((E1515/E1395)^(1/10))-1))</f>
        <v>6.3923569015587323E-3</v>
      </c>
      <c r="P1515" s="5">
        <f ca="1">((G1515/G1516+G1515/1200+((1+G1516/1200)^(-119))*(1-G1515/G1516)))</f>
        <v>0.98581774150928392</v>
      </c>
      <c r="Q1515" s="5">
        <f ca="1">Q1514*P1514*E1514/E1515</f>
        <v>25.58064820016612</v>
      </c>
      <c r="R1515" s="10">
        <f t="shared" ca="1" si="229"/>
        <v>5.1763652515825376E-2</v>
      </c>
      <c r="S1515" s="10">
        <f t="shared" ca="1" si="230"/>
        <v>3.8585465380945649E-2</v>
      </c>
      <c r="T1515" s="10">
        <f t="shared" ca="1" si="231"/>
        <v>1.3178187134879726E-2</v>
      </c>
      <c r="U1515" s="10"/>
      <c r="V1515" s="11"/>
      <c r="W1515" s="12"/>
      <c r="X1515" s="12"/>
    </row>
    <row r="1516" spans="1:24" x14ac:dyDescent="0.2">
      <c r="A1516" s="3">
        <v>1997.03</v>
      </c>
      <c r="B1516" s="4">
        <v>792.16</v>
      </c>
      <c r="C1516" s="1">
        <v>15.06</v>
      </c>
      <c r="D1516" s="4">
        <v>40.24</v>
      </c>
      <c r="E1516" s="4">
        <v>160</v>
      </c>
      <c r="F1516" s="1">
        <f t="shared" ca="1" si="236"/>
        <v>1997.2083333332187</v>
      </c>
      <c r="G1516" s="5">
        <v>6.69</v>
      </c>
      <c r="H1516" s="1">
        <f t="shared" ca="1" si="232"/>
        <v>1351.6378529999997</v>
      </c>
      <c r="I1516" s="1">
        <f t="shared" ca="1" si="233"/>
        <v>25.696407375</v>
      </c>
      <c r="J1516" s="6">
        <f t="shared" ca="1" si="237"/>
        <v>551812.84783830761</v>
      </c>
      <c r="K1516" s="1">
        <f t="shared" ca="1" si="234"/>
        <v>68.660254499999994</v>
      </c>
      <c r="L1516" s="6">
        <f t="shared" ca="1" si="235"/>
        <v>28030.888958055824</v>
      </c>
      <c r="M1516" s="7">
        <f t="shared" ca="1" si="228"/>
        <v>28.802458591871648</v>
      </c>
      <c r="N1516" s="8">
        <f ca="1">J1516/AVERAGE(L1396:L1515)</f>
        <v>32.63548559038064</v>
      </c>
      <c r="O1516" s="13">
        <f ca="1">1/M1516-(G1516/100-(((E1516/E1396)^(1/10))-1))</f>
        <v>4.037985849536907E-3</v>
      </c>
      <c r="P1516" s="5">
        <f ca="1">((G1516/G1517+G1516/1200+((1+G1517/1200)^(-119))*(1-G1516/G1517)))</f>
        <v>0.99123411896438607</v>
      </c>
      <c r="Q1516" s="5">
        <f ca="1">Q1515*P1515*E1515/E1516</f>
        <v>25.154812192943712</v>
      </c>
      <c r="R1516" s="10">
        <f t="shared" ca="1" si="229"/>
        <v>4.9100954367880201E-2</v>
      </c>
      <c r="S1516" s="10">
        <f t="shared" ca="1" si="230"/>
        <v>4.1108448696112854E-2</v>
      </c>
      <c r="T1516" s="10">
        <f t="shared" ca="1" si="231"/>
        <v>7.9925056717673471E-3</v>
      </c>
      <c r="U1516" s="10"/>
      <c r="V1516" s="11"/>
      <c r="W1516" s="12"/>
      <c r="X1516" s="12"/>
    </row>
    <row r="1517" spans="1:24" x14ac:dyDescent="0.2">
      <c r="A1517" s="3">
        <v>1997.04</v>
      </c>
      <c r="B1517" s="4">
        <v>763.93</v>
      </c>
      <c r="C1517" s="1">
        <v>15.093299999999999</v>
      </c>
      <c r="D1517" s="4">
        <v>40.343299999999999</v>
      </c>
      <c r="E1517" s="4">
        <v>160.19999999999999</v>
      </c>
      <c r="F1517" s="1">
        <f t="shared" ca="1" si="236"/>
        <v>1997.2916666665519</v>
      </c>
      <c r="G1517" s="5">
        <v>6.89</v>
      </c>
      <c r="H1517" s="1">
        <f t="shared" ca="1" si="232"/>
        <v>1301.8425829588014</v>
      </c>
      <c r="I1517" s="1">
        <f t="shared" ca="1" si="233"/>
        <v>25.721074780898878</v>
      </c>
      <c r="J1517" s="6">
        <f t="shared" ca="1" si="237"/>
        <v>532358.74523363693</v>
      </c>
      <c r="K1517" s="1">
        <f t="shared" ca="1" si="234"/>
        <v>68.750573844569288</v>
      </c>
      <c r="L1517" s="6">
        <f t="shared" ca="1" si="235"/>
        <v>28113.974535080684</v>
      </c>
      <c r="M1517" s="7">
        <f t="shared" ca="1" si="228"/>
        <v>27.585160338136536</v>
      </c>
      <c r="N1517" s="8">
        <f ca="1">J1517/AVERAGE(L1397:L1516)</f>
        <v>31.225851487505786</v>
      </c>
      <c r="O1517" s="13">
        <f ca="1">1/M1517-(G1517/100-(((E1517/E1397)^(1/10))-1))</f>
        <v>3.1464929094217747E-3</v>
      </c>
      <c r="P1517" s="5">
        <f ca="1">((G1517/G1518+G1517/1200+((1+G1518/1200)^(-119))*(1-G1517/G1518)))</f>
        <v>1.0187516359065731</v>
      </c>
      <c r="Q1517" s="5">
        <f ca="1">Q1516*P1516*E1516/E1517</f>
        <v>24.903179127877312</v>
      </c>
      <c r="R1517" s="10">
        <f t="shared" ca="1" si="229"/>
        <v>5.6510735968787529E-2</v>
      </c>
      <c r="S1517" s="10">
        <f t="shared" ca="1" si="230"/>
        <v>4.0802830040608917E-2</v>
      </c>
      <c r="T1517" s="10">
        <f t="shared" ca="1" si="231"/>
        <v>1.5707905928178612E-2</v>
      </c>
      <c r="U1517" s="10"/>
      <c r="V1517" s="11"/>
      <c r="W1517" s="12"/>
      <c r="X1517" s="12"/>
    </row>
    <row r="1518" spans="1:24" x14ac:dyDescent="0.2">
      <c r="A1518" s="3">
        <v>1997.05</v>
      </c>
      <c r="B1518" s="4">
        <v>833.09</v>
      </c>
      <c r="C1518" s="1">
        <v>15.1267</v>
      </c>
      <c r="D1518" s="4">
        <v>40.4467</v>
      </c>
      <c r="E1518" s="4">
        <v>160.1</v>
      </c>
      <c r="F1518" s="1">
        <f t="shared" ca="1" si="236"/>
        <v>1997.3749999998852</v>
      </c>
      <c r="G1518" s="5">
        <v>6.71</v>
      </c>
      <c r="H1518" s="1">
        <f t="shared" ca="1" si="232"/>
        <v>1420.5875657089321</v>
      </c>
      <c r="I1518" s="1">
        <f t="shared" ca="1" si="233"/>
        <v>25.79409419175515</v>
      </c>
      <c r="J1518" s="6">
        <f t="shared" ca="1" si="237"/>
        <v>581795.78175682784</v>
      </c>
      <c r="K1518" s="1">
        <f t="shared" ca="1" si="234"/>
        <v>68.969834104309811</v>
      </c>
      <c r="L1518" s="6">
        <f t="shared" ca="1" si="235"/>
        <v>28246.311258068021</v>
      </c>
      <c r="M1518" s="7">
        <f t="shared" ca="1" si="228"/>
        <v>29.928362224688779</v>
      </c>
      <c r="N1518" s="8">
        <f ca="1">J1518/AVERAGE(L1398:L1517)</f>
        <v>33.842453512139869</v>
      </c>
      <c r="O1518" s="13">
        <f ca="1">1/M1518-(G1518/100-(((E1518/E1398)^(1/10))-1))</f>
        <v>1.6766740896874271E-3</v>
      </c>
      <c r="P1518" s="5">
        <f ca="1">((G1518/G1519+G1518/1200+((1+G1519/1200)^(-119))*(1-G1518/G1519)))</f>
        <v>1.0216488236880017</v>
      </c>
      <c r="Q1518" s="5">
        <f ca="1">Q1517*P1517*E1517/E1518</f>
        <v>25.386000918320235</v>
      </c>
      <c r="R1518" s="10">
        <f t="shared" ca="1" si="229"/>
        <v>5.0030348621763254E-2</v>
      </c>
      <c r="S1518" s="10">
        <f t="shared" ca="1" si="230"/>
        <v>3.8087360566939399E-2</v>
      </c>
      <c r="T1518" s="10">
        <f t="shared" ca="1" si="231"/>
        <v>1.1942988054823855E-2</v>
      </c>
      <c r="U1518" s="10"/>
      <c r="V1518" s="11"/>
      <c r="W1518" s="12"/>
      <c r="X1518" s="12"/>
    </row>
    <row r="1519" spans="1:24" x14ac:dyDescent="0.2">
      <c r="A1519" s="3">
        <v>1997.06</v>
      </c>
      <c r="B1519" s="4">
        <v>876.29</v>
      </c>
      <c r="C1519" s="1">
        <v>15.16</v>
      </c>
      <c r="D1519" s="4">
        <v>40.549999999999997</v>
      </c>
      <c r="E1519" s="4">
        <v>160.30000000000001</v>
      </c>
      <c r="F1519" s="1">
        <f t="shared" ca="1" si="236"/>
        <v>1997.4583333332184</v>
      </c>
      <c r="G1519" s="5">
        <v>6.49</v>
      </c>
      <c r="H1519" s="1">
        <f t="shared" ca="1" si="232"/>
        <v>1492.3880154086085</v>
      </c>
      <c r="I1519" s="1">
        <f t="shared" ca="1" si="233"/>
        <v>25.818624329382406</v>
      </c>
      <c r="J1519" s="6">
        <f t="shared" ca="1" si="237"/>
        <v>612082.51922791346</v>
      </c>
      <c r="K1519" s="1">
        <f t="shared" ca="1" si="234"/>
        <v>69.05971085464752</v>
      </c>
      <c r="L1519" s="6">
        <f t="shared" ca="1" si="235"/>
        <v>28323.89523410274</v>
      </c>
      <c r="M1519" s="7">
        <f t="shared" ca="1" si="228"/>
        <v>31.256560616381261</v>
      </c>
      <c r="N1519" s="8">
        <f ca="1">J1519/AVERAGE(L1399:L1518)</f>
        <v>35.305910855546159</v>
      </c>
      <c r="O1519" s="13">
        <f ca="1">1/M1519-(G1519/100-(((E1519/E1399)^(1/10))-1))</f>
        <v>2.2205915643268917E-3</v>
      </c>
      <c r="P1519" s="5">
        <f ca="1">((G1519/G1520+G1519/1200+((1+G1520/1200)^(-119))*(1-G1519/G1520)))</f>
        <v>1.0253536053844921</v>
      </c>
      <c r="Q1519" s="5">
        <f ca="1">Q1518*P1518*E1518/E1519</f>
        <v>25.903219176623441</v>
      </c>
      <c r="R1519" s="10">
        <f t="shared" ca="1" si="229"/>
        <v>4.4873943246061643E-2</v>
      </c>
      <c r="S1519" s="10">
        <f t="shared" ca="1" si="230"/>
        <v>3.3362547263680487E-2</v>
      </c>
      <c r="T1519" s="10">
        <f t="shared" ca="1" si="231"/>
        <v>1.1511395982381156E-2</v>
      </c>
      <c r="U1519" s="10"/>
      <c r="V1519" s="11"/>
      <c r="W1519" s="12"/>
      <c r="X1519" s="12"/>
    </row>
    <row r="1520" spans="1:24" x14ac:dyDescent="0.2">
      <c r="A1520" s="3">
        <v>1997.07</v>
      </c>
      <c r="B1520" s="4">
        <v>925.29</v>
      </c>
      <c r="C1520" s="1">
        <v>15.216699999999999</v>
      </c>
      <c r="D1520" s="4">
        <v>40.58</v>
      </c>
      <c r="E1520" s="4">
        <v>160.5</v>
      </c>
      <c r="F1520" s="1">
        <f t="shared" ca="1" si="236"/>
        <v>1997.5416666665517</v>
      </c>
      <c r="G1520" s="5">
        <v>6.22</v>
      </c>
      <c r="H1520" s="1">
        <f t="shared" ca="1" si="232"/>
        <v>1573.8750521495324</v>
      </c>
      <c r="I1520" s="1">
        <f t="shared" ca="1" si="233"/>
        <v>25.882895639252336</v>
      </c>
      <c r="J1520" s="6">
        <f t="shared" ca="1" si="237"/>
        <v>646387.93837372924</v>
      </c>
      <c r="K1520" s="1">
        <f t="shared" ca="1" si="234"/>
        <v>69.024683738317748</v>
      </c>
      <c r="L1520" s="6">
        <f t="shared" ca="1" si="235"/>
        <v>28348.325972620405</v>
      </c>
      <c r="M1520" s="7">
        <f t="shared" ca="1" si="228"/>
        <v>32.766637689669928</v>
      </c>
      <c r="N1520" s="8">
        <f ca="1">J1520/AVERAGE(L1400:L1519)</f>
        <v>36.970389812777455</v>
      </c>
      <c r="O1520" s="13">
        <f ca="1">1/M1520-(G1520/100-(((E1520/E1400)^(1/10))-1))</f>
        <v>3.3019924737657351E-3</v>
      </c>
      <c r="P1520" s="5">
        <f ca="1">((G1520/G1521+G1520/1200+((1+G1521/1200)^(-119))*(1-G1520/G1521)))</f>
        <v>0.99929471043035822</v>
      </c>
      <c r="Q1520" s="5">
        <f ca="1">Q1519*P1519*E1519/E1520</f>
        <v>26.526862651480588</v>
      </c>
      <c r="R1520" s="10">
        <f t="shared" ca="1" si="229"/>
        <v>3.9815058756798694E-2</v>
      </c>
      <c r="S1520" s="10">
        <f t="shared" ca="1" si="230"/>
        <v>3.2169479999760497E-2</v>
      </c>
      <c r="T1520" s="10">
        <f t="shared" ca="1" si="231"/>
        <v>7.6455787570381961E-3</v>
      </c>
      <c r="U1520" s="10"/>
      <c r="V1520" s="11"/>
      <c r="W1520" s="12"/>
      <c r="X1520" s="12"/>
    </row>
    <row r="1521" spans="1:24" x14ac:dyDescent="0.2">
      <c r="A1521" s="3">
        <v>1997.08</v>
      </c>
      <c r="B1521" s="4">
        <v>927.24</v>
      </c>
      <c r="C1521" s="1">
        <v>15.273300000000001</v>
      </c>
      <c r="D1521" s="4">
        <v>40.61</v>
      </c>
      <c r="E1521" s="4">
        <v>160.80000000000001</v>
      </c>
      <c r="F1521" s="1">
        <f t="shared" ca="1" si="236"/>
        <v>1997.6249999998849</v>
      </c>
      <c r="G1521" s="5">
        <v>6.3</v>
      </c>
      <c r="H1521" s="1">
        <f t="shared" ca="1" si="232"/>
        <v>1574.2493888059701</v>
      </c>
      <c r="I1521" s="1">
        <f t="shared" ca="1" si="233"/>
        <v>25.930700994402983</v>
      </c>
      <c r="J1521" s="6">
        <f t="shared" ca="1" si="237"/>
        <v>647429.15257965005</v>
      </c>
      <c r="K1521" s="1">
        <f t="shared" ca="1" si="234"/>
        <v>68.946839738805963</v>
      </c>
      <c r="L1521" s="6">
        <f t="shared" ca="1" si="235"/>
        <v>28355.223983283278</v>
      </c>
      <c r="M1521" s="7">
        <f t="shared" ca="1" si="228"/>
        <v>32.586283486713171</v>
      </c>
      <c r="N1521" s="8">
        <f ca="1">J1521/AVERAGE(L1401:L1520)</f>
        <v>36.726043656284531</v>
      </c>
      <c r="O1521" s="13">
        <f ca="1">1/M1521-(G1521/100-(((E1521/E1401)^(1/10))-1))</f>
        <v>2.3199860163869816E-3</v>
      </c>
      <c r="P1521" s="5">
        <f ca="1">((G1521/G1522+G1521/1200+((1+G1522/1200)^(-119))*(1-G1521/G1522)))</f>
        <v>1.0119013978832225</v>
      </c>
      <c r="Q1521" s="5">
        <f ca="1">Q1520*P1520*E1520/E1521</f>
        <v>26.458698021616399</v>
      </c>
      <c r="R1521" s="10">
        <f t="shared" ca="1" si="229"/>
        <v>3.5386838015265321E-2</v>
      </c>
      <c r="S1521" s="10">
        <f t="shared" ca="1" si="230"/>
        <v>3.5713621066946422E-2</v>
      </c>
      <c r="T1521" s="10">
        <f t="shared" ca="1" si="231"/>
        <v>-3.26783051681101E-4</v>
      </c>
      <c r="U1521" s="10"/>
      <c r="V1521" s="11"/>
      <c r="W1521" s="12"/>
      <c r="X1521" s="12"/>
    </row>
    <row r="1522" spans="1:24" x14ac:dyDescent="0.2">
      <c r="A1522" s="3">
        <v>1997.09</v>
      </c>
      <c r="B1522" s="4">
        <v>937.02</v>
      </c>
      <c r="C1522" s="1">
        <v>15.33</v>
      </c>
      <c r="D1522" s="4">
        <v>40.64</v>
      </c>
      <c r="E1522" s="4">
        <v>161.19999999999999</v>
      </c>
      <c r="F1522" s="1">
        <f t="shared" ca="1" si="236"/>
        <v>1997.7083333332182</v>
      </c>
      <c r="G1522" s="5">
        <v>6.21</v>
      </c>
      <c r="H1522" s="1">
        <f t="shared" ca="1" si="232"/>
        <v>1586.9061480148882</v>
      </c>
      <c r="I1522" s="1">
        <f t="shared" ca="1" si="233"/>
        <v>25.962382071960299</v>
      </c>
      <c r="J1522" s="6">
        <f t="shared" ca="1" si="237"/>
        <v>653524.17700372101</v>
      </c>
      <c r="K1522" s="1">
        <f t="shared" ca="1" si="234"/>
        <v>68.826562779156319</v>
      </c>
      <c r="L1522" s="6">
        <f t="shared" ca="1" si="235"/>
        <v>28344.34969737169</v>
      </c>
      <c r="M1522" s="7">
        <f t="shared" ca="1" si="228"/>
        <v>32.666581341708621</v>
      </c>
      <c r="N1522" s="8">
        <f ca="1">J1522/AVERAGE(L1402:L1521)</f>
        <v>36.775406598013163</v>
      </c>
      <c r="O1522" s="13">
        <f ca="1">1/M1522-(G1522/100-(((E1522/E1402)^(1/10))-1))</f>
        <v>2.8604217209560329E-3</v>
      </c>
      <c r="P1522" s="5">
        <f ca="1">((G1522/G1523+G1522/1200+((1+G1523/1200)^(-119))*(1-G1522/G1523)))</f>
        <v>1.0185855021571386</v>
      </c>
      <c r="Q1522" s="5">
        <f ca="1">Q1521*P1521*E1521/E1522</f>
        <v>26.707157798327454</v>
      </c>
      <c r="R1522" s="10">
        <f t="shared" ca="1" si="229"/>
        <v>3.7270565491730023E-2</v>
      </c>
      <c r="S1522" s="10">
        <f t="shared" ca="1" si="230"/>
        <v>3.6090559327574212E-2</v>
      </c>
      <c r="T1522" s="10">
        <f t="shared" ca="1" si="231"/>
        <v>1.1800061641558113E-3</v>
      </c>
      <c r="U1522" s="10"/>
      <c r="V1522" s="11"/>
      <c r="W1522" s="12"/>
      <c r="X1522" s="12"/>
    </row>
    <row r="1523" spans="1:24" x14ac:dyDescent="0.2">
      <c r="A1523" s="3">
        <v>1997.1</v>
      </c>
      <c r="B1523" s="4">
        <v>951.16</v>
      </c>
      <c r="C1523" s="1">
        <v>15.386699999999999</v>
      </c>
      <c r="D1523" s="4">
        <v>40.333300000000001</v>
      </c>
      <c r="E1523" s="4">
        <v>161.6</v>
      </c>
      <c r="F1523" s="1">
        <f t="shared" ca="1" si="236"/>
        <v>1997.7916666665515</v>
      </c>
      <c r="G1523" s="5">
        <v>6.03</v>
      </c>
      <c r="H1523" s="1">
        <f t="shared" ca="1" si="232"/>
        <v>1606.8659250000001</v>
      </c>
      <c r="I1523" s="1">
        <f t="shared" ca="1" si="233"/>
        <v>25.993906312499998</v>
      </c>
      <c r="J1523" s="6">
        <f t="shared" ca="1" si="237"/>
        <v>662636.14246638783</v>
      </c>
      <c r="K1523" s="1">
        <f t="shared" ca="1" si="234"/>
        <v>68.138068687499995</v>
      </c>
      <c r="L1523" s="6">
        <f t="shared" ca="1" si="235"/>
        <v>28098.639897535177</v>
      </c>
      <c r="M1523" s="7">
        <f t="shared" ca="1" si="228"/>
        <v>32.901498179798125</v>
      </c>
      <c r="N1523" s="8">
        <f ca="1">J1523/AVERAGE(L1403:L1522)</f>
        <v>36.998076390873607</v>
      </c>
      <c r="O1523" s="13">
        <f ca="1">1/M1523-(G1523/100-(((E1523/E1403)^(1/10))-1))</f>
        <v>4.4287152217844759E-3</v>
      </c>
      <c r="P1523" s="5">
        <f ca="1">((G1523/G1524+G1523/1200+((1+G1524/1200)^(-119))*(1-G1523/G1524)))</f>
        <v>1.0162760017275136</v>
      </c>
      <c r="Q1523" s="5">
        <f ca="1">Q1522*P1522*E1522/E1523</f>
        <v>27.136188282404262</v>
      </c>
      <c r="R1523" s="10">
        <f t="shared" ca="1" si="229"/>
        <v>3.8672622302991844E-2</v>
      </c>
      <c r="S1523" s="10">
        <f t="shared" ca="1" si="230"/>
        <v>3.4526324570650857E-2</v>
      </c>
      <c r="T1523" s="10">
        <f t="shared" ca="1" si="231"/>
        <v>4.1462977323409866E-3</v>
      </c>
      <c r="U1523" s="10"/>
      <c r="V1523" s="11"/>
      <c r="W1523" s="12"/>
      <c r="X1523" s="12"/>
    </row>
    <row r="1524" spans="1:24" x14ac:dyDescent="0.2">
      <c r="A1524" s="3">
        <v>1997.11</v>
      </c>
      <c r="B1524" s="4">
        <v>938.92</v>
      </c>
      <c r="C1524" s="1">
        <v>15.443300000000001</v>
      </c>
      <c r="D1524" s="4">
        <v>40.026699999999998</v>
      </c>
      <c r="E1524" s="4">
        <v>161.5</v>
      </c>
      <c r="F1524" s="1">
        <f t="shared" ca="1" si="236"/>
        <v>1997.8749999998847</v>
      </c>
      <c r="G1524" s="5">
        <v>5.88</v>
      </c>
      <c r="H1524" s="1">
        <f t="shared" ca="1" si="232"/>
        <v>1587.1701347368419</v>
      </c>
      <c r="I1524" s="1">
        <f t="shared" ca="1" si="233"/>
        <v>26.105679442105263</v>
      </c>
      <c r="J1524" s="6">
        <f t="shared" ca="1" si="237"/>
        <v>655411.14934446663</v>
      </c>
      <c r="K1524" s="1">
        <f t="shared" ca="1" si="234"/>
        <v>67.661976347368423</v>
      </c>
      <c r="L1524" s="6">
        <f t="shared" ca="1" si="235"/>
        <v>27940.554521648453</v>
      </c>
      <c r="M1524" s="7">
        <f t="shared" ca="1" si="228"/>
        <v>32.336600532812675</v>
      </c>
      <c r="N1524" s="8">
        <f ca="1">J1524/AVERAGE(L1404:L1523)</f>
        <v>36.323017872735996</v>
      </c>
      <c r="O1524" s="13">
        <f ca="1">1/M1524-(G1524/100-(((E1524/E1404)^(1/10))-1))</f>
        <v>6.3059891455734818E-3</v>
      </c>
      <c r="P1524" s="5">
        <f ca="1">((G1524/G1525+G1524/1200+((1+G1525/1200)^(-119))*(1-G1524/G1525)))</f>
        <v>1.0101670432369692</v>
      </c>
      <c r="Q1524" s="5">
        <f ca="1">Q1523*P1523*E1523/E1524</f>
        <v>27.594933002169142</v>
      </c>
      <c r="R1524" s="10">
        <f t="shared" ca="1" si="229"/>
        <v>3.4091709184776775E-2</v>
      </c>
      <c r="S1524" s="10">
        <f t="shared" ca="1" si="230"/>
        <v>3.5701372442022317E-2</v>
      </c>
      <c r="T1524" s="10">
        <f t="shared" ca="1" si="231"/>
        <v>-1.6096632572455416E-3</v>
      </c>
      <c r="U1524" s="10"/>
      <c r="V1524" s="11"/>
      <c r="W1524" s="12"/>
      <c r="X1524" s="12"/>
    </row>
    <row r="1525" spans="1:24" x14ac:dyDescent="0.2">
      <c r="A1525" s="3">
        <v>1997.12</v>
      </c>
      <c r="B1525" s="4">
        <v>962.37</v>
      </c>
      <c r="C1525" s="1">
        <v>15.5</v>
      </c>
      <c r="D1525" s="4">
        <v>39.72</v>
      </c>
      <c r="E1525" s="4">
        <v>161.30000000000001</v>
      </c>
      <c r="F1525" s="1">
        <f t="shared" ca="1" si="236"/>
        <v>1997.958333333218</v>
      </c>
      <c r="G1525" s="5">
        <v>5.81</v>
      </c>
      <c r="H1525" s="1">
        <f t="shared" ca="1" si="232"/>
        <v>1628.8276324240542</v>
      </c>
      <c r="I1525" s="1">
        <f t="shared" ca="1" si="233"/>
        <v>26.234014259144445</v>
      </c>
      <c r="J1525" s="6">
        <f t="shared" ca="1" si="237"/>
        <v>673516.09385894588</v>
      </c>
      <c r="K1525" s="1">
        <f t="shared" ca="1" si="234"/>
        <v>67.226777185368874</v>
      </c>
      <c r="L1525" s="6">
        <f t="shared" ca="1" si="235"/>
        <v>27798.101819546886</v>
      </c>
      <c r="M1525" s="7">
        <f t="shared" ca="1" si="228"/>
        <v>33.030789042905425</v>
      </c>
      <c r="N1525" s="8">
        <f ca="1">J1525/AVERAGE(L1405:L1524)</f>
        <v>37.061292194911452</v>
      </c>
      <c r="O1525" s="13">
        <f ca="1">1/M1525-(G1525/100-(((E1525/E1405)^(1/10))-1))</f>
        <v>6.2279194336666566E-3</v>
      </c>
      <c r="P1525" s="5">
        <f ca="1">((G1525/G1526+G1525/1200+((1+G1526/1200)^(-119))*(1-G1525/G1526)))</f>
        <v>1.0254066973154938</v>
      </c>
      <c r="Q1525" s="5">
        <f ca="1">Q1524*P1524*E1524/E1525</f>
        <v>27.910055415241409</v>
      </c>
      <c r="R1525" s="10">
        <f t="shared" ca="1" si="229"/>
        <v>3.2618370675246089E-2</v>
      </c>
      <c r="S1525" s="10">
        <f t="shared" ca="1" si="230"/>
        <v>3.5371540550024783E-2</v>
      </c>
      <c r="T1525" s="10">
        <f t="shared" ca="1" si="231"/>
        <v>-2.7531698747786937E-3</v>
      </c>
      <c r="U1525" s="10"/>
      <c r="V1525" s="11"/>
      <c r="W1525" s="12"/>
      <c r="X1525" s="12"/>
    </row>
    <row r="1526" spans="1:24" x14ac:dyDescent="0.2">
      <c r="A1526" s="3">
        <v>1998.01</v>
      </c>
      <c r="B1526" s="4">
        <v>963.36</v>
      </c>
      <c r="C1526" s="1">
        <v>15.55</v>
      </c>
      <c r="D1526" s="4">
        <v>39.659999999999997</v>
      </c>
      <c r="E1526" s="4">
        <v>161.6</v>
      </c>
      <c r="F1526" s="1">
        <f t="shared" ca="1" si="236"/>
        <v>1998.0416666665512</v>
      </c>
      <c r="G1526" s="5">
        <v>5.54</v>
      </c>
      <c r="H1526" s="1">
        <f t="shared" ca="1" si="232"/>
        <v>1627.4763</v>
      </c>
      <c r="I1526" s="1">
        <f t="shared" ca="1" si="233"/>
        <v>26.269781250000001</v>
      </c>
      <c r="J1526" s="6">
        <f t="shared" ca="1" si="237"/>
        <v>673862.5286550629</v>
      </c>
      <c r="K1526" s="1">
        <f t="shared" ca="1" si="234"/>
        <v>67.000612499999988</v>
      </c>
      <c r="L1526" s="6">
        <f t="shared" ca="1" si="235"/>
        <v>27741.849242712786</v>
      </c>
      <c r="M1526" s="7">
        <f t="shared" ca="1" si="228"/>
        <v>32.859968415052244</v>
      </c>
      <c r="N1526" s="8">
        <f ca="1">J1526/AVERAGE(L1406:L1525)</f>
        <v>36.828633533555873</v>
      </c>
      <c r="O1526" s="13">
        <f ca="1">1/M1526-(G1526/100-(((E1526/E1406)^(1/10))-1))</f>
        <v>9.0089785032593205E-3</v>
      </c>
      <c r="P1526" s="5">
        <f ca="1">((G1526/G1527+G1526/1200+((1+G1527/1200)^(-119))*(1-G1526/G1527)))</f>
        <v>1.002334764529083</v>
      </c>
      <c r="Q1526" s="5">
        <f ca="1">Q1525*P1525*E1525/E1526</f>
        <v>28.566028120708065</v>
      </c>
      <c r="R1526" s="10">
        <f t="shared" ca="1" si="229"/>
        <v>2.4993227029100451E-2</v>
      </c>
      <c r="S1526" s="10">
        <f t="shared" ca="1" si="230"/>
        <v>3.583519172047267E-2</v>
      </c>
      <c r="T1526" s="10">
        <f t="shared" ca="1" si="231"/>
        <v>-1.0841964691372219E-2</v>
      </c>
      <c r="U1526" s="10"/>
      <c r="V1526" s="11"/>
      <c r="W1526" s="12"/>
      <c r="X1526" s="12"/>
    </row>
    <row r="1527" spans="1:24" x14ac:dyDescent="0.2">
      <c r="A1527" s="3">
        <v>1998.02</v>
      </c>
      <c r="B1527" s="4">
        <v>1023.74</v>
      </c>
      <c r="C1527" s="1">
        <v>15.6</v>
      </c>
      <c r="D1527" s="4">
        <v>39.6</v>
      </c>
      <c r="E1527" s="4">
        <v>161.9</v>
      </c>
      <c r="F1527" s="1">
        <f t="shared" ca="1" si="236"/>
        <v>1998.1249999998845</v>
      </c>
      <c r="G1527" s="5">
        <v>5.57</v>
      </c>
      <c r="H1527" s="1">
        <f t="shared" ca="1" si="232"/>
        <v>1726.2760421247683</v>
      </c>
      <c r="I1527" s="1">
        <f t="shared" ca="1" si="233"/>
        <v>26.305415688696723</v>
      </c>
      <c r="J1527" s="6">
        <f t="shared" ca="1" si="237"/>
        <v>715678.57858449861</v>
      </c>
      <c r="K1527" s="1">
        <f t="shared" ca="1" si="234"/>
        <v>66.775285978999378</v>
      </c>
      <c r="L1527" s="6">
        <f t="shared" ca="1" si="235"/>
        <v>27683.661585896953</v>
      </c>
      <c r="M1527" s="7">
        <f t="shared" ca="1" si="228"/>
        <v>34.709677782269985</v>
      </c>
      <c r="N1527" s="8">
        <f ca="1">J1527/AVERAGE(L1407:L1526)</f>
        <v>38.856044080604214</v>
      </c>
      <c r="O1527" s="13">
        <f ca="1">1/M1527-(G1527/100-(((E1527/E1407)^(1/10))-1))</f>
        <v>7.011243337318767E-3</v>
      </c>
      <c r="P1527" s="5">
        <f ca="1">((G1527/G1528+G1527/1200+((1+G1528/1200)^(-119))*(1-G1527/G1528)))</f>
        <v>0.99857857059389832</v>
      </c>
      <c r="Q1527" s="5">
        <f ca="1">Q1526*P1526*E1526/E1527</f>
        <v>28.579666757850617</v>
      </c>
      <c r="R1527" s="10">
        <f t="shared" ca="1" si="229"/>
        <v>1.694227331025111E-2</v>
      </c>
      <c r="S1527" s="10">
        <f t="shared" ca="1" si="230"/>
        <v>3.5807699768704015E-2</v>
      </c>
      <c r="T1527" s="10">
        <f t="shared" ca="1" si="231"/>
        <v>-1.8865426458452905E-2</v>
      </c>
      <c r="U1527" s="10"/>
      <c r="V1527" s="11"/>
      <c r="W1527" s="12"/>
      <c r="X1527" s="12"/>
    </row>
    <row r="1528" spans="1:24" x14ac:dyDescent="0.2">
      <c r="A1528" s="3">
        <v>1998.03</v>
      </c>
      <c r="B1528" s="4">
        <v>1076.83</v>
      </c>
      <c r="C1528" s="1">
        <v>15.64</v>
      </c>
      <c r="D1528" s="4">
        <v>39.54</v>
      </c>
      <c r="E1528" s="4">
        <v>162.19999999999999</v>
      </c>
      <c r="F1528" s="1">
        <f t="shared" ca="1" si="236"/>
        <v>1998.2083333332178</v>
      </c>
      <c r="G1528" s="5">
        <v>5.65</v>
      </c>
      <c r="H1528" s="1">
        <f t="shared" ca="1" si="232"/>
        <v>1812.4403236128235</v>
      </c>
      <c r="I1528" s="1">
        <f t="shared" ca="1" si="233"/>
        <v>26.324087053020964</v>
      </c>
      <c r="J1528" s="6">
        <f t="shared" ca="1" si="237"/>
        <v>752309.97147344402</v>
      </c>
      <c r="K1528" s="1">
        <f t="shared" ca="1" si="234"/>
        <v>66.55079297163995</v>
      </c>
      <c r="L1528" s="6">
        <f t="shared" ca="1" si="235"/>
        <v>27623.985468514045</v>
      </c>
      <c r="M1528" s="7">
        <f t="shared" ca="1" si="228"/>
        <v>36.29692773642509</v>
      </c>
      <c r="N1528" s="8">
        <f ca="1">J1528/AVERAGE(L1408:L1527)</f>
        <v>40.583259011780477</v>
      </c>
      <c r="O1528" s="13">
        <f ca="1">1/M1528-(G1528/100-(((E1528/E1408)^(1/10))-1))</f>
        <v>4.6981217356415333E-3</v>
      </c>
      <c r="P1528" s="5">
        <f ca="1">((G1528/G1529+G1528/1200+((1+G1529/1200)^(-119))*(1-G1528/G1529)))</f>
        <v>1.0054665629566322</v>
      </c>
      <c r="Q1528" s="5">
        <f ca="1">Q1527*P1527*E1527/E1528</f>
        <v>28.486257866442703</v>
      </c>
      <c r="R1528" s="10">
        <f t="shared" ca="1" si="229"/>
        <v>8.3194071987044982E-3</v>
      </c>
      <c r="S1528" s="10">
        <f t="shared" ca="1" si="230"/>
        <v>3.7544313327913637E-2</v>
      </c>
      <c r="T1528" s="10">
        <f t="shared" ca="1" si="231"/>
        <v>-2.9224906129209138E-2</v>
      </c>
      <c r="U1528" s="10"/>
      <c r="V1528" s="11"/>
      <c r="W1528" s="12"/>
      <c r="X1528" s="12"/>
    </row>
    <row r="1529" spans="1:24" x14ac:dyDescent="0.2">
      <c r="A1529" s="3">
        <v>1998.04</v>
      </c>
      <c r="B1529" s="4">
        <v>1112.2</v>
      </c>
      <c r="C1529" s="1">
        <v>15.75</v>
      </c>
      <c r="D1529" s="4">
        <v>39.35</v>
      </c>
      <c r="E1529" s="4">
        <v>162.5</v>
      </c>
      <c r="F1529" s="1">
        <f ca="1">F1528+1/12</f>
        <v>1998.291666666551</v>
      </c>
      <c r="G1529" s="5">
        <v>5.64</v>
      </c>
      <c r="H1529" s="1">
        <f t="shared" ca="1" si="232"/>
        <v>1868.516532923077</v>
      </c>
      <c r="I1529" s="1">
        <f t="shared" ca="1" si="233"/>
        <v>26.460290769230767</v>
      </c>
      <c r="J1529" s="6">
        <f t="shared" ca="1" si="237"/>
        <v>776501.41798423696</v>
      </c>
      <c r="K1529" s="1">
        <f t="shared" ca="1" si="234"/>
        <v>66.108726461538467</v>
      </c>
      <c r="L1529" s="6">
        <f t="shared" ca="1" si="235"/>
        <v>27472.874301096679</v>
      </c>
      <c r="M1529" s="7">
        <f t="shared" ca="1" si="228"/>
        <v>37.276934043028767</v>
      </c>
      <c r="N1529" s="8">
        <f ca="1">J1529/AVERAGE(L1409:L1528)</f>
        <v>41.627397728141112</v>
      </c>
      <c r="O1529" s="13">
        <f ca="1">1/M1529-(G1529/100-(((E1529/E1409)^(1/10))-1))</f>
        <v>3.7338961830540723E-3</v>
      </c>
      <c r="P1529" s="5">
        <f ca="1">((G1529/G1530+G1529/1200+((1+G1530/1200)^(-119))*(1-G1529/G1530)))</f>
        <v>1.0039421129909039</v>
      </c>
      <c r="Q1529" s="5">
        <f ca="1">Q1528*P1528*E1528/E1529</f>
        <v>28.589102287320525</v>
      </c>
      <c r="R1529" s="10">
        <f t="shared" ca="1" si="229"/>
        <v>8.7101083986693695E-3</v>
      </c>
      <c r="S1529" s="10">
        <f t="shared" ca="1" si="230"/>
        <v>3.5378628329629347E-2</v>
      </c>
      <c r="T1529" s="10">
        <f t="shared" ca="1" si="231"/>
        <v>-2.6668519930959977E-2</v>
      </c>
      <c r="U1529" s="10"/>
      <c r="V1529" s="11"/>
      <c r="W1529" s="12"/>
      <c r="X1529" s="12"/>
    </row>
    <row r="1530" spans="1:24" x14ac:dyDescent="0.2">
      <c r="A1530" s="3">
        <v>1998.05</v>
      </c>
      <c r="B1530" s="4">
        <v>1108.42</v>
      </c>
      <c r="C1530" s="1">
        <v>15.85</v>
      </c>
      <c r="D1530" s="4">
        <v>39.159999999999997</v>
      </c>
      <c r="E1530" s="4">
        <v>162.80000000000001</v>
      </c>
      <c r="F1530" s="1">
        <f t="shared" ca="1" si="236"/>
        <v>1998.3749999998843</v>
      </c>
      <c r="G1530" s="5">
        <v>5.65</v>
      </c>
      <c r="H1530" s="1">
        <f t="shared" ca="1" si="232"/>
        <v>1858.734553194103</v>
      </c>
      <c r="I1530" s="1">
        <f t="shared" ca="1" si="233"/>
        <v>26.579223280098276</v>
      </c>
      <c r="J1530" s="6">
        <f t="shared" ca="1" si="237"/>
        <v>773356.77321058</v>
      </c>
      <c r="K1530" s="1">
        <f t="shared" ca="1" si="234"/>
        <v>65.668289189189181</v>
      </c>
      <c r="L1530" s="6">
        <f t="shared" ca="1" si="235"/>
        <v>27322.360873068254</v>
      </c>
      <c r="M1530" s="7">
        <f t="shared" ref="M1530:M1593" ca="1" si="238">H1530/AVERAGE(K1410:K1529)</f>
        <v>36.95659851896901</v>
      </c>
      <c r="N1530" s="8">
        <f ca="1">J1530/AVERAGE(L1410:L1529)</f>
        <v>41.218219323965215</v>
      </c>
      <c r="O1530" s="13">
        <f ca="1">1/M1530-(G1530/100-(((E1530/E1410)^(1/10))-1))</f>
        <v>3.7046597965648131E-3</v>
      </c>
      <c r="P1530" s="5">
        <f ca="1">((G1530/G1531+G1530/1200+((1+G1531/1200)^(-119))*(1-G1530/G1531)))</f>
        <v>1.016154071685974</v>
      </c>
      <c r="Q1530" s="5">
        <f ca="1">Q1529*P1529*E1529/E1530</f>
        <v>28.648913457078731</v>
      </c>
      <c r="R1530" s="10">
        <f t="shared" ca="1" si="229"/>
        <v>1.0828973340422543E-2</v>
      </c>
      <c r="S1530" s="10">
        <f t="shared" ca="1" si="230"/>
        <v>3.2902816741121388E-2</v>
      </c>
      <c r="T1530" s="10">
        <f t="shared" ca="1" si="231"/>
        <v>-2.2073843400698845E-2</v>
      </c>
      <c r="U1530" s="10"/>
      <c r="V1530" s="11"/>
      <c r="W1530" s="12"/>
      <c r="X1530" s="12"/>
    </row>
    <row r="1531" spans="1:24" x14ac:dyDescent="0.2">
      <c r="A1531" s="3">
        <v>1998.06</v>
      </c>
      <c r="B1531" s="4">
        <v>1108.3900000000001</v>
      </c>
      <c r="C1531" s="1">
        <v>15.95</v>
      </c>
      <c r="D1531" s="4">
        <v>38.97</v>
      </c>
      <c r="E1531" s="4">
        <v>163</v>
      </c>
      <c r="F1531" s="1">
        <f t="shared" ca="1" si="236"/>
        <v>1998.4583333332175</v>
      </c>
      <c r="G1531" s="5">
        <v>5.5</v>
      </c>
      <c r="H1531" s="1">
        <f t="shared" ca="1" si="232"/>
        <v>1856.4036513496933</v>
      </c>
      <c r="I1531" s="1">
        <f t="shared" ca="1" si="233"/>
        <v>26.714097239263801</v>
      </c>
      <c r="J1531" s="6">
        <f t="shared" ca="1" si="237"/>
        <v>773313.19980616809</v>
      </c>
      <c r="K1531" s="1">
        <f t="shared" ca="1" si="234"/>
        <v>65.269490245398757</v>
      </c>
      <c r="L1531" s="6">
        <f t="shared" ca="1" si="235"/>
        <v>27188.999717108927</v>
      </c>
      <c r="M1531" s="7">
        <f t="shared" ca="1" si="238"/>
        <v>36.802293460092031</v>
      </c>
      <c r="N1531" s="8">
        <f ca="1">J1531/AVERAGE(L1411:L1530)</f>
        <v>40.994341261980466</v>
      </c>
      <c r="O1531" s="13">
        <f ca="1">1/M1531-(G1531/100-(((E1531/E1411)^(1/10))-1))</f>
        <v>5.0062995590903908E-3</v>
      </c>
      <c r="P1531" s="5">
        <f ca="1">((G1531/G1532+G1531/1200+((1+G1532/1200)^(-119))*(1-G1531/G1532)))</f>
        <v>1.0076410700343126</v>
      </c>
      <c r="Q1531" s="5">
        <f ca="1">Q1530*P1530*E1530/E1531</f>
        <v>29.075990169146962</v>
      </c>
      <c r="R1531" s="10">
        <f t="shared" ref="R1531:R1594" ca="1" si="239">(($J1651/$J1531)^(1/10)-1)</f>
        <v>5.4499970153114585E-3</v>
      </c>
      <c r="S1531" s="10">
        <f t="shared" ref="S1531:S1594" ca="1" si="240">(($Q1651/$Q1531)^(1/10)-1)</f>
        <v>2.8820559133440282E-2</v>
      </c>
      <c r="T1531" s="10">
        <f t="shared" ref="T1531:T1594" ca="1" si="241">R1531-S1531</f>
        <v>-2.3370562118128824E-2</v>
      </c>
      <c r="U1531" s="10"/>
      <c r="V1531" s="11"/>
      <c r="W1531" s="12"/>
      <c r="X1531" s="12"/>
    </row>
    <row r="1532" spans="1:24" x14ac:dyDescent="0.2">
      <c r="A1532" s="3">
        <v>1998.07</v>
      </c>
      <c r="B1532" s="4">
        <v>1156.58</v>
      </c>
      <c r="C1532" s="1">
        <v>16.0167</v>
      </c>
      <c r="D1532" s="4">
        <v>38.676699999999997</v>
      </c>
      <c r="E1532" s="4">
        <v>163.19999999999999</v>
      </c>
      <c r="F1532" s="1">
        <f t="shared" ca="1" si="236"/>
        <v>1998.5416666665508</v>
      </c>
      <c r="G1532" s="5">
        <v>5.46</v>
      </c>
      <c r="H1532" s="1">
        <f t="shared" ca="1" si="232"/>
        <v>1934.7414812499997</v>
      </c>
      <c r="I1532" s="1">
        <f t="shared" ca="1" si="233"/>
        <v>26.792935968750001</v>
      </c>
      <c r="J1532" s="6">
        <f t="shared" ca="1" si="237"/>
        <v>806876.09911489009</v>
      </c>
      <c r="K1532" s="1">
        <f t="shared" ca="1" si="234"/>
        <v>64.698867218749996</v>
      </c>
      <c r="L1532" s="6">
        <f t="shared" ca="1" si="235"/>
        <v>26982.400545260054</v>
      </c>
      <c r="M1532" s="7">
        <f t="shared" ca="1" si="238"/>
        <v>38.25964508524855</v>
      </c>
      <c r="N1532" s="8">
        <f ca="1">J1532/AVERAGE(L1412:L1531)</f>
        <v>42.561024955704212</v>
      </c>
      <c r="O1532" s="13">
        <f ca="1">1/M1532-(G1532/100-(((E1532/E1412)^(1/10))-1))</f>
        <v>4.0612600659240931E-3</v>
      </c>
      <c r="P1532" s="5">
        <f ca="1">((G1532/G1533+G1532/1200+((1+G1533/1200)^(-119))*(1-G1532/G1533)))</f>
        <v>1.0137733237817153</v>
      </c>
      <c r="Q1532" s="5">
        <f ca="1">Q1531*P1531*E1531/E1532</f>
        <v>29.262257236240583</v>
      </c>
      <c r="R1532" s="10">
        <f t="shared" ca="1" si="239"/>
        <v>-5.59217818734703E-3</v>
      </c>
      <c r="S1532" s="10">
        <f t="shared" ca="1" si="240"/>
        <v>2.8726945828110084E-2</v>
      </c>
      <c r="T1532" s="10">
        <f t="shared" ca="1" si="241"/>
        <v>-3.4319124015457114E-2</v>
      </c>
      <c r="U1532" s="10"/>
      <c r="V1532" s="11"/>
      <c r="W1532" s="12"/>
      <c r="X1532" s="12"/>
    </row>
    <row r="1533" spans="1:24" x14ac:dyDescent="0.2">
      <c r="A1533" s="3">
        <v>1998.08</v>
      </c>
      <c r="B1533" s="4">
        <v>1074.6199999999999</v>
      </c>
      <c r="C1533" s="1">
        <v>16.083300000000001</v>
      </c>
      <c r="D1533" s="4">
        <v>38.383299999999998</v>
      </c>
      <c r="E1533" s="4">
        <v>163.4</v>
      </c>
      <c r="F1533" s="1">
        <f t="shared" ca="1" si="236"/>
        <v>1998.624999999884</v>
      </c>
      <c r="G1533" s="5">
        <v>5.34</v>
      </c>
      <c r="H1533" s="1">
        <f t="shared" ca="1" si="232"/>
        <v>1795.4374777233779</v>
      </c>
      <c r="I1533" s="1">
        <f t="shared" ca="1" si="233"/>
        <v>26.87141462607099</v>
      </c>
      <c r="J1533" s="6">
        <f t="shared" ca="1" si="237"/>
        <v>749713.81317427475</v>
      </c>
      <c r="K1533" s="1">
        <f t="shared" ca="1" si="234"/>
        <v>64.129473989596079</v>
      </c>
      <c r="L1533" s="6">
        <f t="shared" ca="1" si="235"/>
        <v>26778.293913394635</v>
      </c>
      <c r="M1533" s="7">
        <f t="shared" ca="1" si="238"/>
        <v>35.423401024878331</v>
      </c>
      <c r="N1533" s="8">
        <f ca="1">J1533/AVERAGE(L1413:L1532)</f>
        <v>39.35795373766053</v>
      </c>
      <c r="O1533" s="13">
        <f ca="1">1/M1533-(G1533/100-(((E1533/E1413)^(1/10))-1))</f>
        <v>7.0457419884922337E-3</v>
      </c>
      <c r="P1533" s="5">
        <f ca="1">((G1533/G1534+G1533/1200+((1+G1534/1200)^(-119))*(1-G1533/G1534)))</f>
        <v>1.0461845002815953</v>
      </c>
      <c r="Q1533" s="5">
        <f ca="1">Q1532*P1532*E1532/E1533</f>
        <v>29.628985748185016</v>
      </c>
      <c r="R1533" s="10">
        <f t="shared" ca="1" si="239"/>
        <v>4.2377678677378849E-3</v>
      </c>
      <c r="S1533" s="10">
        <f t="shared" ca="1" si="240"/>
        <v>2.9206508183019952E-2</v>
      </c>
      <c r="T1533" s="10">
        <f t="shared" ca="1" si="241"/>
        <v>-2.4968740315282067E-2</v>
      </c>
      <c r="U1533" s="10"/>
      <c r="V1533" s="11"/>
      <c r="W1533" s="12"/>
      <c r="X1533" s="12"/>
    </row>
    <row r="1534" spans="1:24" x14ac:dyDescent="0.2">
      <c r="A1534" s="3">
        <v>1998.09</v>
      </c>
      <c r="B1534" s="4">
        <v>1020.64</v>
      </c>
      <c r="C1534" s="1">
        <v>16.14</v>
      </c>
      <c r="D1534" s="4">
        <v>38.090000000000003</v>
      </c>
      <c r="E1534" s="4">
        <v>163.6</v>
      </c>
      <c r="F1534" s="1">
        <f t="shared" ca="1" si="236"/>
        <v>1998.7083333332173</v>
      </c>
      <c r="G1534" s="5">
        <v>4.8099999999999996</v>
      </c>
      <c r="H1534" s="1">
        <f t="shared" ca="1" si="232"/>
        <v>1703.1649261613691</v>
      </c>
      <c r="I1534" s="1">
        <f t="shared" ca="1" si="233"/>
        <v>26.933181051344746</v>
      </c>
      <c r="J1534" s="6">
        <f t="shared" ca="1" si="237"/>
        <v>712121.12290719396</v>
      </c>
      <c r="K1534" s="1">
        <f t="shared" ca="1" si="234"/>
        <v>63.561639792176038</v>
      </c>
      <c r="L1534" s="6">
        <f t="shared" ca="1" si="235"/>
        <v>26576.161596189664</v>
      </c>
      <c r="M1534" s="7">
        <f t="shared" ca="1" si="238"/>
        <v>33.532356980834912</v>
      </c>
      <c r="N1534" s="8">
        <f ca="1">J1534/AVERAGE(L1414:L1533)</f>
        <v>37.214834941350439</v>
      </c>
      <c r="O1534" s="13">
        <f ca="1">1/M1534-(G1534/100-(((E1534/E1414)^(1/10))-1))</f>
        <v>1.337257280766779E-2</v>
      </c>
      <c r="P1534" s="5">
        <f ca="1">((G1534/G1535+G1534/1200+((1+G1535/1200)^(-119))*(1-G1534/G1535)))</f>
        <v>1.0263426633029713</v>
      </c>
      <c r="Q1534" s="5">
        <f ca="1">Q1533*P1533*E1533/E1534</f>
        <v>30.959491534330347</v>
      </c>
      <c r="R1534" s="10">
        <f t="shared" ca="1" si="239"/>
        <v>4.5532489155912792E-3</v>
      </c>
      <c r="S1534" s="10">
        <f t="shared" ca="1" si="240"/>
        <v>2.6851652004713733E-2</v>
      </c>
      <c r="T1534" s="10">
        <f t="shared" ca="1" si="241"/>
        <v>-2.2298403089122454E-2</v>
      </c>
      <c r="U1534" s="10"/>
      <c r="V1534" s="11"/>
      <c r="W1534" s="12"/>
      <c r="X1534" s="12"/>
    </row>
    <row r="1535" spans="1:24" x14ac:dyDescent="0.2">
      <c r="A1535" s="3">
        <v>1998.1</v>
      </c>
      <c r="B1535" s="4">
        <v>1032.47</v>
      </c>
      <c r="C1535" s="1">
        <v>16.166699999999999</v>
      </c>
      <c r="D1535" s="4">
        <v>37.963299999999997</v>
      </c>
      <c r="E1535" s="4">
        <v>164</v>
      </c>
      <c r="F1535" s="1">
        <f t="shared" ca="1" si="236"/>
        <v>1998.7916666665506</v>
      </c>
      <c r="G1535" s="5">
        <v>4.53</v>
      </c>
      <c r="H1535" s="1">
        <f t="shared" ca="1" si="232"/>
        <v>1718.7037037195121</v>
      </c>
      <c r="I1535" s="1">
        <f t="shared" ca="1" si="233"/>
        <v>26.911936585975603</v>
      </c>
      <c r="J1535" s="6">
        <f t="shared" ca="1" si="237"/>
        <v>719555.83346902824</v>
      </c>
      <c r="K1535" s="1">
        <f t="shared" ca="1" si="234"/>
        <v>63.195699938414627</v>
      </c>
      <c r="L1535" s="6">
        <f t="shared" ca="1" si="235"/>
        <v>26457.634577987505</v>
      </c>
      <c r="M1535" s="7">
        <f t="shared" ca="1" si="238"/>
        <v>33.77310287904816</v>
      </c>
      <c r="N1535" s="8">
        <f ca="1">J1535/AVERAGE(L1415:L1534)</f>
        <v>37.44000030989082</v>
      </c>
      <c r="O1535" s="13">
        <f ca="1">1/M1535-(G1535/100-(((E1535/E1415)^(1/10))-1))</f>
        <v>1.5868041795129743E-2</v>
      </c>
      <c r="P1535" s="5">
        <f ca="1">((G1535/G1536+G1535/1200+((1+G1536/1200)^(-119))*(1-G1535/G1536)))</f>
        <v>0.9801733688787897</v>
      </c>
      <c r="Q1535" s="5">
        <f ca="1">Q1534*P1534*E1534/E1535</f>
        <v>31.697546881226376</v>
      </c>
      <c r="R1535" s="10">
        <f t="shared" ca="1" si="239"/>
        <v>-1.7876654765095146E-2</v>
      </c>
      <c r="S1535" s="10">
        <f t="shared" ca="1" si="240"/>
        <v>2.4774110136735361E-2</v>
      </c>
      <c r="T1535" s="10">
        <f t="shared" ca="1" si="241"/>
        <v>-4.2650764901830507E-2</v>
      </c>
      <c r="U1535" s="10"/>
      <c r="V1535" s="11"/>
      <c r="W1535" s="12"/>
      <c r="X1535" s="12"/>
    </row>
    <row r="1536" spans="1:24" x14ac:dyDescent="0.2">
      <c r="A1536" s="3">
        <v>1998.11</v>
      </c>
      <c r="B1536" s="4">
        <v>1144.43</v>
      </c>
      <c r="C1536" s="1">
        <v>16.183299999999999</v>
      </c>
      <c r="D1536" s="4">
        <v>37.8367</v>
      </c>
      <c r="E1536" s="4">
        <v>164</v>
      </c>
      <c r="F1536" s="1">
        <f t="shared" ca="1" si="236"/>
        <v>1998.8749999998838</v>
      </c>
      <c r="G1536" s="5">
        <v>4.83</v>
      </c>
      <c r="H1536" s="1">
        <f t="shared" ca="1" si="232"/>
        <v>1905.078190792683</v>
      </c>
      <c r="I1536" s="1">
        <f t="shared" ca="1" si="233"/>
        <v>26.939569816463411</v>
      </c>
      <c r="J1536" s="6">
        <f t="shared" ca="1" si="237"/>
        <v>798523.61956306233</v>
      </c>
      <c r="K1536" s="1">
        <f t="shared" ca="1" si="234"/>
        <v>62.984954939634143</v>
      </c>
      <c r="L1536" s="6">
        <f t="shared" ca="1" si="235"/>
        <v>26400.477649416494</v>
      </c>
      <c r="M1536" s="7">
        <f t="shared" ca="1" si="238"/>
        <v>37.369391883920969</v>
      </c>
      <c r="N1536" s="8">
        <f ca="1">J1536/AVERAGE(L1416:L1535)</f>
        <v>41.37557700054434</v>
      </c>
      <c r="O1536" s="13">
        <f ca="1">1/M1536-(G1536/100-(((E1536/E1416)^(1/10))-1))</f>
        <v>9.9327678693949331E-3</v>
      </c>
      <c r="P1536" s="5">
        <f ca="1">((G1536/G1537+G1536/1200+((1+G1537/1200)^(-119))*(1-G1536/G1537)))</f>
        <v>1.0183036055450048</v>
      </c>
      <c r="Q1536" s="5">
        <f ca="1">Q1535*P1535*E1535/E1536</f>
        <v>31.069091311765035</v>
      </c>
      <c r="R1536" s="10">
        <f t="shared" ca="1" si="239"/>
        <v>-3.4893972974395449E-2</v>
      </c>
      <c r="S1536" s="10">
        <f t="shared" ca="1" si="240"/>
        <v>3.1517825110099373E-2</v>
      </c>
      <c r="T1536" s="10">
        <f t="shared" ca="1" si="241"/>
        <v>-6.6411798084494822E-2</v>
      </c>
      <c r="U1536" s="10"/>
      <c r="V1536" s="11"/>
      <c r="W1536" s="12"/>
      <c r="X1536" s="12"/>
    </row>
    <row r="1537" spans="1:24" x14ac:dyDescent="0.2">
      <c r="A1537" s="3">
        <v>1998.12</v>
      </c>
      <c r="B1537" s="4">
        <v>1190.05</v>
      </c>
      <c r="C1537" s="1">
        <v>16.2</v>
      </c>
      <c r="D1537" s="4">
        <v>37.71</v>
      </c>
      <c r="E1537" s="4">
        <v>163.9</v>
      </c>
      <c r="F1537" s="1">
        <f t="shared" ca="1" si="236"/>
        <v>1998.9583333332171</v>
      </c>
      <c r="G1537" s="5">
        <v>4.6500000000000004</v>
      </c>
      <c r="H1537" s="1">
        <f t="shared" ca="1" si="232"/>
        <v>1982.2283108602803</v>
      </c>
      <c r="I1537" s="1">
        <f t="shared" ca="1" si="233"/>
        <v>26.983823062843193</v>
      </c>
      <c r="J1537" s="6">
        <f t="shared" ca="1" si="237"/>
        <v>831804.03561335464</v>
      </c>
      <c r="K1537" s="1">
        <f t="shared" ca="1" si="234"/>
        <v>62.812343685173879</v>
      </c>
      <c r="L1537" s="6">
        <f t="shared" ca="1" si="235"/>
        <v>26357.993515381375</v>
      </c>
      <c r="M1537" s="7">
        <f t="shared" ca="1" si="238"/>
        <v>38.820274780098181</v>
      </c>
      <c r="N1537" s="8">
        <f ca="1">J1537/AVERAGE(L1417:L1536)</f>
        <v>42.927339874933097</v>
      </c>
      <c r="O1537" s="13">
        <f ca="1">1/M1537-(G1537/100-(((E1537/E1417)^(1/10))-1))</f>
        <v>1.0498406616905247E-2</v>
      </c>
      <c r="P1537" s="5">
        <f ca="1">((G1537/G1538+G1537/1200+((1+G1538/1200)^(-119))*(1-G1537/G1538)))</f>
        <v>0.99834006113103491</v>
      </c>
      <c r="Q1537" s="5">
        <f ca="1">Q1536*P1536*E1536/E1537</f>
        <v>31.657070795725929</v>
      </c>
      <c r="R1537" s="10">
        <f t="shared" ca="1" si="239"/>
        <v>-3.8166768158641728E-2</v>
      </c>
      <c r="S1537" s="10">
        <f t="shared" ca="1" si="240"/>
        <v>4.0594708274683811E-2</v>
      </c>
      <c r="T1537" s="10">
        <f t="shared" ca="1" si="241"/>
        <v>-7.8761476433325539E-2</v>
      </c>
      <c r="U1537" s="10"/>
      <c r="V1537" s="11"/>
      <c r="W1537" s="12"/>
      <c r="X1537" s="12"/>
    </row>
    <row r="1538" spans="1:24" x14ac:dyDescent="0.2">
      <c r="A1538" s="3">
        <v>1999.01</v>
      </c>
      <c r="B1538" s="4">
        <v>1248.77</v>
      </c>
      <c r="C1538" s="1">
        <v>16.283333330000001</v>
      </c>
      <c r="D1538" s="4">
        <v>37.933333330000004</v>
      </c>
      <c r="E1538" s="4">
        <v>164.3</v>
      </c>
      <c r="F1538" s="1">
        <f t="shared" ca="1" si="236"/>
        <v>1999.0416666665503</v>
      </c>
      <c r="G1538" s="5">
        <v>4.72</v>
      </c>
      <c r="H1538" s="1">
        <f t="shared" ca="1" si="232"/>
        <v>2074.9723451612899</v>
      </c>
      <c r="I1538" s="1">
        <f t="shared" ca="1" si="233"/>
        <v>27.056596768654838</v>
      </c>
      <c r="J1538" s="6">
        <f t="shared" ca="1" si="237"/>
        <v>871668.43658887059</v>
      </c>
      <c r="K1538" s="1">
        <f t="shared" ca="1" si="234"/>
        <v>63.030516123493548</v>
      </c>
      <c r="L1538" s="6">
        <f t="shared" ca="1" si="235"/>
        <v>26478.286120234792</v>
      </c>
      <c r="M1538" s="7">
        <f t="shared" ca="1" si="238"/>
        <v>40.576957677208142</v>
      </c>
      <c r="N1538" s="8">
        <f ca="1">J1538/AVERAGE(L1418:L1537)</f>
        <v>44.811053449635224</v>
      </c>
      <c r="O1538" s="13">
        <f ca="1">1/M1538-(G1538/100-(((E1538/E1418)^(1/10))-1))</f>
        <v>8.4223959044217207E-3</v>
      </c>
      <c r="P1538" s="5">
        <f ca="1">((G1538/G1539+G1538/1200+((1+G1539/1200)^(-119))*(1-G1538/G1539)))</f>
        <v>0.98207602249948156</v>
      </c>
      <c r="Q1538" s="5">
        <f ca="1">Q1537*P1537*E1537/E1538</f>
        <v>31.527578543663534</v>
      </c>
      <c r="R1538" s="10">
        <f t="shared" ca="1" si="239"/>
        <v>-4.4131510629577209E-2</v>
      </c>
      <c r="S1538" s="10">
        <f t="shared" ca="1" si="240"/>
        <v>3.9864790661499283E-2</v>
      </c>
      <c r="T1538" s="10">
        <f t="shared" ca="1" si="241"/>
        <v>-8.3996301291076492E-2</v>
      </c>
      <c r="U1538" s="10"/>
      <c r="V1538" s="11"/>
      <c r="W1538" s="12"/>
      <c r="X1538" s="12"/>
    </row>
    <row r="1539" spans="1:24" x14ac:dyDescent="0.2">
      <c r="A1539" s="3">
        <v>1999.02</v>
      </c>
      <c r="B1539" s="4">
        <v>1246.58</v>
      </c>
      <c r="C1539" s="1">
        <v>16.366666670000001</v>
      </c>
      <c r="D1539" s="4">
        <v>38.15666667</v>
      </c>
      <c r="E1539" s="4">
        <v>164.5</v>
      </c>
      <c r="F1539" s="1">
        <f t="shared" ca="1" si="236"/>
        <v>1999.1249999998836</v>
      </c>
      <c r="G1539" s="5">
        <v>5</v>
      </c>
      <c r="H1539" s="1">
        <f t="shared" ref="H1539:H1602" ca="1" si="242">B1539*$E$1815/E1539</f>
        <v>2068.8150744072946</v>
      </c>
      <c r="I1539" s="1">
        <f t="shared" ref="I1539:I1602" ca="1" si="243">C1539*$E$1815/E1539</f>
        <v>27.16200061343471</v>
      </c>
      <c r="J1539" s="6">
        <f t="shared" ca="1" si="237"/>
        <v>870032.71501941164</v>
      </c>
      <c r="K1539" s="1">
        <f t="shared" ref="K1539:K1602" ca="1" si="244">D1539*$E$1815/E1539</f>
        <v>63.324525659027408</v>
      </c>
      <c r="L1539" s="6">
        <f t="shared" ref="L1539:L1602" ca="1" si="245">K1539*(J1539/H1539)</f>
        <v>26630.900783736939</v>
      </c>
      <c r="M1539" s="7">
        <f t="shared" ca="1" si="238"/>
        <v>40.400159229259977</v>
      </c>
      <c r="N1539" s="8">
        <f ca="1">J1539/AVERAGE(L1419:L1538)</f>
        <v>44.557734535378302</v>
      </c>
      <c r="O1539" s="13">
        <f ca="1">1/M1539-(G1539/100-(((E1539/E1419)^(1/10))-1))</f>
        <v>5.4309156548102908E-3</v>
      </c>
      <c r="P1539" s="5">
        <f ca="1">((G1539/G1540+G1539/1200+((1+G1540/1200)^(-119))*(1-G1539/G1540)))</f>
        <v>0.98639993308584573</v>
      </c>
      <c r="Q1539" s="5">
        <f ca="1">Q1538*P1538*E1538/E1539</f>
        <v>30.924834583912087</v>
      </c>
      <c r="R1539" s="10">
        <f t="shared" ca="1" si="239"/>
        <v>-5.103631771270889E-2</v>
      </c>
      <c r="S1539" s="10">
        <f t="shared" ca="1" si="240"/>
        <v>3.8396062874973103E-2</v>
      </c>
      <c r="T1539" s="10">
        <f t="shared" ca="1" si="241"/>
        <v>-8.9432380587681992E-2</v>
      </c>
      <c r="U1539" s="10"/>
      <c r="V1539" s="11"/>
      <c r="W1539" s="12"/>
      <c r="X1539" s="12"/>
    </row>
    <row r="1540" spans="1:24" x14ac:dyDescent="0.2">
      <c r="A1540" s="3">
        <v>1999.03</v>
      </c>
      <c r="B1540" s="4">
        <v>1281.6600000000001</v>
      </c>
      <c r="C1540" s="1">
        <v>16.45</v>
      </c>
      <c r="D1540" s="4">
        <v>38.380000000000003</v>
      </c>
      <c r="E1540" s="4">
        <v>165</v>
      </c>
      <c r="F1540" s="1">
        <f t="shared" ref="F1540:F1603" ca="1" si="246">F1539+1/12</f>
        <v>1999.2083333332168</v>
      </c>
      <c r="G1540" s="5">
        <v>5.23</v>
      </c>
      <c r="H1540" s="1">
        <f t="shared" ca="1" si="242"/>
        <v>2120.5880301818179</v>
      </c>
      <c r="I1540" s="1">
        <f t="shared" ca="1" si="243"/>
        <v>27.217571818181817</v>
      </c>
      <c r="J1540" s="6">
        <f t="shared" ref="J1540:J1603" ca="1" si="247">J1539*((H1540+(I1540/12))/H1539)</f>
        <v>892759.49906961306</v>
      </c>
      <c r="K1540" s="1">
        <f t="shared" ca="1" si="244"/>
        <v>63.502152363636363</v>
      </c>
      <c r="L1540" s="6">
        <f t="shared" ca="1" si="245"/>
        <v>26734.1647350247</v>
      </c>
      <c r="M1540" s="7">
        <f t="shared" ca="1" si="238"/>
        <v>41.356103632713022</v>
      </c>
      <c r="N1540" s="8">
        <f ca="1">J1540/AVERAGE(L1420:L1539)</f>
        <v>45.551555032014974</v>
      </c>
      <c r="O1540" s="13">
        <f ca="1">1/M1540-(G1540/100-(((E1540/E1420)^(1/10))-1))</f>
        <v>2.2799872986621339E-3</v>
      </c>
      <c r="P1540" s="5">
        <f ca="1">((G1540/G1541+G1540/1200+((1+G1541/1200)^(-119))*(1-G1540/G1541)))</f>
        <v>1.0082294761276307</v>
      </c>
      <c r="Q1540" s="5">
        <f ca="1">Q1539*P1539*E1539/E1540</f>
        <v>30.41181762861245</v>
      </c>
      <c r="R1540" s="10">
        <f t="shared" ca="1" si="239"/>
        <v>-5.9238835834665604E-2</v>
      </c>
      <c r="S1540" s="10">
        <f t="shared" ca="1" si="240"/>
        <v>4.0577916699655603E-2</v>
      </c>
      <c r="T1540" s="10">
        <f t="shared" ca="1" si="241"/>
        <v>-9.9816752534321207E-2</v>
      </c>
      <c r="U1540" s="10"/>
      <c r="V1540" s="11"/>
      <c r="W1540" s="12"/>
      <c r="X1540" s="12"/>
    </row>
    <row r="1541" spans="1:24" x14ac:dyDescent="0.2">
      <c r="A1541" s="3">
        <v>1999.04</v>
      </c>
      <c r="B1541" s="4">
        <v>1334.76</v>
      </c>
      <c r="C1541" s="1">
        <f ca="1">C1540*2/3+C1543/3</f>
        <v>16.45</v>
      </c>
      <c r="D1541" s="4">
        <v>39.26</v>
      </c>
      <c r="E1541" s="4">
        <v>166.2</v>
      </c>
      <c r="F1541" s="1">
        <f t="shared" ca="1" si="246"/>
        <v>1999.2916666665501</v>
      </c>
      <c r="G1541" s="5">
        <v>5.18</v>
      </c>
      <c r="H1541" s="1">
        <f t="shared" ca="1" si="242"/>
        <v>2192.4999054151626</v>
      </c>
      <c r="I1541" s="1">
        <f t="shared" ca="1" si="243"/>
        <v>27.021055054151624</v>
      </c>
      <c r="J1541" s="6">
        <f t="shared" ca="1" si="247"/>
        <v>923982.10528354777</v>
      </c>
      <c r="K1541" s="1">
        <f t="shared" ca="1" si="244"/>
        <v>64.48915631768952</v>
      </c>
      <c r="L1541" s="6">
        <f t="shared" ca="1" si="245"/>
        <v>27177.573086871107</v>
      </c>
      <c r="M1541" s="7">
        <f t="shared" ca="1" si="238"/>
        <v>42.704509516892188</v>
      </c>
      <c r="N1541" s="8">
        <f ca="1">J1541/AVERAGE(L1421:L1540)</f>
        <v>46.972581259880634</v>
      </c>
      <c r="O1541" s="13">
        <f ca="1">1/M1541-(G1541/100-(((E1541/E1421)^(1/10))-1))</f>
        <v>2.0913431991284558E-3</v>
      </c>
      <c r="P1541" s="5">
        <f ca="1">((G1541/G1542+G1541/1200+((1+G1542/1200)^(-119))*(1-G1541/G1542)))</f>
        <v>0.97689662580156367</v>
      </c>
      <c r="Q1541" s="5">
        <f ca="1">Q1540*P1540*E1540/E1541</f>
        <v>30.440704017476065</v>
      </c>
      <c r="R1541" s="10">
        <f t="shared" ca="1" si="239"/>
        <v>-5.1751402296686067E-2</v>
      </c>
      <c r="S1541" s="10">
        <f t="shared" ca="1" si="240"/>
        <v>3.9478127632609272E-2</v>
      </c>
      <c r="T1541" s="10">
        <f t="shared" ca="1" si="241"/>
        <v>-9.1229529929295339E-2</v>
      </c>
      <c r="U1541" s="10"/>
      <c r="V1541" s="11"/>
      <c r="W1541" s="12"/>
      <c r="X1541" s="12"/>
    </row>
    <row r="1542" spans="1:24" x14ac:dyDescent="0.2">
      <c r="A1542" s="3">
        <v>1999.05</v>
      </c>
      <c r="B1542" s="4">
        <v>1332.07</v>
      </c>
      <c r="C1542" s="1">
        <f ca="1">C1540/3+C1543*2/3</f>
        <v>16.45</v>
      </c>
      <c r="D1542" s="4">
        <v>40.14</v>
      </c>
      <c r="E1542" s="4">
        <v>166.2</v>
      </c>
      <c r="F1542" s="1">
        <f t="shared" ca="1" si="246"/>
        <v>1999.3749999998834</v>
      </c>
      <c r="G1542" s="5">
        <v>5.54</v>
      </c>
      <c r="H1542" s="1">
        <f t="shared" ca="1" si="242"/>
        <v>2188.0812648014439</v>
      </c>
      <c r="I1542" s="1">
        <f t="shared" ca="1" si="243"/>
        <v>27.021055054151624</v>
      </c>
      <c r="J1542" s="6">
        <f t="shared" ca="1" si="247"/>
        <v>923068.91759895522</v>
      </c>
      <c r="K1542" s="1">
        <f t="shared" ca="1" si="244"/>
        <v>65.934659566787005</v>
      </c>
      <c r="L1542" s="6">
        <f t="shared" ca="1" si="245"/>
        <v>27815.344803517881</v>
      </c>
      <c r="M1542" s="7">
        <f t="shared" ca="1" si="238"/>
        <v>42.556676709518072</v>
      </c>
      <c r="N1542" s="8">
        <f ca="1">J1542/AVERAGE(L1422:L1541)</f>
        <v>46.746674800852034</v>
      </c>
      <c r="O1542" s="13">
        <f ca="1">1/M1542-(G1542/100-(((E1542/E1422)^(1/10))-1))</f>
        <v>-2.0114592557857261E-3</v>
      </c>
      <c r="P1542" s="5">
        <f ca="1">((G1542/G1543+G1542/1200+((1+G1543/1200)^(-119))*(1-G1542/G1543)))</f>
        <v>0.97763854915039472</v>
      </c>
      <c r="Q1542" s="5">
        <f ca="1">Q1541*P1541*E1541/E1542</f>
        <v>29.737421041696468</v>
      </c>
      <c r="R1542" s="10">
        <f t="shared" ca="1" si="239"/>
        <v>-4.580368696818693E-2</v>
      </c>
      <c r="S1542" s="10">
        <f t="shared" ca="1" si="240"/>
        <v>3.8657947073440502E-2</v>
      </c>
      <c r="T1542" s="10">
        <f t="shared" ca="1" si="241"/>
        <v>-8.4461634041627431E-2</v>
      </c>
      <c r="U1542" s="10"/>
      <c r="V1542" s="11"/>
      <c r="W1542" s="12"/>
      <c r="X1542" s="12"/>
    </row>
    <row r="1543" spans="1:24" x14ac:dyDescent="0.2">
      <c r="A1543" s="3">
        <v>1999.06</v>
      </c>
      <c r="B1543" s="4">
        <v>1322.55</v>
      </c>
      <c r="C1543" s="1">
        <v>16.45</v>
      </c>
      <c r="D1543" s="4">
        <v>41.02</v>
      </c>
      <c r="E1543" s="4">
        <v>166.2</v>
      </c>
      <c r="F1543" s="1">
        <f t="shared" ca="1" si="246"/>
        <v>1999.4583333332166</v>
      </c>
      <c r="G1543" s="5">
        <v>5.9</v>
      </c>
      <c r="H1543" s="1">
        <f t="shared" ca="1" si="242"/>
        <v>2172.4435478339351</v>
      </c>
      <c r="I1543" s="1">
        <f t="shared" ca="1" si="243"/>
        <v>27.021055054151624</v>
      </c>
      <c r="J1543" s="6">
        <f t="shared" ca="1" si="247"/>
        <v>917421.88519500231</v>
      </c>
      <c r="K1543" s="1">
        <f t="shared" ca="1" si="244"/>
        <v>67.380162815884489</v>
      </c>
      <c r="L1543" s="6">
        <f t="shared" ca="1" si="245"/>
        <v>28454.610964197193</v>
      </c>
      <c r="M1543" s="7">
        <f t="shared" ca="1" si="238"/>
        <v>42.180675911746953</v>
      </c>
      <c r="N1543" s="8">
        <f ca="1">J1543/AVERAGE(L1423:L1542)</f>
        <v>46.271432553211653</v>
      </c>
      <c r="O1543" s="13">
        <f ca="1">1/M1543-(G1543/100-(((E1543/E1423)^(1/10))-1))</f>
        <v>-5.6512336740967874E-3</v>
      </c>
      <c r="P1543" s="5">
        <f ca="1">((G1543/G1544+G1543/1200+((1+G1544/1200)^(-119))*(1-G1543/G1544)))</f>
        <v>1.0132009123986316</v>
      </c>
      <c r="Q1543" s="5">
        <f ca="1">Q1542*P1542*E1542/E1543</f>
        <v>29.072449162678552</v>
      </c>
      <c r="R1543" s="10">
        <f t="shared" ca="1" si="239"/>
        <v>-4.3336952718496136E-2</v>
      </c>
      <c r="S1543" s="10">
        <f t="shared" ca="1" si="240"/>
        <v>3.6648666554767173E-2</v>
      </c>
      <c r="T1543" s="10">
        <f t="shared" ca="1" si="241"/>
        <v>-7.9985619273263309E-2</v>
      </c>
      <c r="U1543" s="10"/>
      <c r="V1543" s="11"/>
      <c r="W1543" s="12"/>
      <c r="X1543" s="12"/>
    </row>
    <row r="1544" spans="1:24" x14ac:dyDescent="0.2">
      <c r="A1544" s="3">
        <v>1999.07</v>
      </c>
      <c r="B1544" s="4">
        <v>1380.99</v>
      </c>
      <c r="C1544" s="1">
        <f ca="1">C1543*2/3+C1546/3</f>
        <v>16.513333333333335</v>
      </c>
      <c r="D1544" s="4">
        <v>42</v>
      </c>
      <c r="E1544" s="4">
        <v>166.7</v>
      </c>
      <c r="F1544" s="1">
        <f t="shared" ca="1" si="246"/>
        <v>1999.5416666665499</v>
      </c>
      <c r="G1544" s="5">
        <v>5.79</v>
      </c>
      <c r="H1544" s="1">
        <f t="shared" ca="1" si="242"/>
        <v>2261.634150989802</v>
      </c>
      <c r="I1544" s="1">
        <f t="shared" ca="1" si="243"/>
        <v>27.043728494301142</v>
      </c>
      <c r="J1544" s="6">
        <f t="shared" ca="1" si="247"/>
        <v>956038.74763886642</v>
      </c>
      <c r="K1544" s="1">
        <f t="shared" ca="1" si="244"/>
        <v>68.782999400119976</v>
      </c>
      <c r="L1544" s="6">
        <f t="shared" ca="1" si="245"/>
        <v>29075.972599969868</v>
      </c>
      <c r="M1544" s="7">
        <f t="shared" ca="1" si="238"/>
        <v>43.828035992805447</v>
      </c>
      <c r="N1544" s="8">
        <f ca="1">J1544/AVERAGE(L1424:L1543)</f>
        <v>48.01199789380162</v>
      </c>
      <c r="O1544" s="13">
        <f ca="1">1/M1544-(G1544/100-(((E1544/E1424)^(1/10))-1))</f>
        <v>-5.3816357714892987E-3</v>
      </c>
      <c r="P1544" s="5">
        <f ca="1">((G1544/G1545+G1544/1200+((1+G1545/1200)^(-119))*(1-G1544/G1545)))</f>
        <v>0.99360431801886107</v>
      </c>
      <c r="Q1544" s="5">
        <f ca="1">Q1543*P1543*E1543/E1544</f>
        <v>29.367880991442046</v>
      </c>
      <c r="R1544" s="10">
        <f t="shared" ca="1" si="239"/>
        <v>-4.5916336862991014E-2</v>
      </c>
      <c r="S1544" s="10">
        <f t="shared" ca="1" si="240"/>
        <v>3.7456967290067089E-2</v>
      </c>
      <c r="T1544" s="10">
        <f t="shared" ca="1" si="241"/>
        <v>-8.3373304153058103E-2</v>
      </c>
      <c r="U1544" s="10"/>
      <c r="V1544" s="11"/>
      <c r="W1544" s="12"/>
      <c r="X1544" s="12"/>
    </row>
    <row r="1545" spans="1:24" x14ac:dyDescent="0.2">
      <c r="A1545" s="3">
        <v>1999.08</v>
      </c>
      <c r="B1545" s="4">
        <v>1327.49</v>
      </c>
      <c r="C1545" s="1">
        <f ca="1">C1543/3+C1546*2/3</f>
        <v>16.576666666666668</v>
      </c>
      <c r="D1545" s="4">
        <v>42.98</v>
      </c>
      <c r="E1545" s="4">
        <v>167.1</v>
      </c>
      <c r="F1545" s="1">
        <f t="shared" ca="1" si="246"/>
        <v>1999.6249999998831</v>
      </c>
      <c r="G1545" s="5">
        <v>5.94</v>
      </c>
      <c r="H1545" s="1">
        <f t="shared" ca="1" si="242"/>
        <v>2168.8135994614004</v>
      </c>
      <c r="I1545" s="1">
        <f t="shared" ca="1" si="243"/>
        <v>27.082463973668464</v>
      </c>
      <c r="J1545" s="6">
        <f t="shared" ca="1" si="247"/>
        <v>917755.63862138637</v>
      </c>
      <c r="K1545" s="1">
        <f t="shared" ca="1" si="244"/>
        <v>70.219443087971257</v>
      </c>
      <c r="L1545" s="6">
        <f t="shared" ca="1" si="245"/>
        <v>29714.074944404234</v>
      </c>
      <c r="M1545" s="7">
        <f t="shared" ca="1" si="238"/>
        <v>41.930712159940477</v>
      </c>
      <c r="N1545" s="8">
        <f ca="1">J1545/AVERAGE(L1425:L1544)</f>
        <v>45.873455189594374</v>
      </c>
      <c r="O1545" s="13">
        <f ca="1">1/M1545-(G1545/100-(((E1545/E1425)^(1/10))-1))</f>
        <v>-5.7678415593804752E-3</v>
      </c>
      <c r="P1545" s="5">
        <f ca="1">((G1545/G1546+G1545/1200+((1+G1546/1200)^(-119))*(1-G1545/G1546)))</f>
        <v>1.0064474367630161</v>
      </c>
      <c r="Q1545" s="5">
        <f ca="1">Q1544*P1544*E1544/E1545</f>
        <v>29.110202847430358</v>
      </c>
      <c r="R1545" s="10">
        <f t="shared" ca="1" si="239"/>
        <v>-3.4720920127680688E-2</v>
      </c>
      <c r="S1545" s="10">
        <f t="shared" ca="1" si="240"/>
        <v>3.8187504413065954E-2</v>
      </c>
      <c r="T1545" s="10">
        <f t="shared" ca="1" si="241"/>
        <v>-7.2908424540746641E-2</v>
      </c>
      <c r="U1545" s="10"/>
      <c r="V1545" s="11"/>
      <c r="W1545" s="12"/>
      <c r="X1545" s="12"/>
    </row>
    <row r="1546" spans="1:24" x14ac:dyDescent="0.2">
      <c r="A1546" s="3">
        <v>1999.09</v>
      </c>
      <c r="B1546" s="4">
        <v>1318.17</v>
      </c>
      <c r="C1546" s="1">
        <v>16.64</v>
      </c>
      <c r="D1546" s="4">
        <v>43.96</v>
      </c>
      <c r="E1546" s="4">
        <v>167.9</v>
      </c>
      <c r="F1546" s="1">
        <f t="shared" ca="1" si="246"/>
        <v>1999.7083333332164</v>
      </c>
      <c r="G1546" s="5">
        <v>5.92</v>
      </c>
      <c r="H1546" s="1">
        <f t="shared" ca="1" si="242"/>
        <v>2143.3255777843951</v>
      </c>
      <c r="I1546" s="1">
        <f t="shared" ca="1" si="243"/>
        <v>27.056402144133411</v>
      </c>
      <c r="J1546" s="6">
        <f t="shared" ca="1" si="247"/>
        <v>907924.22119838209</v>
      </c>
      <c r="K1546" s="1">
        <f t="shared" ca="1" si="244"/>
        <v>71.478331625967826</v>
      </c>
      <c r="L1546" s="6">
        <f t="shared" ca="1" si="245"/>
        <v>30278.605008368326</v>
      </c>
      <c r="M1546" s="7">
        <f t="shared" ca="1" si="238"/>
        <v>41.323451334715038</v>
      </c>
      <c r="N1546" s="8">
        <f ca="1">J1546/AVERAGE(L1426:L1545)</f>
        <v>45.151839247065261</v>
      </c>
      <c r="O1546" s="13">
        <f ca="1">1/M1546-(G1546/100-(((E1546/E1426)^(1/10))-1))</f>
        <v>-5.0555837075532857E-3</v>
      </c>
      <c r="P1546" s="5">
        <f ca="1">((G1546/G1547+G1546/1200+((1+G1547/1200)^(-119))*(1-G1546/G1547)))</f>
        <v>0.990828492437972</v>
      </c>
      <c r="Q1546" s="5">
        <f ca="1">Q1545*P1545*E1545/E1546</f>
        <v>29.158292188753521</v>
      </c>
      <c r="R1546" s="10">
        <f t="shared" ca="1" si="239"/>
        <v>-3.0274958780496797E-2</v>
      </c>
      <c r="S1546" s="10">
        <f t="shared" ca="1" si="240"/>
        <v>3.990330227619121E-2</v>
      </c>
      <c r="T1546" s="10">
        <f t="shared" ca="1" si="241"/>
        <v>-7.0178261056688007E-2</v>
      </c>
      <c r="U1546" s="10"/>
      <c r="V1546" s="11"/>
      <c r="W1546" s="12"/>
      <c r="X1546" s="12"/>
    </row>
    <row r="1547" spans="1:24" x14ac:dyDescent="0.2">
      <c r="A1547" s="3">
        <v>1999.1</v>
      </c>
      <c r="B1547" s="4">
        <v>1300.01</v>
      </c>
      <c r="C1547" s="1">
        <f ca="1">C1546*2/3+C1549/3</f>
        <v>16.656666666666666</v>
      </c>
      <c r="D1547" s="4">
        <f ca="1">(2*D1546+D1549)/3</f>
        <v>45.363333333333337</v>
      </c>
      <c r="E1547" s="4">
        <v>168.2</v>
      </c>
      <c r="F1547" s="1">
        <f t="shared" ca="1" si="246"/>
        <v>1999.7916666665496</v>
      </c>
      <c r="G1547" s="5">
        <v>6.11</v>
      </c>
      <c r="H1547" s="1">
        <f t="shared" ca="1" si="242"/>
        <v>2110.0275269322237</v>
      </c>
      <c r="I1547" s="1">
        <f t="shared" ca="1" si="243"/>
        <v>27.035196016646847</v>
      </c>
      <c r="J1547" s="6">
        <f t="shared" ca="1" si="247"/>
        <v>894773.34261099435</v>
      </c>
      <c r="K1547" s="1">
        <f t="shared" ca="1" si="244"/>
        <v>73.628573662306792</v>
      </c>
      <c r="L1547" s="6">
        <f t="shared" ca="1" si="245"/>
        <v>31222.760900795696</v>
      </c>
      <c r="M1547" s="7">
        <f t="shared" ca="1" si="238"/>
        <v>40.552854399539896</v>
      </c>
      <c r="N1547" s="8">
        <f ca="1">J1547/AVERAGE(L1427:L1546)</f>
        <v>44.25604110562486</v>
      </c>
      <c r="O1547" s="13">
        <f ca="1">1/M1547-(G1547/100-(((E1547/E1427)^(1/10))-1))</f>
        <v>-6.8050214315522189E-3</v>
      </c>
      <c r="P1547" s="5">
        <f ca="1">((G1547/G1548+G1547/1200+((1+G1548/1200)^(-119))*(1-G1547/G1548)))</f>
        <v>1.0110518898476173</v>
      </c>
      <c r="Q1547" s="5">
        <f ca="1">Q1546*P1546*E1546/E1547</f>
        <v>28.839337202700428</v>
      </c>
      <c r="R1547" s="10">
        <f t="shared" ca="1" si="239"/>
        <v>-2.6647623354783989E-2</v>
      </c>
      <c r="S1547" s="10">
        <f t="shared" ca="1" si="240"/>
        <v>4.1329379205632177E-2</v>
      </c>
      <c r="T1547" s="10">
        <f t="shared" ca="1" si="241"/>
        <v>-6.7977002560416167E-2</v>
      </c>
      <c r="U1547" s="10"/>
      <c r="V1547" s="11"/>
      <c r="W1547" s="12"/>
      <c r="X1547" s="12"/>
    </row>
    <row r="1548" spans="1:24" x14ac:dyDescent="0.2">
      <c r="A1548" s="3">
        <v>1999.11</v>
      </c>
      <c r="B1548" s="4">
        <v>1391</v>
      </c>
      <c r="C1548" s="1">
        <f ca="1">C1546/3+C1549*2/3</f>
        <v>16.673333333333332</v>
      </c>
      <c r="D1548" s="4">
        <f ca="1">(D1546+2*D1549)/3</f>
        <v>46.766666666666673</v>
      </c>
      <c r="E1548" s="4">
        <v>168.3</v>
      </c>
      <c r="F1548" s="1">
        <f t="shared" ca="1" si="246"/>
        <v>1999.8749999998829</v>
      </c>
      <c r="G1548" s="5">
        <v>6.03</v>
      </c>
      <c r="H1548" s="1">
        <f t="shared" ca="1" si="242"/>
        <v>2256.3706060606055</v>
      </c>
      <c r="I1548" s="1">
        <f t="shared" ca="1" si="243"/>
        <v>27.04616767676767</v>
      </c>
      <c r="J1548" s="6">
        <f t="shared" ca="1" si="247"/>
        <v>957787.00801140699</v>
      </c>
      <c r="K1548" s="1">
        <f t="shared" ca="1" si="244"/>
        <v>75.861202020202015</v>
      </c>
      <c r="L1548" s="6">
        <f t="shared" ca="1" si="245"/>
        <v>32201.657614186537</v>
      </c>
      <c r="M1548" s="7">
        <f t="shared" ca="1" si="238"/>
        <v>43.208290714613938</v>
      </c>
      <c r="N1548" s="8">
        <f ca="1">J1548/AVERAGE(L1428:L1547)</f>
        <v>47.094097588396892</v>
      </c>
      <c r="O1548" s="13">
        <f ca="1">1/M1548-(G1548/100-(((E1548/E1428)^(1/10))-1))</f>
        <v>-7.7049171202844789E-3</v>
      </c>
      <c r="P1548" s="5">
        <f ca="1">((G1548/G1549+G1548/1200+((1+G1549/1200)^(-119))*(1-G1548/G1549)))</f>
        <v>0.98660661022704421</v>
      </c>
      <c r="Q1548" s="5">
        <f ca="1">Q1547*P1547*E1547/E1548</f>
        <v>29.140741326446619</v>
      </c>
      <c r="R1548" s="10">
        <f t="shared" ca="1" si="239"/>
        <v>-3.1315639368536319E-2</v>
      </c>
      <c r="S1548" s="10">
        <f t="shared" ca="1" si="240"/>
        <v>4.0379893697501723E-2</v>
      </c>
      <c r="T1548" s="10">
        <f t="shared" ca="1" si="241"/>
        <v>-7.1695533066038042E-2</v>
      </c>
      <c r="U1548" s="10"/>
      <c r="V1548" s="11"/>
      <c r="W1548" s="12"/>
      <c r="X1548" s="12"/>
    </row>
    <row r="1549" spans="1:24" x14ac:dyDescent="0.2">
      <c r="A1549" s="3">
        <v>1999.12</v>
      </c>
      <c r="B1549" s="4">
        <v>1428.68</v>
      </c>
      <c r="C1549" s="1">
        <v>16.690000000000001</v>
      </c>
      <c r="D1549" s="4">
        <v>48.17</v>
      </c>
      <c r="E1549" s="4">
        <v>168.3</v>
      </c>
      <c r="F1549" s="1">
        <f t="shared" ca="1" si="246"/>
        <v>1999.9583333332162</v>
      </c>
      <c r="G1549" s="5">
        <v>6.28</v>
      </c>
      <c r="H1549" s="1">
        <f t="shared" ca="1" si="242"/>
        <v>2317.4921333333332</v>
      </c>
      <c r="I1549" s="1">
        <f t="shared" ca="1" si="243"/>
        <v>27.073203030303031</v>
      </c>
      <c r="J1549" s="6">
        <f t="shared" ca="1" si="247"/>
        <v>984689.62235996628</v>
      </c>
      <c r="K1549" s="1">
        <f t="shared" ca="1" si="244"/>
        <v>78.13757878787878</v>
      </c>
      <c r="L1549" s="6">
        <f t="shared" ca="1" si="245"/>
        <v>33200.226159167607</v>
      </c>
      <c r="M1549" s="7">
        <f t="shared" ca="1" si="238"/>
        <v>44.197939761040587</v>
      </c>
      <c r="N1549" s="8">
        <f ca="1">J1549/AVERAGE(L1429:L1548)</f>
        <v>48.110968682995164</v>
      </c>
      <c r="O1549" s="13">
        <f ca="1">1/M1549-(G1549/100-(((E1549/E1429)^(1/10))-1))</f>
        <v>-1.0886526695300786E-2</v>
      </c>
      <c r="P1549" s="5">
        <f ca="1">((G1549/G1550+G1549/1200+((1+G1550/1200)^(-119))*(1-G1549/G1550)))</f>
        <v>0.97770689842364</v>
      </c>
      <c r="Q1549" s="5">
        <f ca="1">Q1548*P1548*E1548/E1549</f>
        <v>28.750448019588639</v>
      </c>
      <c r="R1549" s="10">
        <f t="shared" ca="1" si="239"/>
        <v>-3.1699264549284401E-2</v>
      </c>
      <c r="S1549" s="10">
        <f t="shared" ca="1" si="240"/>
        <v>4.0604818376882568E-2</v>
      </c>
      <c r="T1549" s="10">
        <f t="shared" ca="1" si="241"/>
        <v>-7.2304082926166968E-2</v>
      </c>
      <c r="U1549" s="10"/>
      <c r="V1549" s="11"/>
      <c r="W1549" s="12"/>
      <c r="X1549" s="12"/>
    </row>
    <row r="1550" spans="1:24" x14ac:dyDescent="0.2">
      <c r="A1550" s="3">
        <v>2000.01</v>
      </c>
      <c r="B1550" s="4">
        <v>1425.59</v>
      </c>
      <c r="C1550" s="1">
        <f ca="1">C1549*2/3+C1552/3</f>
        <v>16.713333333333335</v>
      </c>
      <c r="D1550" s="4">
        <f ca="1">(2*D1549+D1552)/3</f>
        <v>49.096666666666671</v>
      </c>
      <c r="E1550" s="4">
        <v>168.8</v>
      </c>
      <c r="F1550" s="1">
        <f t="shared" ca="1" si="246"/>
        <v>2000.0416666665494</v>
      </c>
      <c r="G1550" s="5">
        <v>6.66</v>
      </c>
      <c r="H1550" s="1">
        <f t="shared" ca="1" si="242"/>
        <v>2305.6300164099521</v>
      </c>
      <c r="I1550" s="1">
        <f t="shared" ca="1" si="243"/>
        <v>27.030747274881517</v>
      </c>
      <c r="J1550" s="6">
        <f t="shared" ca="1" si="247"/>
        <v>980606.57560277497</v>
      </c>
      <c r="K1550" s="1">
        <f t="shared" ca="1" si="244"/>
        <v>79.404841765402836</v>
      </c>
      <c r="L1550" s="6">
        <f t="shared" ca="1" si="245"/>
        <v>33771.641336927809</v>
      </c>
      <c r="M1550" s="7">
        <f t="shared" ca="1" si="238"/>
        <v>43.772578146938017</v>
      </c>
      <c r="N1550" s="8">
        <f ca="1">J1550/AVERAGE(L1430:L1549)</f>
        <v>47.587687272921507</v>
      </c>
      <c r="O1550" s="13">
        <f ca="1">1/M1550-(G1550/100-(((E1550/E1430)^(1/10))-1))</f>
        <v>-1.5216742165251394E-2</v>
      </c>
      <c r="P1550" s="5">
        <f ca="1">((G1550/G1551+G1550/1200+((1+G1551/1200)^(-119))*(1-G1550/G1551)))</f>
        <v>1.0157545650431981</v>
      </c>
      <c r="Q1550" s="5">
        <f ca="1">Q1549*P1549*E1549/E1550</f>
        <v>28.026248590901467</v>
      </c>
      <c r="R1550" s="10">
        <f t="shared" ca="1" si="239"/>
        <v>-3.0322393887708188E-2</v>
      </c>
      <c r="S1550" s="10">
        <f t="shared" ca="1" si="240"/>
        <v>4.200688755726012E-2</v>
      </c>
      <c r="T1550" s="10">
        <f t="shared" ca="1" si="241"/>
        <v>-7.2329281444968307E-2</v>
      </c>
      <c r="U1550" s="10"/>
      <c r="V1550" s="11"/>
      <c r="W1550" s="12"/>
      <c r="X1550" s="12"/>
    </row>
    <row r="1551" spans="1:24" x14ac:dyDescent="0.2">
      <c r="A1551" s="3">
        <v>2000.02</v>
      </c>
      <c r="B1551" s="4">
        <v>1388.87</v>
      </c>
      <c r="C1551" s="1">
        <f ca="1">C1549/3+C1552*2/3</f>
        <v>16.736666666666668</v>
      </c>
      <c r="D1551" s="4">
        <f ca="1">(D1549+2*D1552)/3</f>
        <v>50.023333333333333</v>
      </c>
      <c r="E1551" s="4">
        <v>169.8</v>
      </c>
      <c r="F1551" s="1">
        <f t="shared" ca="1" si="246"/>
        <v>2000.1249999998827</v>
      </c>
      <c r="G1551" s="5">
        <v>6.52</v>
      </c>
      <c r="H1551" s="1">
        <f t="shared" ca="1" si="242"/>
        <v>2233.0134075971728</v>
      </c>
      <c r="I1551" s="1">
        <f t="shared" ca="1" si="243"/>
        <v>26.909070730270905</v>
      </c>
      <c r="J1551" s="6">
        <f t="shared" ca="1" si="247"/>
        <v>950675.75873269304</v>
      </c>
      <c r="K1551" s="1">
        <f t="shared" ca="1" si="244"/>
        <v>80.427091107184907</v>
      </c>
      <c r="L1551" s="6">
        <f t="shared" ca="1" si="245"/>
        <v>34240.764341518705</v>
      </c>
      <c r="M1551" s="7">
        <f t="shared" ca="1" si="238"/>
        <v>42.185635887917343</v>
      </c>
      <c r="N1551" s="8">
        <f ca="1">J1551/AVERAGE(L1431:L1550)</f>
        <v>45.807695321871741</v>
      </c>
      <c r="O1551" s="13">
        <f ca="1">1/M1551-(G1551/100-(((E1551/E1431)^(1/10))-1))</f>
        <v>-1.2833071579527899E-2</v>
      </c>
      <c r="P1551" s="5">
        <f ca="1">((G1551/G1552+G1551/1200+((1+G1552/1200)^(-119))*(1-G1551/G1552)))</f>
        <v>1.0246055812918504</v>
      </c>
      <c r="Q1551" s="5">
        <f ca="1">Q1550*P1550*E1550/E1551</f>
        <v>28.300135118343523</v>
      </c>
      <c r="R1551" s="10">
        <f t="shared" ca="1" si="239"/>
        <v>-3.0194094269185845E-2</v>
      </c>
      <c r="S1551" s="10">
        <f t="shared" ca="1" si="240"/>
        <v>4.1635084203392791E-2</v>
      </c>
      <c r="T1551" s="10">
        <f t="shared" ca="1" si="241"/>
        <v>-7.1829178472578636E-2</v>
      </c>
      <c r="U1551" s="10"/>
      <c r="V1551" s="11"/>
      <c r="W1551" s="12"/>
      <c r="X1551" s="12"/>
    </row>
    <row r="1552" spans="1:24" x14ac:dyDescent="0.2">
      <c r="A1552" s="3">
        <v>2000.03</v>
      </c>
      <c r="B1552" s="4">
        <v>1442.21</v>
      </c>
      <c r="C1552" s="14">
        <v>16.760000000000002</v>
      </c>
      <c r="D1552" s="4">
        <v>50.95</v>
      </c>
      <c r="E1552" s="4">
        <v>171.2</v>
      </c>
      <c r="F1552" s="1">
        <f t="shared" ca="1" si="246"/>
        <v>2000.2083333332159</v>
      </c>
      <c r="G1552" s="5">
        <v>6.26</v>
      </c>
      <c r="H1552" s="1">
        <f t="shared" ca="1" si="242"/>
        <v>2299.8110784462619</v>
      </c>
      <c r="I1552" s="1">
        <f t="shared" ca="1" si="243"/>
        <v>26.726228271028038</v>
      </c>
      <c r="J1552" s="6">
        <f t="shared" ca="1" si="247"/>
        <v>980062.17335866403</v>
      </c>
      <c r="K1552" s="1">
        <f t="shared" ca="1" si="244"/>
        <v>81.247096086448607</v>
      </c>
      <c r="L1552" s="6">
        <f t="shared" ca="1" si="245"/>
        <v>34623.368117419748</v>
      </c>
      <c r="M1552" s="7">
        <f t="shared" ca="1" si="238"/>
        <v>43.220748439965895</v>
      </c>
      <c r="N1552" s="8">
        <f ca="1">J1552/AVERAGE(L1432:L1551)</f>
        <v>46.876009335888128</v>
      </c>
      <c r="O1552" s="13">
        <f ca="1">1/M1552-(G1552/100-(((E1552/E1432)^(1/10))-1))</f>
        <v>-1.0517110844577921E-2</v>
      </c>
      <c r="P1552" s="5">
        <f ca="1">((G1552/G1553+G1552/1200+((1+G1553/1200)^(-119))*(1-G1552/G1553)))</f>
        <v>1.025368573243759</v>
      </c>
      <c r="Q1552" s="5">
        <f ca="1">Q1551*P1551*E1551/E1552</f>
        <v>28.759355675396574</v>
      </c>
      <c r="R1552" s="10">
        <f t="shared" ca="1" si="239"/>
        <v>-2.7943646299565028E-2</v>
      </c>
      <c r="S1552" s="10">
        <f t="shared" ca="1" si="240"/>
        <v>3.9509100222647753E-2</v>
      </c>
      <c r="T1552" s="10">
        <f t="shared" ca="1" si="241"/>
        <v>-6.7452746522212781E-2</v>
      </c>
      <c r="U1552" s="10"/>
      <c r="V1552" s="11"/>
      <c r="W1552" s="12"/>
      <c r="X1552" s="12"/>
    </row>
    <row r="1553" spans="1:24" x14ac:dyDescent="0.2">
      <c r="A1553" s="3">
        <v>2000.04</v>
      </c>
      <c r="B1553" s="4">
        <v>1461.36</v>
      </c>
      <c r="C1553" s="1">
        <f ca="1">C1552*2/3+C1555/3</f>
        <v>16.740000000000002</v>
      </c>
      <c r="D1553" s="4">
        <f ca="1">(2*D1552+D1555)/3</f>
        <v>51.273333333333333</v>
      </c>
      <c r="E1553" s="4">
        <v>171.3</v>
      </c>
      <c r="F1553" s="1">
        <f t="shared" ca="1" si="246"/>
        <v>2000.2916666665492</v>
      </c>
      <c r="G1553" s="5">
        <v>5.99</v>
      </c>
      <c r="H1553" s="1">
        <f t="shared" ca="1" si="242"/>
        <v>2328.9881148861641</v>
      </c>
      <c r="I1553" s="1">
        <f t="shared" ca="1" si="243"/>
        <v>26.678752014010509</v>
      </c>
      <c r="J1553" s="6">
        <f t="shared" ca="1" si="247"/>
        <v>993443.36497362575</v>
      </c>
      <c r="K1553" s="1">
        <f t="shared" ca="1" si="244"/>
        <v>81.714966841798002</v>
      </c>
      <c r="L1553" s="6">
        <f t="shared" ca="1" si="245"/>
        <v>34855.992226474678</v>
      </c>
      <c r="M1553" s="7">
        <f t="shared" ca="1" si="238"/>
        <v>43.528574288507755</v>
      </c>
      <c r="N1553" s="8">
        <f ca="1">J1553/AVERAGE(L1433:L1552)</f>
        <v>47.155406855244678</v>
      </c>
      <c r="O1553" s="13">
        <f ca="1">1/M1553-(G1553/100-(((E1553/E1433)^(1/10))-1))</f>
        <v>-8.0804165599423147E-3</v>
      </c>
      <c r="P1553" s="5">
        <f ca="1">((G1553/G1554+G1553/1200+((1+G1554/1200)^(-119))*(1-G1553/G1554)))</f>
        <v>0.97207430184040122</v>
      </c>
      <c r="Q1553" s="5">
        <f ca="1">Q1552*P1552*E1552/E1553</f>
        <v>29.471724703823998</v>
      </c>
      <c r="R1553" s="10">
        <f t="shared" ca="1" si="239"/>
        <v>-2.5532618944741459E-2</v>
      </c>
      <c r="S1553" s="10">
        <f t="shared" ca="1" si="240"/>
        <v>3.6084676941174454E-2</v>
      </c>
      <c r="T1553" s="10">
        <f t="shared" ca="1" si="241"/>
        <v>-6.1617295885915913E-2</v>
      </c>
      <c r="U1553" s="10"/>
      <c r="V1553" s="11"/>
      <c r="W1553" s="12"/>
      <c r="X1553" s="12"/>
    </row>
    <row r="1554" spans="1:24" x14ac:dyDescent="0.2">
      <c r="A1554" s="3">
        <v>2000.05</v>
      </c>
      <c r="B1554" s="4">
        <v>1418.48</v>
      </c>
      <c r="C1554" s="1">
        <f ca="1">C1552/3+C1555*2/3</f>
        <v>16.72</v>
      </c>
      <c r="D1554" s="4">
        <f ca="1">(D1552+2*D1555)/3</f>
        <v>51.596666666666671</v>
      </c>
      <c r="E1554" s="4">
        <v>171.5</v>
      </c>
      <c r="F1554" s="1">
        <f t="shared" ca="1" si="246"/>
        <v>2000.3749999998824</v>
      </c>
      <c r="G1554" s="5">
        <v>6.44</v>
      </c>
      <c r="H1554" s="1">
        <f t="shared" ca="1" si="242"/>
        <v>2258.0133844897955</v>
      </c>
      <c r="I1554" s="1">
        <f t="shared" ca="1" si="243"/>
        <v>26.61580268221574</v>
      </c>
      <c r="J1554" s="6">
        <f t="shared" ca="1" si="247"/>
        <v>964114.77651570295</v>
      </c>
      <c r="K1554" s="1">
        <f t="shared" ca="1" si="244"/>
        <v>82.134371953352769</v>
      </c>
      <c r="L1554" s="6">
        <f t="shared" ca="1" si="245"/>
        <v>35069.305702081496</v>
      </c>
      <c r="M1554" s="7">
        <f t="shared" ca="1" si="238"/>
        <v>41.966050503324333</v>
      </c>
      <c r="N1554" s="8">
        <f ca="1">J1554/AVERAGE(L1434:L1553)</f>
        <v>45.413038105009889</v>
      </c>
      <c r="O1554" s="13">
        <f ca="1">1/M1554-(G1554/100-(((E1554/E1434)^(1/10))-1))</f>
        <v>-1.1844161384851979E-2</v>
      </c>
      <c r="P1554" s="5">
        <f ca="1">((G1554/G1555+G1554/1200+((1+G1555/1200)^(-119))*(1-G1554/G1555)))</f>
        <v>1.0306182214763959</v>
      </c>
      <c r="Q1554" s="5">
        <f ca="1">Q1553*P1553*E1553/E1554</f>
        <v>28.615296645571608</v>
      </c>
      <c r="R1554" s="10">
        <f t="shared" ca="1" si="239"/>
        <v>-2.8590545078801655E-2</v>
      </c>
      <c r="S1554" s="10">
        <f t="shared" ca="1" si="240"/>
        <v>4.3079974604339544E-2</v>
      </c>
      <c r="T1554" s="10">
        <f t="shared" ca="1" si="241"/>
        <v>-7.1670519683141198E-2</v>
      </c>
      <c r="U1554" s="10"/>
      <c r="V1554" s="11"/>
      <c r="W1554" s="12"/>
      <c r="X1554" s="12"/>
    </row>
    <row r="1555" spans="1:24" x14ac:dyDescent="0.2">
      <c r="A1555" s="3">
        <v>2000.06</v>
      </c>
      <c r="B1555" s="4">
        <v>1461.96</v>
      </c>
      <c r="C1555" s="1">
        <v>16.7</v>
      </c>
      <c r="D1555" s="4">
        <v>51.92</v>
      </c>
      <c r="E1555" s="4">
        <v>172.4</v>
      </c>
      <c r="F1555" s="1">
        <f t="shared" ca="1" si="246"/>
        <v>2000.4583333332157</v>
      </c>
      <c r="G1555" s="5">
        <v>6.1</v>
      </c>
      <c r="H1555" s="1">
        <f t="shared" ca="1" si="242"/>
        <v>2315.0781083526681</v>
      </c>
      <c r="I1555" s="1">
        <f t="shared" ca="1" si="243"/>
        <v>26.445186194895591</v>
      </c>
      <c r="J1555" s="6">
        <f t="shared" ca="1" si="247"/>
        <v>989420.9269507142</v>
      </c>
      <c r="K1555" s="1">
        <f t="shared" ca="1" si="244"/>
        <v>82.217608816705336</v>
      </c>
      <c r="L1555" s="6">
        <f t="shared" ca="1" si="245"/>
        <v>35138.262693426004</v>
      </c>
      <c r="M1555" s="7">
        <f t="shared" ca="1" si="238"/>
        <v>42.781971567071473</v>
      </c>
      <c r="N1555" s="8">
        <f ca="1">J1555/AVERAGE(L1435:L1554)</f>
        <v>46.245587485836118</v>
      </c>
      <c r="O1555" s="13">
        <f ca="1">1/M1555-(G1555/100-(((E1555/E1435)^(1/10))-1))</f>
        <v>-8.9160247760851075E-3</v>
      </c>
      <c r="P1555" s="5">
        <f ca="1">((G1555/G1556+G1555/1200+((1+G1556/1200)^(-119))*(1-G1555/G1556)))</f>
        <v>1.008805131658411</v>
      </c>
      <c r="Q1555" s="5">
        <f ca="1">Q1554*P1554*E1554/E1555</f>
        <v>29.337488470435968</v>
      </c>
      <c r="R1555" s="10">
        <f t="shared" ca="1" si="239"/>
        <v>-3.4498868432314422E-2</v>
      </c>
      <c r="S1555" s="10">
        <f t="shared" ca="1" si="240"/>
        <v>4.280322546387505E-2</v>
      </c>
      <c r="T1555" s="10">
        <f t="shared" ca="1" si="241"/>
        <v>-7.7302093896189472E-2</v>
      </c>
      <c r="U1555" s="10"/>
      <c r="V1555" s="11"/>
      <c r="W1555" s="12"/>
      <c r="X1555" s="12"/>
    </row>
    <row r="1556" spans="1:24" x14ac:dyDescent="0.2">
      <c r="A1556" s="3">
        <v>2000.07</v>
      </c>
      <c r="B1556" s="4">
        <v>1473</v>
      </c>
      <c r="C1556" s="1">
        <f ca="1">C1555*2/3+C1558/3</f>
        <v>16.583333333333332</v>
      </c>
      <c r="D1556" s="4">
        <f ca="1">(2*D1555+D1558)/3</f>
        <v>52.513333333333343</v>
      </c>
      <c r="E1556" s="4">
        <v>172.8</v>
      </c>
      <c r="F1556" s="1">
        <f t="shared" ca="1" si="246"/>
        <v>2000.541666666549</v>
      </c>
      <c r="G1556" s="5">
        <v>6.05</v>
      </c>
      <c r="H1556" s="1">
        <f t="shared" ca="1" si="242"/>
        <v>2327.160989583333</v>
      </c>
      <c r="I1556" s="1">
        <f t="shared" ca="1" si="243"/>
        <v>26.199651331018512</v>
      </c>
      <c r="J1556" s="6">
        <f t="shared" ca="1" si="247"/>
        <v>995518.02684496657</v>
      </c>
      <c r="K1556" s="1">
        <f t="shared" ca="1" si="244"/>
        <v>82.964684837962963</v>
      </c>
      <c r="L1556" s="6">
        <f t="shared" ca="1" si="245"/>
        <v>35490.814652445362</v>
      </c>
      <c r="M1556" s="7">
        <f t="shared" ca="1" si="238"/>
        <v>42.758093618269598</v>
      </c>
      <c r="N1556" s="8">
        <f ca="1">J1556/AVERAGE(L1436:L1555)</f>
        <v>46.170728131840335</v>
      </c>
      <c r="O1556" s="13">
        <f ca="1">1/M1556-(G1556/100-(((E1556/E1436)^(1/10))-1))</f>
        <v>-8.5597583707810523E-3</v>
      </c>
      <c r="P1556" s="5">
        <f ca="1">((G1556/G1557+G1556/1200+((1+G1557/1200)^(-119))*(1-G1556/G1557)))</f>
        <v>1.0215803230975278</v>
      </c>
      <c r="Q1556" s="5">
        <f ca="1">Q1555*P1555*E1555/E1556</f>
        <v>29.52730010200327</v>
      </c>
      <c r="R1556" s="10">
        <f t="shared" ca="1" si="239"/>
        <v>-3.5265021397115293E-2</v>
      </c>
      <c r="S1556" s="10">
        <f t="shared" ca="1" si="240"/>
        <v>4.4065954567946708E-2</v>
      </c>
      <c r="T1556" s="10">
        <f t="shared" ca="1" si="241"/>
        <v>-7.9330975965062001E-2</v>
      </c>
      <c r="U1556" s="10"/>
      <c r="V1556" s="11"/>
      <c r="W1556" s="12"/>
      <c r="X1556" s="12"/>
    </row>
    <row r="1557" spans="1:24" x14ac:dyDescent="0.2">
      <c r="A1557" s="3">
        <v>2000.08</v>
      </c>
      <c r="B1557" s="4">
        <v>1485.46</v>
      </c>
      <c r="C1557" s="1">
        <f ca="1">C1555/3+C1558*2/3</f>
        <v>16.466666666666669</v>
      </c>
      <c r="D1557" s="4">
        <f ca="1">(D1555+2*D1558)/3</f>
        <v>53.106666666666662</v>
      </c>
      <c r="E1557" s="4">
        <v>172.8</v>
      </c>
      <c r="F1557" s="1">
        <f t="shared" ca="1" si="246"/>
        <v>2000.6249999998822</v>
      </c>
      <c r="G1557" s="5">
        <v>5.83</v>
      </c>
      <c r="H1557" s="1">
        <f t="shared" ca="1" si="242"/>
        <v>2346.8462753472222</v>
      </c>
      <c r="I1557" s="1">
        <f t="shared" ca="1" si="243"/>
        <v>26.015332175925927</v>
      </c>
      <c r="J1557" s="6">
        <f t="shared" ca="1" si="247"/>
        <v>1004866.4495018219</v>
      </c>
      <c r="K1557" s="1">
        <f t="shared" ca="1" si="244"/>
        <v>83.902079398148132</v>
      </c>
      <c r="L1557" s="6">
        <f t="shared" ca="1" si="245"/>
        <v>35924.971105388278</v>
      </c>
      <c r="M1557" s="7">
        <f t="shared" ca="1" si="238"/>
        <v>42.869565494419518</v>
      </c>
      <c r="N1557" s="8">
        <f ca="1">J1557/AVERAGE(L1437:L1556)</f>
        <v>46.242113523646914</v>
      </c>
      <c r="O1557" s="13">
        <f ca="1">1/M1557-(G1557/100-(((E1557/E1437)^(1/10))-1))</f>
        <v>-7.3623325775988707E-3</v>
      </c>
      <c r="P1557" s="5">
        <f ca="1">((G1557/G1558+G1557/1200+((1+G1558/1200)^(-119))*(1-G1557/G1558)))</f>
        <v>1.0071166550043771</v>
      </c>
      <c r="Q1557" s="5">
        <f ca="1">Q1556*P1556*E1556/E1557</f>
        <v>30.164508778402165</v>
      </c>
      <c r="R1557" s="10">
        <f t="shared" ca="1" si="239"/>
        <v>-3.5469471616875858E-2</v>
      </c>
      <c r="S1557" s="10">
        <f t="shared" ca="1" si="240"/>
        <v>4.472352262242163E-2</v>
      </c>
      <c r="T1557" s="10">
        <f t="shared" ca="1" si="241"/>
        <v>-8.0192994239297488E-2</v>
      </c>
      <c r="U1557" s="10"/>
      <c r="V1557" s="11"/>
      <c r="W1557" s="12"/>
      <c r="X1557" s="12"/>
    </row>
    <row r="1558" spans="1:24" x14ac:dyDescent="0.2">
      <c r="A1558" s="3">
        <v>2000.09</v>
      </c>
      <c r="B1558" s="4">
        <v>1468.05</v>
      </c>
      <c r="C1558" s="1">
        <v>16.350000000000001</v>
      </c>
      <c r="D1558" s="4">
        <v>53.7</v>
      </c>
      <c r="E1558" s="4">
        <v>173.7</v>
      </c>
      <c r="F1558" s="1">
        <f t="shared" ca="1" si="246"/>
        <v>2000.7083333332155</v>
      </c>
      <c r="G1558" s="5">
        <v>5.8</v>
      </c>
      <c r="H1558" s="1">
        <f t="shared" ca="1" si="242"/>
        <v>2307.3232823834196</v>
      </c>
      <c r="I1558" s="1">
        <f t="shared" ca="1" si="243"/>
        <v>25.697173575129533</v>
      </c>
      <c r="J1558" s="6">
        <f t="shared" ca="1" si="247"/>
        <v>988860.51093222329</v>
      </c>
      <c r="K1558" s="1">
        <f t="shared" ca="1" si="244"/>
        <v>84.399891191709855</v>
      </c>
      <c r="L1558" s="6">
        <f t="shared" ca="1" si="245"/>
        <v>36171.662707033414</v>
      </c>
      <c r="M1558" s="7">
        <f t="shared" ca="1" si="238"/>
        <v>41.898007924884759</v>
      </c>
      <c r="N1558" s="8">
        <f ca="1">J1558/AVERAGE(L1438:L1557)</f>
        <v>45.147501501622969</v>
      </c>
      <c r="O1558" s="13">
        <f ca="1">1/M1558-(G1558/100-(((E1558/E1438)^(1/10))-1))</f>
        <v>-6.8429212984665866E-3</v>
      </c>
      <c r="P1558" s="5">
        <f ca="1">((G1558/G1559+G1558/1200+((1+G1559/1200)^(-119))*(1-G1558/G1559)))</f>
        <v>1.0093622130195519</v>
      </c>
      <c r="Q1558" s="5">
        <f ca="1">Q1557*P1557*E1557/E1558</f>
        <v>30.221774107279153</v>
      </c>
      <c r="R1558" s="10">
        <f t="shared" ca="1" si="239"/>
        <v>-3.0766711712898798E-2</v>
      </c>
      <c r="S1558" s="10">
        <f t="shared" ca="1" si="240"/>
        <v>4.5152595927564709E-2</v>
      </c>
      <c r="T1558" s="10">
        <f t="shared" ca="1" si="241"/>
        <v>-7.5919307640463507E-2</v>
      </c>
      <c r="U1558" s="10"/>
      <c r="V1558" s="11"/>
      <c r="W1558" s="12"/>
      <c r="X1558" s="12"/>
    </row>
    <row r="1559" spans="1:24" x14ac:dyDescent="0.2">
      <c r="A1559" s="3">
        <v>2000.1</v>
      </c>
      <c r="B1559" s="4">
        <v>1390.14</v>
      </c>
      <c r="C1559" s="1">
        <f ca="1">C1558*2/3+C1561/3</f>
        <v>16.323333333333334</v>
      </c>
      <c r="D1559" s="4">
        <f ca="1">(2*D1558+D1561)/3</f>
        <v>52.466666666666669</v>
      </c>
      <c r="E1559" s="4">
        <v>174</v>
      </c>
      <c r="F1559" s="1">
        <f t="shared" ca="1" si="246"/>
        <v>2000.7916666665487</v>
      </c>
      <c r="G1559" s="5">
        <v>5.74</v>
      </c>
      <c r="H1559" s="1">
        <f t="shared" ca="1" si="242"/>
        <v>2181.1056920689657</v>
      </c>
      <c r="I1559" s="1">
        <f t="shared" ca="1" si="243"/>
        <v>25.611028563218394</v>
      </c>
      <c r="J1559" s="6">
        <f t="shared" ca="1" si="247"/>
        <v>935681.52475174027</v>
      </c>
      <c r="K1559" s="1">
        <f t="shared" ca="1" si="244"/>
        <v>82.319295402298849</v>
      </c>
      <c r="L1559" s="6">
        <f t="shared" ca="1" si="245"/>
        <v>35314.493982841996</v>
      </c>
      <c r="M1559" s="7">
        <f t="shared" ca="1" si="238"/>
        <v>39.369699044201404</v>
      </c>
      <c r="N1559" s="8">
        <f ca="1">J1559/AVERAGE(L1439:L1558)</f>
        <v>42.382640229890001</v>
      </c>
      <c r="O1559" s="13">
        <f ca="1">1/M1559-(G1559/100-(((E1559/E1439)^(1/10))-1))</f>
        <v>-5.1502496321646947E-3</v>
      </c>
      <c r="P1559" s="5">
        <f ca="1">((G1559/G1560+G1559/1200+((1+G1560/1200)^(-119))*(1-G1559/G1560)))</f>
        <v>1.0062943229539354</v>
      </c>
      <c r="Q1559" s="5">
        <f ca="1">Q1558*P1558*E1558/E1559</f>
        <v>30.452122454999756</v>
      </c>
      <c r="R1559" s="10">
        <f t="shared" ca="1" si="239"/>
        <v>-2.1143194194269355E-2</v>
      </c>
      <c r="S1559" s="10">
        <f t="shared" ca="1" si="240"/>
        <v>4.5459424163707851E-2</v>
      </c>
      <c r="T1559" s="10">
        <f t="shared" ca="1" si="241"/>
        <v>-6.6602618357977206E-2</v>
      </c>
      <c r="U1559" s="10"/>
      <c r="V1559" s="11"/>
      <c r="W1559" s="12"/>
      <c r="X1559" s="12"/>
    </row>
    <row r="1560" spans="1:24" x14ac:dyDescent="0.2">
      <c r="A1560" s="3">
        <v>2000.11</v>
      </c>
      <c r="B1560" s="4">
        <v>1378.04</v>
      </c>
      <c r="C1560" s="1">
        <f ca="1">C1558/3+C1561*2/3</f>
        <v>16.296666666666667</v>
      </c>
      <c r="D1560" s="4">
        <f ca="1">(D1558+2*D1561)/3</f>
        <v>51.233333333333327</v>
      </c>
      <c r="E1560" s="4">
        <v>174.1</v>
      </c>
      <c r="F1560" s="1">
        <f t="shared" ca="1" si="246"/>
        <v>2000.874999999882</v>
      </c>
      <c r="G1560" s="5">
        <v>5.72</v>
      </c>
      <c r="H1560" s="1">
        <f t="shared" ca="1" si="242"/>
        <v>2160.8791161401491</v>
      </c>
      <c r="I1560" s="1">
        <f t="shared" ca="1" si="243"/>
        <v>25.554502527283169</v>
      </c>
      <c r="J1560" s="6">
        <f t="shared" ca="1" si="247"/>
        <v>927918.00348983891</v>
      </c>
      <c r="K1560" s="1">
        <f t="shared" ca="1" si="244"/>
        <v>80.338045376220549</v>
      </c>
      <c r="L1560" s="6">
        <f t="shared" ca="1" si="245"/>
        <v>34498.514106118892</v>
      </c>
      <c r="M1560" s="7">
        <f t="shared" ca="1" si="238"/>
        <v>38.78214245678479</v>
      </c>
      <c r="N1560" s="8">
        <f ca="1">J1560/AVERAGE(L1440:L1559)</f>
        <v>41.713360280388031</v>
      </c>
      <c r="O1560" s="13">
        <f ca="1">1/M1560-(G1560/100-(((E1560/E1440)^(1/10))-1))</f>
        <v>-4.7369133566432103E-3</v>
      </c>
      <c r="P1560" s="5">
        <f ca="1">((G1560/G1561+G1560/1200+((1+G1561/1200)^(-119))*(1-G1560/G1561)))</f>
        <v>1.0418281855632676</v>
      </c>
      <c r="Q1560" s="5">
        <f ca="1">Q1559*P1559*E1559/E1560</f>
        <v>30.626196685901153</v>
      </c>
      <c r="R1560" s="10">
        <f t="shared" ca="1" si="239"/>
        <v>-1.7954377618989881E-2</v>
      </c>
      <c r="S1560" s="10">
        <f t="shared" ca="1" si="240"/>
        <v>4.3035104829429294E-2</v>
      </c>
      <c r="T1560" s="10">
        <f t="shared" ca="1" si="241"/>
        <v>-6.0989482448419174E-2</v>
      </c>
      <c r="U1560" s="10"/>
      <c r="V1560" s="11"/>
      <c r="W1560" s="12"/>
      <c r="X1560" s="12"/>
    </row>
    <row r="1561" spans="1:24" x14ac:dyDescent="0.2">
      <c r="A1561" s="3">
        <v>2000.12</v>
      </c>
      <c r="B1561" s="4">
        <v>1330.93</v>
      </c>
      <c r="C1561" s="14">
        <v>16.27</v>
      </c>
      <c r="D1561" s="4">
        <v>50</v>
      </c>
      <c r="E1561" s="4">
        <v>174</v>
      </c>
      <c r="F1561" s="1">
        <f t="shared" ca="1" si="246"/>
        <v>2000.9583333332153</v>
      </c>
      <c r="G1561" s="5">
        <v>5.24</v>
      </c>
      <c r="H1561" s="1">
        <f t="shared" ca="1" si="242"/>
        <v>2088.2062229310345</v>
      </c>
      <c r="I1561" s="1">
        <f t="shared" ca="1" si="243"/>
        <v>25.527349482758616</v>
      </c>
      <c r="J1561" s="6">
        <f t="shared" ca="1" si="247"/>
        <v>897624.52483650367</v>
      </c>
      <c r="K1561" s="1">
        <f t="shared" ca="1" si="244"/>
        <v>78.449137931034485</v>
      </c>
      <c r="L1561" s="6">
        <f t="shared" ca="1" si="245"/>
        <v>33721.703051118529</v>
      </c>
      <c r="M1561" s="7">
        <f t="shared" ca="1" si="238"/>
        <v>37.274238004497221</v>
      </c>
      <c r="N1561" s="8">
        <f ca="1">J1561/AVERAGE(L1441:L1560)</f>
        <v>40.059879473596055</v>
      </c>
      <c r="O1561" s="13">
        <f ca="1">1/M1561-(G1561/100-(((E1561/E1441)^(1/10))-1))</f>
        <v>1.0472183525711172E-3</v>
      </c>
      <c r="P1561" s="5">
        <f ca="1">((G1561/G1562+G1561/1200+((1+G1562/1200)^(-119))*(1-G1561/G1562)))</f>
        <v>1.010566145799292</v>
      </c>
      <c r="Q1561" s="5">
        <f ca="1">Q1560*P1560*E1560/E1561</f>
        <v>31.925572415311777</v>
      </c>
      <c r="R1561" s="10">
        <f t="shared" ca="1" si="239"/>
        <v>-1.125891000713608E-2</v>
      </c>
      <c r="S1561" s="10">
        <f t="shared" ca="1" si="240"/>
        <v>3.4031954457221625E-2</v>
      </c>
      <c r="T1561" s="10">
        <f t="shared" ca="1" si="241"/>
        <v>-4.5290864464357705E-2</v>
      </c>
      <c r="U1561" s="10"/>
      <c r="V1561" s="11"/>
      <c r="W1561" s="12"/>
      <c r="X1561" s="12"/>
    </row>
    <row r="1562" spans="1:24" x14ac:dyDescent="0.2">
      <c r="A1562" s="3">
        <v>2001.01</v>
      </c>
      <c r="B1562" s="4">
        <v>1335.63</v>
      </c>
      <c r="C1562" s="1">
        <f ca="1">C1561*2/3+C1564/3</f>
        <v>16.169999999999998</v>
      </c>
      <c r="D1562" s="4">
        <f ca="1">(2*D1561+D1564)/3</f>
        <v>48.48</v>
      </c>
      <c r="E1562" s="4">
        <v>175.1</v>
      </c>
      <c r="F1562" s="1">
        <f t="shared" ca="1" si="246"/>
        <v>2001.0416666665485</v>
      </c>
      <c r="G1562" s="5">
        <v>5.16</v>
      </c>
      <c r="H1562" s="1">
        <f t="shared" ca="1" si="242"/>
        <v>2082.4157446601944</v>
      </c>
      <c r="I1562" s="1">
        <f t="shared" ca="1" si="243"/>
        <v>25.211070873786404</v>
      </c>
      <c r="J1562" s="6">
        <f t="shared" ca="1" si="247"/>
        <v>896038.55327683233</v>
      </c>
      <c r="K1562" s="1">
        <f t="shared" ca="1" si="244"/>
        <v>75.586438834951451</v>
      </c>
      <c r="L1562" s="6">
        <f t="shared" ca="1" si="245"/>
        <v>32523.93931168125</v>
      </c>
      <c r="M1562" s="7">
        <f t="shared" ca="1" si="238"/>
        <v>36.978867997029838</v>
      </c>
      <c r="N1562" s="8">
        <f ca="1">J1562/AVERAGE(L1442:L1561)</f>
        <v>39.712809789447135</v>
      </c>
      <c r="O1562" s="13">
        <f ca="1">1/M1562-(G1562/100-(((E1562/E1442)^(1/10))-1))</f>
        <v>2.0964838742171567E-3</v>
      </c>
      <c r="P1562" s="5">
        <f ca="1">((G1562/G1563+G1562/1200+((1+G1563/1200)^(-119))*(1-G1562/G1563)))</f>
        <v>1.0089623559485503</v>
      </c>
      <c r="Q1562" s="5">
        <f ca="1">Q1561*P1561*E1561/E1562</f>
        <v>32.060223096875731</v>
      </c>
      <c r="R1562" s="10">
        <f t="shared" ca="1" si="239"/>
        <v>-8.1823413419263025E-3</v>
      </c>
      <c r="S1562" s="10">
        <f t="shared" ca="1" si="240"/>
        <v>3.2518510247690147E-2</v>
      </c>
      <c r="T1562" s="10">
        <f t="shared" ca="1" si="241"/>
        <v>-4.0700851589616449E-2</v>
      </c>
      <c r="U1562" s="10"/>
      <c r="V1562" s="11"/>
      <c r="W1562" s="12"/>
      <c r="X1562" s="12"/>
    </row>
    <row r="1563" spans="1:24" x14ac:dyDescent="0.2">
      <c r="A1563" s="3">
        <v>2001.02</v>
      </c>
      <c r="B1563" s="4">
        <v>1305.75</v>
      </c>
      <c r="C1563" s="1">
        <f ca="1">C1561/3+C1564*2/3</f>
        <v>16.07</v>
      </c>
      <c r="D1563" s="4">
        <f ca="1">(D1561+2*D1564)/3</f>
        <v>46.96</v>
      </c>
      <c r="E1563" s="4">
        <v>175.8</v>
      </c>
      <c r="F1563" s="1">
        <f t="shared" ca="1" si="246"/>
        <v>2001.1249999998818</v>
      </c>
      <c r="G1563" s="5">
        <v>5.0999999999999996</v>
      </c>
      <c r="H1563" s="1">
        <f t="shared" ca="1" si="242"/>
        <v>2027.7227943686005</v>
      </c>
      <c r="I1563" s="1">
        <f t="shared" ca="1" si="243"/>
        <v>24.955393686006822</v>
      </c>
      <c r="J1563" s="6">
        <f t="shared" ca="1" si="247"/>
        <v>873399.66575559485</v>
      </c>
      <c r="K1563" s="1">
        <f t="shared" ca="1" si="244"/>
        <v>72.925033447098969</v>
      </c>
      <c r="L1563" s="6">
        <f t="shared" ca="1" si="245"/>
        <v>31410.950261445705</v>
      </c>
      <c r="M1563" s="7">
        <f t="shared" ca="1" si="238"/>
        <v>35.834662651431294</v>
      </c>
      <c r="N1563" s="8">
        <f ca="1">J1563/AVERAGE(L1443:L1562)</f>
        <v>38.458570743648053</v>
      </c>
      <c r="O1563" s="13">
        <f ca="1">1/M1563-(G1563/100-(((E1563/E1443)^(1/10))-1))</f>
        <v>3.817158867903292E-3</v>
      </c>
      <c r="P1563" s="5">
        <f ca="1">((G1563/G1564+G1563/1200+((1+G1564/1200)^(-119))*(1-G1563/G1564)))</f>
        <v>1.0207257495686799</v>
      </c>
      <c r="Q1563" s="5">
        <f ca="1">Q1562*P1562*E1562/E1563</f>
        <v>32.21875680166827</v>
      </c>
      <c r="R1563" s="10">
        <f t="shared" ca="1" si="239"/>
        <v>-3.040562320055451E-3</v>
      </c>
      <c r="S1563" s="10">
        <f t="shared" ca="1" si="240"/>
        <v>3.0151305495649705E-2</v>
      </c>
      <c r="T1563" s="10">
        <f t="shared" ca="1" si="241"/>
        <v>-3.3191867815705156E-2</v>
      </c>
      <c r="U1563" s="10"/>
      <c r="V1563" s="11"/>
      <c r="W1563" s="12"/>
      <c r="X1563" s="12"/>
    </row>
    <row r="1564" spans="1:24" x14ac:dyDescent="0.2">
      <c r="A1564" s="3">
        <v>2001.03</v>
      </c>
      <c r="B1564" s="4">
        <v>1185.8499999999999</v>
      </c>
      <c r="C1564" s="1">
        <v>15.97</v>
      </c>
      <c r="D1564" s="4">
        <v>45.44</v>
      </c>
      <c r="E1564" s="4">
        <v>176.2</v>
      </c>
      <c r="F1564" s="1">
        <f t="shared" ca="1" si="246"/>
        <v>2001.208333333215</v>
      </c>
      <c r="G1564" s="5">
        <v>4.8899999999999997</v>
      </c>
      <c r="H1564" s="1">
        <f t="shared" ca="1" si="242"/>
        <v>1837.3473754256524</v>
      </c>
      <c r="I1564" s="1">
        <f t="shared" ca="1" si="243"/>
        <v>24.743801986379115</v>
      </c>
      <c r="J1564" s="6">
        <f t="shared" ca="1" si="247"/>
        <v>792287.54725945485</v>
      </c>
      <c r="K1564" s="1">
        <f t="shared" ca="1" si="244"/>
        <v>70.404405902383658</v>
      </c>
      <c r="L1564" s="6">
        <f t="shared" ca="1" si="245"/>
        <v>30359.27490615983</v>
      </c>
      <c r="M1564" s="7">
        <f t="shared" ca="1" si="238"/>
        <v>32.325837236178756</v>
      </c>
      <c r="N1564" s="8">
        <f ca="1">J1564/AVERAGE(L1444:L1563)</f>
        <v>34.675224630315917</v>
      </c>
      <c r="O1564" s="13">
        <f ca="1">1/M1564-(G1564/100-(((E1564/E1444)^(1/10))-1))</f>
        <v>9.0273687409000401E-3</v>
      </c>
      <c r="P1564" s="5">
        <f ca="1">((G1564/G1565+G1564/1200+((1+G1565/1200)^(-119))*(1-G1564/G1565)))</f>
        <v>0.98468394676896842</v>
      </c>
      <c r="Q1564" s="5">
        <f ca="1">Q1563*P1563*E1563/E1564</f>
        <v>32.811857445494709</v>
      </c>
      <c r="R1564" s="10">
        <f t="shared" ca="1" si="239"/>
        <v>4.6247634573561847E-3</v>
      </c>
      <c r="S1564" s="10">
        <f t="shared" ca="1" si="240"/>
        <v>2.9037043477599056E-2</v>
      </c>
      <c r="T1564" s="10">
        <f t="shared" ca="1" si="241"/>
        <v>-2.4412280020242871E-2</v>
      </c>
      <c r="U1564" s="10"/>
      <c r="V1564" s="11"/>
      <c r="W1564" s="12"/>
      <c r="X1564" s="12"/>
    </row>
    <row r="1565" spans="1:24" x14ac:dyDescent="0.2">
      <c r="A1565" s="3">
        <v>2001.04</v>
      </c>
      <c r="B1565" s="4">
        <v>1189.8399999999999</v>
      </c>
      <c r="C1565" s="1">
        <f ca="1">C1564*2/3+C1567/3</f>
        <v>15.876666666666665</v>
      </c>
      <c r="D1565" s="4">
        <f ca="1">(2*D1564+D1567)/3</f>
        <v>42.556666666666665</v>
      </c>
      <c r="E1565" s="4">
        <v>176.9</v>
      </c>
      <c r="F1565" s="1">
        <f t="shared" ca="1" si="246"/>
        <v>2001.2916666665483</v>
      </c>
      <c r="G1565" s="5">
        <v>5.14</v>
      </c>
      <c r="H1565" s="1">
        <f t="shared" ca="1" si="242"/>
        <v>1836.2345365743356</v>
      </c>
      <c r="I1565" s="1">
        <f t="shared" ca="1" si="243"/>
        <v>24.501852063312601</v>
      </c>
      <c r="J1565" s="6">
        <f t="shared" ca="1" si="247"/>
        <v>792688.1361747859</v>
      </c>
      <c r="K1565" s="1">
        <f t="shared" ca="1" si="244"/>
        <v>65.676075014132266</v>
      </c>
      <c r="L1565" s="6">
        <f t="shared" ca="1" si="245"/>
        <v>28351.849645172155</v>
      </c>
      <c r="M1565" s="7">
        <f t="shared" ca="1" si="238"/>
        <v>32.173901168360693</v>
      </c>
      <c r="N1565" s="8">
        <f ca="1">J1565/AVERAGE(L1445:L1564)</f>
        <v>34.496099624617514</v>
      </c>
      <c r="O1565" s="13">
        <f ca="1">1/M1565-(G1565/100-(((E1565/E1445)^(1/10))-1))</f>
        <v>6.9286425381250294E-3</v>
      </c>
      <c r="P1565" s="5">
        <f ca="1">((G1565/G1566+G1565/1200+((1+G1566/1200)^(-119))*(1-G1565/G1566)))</f>
        <v>0.98511167417526413</v>
      </c>
      <c r="Q1565" s="5">
        <f ca="1">Q1564*P1564*E1564/E1565</f>
        <v>32.18146012968986</v>
      </c>
      <c r="R1565" s="10">
        <f t="shared" ca="1" si="239"/>
        <v>6.1390162450449814E-3</v>
      </c>
      <c r="S1565" s="10">
        <f t="shared" ca="1" si="240"/>
        <v>3.0234437620741295E-2</v>
      </c>
      <c r="T1565" s="10">
        <f t="shared" ca="1" si="241"/>
        <v>-2.4095421375696313E-2</v>
      </c>
      <c r="U1565" s="10"/>
      <c r="V1565" s="11"/>
      <c r="W1565" s="12"/>
      <c r="X1565" s="12"/>
    </row>
    <row r="1566" spans="1:24" x14ac:dyDescent="0.2">
      <c r="A1566" s="3">
        <v>2001.05</v>
      </c>
      <c r="B1566" s="4">
        <v>1270.3699999999999</v>
      </c>
      <c r="C1566" s="1">
        <f ca="1">C1564/3+C1567*2/3</f>
        <v>15.783333333333331</v>
      </c>
      <c r="D1566" s="4">
        <f ca="1">(D1564+2*D1567)/3</f>
        <v>39.673333333333332</v>
      </c>
      <c r="E1566" s="4">
        <v>177.7</v>
      </c>
      <c r="F1566" s="1">
        <f t="shared" ca="1" si="246"/>
        <v>2001.3749999998815</v>
      </c>
      <c r="G1566" s="5">
        <v>5.39</v>
      </c>
      <c r="H1566" s="1">
        <f t="shared" ca="1" si="242"/>
        <v>1951.6872319077095</v>
      </c>
      <c r="I1566" s="1">
        <f t="shared" ca="1" si="243"/>
        <v>24.248156162070902</v>
      </c>
      <c r="J1566" s="6">
        <f t="shared" ca="1" si="247"/>
        <v>843400.4764749381</v>
      </c>
      <c r="K1566" s="1">
        <f t="shared" ca="1" si="244"/>
        <v>60.950697917839058</v>
      </c>
      <c r="L1566" s="6">
        <f t="shared" ca="1" si="245"/>
        <v>26339.183258957928</v>
      </c>
      <c r="M1566" s="7">
        <f t="shared" ca="1" si="238"/>
        <v>34.07464321714005</v>
      </c>
      <c r="N1566" s="8">
        <f ca="1">J1566/AVERAGE(L1446:L1565)</f>
        <v>36.517428561211958</v>
      </c>
      <c r="O1566" s="13">
        <f ca="1">1/M1566-(G1566/100-(((E1566/E1446)^(1/10))-1))</f>
        <v>2.8549355130883282E-3</v>
      </c>
      <c r="P1566" s="5">
        <f ca="1">((G1566/G1567+G1566/1200+((1+G1567/1200)^(-119))*(1-G1566/G1567)))</f>
        <v>1.0129694813165779</v>
      </c>
      <c r="Q1566" s="5">
        <f ca="1">Q1565*P1565*E1565/E1566</f>
        <v>31.559609130183045</v>
      </c>
      <c r="R1566" s="10">
        <f t="shared" ca="1" si="239"/>
        <v>1.0869349603415124E-4</v>
      </c>
      <c r="S1566" s="10">
        <f t="shared" ca="1" si="240"/>
        <v>3.456839659122668E-2</v>
      </c>
      <c r="T1566" s="10">
        <f t="shared" ca="1" si="241"/>
        <v>-3.4459703095192529E-2</v>
      </c>
      <c r="U1566" s="10"/>
      <c r="V1566" s="11"/>
      <c r="W1566" s="12"/>
      <c r="X1566" s="12"/>
    </row>
    <row r="1567" spans="1:24" x14ac:dyDescent="0.2">
      <c r="A1567" s="3">
        <v>2001.06</v>
      </c>
      <c r="B1567" s="4">
        <v>1238.71</v>
      </c>
      <c r="C1567" s="1">
        <v>15.69</v>
      </c>
      <c r="D1567" s="4">
        <v>36.79</v>
      </c>
      <c r="E1567" s="4">
        <v>178</v>
      </c>
      <c r="F1567" s="1">
        <f t="shared" ca="1" si="246"/>
        <v>2001.4583333332148</v>
      </c>
      <c r="G1567" s="5">
        <v>5.28</v>
      </c>
      <c r="H1567" s="1">
        <f t="shared" ca="1" si="242"/>
        <v>1899.8401467977526</v>
      </c>
      <c r="I1567" s="1">
        <f t="shared" ca="1" si="243"/>
        <v>24.064140842696627</v>
      </c>
      <c r="J1567" s="6">
        <f t="shared" ca="1" si="247"/>
        <v>821861.90891626175</v>
      </c>
      <c r="K1567" s="1">
        <f t="shared" ca="1" si="244"/>
        <v>56.42573241573033</v>
      </c>
      <c r="L1567" s="6">
        <f t="shared" ca="1" si="245"/>
        <v>24409.506364709472</v>
      </c>
      <c r="M1567" s="7">
        <f t="shared" ca="1" si="238"/>
        <v>33.068534411112779</v>
      </c>
      <c r="N1567" s="8">
        <f ca="1">J1567/AVERAGE(L1447:L1566)</f>
        <v>35.426859322674488</v>
      </c>
      <c r="O1567" s="13">
        <f ca="1">1/M1567-(G1567/100-(((E1567/E1447)^(1/10))-1))</f>
        <v>4.7185158539475268E-3</v>
      </c>
      <c r="P1567" s="5">
        <f ca="1">((G1567/G1568+G1567/1200+((1+G1568/1200)^(-119))*(1-G1567/G1568)))</f>
        <v>1.00748845990805</v>
      </c>
      <c r="Q1567" s="5">
        <f ca="1">Q1566*P1566*E1566/E1567</f>
        <v>31.915040687406314</v>
      </c>
      <c r="R1567" s="10">
        <f t="shared" ca="1" si="239"/>
        <v>-9.2617412017781398E-4</v>
      </c>
      <c r="S1567" s="10">
        <f t="shared" ca="1" si="240"/>
        <v>3.5285994928146991E-2</v>
      </c>
      <c r="T1567" s="10">
        <f t="shared" ca="1" si="241"/>
        <v>-3.6212169048324805E-2</v>
      </c>
      <c r="U1567" s="10"/>
      <c r="V1567" s="11"/>
      <c r="W1567" s="12"/>
      <c r="X1567" s="12"/>
    </row>
    <row r="1568" spans="1:24" x14ac:dyDescent="0.2">
      <c r="A1568" s="3">
        <v>2001.07</v>
      </c>
      <c r="B1568" s="4">
        <v>1204.45</v>
      </c>
      <c r="C1568" s="1">
        <f ca="1">C1567*2/3+C1570/3</f>
        <v>15.706666666666667</v>
      </c>
      <c r="D1568" s="4">
        <f ca="1">(2*D1567+D1570)/3</f>
        <v>33.963333333333331</v>
      </c>
      <c r="E1568" s="4">
        <v>177.5</v>
      </c>
      <c r="F1568" s="1">
        <f t="shared" ca="1" si="246"/>
        <v>2001.5416666665481</v>
      </c>
      <c r="G1568" s="5">
        <v>5.24</v>
      </c>
      <c r="H1568" s="1">
        <f t="shared" ca="1" si="242"/>
        <v>1852.4983850704225</v>
      </c>
      <c r="I1568" s="1">
        <f t="shared" ca="1" si="243"/>
        <v>24.157561239436621</v>
      </c>
      <c r="J1568" s="6">
        <f t="shared" ca="1" si="247"/>
        <v>802252.95614310796</v>
      </c>
      <c r="K1568" s="1">
        <f t="shared" ca="1" si="244"/>
        <v>52.2371374084507</v>
      </c>
      <c r="L1568" s="6">
        <f t="shared" ca="1" si="245"/>
        <v>22622.096863415187</v>
      </c>
      <c r="M1568" s="7">
        <f t="shared" ca="1" si="238"/>
        <v>32.16303868744437</v>
      </c>
      <c r="N1568" s="8">
        <f ca="1">J1568/AVERAGE(L1448:L1567)</f>
        <v>34.448593957650345</v>
      </c>
      <c r="O1568" s="13">
        <f ca="1">1/M1568-(G1568/100-(((E1568/E1448)^(1/10))-1))</f>
        <v>5.5300455517572032E-3</v>
      </c>
      <c r="P1568" s="5">
        <f ca="1">((G1568/G1569+G1568/1200+((1+G1569/1200)^(-119))*(1-G1568/G1569)))</f>
        <v>1.0254723068263334</v>
      </c>
      <c r="Q1568" s="5">
        <f ca="1">Q1567*P1567*E1567/E1568</f>
        <v>32.244609937071992</v>
      </c>
      <c r="R1568" s="10">
        <f t="shared" ca="1" si="239"/>
        <v>4.4659785179836931E-3</v>
      </c>
      <c r="S1568" s="10">
        <f t="shared" ca="1" si="240"/>
        <v>3.4389590017319671E-2</v>
      </c>
      <c r="T1568" s="10">
        <f t="shared" ca="1" si="241"/>
        <v>-2.9923611499335978E-2</v>
      </c>
      <c r="U1568" s="10"/>
      <c r="V1568" s="11"/>
      <c r="W1568" s="12"/>
      <c r="X1568" s="12"/>
    </row>
    <row r="1569" spans="1:24" x14ac:dyDescent="0.2">
      <c r="A1569" s="3">
        <v>2001.08</v>
      </c>
      <c r="B1569" s="4">
        <v>1178.5</v>
      </c>
      <c r="C1569" s="1">
        <f ca="1">C1567/3+C1570*2/3</f>
        <v>15.723333333333333</v>
      </c>
      <c r="D1569" s="4">
        <f ca="1">(D1567+2*D1570)/3</f>
        <v>31.136666666666667</v>
      </c>
      <c r="E1569" s="4">
        <v>177.5</v>
      </c>
      <c r="F1569" s="1">
        <f t="shared" ca="1" si="246"/>
        <v>2001.6249999998813</v>
      </c>
      <c r="G1569" s="5">
        <v>4.97</v>
      </c>
      <c r="H1569" s="1">
        <f t="shared" ca="1" si="242"/>
        <v>1812.5861154929578</v>
      </c>
      <c r="I1569" s="1">
        <f t="shared" ca="1" si="243"/>
        <v>24.183195323943657</v>
      </c>
      <c r="J1569" s="6">
        <f t="shared" ca="1" si="247"/>
        <v>785841.07520880376</v>
      </c>
      <c r="K1569" s="1">
        <f t="shared" ca="1" si="244"/>
        <v>47.889596676056335</v>
      </c>
      <c r="L1569" s="6">
        <f t="shared" ca="1" si="245"/>
        <v>20762.385754562114</v>
      </c>
      <c r="M1569" s="7">
        <f t="shared" ca="1" si="238"/>
        <v>31.404318760780153</v>
      </c>
      <c r="N1569" s="8">
        <f ca="1">J1569/AVERAGE(L1449:L1568)</f>
        <v>33.63139016318307</v>
      </c>
      <c r="O1569" s="13">
        <f ca="1">1/M1569-(G1569/100-(((E1569/E1449)^(1/10))-1))</f>
        <v>8.6801283126884399E-3</v>
      </c>
      <c r="P1569" s="5">
        <f ca="1">((G1569/G1570+G1569/1200+((1+G1570/1200)^(-119))*(1-G1569/G1570)))</f>
        <v>1.0231098784795749</v>
      </c>
      <c r="Q1569" s="5">
        <f ca="1">Q1568*P1568*E1568/E1569</f>
        <v>33.065954534884526</v>
      </c>
      <c r="R1569" s="10">
        <f t="shared" ca="1" si="239"/>
        <v>-4.721467214606867E-3</v>
      </c>
      <c r="S1569" s="10">
        <f t="shared" ca="1" si="240"/>
        <v>3.7976183851412326E-2</v>
      </c>
      <c r="T1569" s="10">
        <f t="shared" ca="1" si="241"/>
        <v>-4.2697651066019193E-2</v>
      </c>
      <c r="U1569" s="10"/>
      <c r="V1569" s="11"/>
      <c r="W1569" s="12"/>
      <c r="X1569" s="12"/>
    </row>
    <row r="1570" spans="1:24" x14ac:dyDescent="0.2">
      <c r="A1570" s="3">
        <v>2001.09</v>
      </c>
      <c r="B1570" s="4">
        <v>1044.6400000000001</v>
      </c>
      <c r="C1570" s="1">
        <v>15.74</v>
      </c>
      <c r="D1570" s="4">
        <v>28.31</v>
      </c>
      <c r="E1570" s="4">
        <v>178.3</v>
      </c>
      <c r="F1570" s="1">
        <f t="shared" ca="1" si="246"/>
        <v>2001.7083333332146</v>
      </c>
      <c r="G1570" s="5">
        <v>4.7300000000000004</v>
      </c>
      <c r="H1570" s="1">
        <f t="shared" ca="1" si="242"/>
        <v>1599.49441346046</v>
      </c>
      <c r="I1570" s="1">
        <f t="shared" ca="1" si="243"/>
        <v>24.100208749298933</v>
      </c>
      <c r="J1570" s="6">
        <f t="shared" ca="1" si="247"/>
        <v>694326.54448990303</v>
      </c>
      <c r="K1570" s="1">
        <f t="shared" ca="1" si="244"/>
        <v>43.346690577678061</v>
      </c>
      <c r="L1570" s="6">
        <f t="shared" ca="1" si="245"/>
        <v>18816.419507686045</v>
      </c>
      <c r="M1570" s="7">
        <f t="shared" ca="1" si="238"/>
        <v>27.667392586862501</v>
      </c>
      <c r="N1570" s="8">
        <f ca="1">J1570/AVERAGE(L1450:L1569)</f>
        <v>29.631910124299583</v>
      </c>
      <c r="O1570" s="13">
        <f ca="1">1/M1570-(G1570/100-(((E1570/E1450)^(1/10))-1))</f>
        <v>1.5392721950809533E-2</v>
      </c>
      <c r="P1570" s="5">
        <f ca="1">((G1570/G1571+G1570/1200+((1+G1571/1200)^(-119))*(1-G1570/G1571)))</f>
        <v>1.0166806203414818</v>
      </c>
      <c r="Q1570" s="5">
        <f ca="1">Q1569*P1569*E1569/E1570</f>
        <v>33.678315136648578</v>
      </c>
      <c r="R1570" s="10">
        <f t="shared" ca="1" si="239"/>
        <v>6.7289873996549954E-3</v>
      </c>
      <c r="S1570" s="10">
        <f t="shared" ca="1" si="240"/>
        <v>3.9053959337747912E-2</v>
      </c>
      <c r="T1570" s="10">
        <f t="shared" ca="1" si="241"/>
        <v>-3.2324971938092917E-2</v>
      </c>
      <c r="U1570" s="10"/>
      <c r="V1570" s="11"/>
      <c r="W1570" s="12"/>
      <c r="X1570" s="12"/>
    </row>
    <row r="1571" spans="1:24" x14ac:dyDescent="0.2">
      <c r="A1571" s="3">
        <v>2001.1</v>
      </c>
      <c r="B1571" s="4">
        <v>1076.5899999999999</v>
      </c>
      <c r="C1571" s="1">
        <f ca="1">C1570*2/3+C1573/3</f>
        <v>15.740000000000002</v>
      </c>
      <c r="D1571" s="4">
        <f ca="1">(2*D1570+D1573)/3</f>
        <v>27.103333333333335</v>
      </c>
      <c r="E1571" s="4">
        <v>177.7</v>
      </c>
      <c r="F1571" s="1">
        <f t="shared" ca="1" si="246"/>
        <v>2001.7916666665478</v>
      </c>
      <c r="G1571" s="5">
        <v>4.57</v>
      </c>
      <c r="H1571" s="1">
        <f t="shared" ca="1" si="242"/>
        <v>1653.9803025886326</v>
      </c>
      <c r="I1571" s="1">
        <f t="shared" ca="1" si="243"/>
        <v>24.181582554867756</v>
      </c>
      <c r="J1571" s="6">
        <f t="shared" ca="1" si="247"/>
        <v>718853.14386175422</v>
      </c>
      <c r="K1571" s="1">
        <f t="shared" ca="1" si="244"/>
        <v>41.639230782217226</v>
      </c>
      <c r="L1571" s="6">
        <f t="shared" ca="1" si="245"/>
        <v>18097.248140703283</v>
      </c>
      <c r="M1571" s="7">
        <f t="shared" ca="1" si="238"/>
        <v>28.577373113360114</v>
      </c>
      <c r="N1571" s="8">
        <f ca="1">J1571/AVERAGE(L1451:L1570)</f>
        <v>30.61021049571962</v>
      </c>
      <c r="O1571" s="13">
        <f ca="1">1/M1571-(G1571/100-(((E1571/E1451)^(1/10))-1))</f>
        <v>1.5346369150707008E-2</v>
      </c>
      <c r="P1571" s="5">
        <f ca="1">((G1571/G1572+G1571/1200+((1+G1572/1200)^(-119))*(1-G1571/G1572)))</f>
        <v>0.99746228642444223</v>
      </c>
      <c r="Q1571" s="5">
        <f ca="1">Q1570*P1570*E1570/E1571</f>
        <v>34.35570120979331</v>
      </c>
      <c r="R1571" s="10">
        <f t="shared" ca="1" si="239"/>
        <v>6.4392071284102848E-3</v>
      </c>
      <c r="S1571" s="10">
        <f t="shared" ca="1" si="240"/>
        <v>3.5790086566631629E-2</v>
      </c>
      <c r="T1571" s="10">
        <f t="shared" ca="1" si="241"/>
        <v>-2.9350879438221344E-2</v>
      </c>
      <c r="U1571" s="10"/>
      <c r="V1571" s="11"/>
      <c r="W1571" s="12"/>
      <c r="X1571" s="12"/>
    </row>
    <row r="1572" spans="1:24" x14ac:dyDescent="0.2">
      <c r="A1572" s="3">
        <v>2001.11</v>
      </c>
      <c r="B1572" s="4">
        <v>1129.68</v>
      </c>
      <c r="C1572" s="1">
        <f ca="1">C1570/3+C1573*2/3</f>
        <v>15.740000000000002</v>
      </c>
      <c r="D1572" s="4">
        <f ca="1">(D1570+2*D1573)/3</f>
        <v>25.896666666666665</v>
      </c>
      <c r="E1572" s="4">
        <v>177.4</v>
      </c>
      <c r="F1572" s="1">
        <f t="shared" ca="1" si="246"/>
        <v>2001.8749999998811</v>
      </c>
      <c r="G1572" s="5">
        <v>4.6500000000000004</v>
      </c>
      <c r="H1572" s="1">
        <f t="shared" ca="1" si="242"/>
        <v>1738.4781794813978</v>
      </c>
      <c r="I1572" s="1">
        <f t="shared" ca="1" si="243"/>
        <v>24.222475873731678</v>
      </c>
      <c r="J1572" s="6">
        <f t="shared" ca="1" si="247"/>
        <v>756454.920578502</v>
      </c>
      <c r="K1572" s="1">
        <f t="shared" ca="1" si="244"/>
        <v>39.852692728297626</v>
      </c>
      <c r="L1572" s="6">
        <f t="shared" ca="1" si="245"/>
        <v>17340.893816462427</v>
      </c>
      <c r="M1572" s="7">
        <f t="shared" ca="1" si="238"/>
        <v>30.005103811056824</v>
      </c>
      <c r="N1572" s="8">
        <f ca="1">J1572/AVERAGE(L1452:L1571)</f>
        <v>32.143096534852347</v>
      </c>
      <c r="O1572" s="13">
        <f ca="1">1/M1572-(G1572/100-(((E1572/E1452)^(1/10))-1))</f>
        <v>1.2409781134990854E-2</v>
      </c>
      <c r="P1572" s="5">
        <f ca="1">((G1572/G1573+G1572/1200+((1+G1573/1200)^(-119))*(1-G1572/G1573)))</f>
        <v>0.96966877558180731</v>
      </c>
      <c r="Q1572" s="5">
        <f ca="1">Q1571*P1571*E1571/E1572</f>
        <v>34.326467548102443</v>
      </c>
      <c r="R1572" s="10">
        <f t="shared" ca="1" si="239"/>
        <v>3.1638813101839691E-3</v>
      </c>
      <c r="S1572" s="10">
        <f t="shared" ca="1" si="240"/>
        <v>3.7444765406320579E-2</v>
      </c>
      <c r="T1572" s="10">
        <f t="shared" ca="1" si="241"/>
        <v>-3.428088409613661E-2</v>
      </c>
      <c r="U1572" s="10"/>
      <c r="V1572" s="11"/>
      <c r="W1572" s="12"/>
      <c r="X1572" s="12"/>
    </row>
    <row r="1573" spans="1:24" x14ac:dyDescent="0.2">
      <c r="A1573" s="3">
        <v>2001.12</v>
      </c>
      <c r="B1573" s="4">
        <v>1144.93</v>
      </c>
      <c r="C1573" s="1">
        <v>15.74</v>
      </c>
      <c r="D1573" s="4">
        <v>24.69</v>
      </c>
      <c r="E1573" s="4">
        <v>176.7</v>
      </c>
      <c r="F1573" s="1">
        <f t="shared" ca="1" si="246"/>
        <v>2001.9583333332143</v>
      </c>
      <c r="G1573" s="5">
        <v>5.09</v>
      </c>
      <c r="H1573" s="1">
        <f t="shared" ca="1" si="242"/>
        <v>1768.9265692699491</v>
      </c>
      <c r="I1573" s="1">
        <f t="shared" ca="1" si="243"/>
        <v>24.318433616298812</v>
      </c>
      <c r="J1573" s="6">
        <f t="shared" ca="1" si="247"/>
        <v>770585.56529984542</v>
      </c>
      <c r="K1573" s="1">
        <f t="shared" ca="1" si="244"/>
        <v>38.146259592529709</v>
      </c>
      <c r="L1573" s="6">
        <f t="shared" ca="1" si="245"/>
        <v>16617.398100541675</v>
      </c>
      <c r="M1573" s="7">
        <f t="shared" ca="1" si="238"/>
        <v>30.499953255020465</v>
      </c>
      <c r="N1573" s="8">
        <f ca="1">J1573/AVERAGE(L1453:L1572)</f>
        <v>32.677962674930093</v>
      </c>
      <c r="O1573" s="13">
        <f ca="1">1/M1573-(G1573/100-(((E1573/E1453)^(1/10))-1))</f>
        <v>6.9892836391996088E-3</v>
      </c>
      <c r="P1573" s="5">
        <f ca="1">((G1573/G1574+G1573/1200+((1+G1574/1200)^(-119))*(1-G1573/G1574)))</f>
        <v>1.008137626359966</v>
      </c>
      <c r="Q1573" s="5">
        <f ca="1">Q1572*P1572*E1572/E1573</f>
        <v>33.417164043949072</v>
      </c>
      <c r="R1573" s="10">
        <f t="shared" ca="1" si="239"/>
        <v>3.1054556620515594E-3</v>
      </c>
      <c r="S1573" s="10">
        <f t="shared" ca="1" si="240"/>
        <v>4.0944894595170922E-2</v>
      </c>
      <c r="T1573" s="10">
        <f t="shared" ca="1" si="241"/>
        <v>-3.7839438933119363E-2</v>
      </c>
      <c r="U1573" s="10"/>
      <c r="V1573" s="11"/>
      <c r="W1573" s="12"/>
      <c r="X1573" s="12"/>
    </row>
    <row r="1574" spans="1:24" x14ac:dyDescent="0.2">
      <c r="A1574" s="3">
        <v>2002.01</v>
      </c>
      <c r="B1574" s="4">
        <v>1140.21</v>
      </c>
      <c r="C1574" s="1">
        <f ca="1">C1573*2/3+C1576/3</f>
        <v>15.736666666666668</v>
      </c>
      <c r="D1574" s="4">
        <f ca="1">(2*D1573+D1576)/3</f>
        <v>24.693333333333332</v>
      </c>
      <c r="E1574" s="4">
        <v>177.1</v>
      </c>
      <c r="F1574" s="1">
        <f t="shared" ca="1" si="246"/>
        <v>2002.0416666665476</v>
      </c>
      <c r="G1574" s="5">
        <v>5.04</v>
      </c>
      <c r="H1574" s="1">
        <f t="shared" ca="1" si="242"/>
        <v>1757.6552830604178</v>
      </c>
      <c r="I1574" s="1">
        <f t="shared" ca="1" si="243"/>
        <v>24.2583693393563</v>
      </c>
      <c r="J1574" s="6">
        <f t="shared" ca="1" si="247"/>
        <v>766556.15665072436</v>
      </c>
      <c r="K1574" s="1">
        <f t="shared" ca="1" si="244"/>
        <v>38.065240429136075</v>
      </c>
      <c r="L1574" s="6">
        <f t="shared" ca="1" si="245"/>
        <v>16601.175831553152</v>
      </c>
      <c r="M1574" s="7">
        <f t="shared" ca="1" si="238"/>
        <v>30.277204433096006</v>
      </c>
      <c r="N1574" s="8">
        <f ca="1">J1574/AVERAGE(L1454:L1573)</f>
        <v>32.445677897691255</v>
      </c>
      <c r="O1574" s="13">
        <f ca="1">1/M1574-(G1574/100-(((E1574/E1454)^(1/10))-1))</f>
        <v>7.8137269027388351E-3</v>
      </c>
      <c r="P1574" s="5">
        <f ca="1">((G1574/G1575+G1574/1200+((1+G1575/1200)^(-119))*(1-G1574/G1575)))</f>
        <v>1.0143899309217241</v>
      </c>
      <c r="Q1574" s="5">
        <f ca="1">Q1573*P1573*E1573/E1574</f>
        <v>33.61300986765773</v>
      </c>
      <c r="R1574" s="10">
        <f t="shared" ca="1" si="239"/>
        <v>7.8905068108026111E-3</v>
      </c>
      <c r="S1574" s="10">
        <f t="shared" ca="1" si="240"/>
        <v>4.0145010048437957E-2</v>
      </c>
      <c r="T1574" s="10">
        <f t="shared" ca="1" si="241"/>
        <v>-3.2254503237635346E-2</v>
      </c>
      <c r="U1574" s="10"/>
      <c r="V1574" s="11"/>
      <c r="W1574" s="12"/>
      <c r="X1574" s="12"/>
    </row>
    <row r="1575" spans="1:24" x14ac:dyDescent="0.2">
      <c r="A1575" s="3">
        <v>2002.02</v>
      </c>
      <c r="B1575" s="4">
        <v>1100.67</v>
      </c>
      <c r="C1575" s="1">
        <f ca="1">C1573/3+C1576*2/3</f>
        <v>15.733333333333334</v>
      </c>
      <c r="D1575" s="4">
        <f ca="1">(D1573+2*D1576)/3</f>
        <v>24.696666666666669</v>
      </c>
      <c r="E1575" s="4">
        <v>177.8</v>
      </c>
      <c r="F1575" s="1">
        <f t="shared" ca="1" si="246"/>
        <v>2002.1249999998809</v>
      </c>
      <c r="G1575" s="5">
        <v>4.91</v>
      </c>
      <c r="H1575" s="1">
        <f t="shared" ca="1" si="242"/>
        <v>1690.0236895950507</v>
      </c>
      <c r="I1575" s="1">
        <f t="shared" ca="1" si="243"/>
        <v>24.157745781777276</v>
      </c>
      <c r="J1575" s="6">
        <f t="shared" ca="1" si="247"/>
        <v>737938.35782724002</v>
      </c>
      <c r="K1575" s="1">
        <f t="shared" ca="1" si="244"/>
        <v>37.920495444319464</v>
      </c>
      <c r="L1575" s="6">
        <f t="shared" ca="1" si="245"/>
        <v>16557.749047222816</v>
      </c>
      <c r="M1575" s="7">
        <f t="shared" ca="1" si="238"/>
        <v>29.085704152008436</v>
      </c>
      <c r="N1575" s="8">
        <f ca="1">J1575/AVERAGE(L1455:L1574)</f>
        <v>31.176385637974668</v>
      </c>
      <c r="O1575" s="13">
        <f ca="1">1/M1575-(G1575/100-(((E1575/E1455)^(1/10))-1))</f>
        <v>1.0500638782444588E-2</v>
      </c>
      <c r="P1575" s="5">
        <f ca="1">((G1575/G1576+G1575/1200+((1+G1576/1200)^(-119))*(1-G1575/G1576)))</f>
        <v>0.97557538102605568</v>
      </c>
      <c r="Q1575" s="5">
        <f ca="1">Q1574*P1574*E1574/E1575</f>
        <v>33.962459786237453</v>
      </c>
      <c r="R1575" s="10">
        <f t="shared" ca="1" si="239"/>
        <v>1.5422889034006682E-2</v>
      </c>
      <c r="S1575" s="10">
        <f t="shared" ca="1" si="240"/>
        <v>3.8783770458147959E-2</v>
      </c>
      <c r="T1575" s="10">
        <f t="shared" ca="1" si="241"/>
        <v>-2.3360881424141278E-2</v>
      </c>
      <c r="U1575" s="10"/>
      <c r="V1575" s="11"/>
      <c r="W1575" s="12"/>
      <c r="X1575" s="12"/>
    </row>
    <row r="1576" spans="1:24" x14ac:dyDescent="0.2">
      <c r="A1576" s="3">
        <v>2002.03</v>
      </c>
      <c r="B1576" s="4">
        <v>1153.79</v>
      </c>
      <c r="C1576" s="1">
        <v>15.73</v>
      </c>
      <c r="D1576" s="4">
        <v>24.7</v>
      </c>
      <c r="E1576" s="4">
        <v>178.8</v>
      </c>
      <c r="F1576" s="1">
        <f t="shared" ca="1" si="246"/>
        <v>2002.2083333332141</v>
      </c>
      <c r="G1576" s="5">
        <v>5.28</v>
      </c>
      <c r="H1576" s="1">
        <f t="shared" ca="1" si="242"/>
        <v>1761.6785870805365</v>
      </c>
      <c r="I1576" s="1">
        <f t="shared" ca="1" si="243"/>
        <v>24.017545805369128</v>
      </c>
      <c r="J1576" s="6">
        <f t="shared" ca="1" si="247"/>
        <v>770099.95024036011</v>
      </c>
      <c r="K1576" s="1">
        <f t="shared" ca="1" si="244"/>
        <v>37.713501677852342</v>
      </c>
      <c r="L1576" s="6">
        <f t="shared" ca="1" si="245"/>
        <v>16486.075257141158</v>
      </c>
      <c r="M1576" s="7">
        <f t="shared" ca="1" si="238"/>
        <v>30.292130640918682</v>
      </c>
      <c r="N1576" s="8">
        <f ca="1">J1576/AVERAGE(L1456:L1575)</f>
        <v>32.475809252847981</v>
      </c>
      <c r="O1576" s="13">
        <f ca="1">1/M1576-(G1576/100-(((E1576/E1456)^(1/10))-1))</f>
        <v>5.4898769415986301E-3</v>
      </c>
      <c r="P1576" s="5">
        <f ca="1">((G1576/G1577+G1576/1200+((1+G1577/1200)^(-119))*(1-G1576/G1577)))</f>
        <v>1.0098121952753996</v>
      </c>
      <c r="Q1576" s="5">
        <f ca="1">Q1575*P1575*E1575/E1576</f>
        <v>32.947632377824029</v>
      </c>
      <c r="R1576" s="10">
        <f t="shared" ca="1" si="239"/>
        <v>1.3213994035881971E-2</v>
      </c>
      <c r="S1576" s="10">
        <f t="shared" ca="1" si="240"/>
        <v>3.9453964822458554E-2</v>
      </c>
      <c r="T1576" s="10">
        <f t="shared" ca="1" si="241"/>
        <v>-2.6239970786576583E-2</v>
      </c>
      <c r="U1576" s="10"/>
      <c r="V1576" s="11"/>
      <c r="W1576" s="12"/>
      <c r="X1576" s="12"/>
    </row>
    <row r="1577" spans="1:24" x14ac:dyDescent="0.2">
      <c r="A1577" s="3">
        <v>2002.04</v>
      </c>
      <c r="B1577" s="4">
        <v>1111.93</v>
      </c>
      <c r="C1577" s="1">
        <f ca="1">C1576*2/3+C1579/3</f>
        <v>15.833333333333332</v>
      </c>
      <c r="D1577" s="4">
        <f ca="1">(2*D1576+D1579)/3</f>
        <v>25.38</v>
      </c>
      <c r="E1577" s="4">
        <v>179.8</v>
      </c>
      <c r="F1577" s="1">
        <f t="shared" ca="1" si="246"/>
        <v>2002.2916666665474</v>
      </c>
      <c r="G1577" s="5">
        <v>5.21</v>
      </c>
      <c r="H1577" s="1">
        <f t="shared" ca="1" si="242"/>
        <v>1688.3216117352613</v>
      </c>
      <c r="I1577" s="1">
        <f t="shared" ca="1" si="243"/>
        <v>24.040864849833145</v>
      </c>
      <c r="J1577" s="6">
        <f t="shared" ca="1" si="247"/>
        <v>738908.45988331782</v>
      </c>
      <c r="K1577" s="1">
        <f t="shared" ca="1" si="244"/>
        <v>38.536241045606218</v>
      </c>
      <c r="L1577" s="6">
        <f t="shared" ca="1" si="245"/>
        <v>16865.717007220421</v>
      </c>
      <c r="M1577" s="7">
        <f t="shared" ca="1" si="238"/>
        <v>29.005883253118693</v>
      </c>
      <c r="N1577" s="8">
        <f ca="1">J1577/AVERAGE(L1457:L1576)</f>
        <v>31.104690399704129</v>
      </c>
      <c r="O1577" s="13">
        <f ca="1">1/M1577-(G1577/100-(((E1577/E1457)^(1/10))-1))</f>
        <v>8.0785808107927057E-3</v>
      </c>
      <c r="P1577" s="5">
        <f ca="1">((G1577/G1578+G1577/1200+((1+G1578/1200)^(-119))*(1-G1577/G1578)))</f>
        <v>1.0082163411245575</v>
      </c>
      <c r="Q1577" s="5">
        <f ca="1">Q1576*P1576*E1576/E1577</f>
        <v>33.085876926180333</v>
      </c>
      <c r="R1577" s="10">
        <f t="shared" ca="1" si="239"/>
        <v>1.7068177540057627E-2</v>
      </c>
      <c r="S1577" s="10">
        <f t="shared" ca="1" si="240"/>
        <v>4.000361897021687E-2</v>
      </c>
      <c r="T1577" s="10">
        <f t="shared" ca="1" si="241"/>
        <v>-2.2935441430159242E-2</v>
      </c>
      <c r="U1577" s="10"/>
      <c r="V1577" s="11"/>
      <c r="W1577" s="12"/>
      <c r="X1577" s="12"/>
    </row>
    <row r="1578" spans="1:24" x14ac:dyDescent="0.2">
      <c r="A1578" s="3">
        <v>2002.05</v>
      </c>
      <c r="B1578" s="4">
        <v>1079.25</v>
      </c>
      <c r="C1578" s="1">
        <f ca="1">C1576/3+C1579*2/3</f>
        <v>15.936666666666667</v>
      </c>
      <c r="D1578" s="4">
        <f ca="1">(D1576+2*D1579)/3</f>
        <v>26.06</v>
      </c>
      <c r="E1578" s="4">
        <v>179.8</v>
      </c>
      <c r="F1578" s="1">
        <f t="shared" ca="1" si="246"/>
        <v>2002.3749999998806</v>
      </c>
      <c r="G1578" s="5">
        <v>5.16</v>
      </c>
      <c r="H1578" s="1">
        <f t="shared" ca="1" si="242"/>
        <v>1638.7012666852056</v>
      </c>
      <c r="I1578" s="1">
        <f t="shared" ca="1" si="243"/>
        <v>24.197763125695214</v>
      </c>
      <c r="J1578" s="6">
        <f t="shared" ca="1" si="247"/>
        <v>718074.21943311696</v>
      </c>
      <c r="K1578" s="1">
        <f t="shared" ca="1" si="244"/>
        <v>39.568732925472744</v>
      </c>
      <c r="L1578" s="6">
        <f t="shared" ca="1" si="245"/>
        <v>17338.905868359536</v>
      </c>
      <c r="M1578" s="7">
        <f t="shared" ca="1" si="238"/>
        <v>28.128107508688348</v>
      </c>
      <c r="N1578" s="8">
        <f ca="1">J1578/AVERAGE(L1458:L1577)</f>
        <v>30.171984137541511</v>
      </c>
      <c r="O1578" s="13">
        <f ca="1">1/M1578-(G1578/100-(((E1578/E1458)^(1/10))-1))</f>
        <v>9.5075054739182513E-3</v>
      </c>
      <c r="P1578" s="5">
        <f ca="1">((G1578/G1579+G1578/1200+((1+G1579/1200)^(-119))*(1-G1578/G1579)))</f>
        <v>1.0223118312731163</v>
      </c>
      <c r="Q1578" s="5">
        <f ca="1">Q1577*P1577*E1577/E1578</f>
        <v>33.357721777410958</v>
      </c>
      <c r="R1578" s="10">
        <f t="shared" ca="1" si="239"/>
        <v>1.6905259625435543E-2</v>
      </c>
      <c r="S1578" s="10">
        <f t="shared" ca="1" si="240"/>
        <v>4.1783162308777655E-2</v>
      </c>
      <c r="T1578" s="10">
        <f t="shared" ca="1" si="241"/>
        <v>-2.4877902683342112E-2</v>
      </c>
      <c r="U1578" s="10"/>
      <c r="V1578" s="11"/>
      <c r="W1578" s="12"/>
      <c r="X1578" s="12"/>
    </row>
    <row r="1579" spans="1:24" x14ac:dyDescent="0.2">
      <c r="A1579" s="3">
        <v>2002.06</v>
      </c>
      <c r="B1579" s="4">
        <v>1014.02</v>
      </c>
      <c r="C1579" s="1">
        <v>16.04</v>
      </c>
      <c r="D1579" s="4">
        <v>26.74</v>
      </c>
      <c r="E1579" s="4">
        <v>179.9</v>
      </c>
      <c r="F1579" s="1">
        <f t="shared" ca="1" si="246"/>
        <v>2002.4583333332139</v>
      </c>
      <c r="G1579" s="5">
        <v>4.93</v>
      </c>
      <c r="H1579" s="1">
        <f t="shared" ca="1" si="242"/>
        <v>1538.8021237354083</v>
      </c>
      <c r="I1579" s="1">
        <f t="shared" ca="1" si="243"/>
        <v>24.341123513062808</v>
      </c>
      <c r="J1579" s="6">
        <f t="shared" ca="1" si="247"/>
        <v>675187.55093599088</v>
      </c>
      <c r="K1579" s="1">
        <f t="shared" ca="1" si="244"/>
        <v>40.578656031128396</v>
      </c>
      <c r="L1579" s="6">
        <f t="shared" ca="1" si="245"/>
        <v>17804.890546565548</v>
      </c>
      <c r="M1579" s="7">
        <f t="shared" ca="1" si="238"/>
        <v>26.387672541183363</v>
      </c>
      <c r="N1579" s="8">
        <f ca="1">J1579/AVERAGE(L1459:L1578)</f>
        <v>28.315227417431334</v>
      </c>
      <c r="O1579" s="13">
        <f ca="1">1/M1579-(G1579/100-(((E1579/E1459)^(1/10))-1))</f>
        <v>1.3843029904263129E-2</v>
      </c>
      <c r="P1579" s="5">
        <f ca="1">((G1579/G1580+G1579/1200+((1+G1580/1200)^(-119))*(1-G1579/G1580)))</f>
        <v>1.0263194975144518</v>
      </c>
      <c r="Q1579" s="5">
        <f ca="1">Q1578*P1578*E1578/E1579</f>
        <v>34.083037554186035</v>
      </c>
      <c r="R1579" s="10">
        <f t="shared" ca="1" si="239"/>
        <v>2.2153703784095979E-2</v>
      </c>
      <c r="S1579" s="10">
        <f t="shared" ca="1" si="240"/>
        <v>4.1551593814674881E-2</v>
      </c>
      <c r="T1579" s="10">
        <f t="shared" ca="1" si="241"/>
        <v>-1.9397890030578901E-2</v>
      </c>
      <c r="U1579" s="10"/>
      <c r="V1579" s="11"/>
      <c r="W1579" s="12"/>
      <c r="X1579" s="12"/>
    </row>
    <row r="1580" spans="1:24" x14ac:dyDescent="0.2">
      <c r="A1580" s="3">
        <v>2002.07</v>
      </c>
      <c r="B1580" s="4">
        <v>903.59</v>
      </c>
      <c r="C1580" s="1">
        <f ca="1">C1579*2/3+C1582/3</f>
        <v>15.96</v>
      </c>
      <c r="D1580" s="4">
        <f ca="1">(2*D1579+D1582)/3</f>
        <v>27.84</v>
      </c>
      <c r="E1580" s="4">
        <v>180.1</v>
      </c>
      <c r="F1580" s="1">
        <f t="shared" ca="1" si="246"/>
        <v>2002.5416666665471</v>
      </c>
      <c r="G1580" s="5">
        <v>4.6500000000000004</v>
      </c>
      <c r="H1580" s="1">
        <f t="shared" ca="1" si="242"/>
        <v>1369.6989493059411</v>
      </c>
      <c r="I1580" s="1">
        <f t="shared" ca="1" si="243"/>
        <v>24.192825541365909</v>
      </c>
      <c r="J1580" s="6">
        <f t="shared" ca="1" si="247"/>
        <v>601873.9442635579</v>
      </c>
      <c r="K1580" s="1">
        <f t="shared" ca="1" si="244"/>
        <v>42.201018989450304</v>
      </c>
      <c r="L1580" s="6">
        <f t="shared" ca="1" si="245"/>
        <v>18543.997397378735</v>
      </c>
      <c r="M1580" s="7">
        <f t="shared" ca="1" si="238"/>
        <v>23.463120467431452</v>
      </c>
      <c r="N1580" s="8">
        <f ca="1">J1580/AVERAGE(L1460:L1579)</f>
        <v>25.189619576345258</v>
      </c>
      <c r="O1580" s="13">
        <f ca="1">1/M1580-(G1580/100-(((E1580/E1460)^(1/10))-1))</f>
        <v>2.1261397043573486E-2</v>
      </c>
      <c r="P1580" s="5">
        <f ca="1">((G1580/G1581+G1580/1200+((1+G1581/1200)^(-119))*(1-G1580/G1581)))</f>
        <v>1.0353744093209243</v>
      </c>
      <c r="Q1580" s="5">
        <f ca="1">Q1579*P1579*E1579/E1580</f>
        <v>34.941240794838841</v>
      </c>
      <c r="R1580" s="10">
        <f t="shared" ca="1" si="239"/>
        <v>3.7123546768372595E-2</v>
      </c>
      <c r="S1580" s="10">
        <f t="shared" ca="1" si="240"/>
        <v>4.0130129867655073E-2</v>
      </c>
      <c r="T1580" s="10">
        <f t="shared" ca="1" si="241"/>
        <v>-3.0065830992824782E-3</v>
      </c>
      <c r="U1580" s="10"/>
      <c r="V1580" s="11"/>
      <c r="W1580" s="12"/>
      <c r="X1580" s="12"/>
    </row>
    <row r="1581" spans="1:24" x14ac:dyDescent="0.2">
      <c r="A1581" s="3">
        <v>2002.08</v>
      </c>
      <c r="B1581" s="4">
        <v>912.55</v>
      </c>
      <c r="C1581" s="1">
        <f ca="1">C1579/3+C1582*2/3</f>
        <v>15.879999999999999</v>
      </c>
      <c r="D1581" s="4">
        <f ca="1">(D1579+2*D1582)/3</f>
        <v>28.939999999999998</v>
      </c>
      <c r="E1581" s="4">
        <v>180.7</v>
      </c>
      <c r="F1581" s="1">
        <f t="shared" ca="1" si="246"/>
        <v>2002.6249999998804</v>
      </c>
      <c r="G1581" s="5">
        <v>4.26</v>
      </c>
      <c r="H1581" s="1">
        <f t="shared" ca="1" si="242"/>
        <v>1378.687812119535</v>
      </c>
      <c r="I1581" s="1">
        <f t="shared" ca="1" si="243"/>
        <v>23.991630547869395</v>
      </c>
      <c r="J1581" s="6">
        <f t="shared" ca="1" si="247"/>
        <v>606702.37055996642</v>
      </c>
      <c r="K1581" s="1">
        <f t="shared" ca="1" si="244"/>
        <v>43.722782623132261</v>
      </c>
      <c r="L1581" s="6">
        <f t="shared" ca="1" si="245"/>
        <v>19240.55296039168</v>
      </c>
      <c r="M1581" s="7">
        <f t="shared" ca="1" si="238"/>
        <v>23.58871352884238</v>
      </c>
      <c r="N1581" s="8">
        <f ca="1">J1581/AVERAGE(L1461:L1580)</f>
        <v>25.335997073986565</v>
      </c>
      <c r="O1581" s="13">
        <f ca="1">1/M1581-(G1581/100-(((E1581/E1461)^(1/10))-1))</f>
        <v>2.498399264549684E-2</v>
      </c>
      <c r="P1581" s="5">
        <f ca="1">((G1581/G1582+G1581/1200+((1+G1582/1200)^(-119))*(1-G1581/G1582)))</f>
        <v>1.0356261870042687</v>
      </c>
      <c r="Q1581" s="5">
        <f ca="1">Q1580*P1580*E1580/E1581</f>
        <v>36.057142808280304</v>
      </c>
      <c r="R1581" s="10">
        <f t="shared" ca="1" si="239"/>
        <v>3.9179176192103871E-2</v>
      </c>
      <c r="S1581" s="10">
        <f t="shared" ca="1" si="240"/>
        <v>3.4995989194479771E-2</v>
      </c>
      <c r="T1581" s="10">
        <f t="shared" ca="1" si="241"/>
        <v>4.1831869976240998E-3</v>
      </c>
      <c r="U1581" s="10"/>
      <c r="V1581" s="11"/>
      <c r="W1581" s="12"/>
      <c r="X1581" s="12"/>
    </row>
    <row r="1582" spans="1:24" x14ac:dyDescent="0.2">
      <c r="A1582" s="3">
        <v>2002.09</v>
      </c>
      <c r="B1582" s="4">
        <v>867.81</v>
      </c>
      <c r="C1582" s="1">
        <v>15.8</v>
      </c>
      <c r="D1582" s="4">
        <v>30.04</v>
      </c>
      <c r="E1582" s="4">
        <v>181</v>
      </c>
      <c r="F1582" s="1">
        <f t="shared" ca="1" si="246"/>
        <v>2002.7083333332137</v>
      </c>
      <c r="G1582" s="5">
        <v>3.87</v>
      </c>
      <c r="H1582" s="1">
        <f t="shared" ca="1" si="242"/>
        <v>1308.9211791712705</v>
      </c>
      <c r="I1582" s="1">
        <f t="shared" ca="1" si="243"/>
        <v>23.831201104972376</v>
      </c>
      <c r="J1582" s="6">
        <f t="shared" ca="1" si="247"/>
        <v>576874.94282960473</v>
      </c>
      <c r="K1582" s="1">
        <f t="shared" ca="1" si="244"/>
        <v>45.309448176795577</v>
      </c>
      <c r="L1582" s="6">
        <f t="shared" ca="1" si="245"/>
        <v>19969.029260553954</v>
      </c>
      <c r="M1582" s="7">
        <f t="shared" ca="1" si="238"/>
        <v>22.365036801224342</v>
      </c>
      <c r="N1582" s="8">
        <f ca="1">J1582/AVERAGE(L1462:L1581)</f>
        <v>24.033754017347938</v>
      </c>
      <c r="O1582" s="13">
        <f ca="1">1/M1582-(G1582/100-(((E1582/E1462)^(1/10))-1))</f>
        <v>3.1082925210663741E-2</v>
      </c>
      <c r="P1582" s="5">
        <f ca="1">((G1582/G1583+G1582/1200+((1+G1583/1200)^(-119))*(1-G1582/G1583)))</f>
        <v>0.99748650991017018</v>
      </c>
      <c r="Q1582" s="5">
        <f ca="1">Q1581*P1581*E1581/E1582</f>
        <v>37.279828965027377</v>
      </c>
      <c r="R1582" s="10">
        <f t="shared" ca="1" si="239"/>
        <v>4.7080767227533959E-2</v>
      </c>
      <c r="S1582" s="10">
        <f t="shared" ca="1" si="240"/>
        <v>3.0859464967863071E-2</v>
      </c>
      <c r="T1582" s="10">
        <f t="shared" ca="1" si="241"/>
        <v>1.6221302259670889E-2</v>
      </c>
      <c r="U1582" s="10"/>
      <c r="V1582" s="11"/>
      <c r="W1582" s="12"/>
      <c r="X1582" s="12"/>
    </row>
    <row r="1583" spans="1:24" x14ac:dyDescent="0.2">
      <c r="A1583" s="3">
        <v>2002.1</v>
      </c>
      <c r="B1583" s="4">
        <v>854.63</v>
      </c>
      <c r="C1583" s="1">
        <f ca="1">C1582*2/3+C1585/3</f>
        <v>15.89</v>
      </c>
      <c r="D1583" s="4">
        <f ca="1">(2*D1582+D1585)/3</f>
        <v>29.223333333333333</v>
      </c>
      <c r="E1583" s="4">
        <v>181.3</v>
      </c>
      <c r="F1583" s="1">
        <f t="shared" ca="1" si="246"/>
        <v>2002.7916666665469</v>
      </c>
      <c r="G1583" s="5">
        <v>3.94</v>
      </c>
      <c r="H1583" s="1">
        <f t="shared" ca="1" si="242"/>
        <v>1286.908736293436</v>
      </c>
      <c r="I1583" s="1">
        <f t="shared" ca="1" si="243"/>
        <v>23.92728996138996</v>
      </c>
      <c r="J1583" s="6">
        <f t="shared" ca="1" si="247"/>
        <v>568052.27847969823</v>
      </c>
      <c r="K1583" s="1">
        <f t="shared" ca="1" si="244"/>
        <v>44.004730667402086</v>
      </c>
      <c r="L1583" s="6">
        <f t="shared" ca="1" si="245"/>
        <v>19424.056123435537</v>
      </c>
      <c r="M1583" s="7">
        <f t="shared" ca="1" si="238"/>
        <v>21.956233863659087</v>
      </c>
      <c r="N1583" s="8">
        <f ca="1">J1583/AVERAGE(L1463:L1582)</f>
        <v>23.606572751994396</v>
      </c>
      <c r="O1583" s="13">
        <f ca="1">1/M1583-(G1583/100-(((E1583/E1463)^(1/10))-1))</f>
        <v>3.1023120090339085E-2</v>
      </c>
      <c r="P1583" s="5">
        <f ca="1">((G1583/G1584+G1583/1200+((1+G1584/1200)^(-119))*(1-G1583/G1584)))</f>
        <v>0.99431179749023912</v>
      </c>
      <c r="Q1583" s="5">
        <f ca="1">Q1582*P1582*E1582/E1583</f>
        <v>37.124594008116681</v>
      </c>
      <c r="R1583" s="10">
        <f t="shared" ca="1" si="239"/>
        <v>4.8511989709715708E-2</v>
      </c>
      <c r="S1583" s="10">
        <f t="shared" ca="1" si="240"/>
        <v>3.1196084467564056E-2</v>
      </c>
      <c r="T1583" s="10">
        <f t="shared" ca="1" si="241"/>
        <v>1.7315905242151652E-2</v>
      </c>
      <c r="U1583" s="10"/>
      <c r="V1583" s="11"/>
      <c r="W1583" s="12"/>
      <c r="X1583" s="12"/>
    </row>
    <row r="1584" spans="1:24" x14ac:dyDescent="0.2">
      <c r="A1584" s="3">
        <v>2002.11</v>
      </c>
      <c r="B1584" s="4">
        <v>909.93</v>
      </c>
      <c r="C1584" s="1">
        <f ca="1">C1582/3+C1585*2/3</f>
        <v>15.98</v>
      </c>
      <c r="D1584" s="4">
        <f ca="1">(D1582+2*D1585)/3</f>
        <v>28.406666666666666</v>
      </c>
      <c r="E1584" s="4">
        <v>181.3</v>
      </c>
      <c r="F1584" s="1">
        <f t="shared" ca="1" si="246"/>
        <v>2002.8749999998802</v>
      </c>
      <c r="G1584" s="5">
        <v>4.05</v>
      </c>
      <c r="H1584" s="1">
        <f t="shared" ca="1" si="242"/>
        <v>1370.1799216216214</v>
      </c>
      <c r="I1584" s="1">
        <f t="shared" ca="1" si="243"/>
        <v>24.062812686155542</v>
      </c>
      <c r="J1584" s="6">
        <f t="shared" ca="1" si="247"/>
        <v>605694.00330108614</v>
      </c>
      <c r="K1584" s="1">
        <f t="shared" ca="1" si="244"/>
        <v>42.774987424158844</v>
      </c>
      <c r="L1584" s="6">
        <f t="shared" ca="1" si="245"/>
        <v>18908.869532571574</v>
      </c>
      <c r="M1584" s="7">
        <f t="shared" ca="1" si="238"/>
        <v>23.348396502725134</v>
      </c>
      <c r="N1584" s="8">
        <f ca="1">J1584/AVERAGE(L1464:L1583)</f>
        <v>25.114358041300338</v>
      </c>
      <c r="O1584" s="13">
        <f ca="1">1/M1584-(G1584/100-(((E1584/E1464)^(1/10))-1))</f>
        <v>2.7063021565630264E-2</v>
      </c>
      <c r="P1584" s="5">
        <f ca="1">((G1584/G1585+G1584/1200+((1+G1585/1200)^(-119))*(1-G1584/G1585)))</f>
        <v>1.0050077075830828</v>
      </c>
      <c r="Q1584" s="5">
        <f ca="1">Q1583*P1583*E1583/E1584</f>
        <v>36.913421799305858</v>
      </c>
      <c r="R1584" s="10">
        <f t="shared" ca="1" si="239"/>
        <v>3.9308477859257396E-2</v>
      </c>
      <c r="S1584" s="10">
        <f t="shared" ca="1" si="240"/>
        <v>3.3363706824877992E-2</v>
      </c>
      <c r="T1584" s="10">
        <f t="shared" ca="1" si="241"/>
        <v>5.9447710343794036E-3</v>
      </c>
      <c r="U1584" s="10"/>
      <c r="V1584" s="11"/>
      <c r="W1584" s="12"/>
      <c r="X1584" s="12"/>
    </row>
    <row r="1585" spans="1:24" x14ac:dyDescent="0.2">
      <c r="A1585" s="3">
        <v>2002.12</v>
      </c>
      <c r="B1585" s="4">
        <v>899.18</v>
      </c>
      <c r="C1585" s="1">
        <v>16.07</v>
      </c>
      <c r="D1585" s="4">
        <v>27.59</v>
      </c>
      <c r="E1585" s="4">
        <v>180.9</v>
      </c>
      <c r="F1585" s="1">
        <f t="shared" ca="1" si="246"/>
        <v>2002.9583333332134</v>
      </c>
      <c r="G1585" s="5">
        <v>4.03</v>
      </c>
      <c r="H1585" s="1">
        <f t="shared" ca="1" si="242"/>
        <v>1356.9863877280263</v>
      </c>
      <c r="I1585" s="1">
        <f t="shared" ca="1" si="243"/>
        <v>24.251841956882252</v>
      </c>
      <c r="J1585" s="6">
        <f t="shared" ca="1" si="247"/>
        <v>600755.13020026952</v>
      </c>
      <c r="K1585" s="1">
        <f t="shared" ca="1" si="244"/>
        <v>41.637107628524042</v>
      </c>
      <c r="L1585" s="6">
        <f t="shared" ca="1" si="245"/>
        <v>18433.277032658018</v>
      </c>
      <c r="M1585" s="7">
        <f t="shared" ca="1" si="238"/>
        <v>23.101442537685646</v>
      </c>
      <c r="N1585" s="8">
        <f ca="1">J1585/AVERAGE(L1465:L1584)</f>
        <v>24.860432504266157</v>
      </c>
      <c r="O1585" s="13">
        <f ca="1">1/M1585-(G1585/100-(((E1585/E1465)^(1/10))-1))</f>
        <v>2.7566733863023933E-2</v>
      </c>
      <c r="P1585" s="5">
        <f ca="1">((G1585/G1586+G1585/1200+((1+G1586/1200)^(-119))*(1-G1585/G1586)))</f>
        <v>1.0017271449982252</v>
      </c>
      <c r="Q1585" s="5">
        <f ca="1">Q1584*P1584*E1584/E1585</f>
        <v>37.180303876894627</v>
      </c>
      <c r="R1585" s="10">
        <f t="shared" ca="1" si="239"/>
        <v>4.2685327215542523E-2</v>
      </c>
      <c r="S1585" s="10">
        <f t="shared" ca="1" si="240"/>
        <v>3.2380151210893438E-2</v>
      </c>
      <c r="T1585" s="10">
        <f t="shared" ca="1" si="241"/>
        <v>1.0305176004649086E-2</v>
      </c>
      <c r="U1585" s="10"/>
      <c r="V1585" s="11"/>
      <c r="W1585" s="12"/>
      <c r="X1585" s="12"/>
    </row>
    <row r="1586" spans="1:24" x14ac:dyDescent="0.2">
      <c r="A1586" s="3">
        <v>2003.01</v>
      </c>
      <c r="B1586" s="4">
        <v>895.84</v>
      </c>
      <c r="C1586" s="1">
        <f ca="1">C1585*2/3+C1588/3</f>
        <v>16.119999999999997</v>
      </c>
      <c r="D1586" s="4">
        <f ca="1">(2*D1585+D1588)/3</f>
        <v>28.5</v>
      </c>
      <c r="E1586" s="4">
        <v>181.7</v>
      </c>
      <c r="F1586" s="1">
        <f t="shared" ca="1" si="246"/>
        <v>2003.0416666665467</v>
      </c>
      <c r="G1586" s="5">
        <v>4.05</v>
      </c>
      <c r="H1586" s="1">
        <f t="shared" ca="1" si="242"/>
        <v>1345.9934370941112</v>
      </c>
      <c r="I1586" s="1">
        <f t="shared" ca="1" si="243"/>
        <v>24.220189102916894</v>
      </c>
      <c r="J1586" s="6">
        <f t="shared" ca="1" si="247"/>
        <v>596781.95997054456</v>
      </c>
      <c r="K1586" s="1">
        <f t="shared" ca="1" si="244"/>
        <v>42.821053935057783</v>
      </c>
      <c r="L1586" s="6">
        <f t="shared" ca="1" si="245"/>
        <v>18985.852227139352</v>
      </c>
      <c r="M1586" s="7">
        <f t="shared" ca="1" si="238"/>
        <v>22.898348576613227</v>
      </c>
      <c r="N1586" s="8">
        <f ca="1">J1586/AVERAGE(L1466:L1585)</f>
        <v>24.653867027835656</v>
      </c>
      <c r="O1586" s="13">
        <f ca="1">1/M1586-(G1586/100-(((E1586/E1466)^(1/10))-1))</f>
        <v>2.7698583136729467E-2</v>
      </c>
      <c r="P1586" s="5">
        <f ca="1">((G1586/G1587+G1586/1200+((1+G1587/1200)^(-119))*(1-G1586/G1587)))</f>
        <v>1.0156947309972999</v>
      </c>
      <c r="Q1586" s="5">
        <f ca="1">Q1585*P1585*E1585/E1586</f>
        <v>37.08053717768712</v>
      </c>
      <c r="R1586" s="10">
        <f t="shared" ca="1" si="239"/>
        <v>4.7440395385840217E-2</v>
      </c>
      <c r="S1586" s="10">
        <f t="shared" ca="1" si="240"/>
        <v>3.0718331825776879E-2</v>
      </c>
      <c r="T1586" s="10">
        <f t="shared" ca="1" si="241"/>
        <v>1.6722063560063338E-2</v>
      </c>
      <c r="U1586" s="10"/>
      <c r="V1586" s="11"/>
      <c r="W1586" s="12"/>
      <c r="X1586" s="12"/>
    </row>
    <row r="1587" spans="1:24" x14ac:dyDescent="0.2">
      <c r="A1587" s="3">
        <v>2003.02</v>
      </c>
      <c r="B1587" s="4">
        <v>837.03</v>
      </c>
      <c r="C1587" s="1">
        <f ca="1">C1585/3+C1588*2/3</f>
        <v>16.169999999999998</v>
      </c>
      <c r="D1587" s="4">
        <f ca="1">(D1585+2*D1588)/3</f>
        <v>29.41</v>
      </c>
      <c r="E1587" s="4">
        <v>183.1</v>
      </c>
      <c r="F1587" s="1">
        <f t="shared" ca="1" si="246"/>
        <v>2003.1249999998799</v>
      </c>
      <c r="G1587" s="5">
        <v>3.9</v>
      </c>
      <c r="H1587" s="1">
        <f t="shared" ca="1" si="242"/>
        <v>1248.0158442927361</v>
      </c>
      <c r="I1587" s="1">
        <f t="shared" ca="1" si="243"/>
        <v>24.109549481157835</v>
      </c>
      <c r="J1587" s="6">
        <f t="shared" ca="1" si="247"/>
        <v>554231.79124703852</v>
      </c>
      <c r="K1587" s="1">
        <f t="shared" ca="1" si="244"/>
        <v>43.850454560349533</v>
      </c>
      <c r="L1587" s="6">
        <f t="shared" ca="1" si="245"/>
        <v>19473.563648346419</v>
      </c>
      <c r="M1587" s="7">
        <f t="shared" ca="1" si="238"/>
        <v>21.214102123415294</v>
      </c>
      <c r="N1587" s="8">
        <f ca="1">J1587/AVERAGE(L1467:L1586)</f>
        <v>22.853826114365575</v>
      </c>
      <c r="O1587" s="13">
        <f ca="1">1/M1587-(G1587/100-(((E1587/E1467)^(1/10))-1))</f>
        <v>3.3093626579452098E-2</v>
      </c>
      <c r="P1587" s="5">
        <f ca="1">((G1587/G1588+G1587/1200+((1+G1588/1200)^(-119))*(1-G1587/G1588)))</f>
        <v>1.0106729743502778</v>
      </c>
      <c r="Q1587" s="5">
        <f ca="1">Q1586*P1586*E1586/E1587</f>
        <v>37.374535132192285</v>
      </c>
      <c r="R1587" s="10">
        <f t="shared" ca="1" si="239"/>
        <v>5.6792613215519205E-2</v>
      </c>
      <c r="S1587" s="10">
        <f t="shared" ca="1" si="240"/>
        <v>2.8579602659118741E-2</v>
      </c>
      <c r="T1587" s="10">
        <f t="shared" ca="1" si="241"/>
        <v>2.8213010556400464E-2</v>
      </c>
      <c r="U1587" s="10"/>
      <c r="V1587" s="11"/>
      <c r="W1587" s="12"/>
      <c r="X1587" s="12"/>
    </row>
    <row r="1588" spans="1:24" x14ac:dyDescent="0.2">
      <c r="A1588" s="3">
        <v>2003.03</v>
      </c>
      <c r="B1588" s="4">
        <v>846.63</v>
      </c>
      <c r="C1588" s="1">
        <v>16.22</v>
      </c>
      <c r="D1588" s="4">
        <v>30.32</v>
      </c>
      <c r="E1588" s="4">
        <v>184.2</v>
      </c>
      <c r="F1588" s="1">
        <f t="shared" ca="1" si="246"/>
        <v>2003.2083333332132</v>
      </c>
      <c r="G1588" s="5">
        <v>3.81</v>
      </c>
      <c r="H1588" s="1">
        <f t="shared" ca="1" si="242"/>
        <v>1254.7911503257328</v>
      </c>
      <c r="I1588" s="1">
        <f t="shared" ca="1" si="243"/>
        <v>24.039677850162867</v>
      </c>
      <c r="J1588" s="6">
        <f t="shared" ca="1" si="247"/>
        <v>558130.28834077006</v>
      </c>
      <c r="K1588" s="1">
        <f t="shared" ca="1" si="244"/>
        <v>44.9373016286645</v>
      </c>
      <c r="L1588" s="6">
        <f t="shared" ca="1" si="245"/>
        <v>19988.082565574277</v>
      </c>
      <c r="M1588" s="7">
        <f t="shared" ca="1" si="238"/>
        <v>21.309719026991001</v>
      </c>
      <c r="N1588" s="8">
        <f ca="1">J1588/AVERAGE(L1468:L1587)</f>
        <v>22.969623651201285</v>
      </c>
      <c r="O1588" s="13">
        <f ca="1">1/M1588-(G1588/100-(((E1588/E1468)^(1/10))-1))</f>
        <v>3.403856122722463E-2</v>
      </c>
      <c r="P1588" s="5">
        <f ca="1">((G1588/G1589+G1588/1200+((1+G1589/1200)^(-119))*(1-G1588/G1589)))</f>
        <v>0.99088969647979586</v>
      </c>
      <c r="Q1588" s="5">
        <f ca="1">Q1587*P1587*E1587/E1588</f>
        <v>37.54785834246389</v>
      </c>
      <c r="R1588" s="10">
        <f t="shared" ca="1" si="239"/>
        <v>5.8617724612823441E-2</v>
      </c>
      <c r="S1588" s="10">
        <f t="shared" ca="1" si="240"/>
        <v>2.8189574612293988E-2</v>
      </c>
      <c r="T1588" s="10">
        <f t="shared" ca="1" si="241"/>
        <v>3.0428150000529453E-2</v>
      </c>
      <c r="U1588" s="10"/>
      <c r="V1588" s="11"/>
      <c r="W1588" s="12"/>
      <c r="X1588" s="12"/>
    </row>
    <row r="1589" spans="1:24" x14ac:dyDescent="0.2">
      <c r="A1589" s="3">
        <v>2003.04</v>
      </c>
      <c r="B1589" s="4">
        <v>890.03</v>
      </c>
      <c r="C1589" s="1">
        <f ca="1">C1588*2/3+C1591/3</f>
        <v>16.203333333333333</v>
      </c>
      <c r="D1589" s="4">
        <f ca="1">(2*D1588+D1591)/3</f>
        <v>31.73</v>
      </c>
      <c r="E1589" s="4">
        <v>183.8</v>
      </c>
      <c r="F1589" s="1">
        <f t="shared" ca="1" si="246"/>
        <v>2003.2916666665465</v>
      </c>
      <c r="G1589" s="5">
        <v>3.96</v>
      </c>
      <c r="H1589" s="1">
        <f t="shared" ca="1" si="242"/>
        <v>1321.9850929815013</v>
      </c>
      <c r="I1589" s="1">
        <f t="shared" ca="1" si="243"/>
        <v>24.067239445048966</v>
      </c>
      <c r="J1589" s="6">
        <f t="shared" ca="1" si="247"/>
        <v>588910.20141244784</v>
      </c>
      <c r="K1589" s="1">
        <f t="shared" ca="1" si="244"/>
        <v>47.129407997823712</v>
      </c>
      <c r="L1589" s="6">
        <f t="shared" ca="1" si="245"/>
        <v>20994.933531248353</v>
      </c>
      <c r="M1589" s="7">
        <f t="shared" ca="1" si="238"/>
        <v>22.427939577730911</v>
      </c>
      <c r="N1589" s="8">
        <f ca="1">J1589/AVERAGE(L1469:L1588)</f>
        <v>24.186166302446416</v>
      </c>
      <c r="O1589" s="13">
        <f ca="1">1/M1589-(G1589/100-(((E1589/E1469)^(1/10))-1))</f>
        <v>2.9690936600992902E-2</v>
      </c>
      <c r="P1589" s="5">
        <f ca="1">((G1589/G1590+G1589/1200+((1+G1590/1200)^(-119))*(1-G1589/G1590)))</f>
        <v>1.0358298898509803</v>
      </c>
      <c r="Q1589" s="5">
        <f ca="1">Q1588*P1588*E1588/E1589</f>
        <v>37.286756110851371</v>
      </c>
      <c r="R1589" s="10">
        <f t="shared" ca="1" si="239"/>
        <v>5.4582850447928655E-2</v>
      </c>
      <c r="S1589" s="10">
        <f t="shared" ca="1" si="240"/>
        <v>3.1035894362941185E-2</v>
      </c>
      <c r="T1589" s="10">
        <f t="shared" ca="1" si="241"/>
        <v>2.3546956084987469E-2</v>
      </c>
      <c r="U1589" s="10"/>
      <c r="V1589" s="11"/>
      <c r="W1589" s="12"/>
      <c r="X1589" s="12"/>
    </row>
    <row r="1590" spans="1:24" x14ac:dyDescent="0.2">
      <c r="A1590" s="3">
        <v>2003.05</v>
      </c>
      <c r="B1590" s="4">
        <v>935.96</v>
      </c>
      <c r="C1590" s="1">
        <f ca="1">C1588/3+C1591*2/3</f>
        <v>16.186666666666667</v>
      </c>
      <c r="D1590" s="4">
        <f ca="1">(D1588+2*D1591)/3</f>
        <v>33.139999999999993</v>
      </c>
      <c r="E1590" s="4">
        <v>183.5</v>
      </c>
      <c r="F1590" s="1">
        <f t="shared" ca="1" si="246"/>
        <v>2003.3749999998797</v>
      </c>
      <c r="G1590" s="5">
        <v>3.57</v>
      </c>
      <c r="H1590" s="1">
        <f t="shared" ca="1" si="242"/>
        <v>1392.4789530245232</v>
      </c>
      <c r="I1590" s="1">
        <f t="shared" ca="1" si="243"/>
        <v>24.081790517711173</v>
      </c>
      <c r="J1590" s="6">
        <f t="shared" ca="1" si="247"/>
        <v>621207.37925883033</v>
      </c>
      <c r="K1590" s="1">
        <f t="shared" ca="1" si="244"/>
        <v>49.304193024523151</v>
      </c>
      <c r="L1590" s="6">
        <f t="shared" ca="1" si="245"/>
        <v>21995.397825374625</v>
      </c>
      <c r="M1590" s="7">
        <f t="shared" ca="1" si="238"/>
        <v>23.591080453481496</v>
      </c>
      <c r="N1590" s="8">
        <f ca="1">J1590/AVERAGE(L1470:L1589)</f>
        <v>25.45002301017637</v>
      </c>
      <c r="O1590" s="13">
        <f ca="1">1/M1590-(G1590/100-(((E1590/E1470)^(1/10))-1))</f>
        <v>3.1083031209145115E-2</v>
      </c>
      <c r="P1590" s="5">
        <f ca="1">((G1590/G1591+G1590/1200+((1+G1591/1200)^(-119))*(1-G1590/G1591)))</f>
        <v>1.0232207089359318</v>
      </c>
      <c r="Q1590" s="5">
        <f ca="1">Q1589*P1589*E1589/E1590</f>
        <v>38.685879913582632</v>
      </c>
      <c r="R1590" s="10">
        <f t="shared" ca="1" si="239"/>
        <v>5.3484219096966434E-2</v>
      </c>
      <c r="S1590" s="10">
        <f t="shared" ca="1" si="240"/>
        <v>2.5629169711678612E-2</v>
      </c>
      <c r="T1590" s="10">
        <f t="shared" ca="1" si="241"/>
        <v>2.7855049385287822E-2</v>
      </c>
      <c r="U1590" s="10"/>
      <c r="V1590" s="11"/>
      <c r="W1590" s="12"/>
      <c r="X1590" s="12"/>
    </row>
    <row r="1591" spans="1:24" x14ac:dyDescent="0.2">
      <c r="A1591" s="3">
        <v>2003.06</v>
      </c>
      <c r="B1591" s="4">
        <v>988</v>
      </c>
      <c r="C1591" s="1">
        <v>16.170000000000002</v>
      </c>
      <c r="D1591" s="4">
        <v>34.549999999999997</v>
      </c>
      <c r="E1591" s="4">
        <v>183.7</v>
      </c>
      <c r="F1591" s="1">
        <f t="shared" ca="1" si="246"/>
        <v>2003.458333333213</v>
      </c>
      <c r="G1591" s="5">
        <v>3.33</v>
      </c>
      <c r="H1591" s="1">
        <f t="shared" ca="1" si="242"/>
        <v>1468.301382689167</v>
      </c>
      <c r="I1591" s="1">
        <f t="shared" ca="1" si="243"/>
        <v>24.030802994011978</v>
      </c>
      <c r="J1591" s="6">
        <f t="shared" ca="1" si="247"/>
        <v>655926.36877158727</v>
      </c>
      <c r="K1591" s="1">
        <f t="shared" ca="1" si="244"/>
        <v>51.345964344039189</v>
      </c>
      <c r="L1591" s="6">
        <f t="shared" ca="1" si="245"/>
        <v>22937.506114431519</v>
      </c>
      <c r="M1591" s="7">
        <f t="shared" ca="1" si="238"/>
        <v>24.832223259531066</v>
      </c>
      <c r="N1591" s="8">
        <f ca="1">J1591/AVERAGE(L1471:L1590)</f>
        <v>26.796570516909878</v>
      </c>
      <c r="O1591" s="13">
        <f ca="1">1/M1591-(G1591/100-(((E1591/E1471)^(1/10))-1))</f>
        <v>3.1333994639806281E-2</v>
      </c>
      <c r="P1591" s="5">
        <f ca="1">((G1591/G1592+G1591/1200+((1+G1592/1200)^(-119))*(1-G1591/G1592)))</f>
        <v>0.94958828459829892</v>
      </c>
      <c r="Q1591" s="5">
        <f ca="1">Q1590*P1590*E1590/E1591</f>
        <v>39.541096907599318</v>
      </c>
      <c r="R1591" s="10">
        <f t="shared" ca="1" si="239"/>
        <v>4.6344699938422496E-2</v>
      </c>
      <c r="S1591" s="10">
        <f t="shared" ca="1" si="240"/>
        <v>1.9908768324140791E-2</v>
      </c>
      <c r="T1591" s="10">
        <f t="shared" ca="1" si="241"/>
        <v>2.6435931614281705E-2</v>
      </c>
      <c r="U1591" s="10"/>
      <c r="V1591" s="11"/>
      <c r="W1591" s="12"/>
      <c r="X1591" s="12"/>
    </row>
    <row r="1592" spans="1:24" x14ac:dyDescent="0.2">
      <c r="A1592" s="3">
        <v>2003.07</v>
      </c>
      <c r="B1592" s="4">
        <v>992.54</v>
      </c>
      <c r="C1592" s="1">
        <f ca="1">C1591*2/3+C1594/3</f>
        <v>16.310000000000002</v>
      </c>
      <c r="D1592" s="4">
        <f ca="1">(2*D1591+D1594)/3</f>
        <v>35.893333333333331</v>
      </c>
      <c r="E1592" s="4">
        <v>183.9</v>
      </c>
      <c r="F1592" s="1">
        <f t="shared" ca="1" si="246"/>
        <v>2003.5416666665462</v>
      </c>
      <c r="G1592" s="5">
        <v>3.98</v>
      </c>
      <c r="H1592" s="1">
        <f t="shared" ca="1" si="242"/>
        <v>1473.4442502446982</v>
      </c>
      <c r="I1592" s="1">
        <f t="shared" ca="1" si="243"/>
        <v>24.212500978792821</v>
      </c>
      <c r="J1592" s="6">
        <f t="shared" ca="1" si="247"/>
        <v>659125.17430972238</v>
      </c>
      <c r="K1592" s="1">
        <f t="shared" ca="1" si="244"/>
        <v>53.284326699293082</v>
      </c>
      <c r="L1592" s="6">
        <f t="shared" ca="1" si="245"/>
        <v>23836.016271274002</v>
      </c>
      <c r="M1592" s="7">
        <f t="shared" ca="1" si="238"/>
        <v>24.867329101268794</v>
      </c>
      <c r="N1592" s="8">
        <f ca="1">J1592/AVERAGE(L1472:L1591)</f>
        <v>26.841910907521093</v>
      </c>
      <c r="O1592" s="13">
        <f ca="1">1/M1592-(G1592/100-(((E1592/E1472)^(1/10))-1))</f>
        <v>2.4888615211161605E-2</v>
      </c>
      <c r="P1592" s="5">
        <f ca="1">((G1592/G1593+G1592/1200+((1+G1593/1200)^(-119))*(1-G1592/G1593)))</f>
        <v>0.96568817971770871</v>
      </c>
      <c r="Q1592" s="5">
        <f ca="1">Q1591*P1591*E1591/E1592</f>
        <v>37.506927405499859</v>
      </c>
      <c r="R1592" s="10">
        <f t="shared" ca="1" si="239"/>
        <v>4.9151232024463143E-2</v>
      </c>
      <c r="S1592" s="10">
        <f t="shared" ca="1" si="240"/>
        <v>2.2932504535952747E-2</v>
      </c>
      <c r="T1592" s="10">
        <f t="shared" ca="1" si="241"/>
        <v>2.6218727488510396E-2</v>
      </c>
      <c r="U1592" s="10"/>
      <c r="V1592" s="11"/>
      <c r="W1592" s="12"/>
      <c r="X1592" s="12"/>
    </row>
    <row r="1593" spans="1:24" x14ac:dyDescent="0.2">
      <c r="A1593" s="3">
        <v>2003.08</v>
      </c>
      <c r="B1593" s="4">
        <v>989.53</v>
      </c>
      <c r="C1593" s="1">
        <f ca="1">C1591/3+C1594*2/3</f>
        <v>16.450000000000003</v>
      </c>
      <c r="D1593" s="4">
        <f ca="1">(D1591+2*D1594)/3</f>
        <v>37.236666666666665</v>
      </c>
      <c r="E1593" s="4">
        <v>184.6</v>
      </c>
      <c r="F1593" s="1">
        <f t="shared" ca="1" si="246"/>
        <v>2003.6249999998795</v>
      </c>
      <c r="G1593" s="5">
        <v>4.45</v>
      </c>
      <c r="H1593" s="1">
        <f t="shared" ca="1" si="242"/>
        <v>1463.4055178223186</v>
      </c>
      <c r="I1593" s="1">
        <f t="shared" ca="1" si="243"/>
        <v>24.327732123510298</v>
      </c>
      <c r="J1593" s="6">
        <f t="shared" ca="1" si="247"/>
        <v>655541.37428889808</v>
      </c>
      <c r="K1593" s="1">
        <f t="shared" ca="1" si="244"/>
        <v>55.068915005417118</v>
      </c>
      <c r="L1593" s="6">
        <f t="shared" ca="1" si="245"/>
        <v>24668.454357729697</v>
      </c>
      <c r="M1593" s="7">
        <f t="shared" ca="1" si="238"/>
        <v>24.642251409932179</v>
      </c>
      <c r="N1593" s="8">
        <f ca="1">J1593/AVERAGE(L1473:L1592)</f>
        <v>26.606108883763635</v>
      </c>
      <c r="O1593" s="13">
        <f ca="1">1/M1593-(G1593/100-(((E1593/E1473)^(1/10))-1))</f>
        <v>2.0661744197436153E-2</v>
      </c>
      <c r="P1593" s="5">
        <f ca="1">((G1593/G1594+G1593/1200+((1+G1594/1200)^(-119))*(1-G1593/G1594)))</f>
        <v>1.0182397843694471</v>
      </c>
      <c r="Q1593" s="5">
        <f ca="1">Q1592*P1592*E1592/E1593</f>
        <v>36.082650854337139</v>
      </c>
      <c r="R1593" s="10">
        <f t="shared" ca="1" si="239"/>
        <v>4.9863920737950096E-2</v>
      </c>
      <c r="S1593" s="10">
        <f t="shared" ca="1" si="240"/>
        <v>2.5566053596593363E-2</v>
      </c>
      <c r="T1593" s="10">
        <f t="shared" ca="1" si="241"/>
        <v>2.4297867141356733E-2</v>
      </c>
      <c r="U1593" s="10"/>
      <c r="V1593" s="11"/>
      <c r="W1593" s="12"/>
      <c r="X1593" s="12"/>
    </row>
    <row r="1594" spans="1:24" x14ac:dyDescent="0.2">
      <c r="A1594" s="3">
        <v>2003.09</v>
      </c>
      <c r="B1594" s="4">
        <v>1019.44</v>
      </c>
      <c r="C1594" s="1">
        <v>16.59</v>
      </c>
      <c r="D1594" s="4">
        <v>38.58</v>
      </c>
      <c r="E1594" s="4">
        <v>185.2</v>
      </c>
      <c r="F1594" s="1">
        <f t="shared" ca="1" si="246"/>
        <v>2003.7083333332127</v>
      </c>
      <c r="G1594" s="5">
        <v>4.2699999999999996</v>
      </c>
      <c r="H1594" s="1">
        <f t="shared" ca="1" si="242"/>
        <v>1502.7547425485961</v>
      </c>
      <c r="I1594" s="1">
        <f t="shared" ca="1" si="243"/>
        <v>24.455290334773217</v>
      </c>
      <c r="J1594" s="6">
        <f t="shared" ca="1" si="247"/>
        <v>674081.00604287093</v>
      </c>
      <c r="K1594" s="1">
        <f t="shared" ca="1" si="244"/>
        <v>56.870711339092871</v>
      </c>
      <c r="L1594" s="6">
        <f t="shared" ca="1" si="245"/>
        <v>25510.128318619987</v>
      </c>
      <c r="M1594" s="7">
        <f t="shared" ref="M1594:M1657" ca="1" si="248">H1594/AVERAGE(K1474:K1593)</f>
        <v>25.243686752606266</v>
      </c>
      <c r="N1594" s="8">
        <f ca="1">J1594/AVERAGE(L1474:L1593)</f>
        <v>27.26141054955713</v>
      </c>
      <c r="O1594" s="13">
        <f ca="1">1/M1594-(G1594/100-(((E1594/E1474)^(1/10))-1))</f>
        <v>2.1615329750958139E-2</v>
      </c>
      <c r="P1594" s="5">
        <f ca="1">((G1594/G1595+G1594/1200+((1+G1595/1200)^(-119))*(1-G1594/G1595)))</f>
        <v>1.0019452235199675</v>
      </c>
      <c r="Q1594" s="5">
        <f ca="1">Q1593*P1593*E1593/E1594</f>
        <v>36.621759986223132</v>
      </c>
      <c r="R1594" s="10">
        <f t="shared" ca="1" si="239"/>
        <v>4.8061961055922531E-2</v>
      </c>
      <c r="S1594" s="10">
        <f t="shared" ca="1" si="240"/>
        <v>2.3540634193147669E-2</v>
      </c>
      <c r="T1594" s="10">
        <f t="shared" ca="1" si="241"/>
        <v>2.4521326862774862E-2</v>
      </c>
      <c r="U1594" s="10"/>
      <c r="V1594" s="11"/>
      <c r="W1594" s="12"/>
      <c r="X1594" s="12"/>
    </row>
    <row r="1595" spans="1:24" x14ac:dyDescent="0.2">
      <c r="A1595" s="3">
        <v>2003.1</v>
      </c>
      <c r="B1595" s="4">
        <v>1038.73</v>
      </c>
      <c r="C1595" s="1">
        <f ca="1">C1594*2/3+C1597/3</f>
        <v>16.856666666666669</v>
      </c>
      <c r="D1595" s="4">
        <f ca="1">(2*D1594+D1597)/3</f>
        <v>41.966666666666669</v>
      </c>
      <c r="E1595" s="4">
        <v>185</v>
      </c>
      <c r="F1595" s="1">
        <f t="shared" ca="1" si="246"/>
        <v>2003.791666666546</v>
      </c>
      <c r="G1595" s="5">
        <v>4.29</v>
      </c>
      <c r="H1595" s="1">
        <f t="shared" ca="1" si="242"/>
        <v>1532.8454388648649</v>
      </c>
      <c r="I1595" s="1">
        <f t="shared" ca="1" si="243"/>
        <v>24.875246324324326</v>
      </c>
      <c r="J1595" s="6">
        <f t="shared" ca="1" si="247"/>
        <v>688508.43975545396</v>
      </c>
      <c r="K1595" s="1">
        <f t="shared" ca="1" si="244"/>
        <v>61.929869729729731</v>
      </c>
      <c r="L1595" s="6">
        <f t="shared" ca="1" si="245"/>
        <v>27817.04984779864</v>
      </c>
      <c r="M1595" s="7">
        <f t="shared" ca="1" si="248"/>
        <v>25.6827560705797</v>
      </c>
      <c r="N1595" s="8">
        <f ca="1">J1595/AVERAGE(L1475:L1594)</f>
        <v>27.740905417972641</v>
      </c>
      <c r="O1595" s="13">
        <f ca="1">1/M1595-(G1595/100-(((E1595/E1475)^(1/10))-1))</f>
        <v>2.0204667534416548E-2</v>
      </c>
      <c r="P1595" s="5">
        <f ca="1">((G1595/G1596+G1595/1200+((1+G1596/1200)^(-119))*(1-G1595/G1596)))</f>
        <v>1.0027688186955976</v>
      </c>
      <c r="Q1595" s="5">
        <f ca="1">Q1594*P1594*E1594/E1595</f>
        <v>36.732665600491032</v>
      </c>
      <c r="R1595" s="10">
        <f t="shared" ref="R1595:R1658" ca="1" si="249">(($J1715/$J1595)^(1/10)-1)</f>
        <v>4.8309882762154199E-2</v>
      </c>
      <c r="S1595" s="10">
        <f t="shared" ref="S1595:S1658" ca="1" si="250">(($Q1715/$Q1595)^(1/10)-1)</f>
        <v>2.5415094467890587E-2</v>
      </c>
      <c r="T1595" s="10">
        <f t="shared" ref="T1595:T1658" ca="1" si="251">R1595-S1595</f>
        <v>2.2894788294263613E-2</v>
      </c>
      <c r="U1595" s="10"/>
      <c r="V1595" s="11"/>
      <c r="W1595" s="12"/>
      <c r="X1595" s="12"/>
    </row>
    <row r="1596" spans="1:24" x14ac:dyDescent="0.2">
      <c r="A1596" s="3">
        <v>2003.11</v>
      </c>
      <c r="B1596" s="4">
        <v>1049.9000000000001</v>
      </c>
      <c r="C1596" s="1">
        <f ca="1">C1594/3+C1597*2/3</f>
        <v>17.123333333333335</v>
      </c>
      <c r="D1596" s="4">
        <f ca="1">(D1594+2*D1597)/3</f>
        <v>45.353333333333332</v>
      </c>
      <c r="E1596" s="4">
        <v>184.5</v>
      </c>
      <c r="F1596" s="1">
        <f t="shared" ca="1" si="246"/>
        <v>2003.8749999998793</v>
      </c>
      <c r="G1596" s="5">
        <v>4.3</v>
      </c>
      <c r="H1596" s="1">
        <f t="shared" ca="1" si="242"/>
        <v>1553.5276406504065</v>
      </c>
      <c r="I1596" s="1">
        <f t="shared" ca="1" si="243"/>
        <v>25.337243197831981</v>
      </c>
      <c r="J1596" s="6">
        <f t="shared" ca="1" si="247"/>
        <v>698746.6622354578</v>
      </c>
      <c r="K1596" s="1">
        <f t="shared" ca="1" si="244"/>
        <v>67.108921734417336</v>
      </c>
      <c r="L1596" s="6">
        <f t="shared" ca="1" si="245"/>
        <v>30184.294016495656</v>
      </c>
      <c r="M1596" s="7">
        <f t="shared" ca="1" si="248"/>
        <v>25.946798218420131</v>
      </c>
      <c r="N1596" s="8">
        <f ca="1">J1596/AVERAGE(L1476:L1595)</f>
        <v>28.030020810958007</v>
      </c>
      <c r="O1596" s="13">
        <f ca="1">1/M1596-(G1596/100-(((E1596/E1476)^(1/10))-1))</f>
        <v>1.9361050279535399E-2</v>
      </c>
      <c r="P1596" s="5">
        <f ca="1">((G1596/G1597+G1596/1200+((1+G1597/1200)^(-119))*(1-G1596/G1597)))</f>
        <v>1.0060052418393521</v>
      </c>
      <c r="Q1596" s="5">
        <f ca="1">Q1595*P1595*E1595/E1596</f>
        <v>36.934193837250888</v>
      </c>
      <c r="R1596" s="10">
        <f t="shared" ca="1" si="249"/>
        <v>5.0951445981842758E-2</v>
      </c>
      <c r="S1596" s="10">
        <f t="shared" ca="1" si="250"/>
        <v>2.4395523633293781E-2</v>
      </c>
      <c r="T1596" s="10">
        <f t="shared" ca="1" si="251"/>
        <v>2.6555922348548977E-2</v>
      </c>
      <c r="U1596" s="10"/>
      <c r="V1596" s="11"/>
      <c r="W1596" s="12"/>
      <c r="X1596" s="12"/>
    </row>
    <row r="1597" spans="1:24" x14ac:dyDescent="0.2">
      <c r="A1597" s="3">
        <v>2003.12</v>
      </c>
      <c r="B1597" s="4">
        <v>1080.6400000000001</v>
      </c>
      <c r="C1597" s="1">
        <v>17.39</v>
      </c>
      <c r="D1597" s="4">
        <v>48.74</v>
      </c>
      <c r="E1597" s="4">
        <v>184.3</v>
      </c>
      <c r="F1597" s="1">
        <f t="shared" ca="1" si="246"/>
        <v>2003.9583333332125</v>
      </c>
      <c r="G1597" s="5">
        <v>4.2699999999999996</v>
      </c>
      <c r="H1597" s="1">
        <f t="shared" ca="1" si="242"/>
        <v>1600.7485725447641</v>
      </c>
      <c r="I1597" s="1">
        <f t="shared" ca="1" si="243"/>
        <v>25.759751329354312</v>
      </c>
      <c r="J1597" s="6">
        <f t="shared" ca="1" si="247"/>
        <v>720951.24317412614</v>
      </c>
      <c r="K1597" s="1">
        <f t="shared" ca="1" si="244"/>
        <v>72.198405968529556</v>
      </c>
      <c r="L1597" s="6">
        <f t="shared" ca="1" si="245"/>
        <v>32516.993256132384</v>
      </c>
      <c r="M1597" s="7">
        <f t="shared" ca="1" si="248"/>
        <v>26.635170511081547</v>
      </c>
      <c r="N1597" s="8">
        <f ca="1">J1597/AVERAGE(L1477:L1596)</f>
        <v>28.77540212061729</v>
      </c>
      <c r="O1597" s="13">
        <f ca="1">1/M1597-(G1597/100-(((E1597/E1477)^(1/10))-1))</f>
        <v>1.8553955987951537E-2</v>
      </c>
      <c r="P1597" s="5">
        <f ca="1">((G1597/G1598+G1597/1200+((1+G1598/1200)^(-119))*(1-G1597/G1598)))</f>
        <v>1.0133000624235571</v>
      </c>
      <c r="Q1597" s="5">
        <f ca="1">Q1596*P1596*E1596/E1597</f>
        <v>37.196313810768032</v>
      </c>
      <c r="R1597" s="10">
        <f t="shared" ca="1" si="249"/>
        <v>4.9262203353877876E-2</v>
      </c>
      <c r="S1597" s="10">
        <f t="shared" ca="1" si="250"/>
        <v>2.2317682409381812E-2</v>
      </c>
      <c r="T1597" s="10">
        <f t="shared" ca="1" si="251"/>
        <v>2.6944520944496064E-2</v>
      </c>
      <c r="U1597" s="10"/>
      <c r="V1597" s="11"/>
      <c r="W1597" s="12"/>
      <c r="X1597" s="12"/>
    </row>
    <row r="1598" spans="1:24" x14ac:dyDescent="0.2">
      <c r="A1598" s="3">
        <v>2004.01</v>
      </c>
      <c r="B1598" s="4">
        <v>1132.52</v>
      </c>
      <c r="C1598" s="1">
        <f ca="1">C1597*2/3+C1600/3</f>
        <v>17.600000000000001</v>
      </c>
      <c r="D1598" s="4">
        <f ca="1">(2*D1597+D1600)/3</f>
        <v>49.826666666666675</v>
      </c>
      <c r="E1598" s="4">
        <v>185.2</v>
      </c>
      <c r="F1598" s="1">
        <f t="shared" ca="1" si="246"/>
        <v>2004.0416666665458</v>
      </c>
      <c r="G1598" s="5">
        <v>4.1500000000000004</v>
      </c>
      <c r="H1598" s="1">
        <f t="shared" ca="1" si="242"/>
        <v>1669.4457751619871</v>
      </c>
      <c r="I1598" s="1">
        <f t="shared" ca="1" si="243"/>
        <v>25.944129589632833</v>
      </c>
      <c r="J1598" s="6">
        <f t="shared" ca="1" si="247"/>
        <v>752865.08578443166</v>
      </c>
      <c r="K1598" s="1">
        <f t="shared" ca="1" si="244"/>
        <v>73.449403239740832</v>
      </c>
      <c r="L1598" s="6">
        <f t="shared" ca="1" si="245"/>
        <v>33123.262877787842</v>
      </c>
      <c r="M1598" s="7">
        <f t="shared" ca="1" si="248"/>
        <v>27.658540355736591</v>
      </c>
      <c r="N1598" s="8">
        <f ca="1">J1598/AVERAGE(L1478:L1597)</f>
        <v>29.879678114424991</v>
      </c>
      <c r="O1598" s="13">
        <f ca="1">1/M1598-(G1598/100-(((E1598/E1478)^(1/10))-1))</f>
        <v>1.8583060527543382E-2</v>
      </c>
      <c r="P1598" s="5">
        <f ca="1">((G1598/G1599+G1598/1200+((1+G1599/1200)^(-119))*(1-G1598/G1599)))</f>
        <v>1.0091595293478566</v>
      </c>
      <c r="Q1598" s="5">
        <f ca="1">Q1597*P1597*E1597/E1598</f>
        <v>37.507863367739567</v>
      </c>
      <c r="R1598" s="10">
        <f t="shared" ca="1" si="249"/>
        <v>4.534764793574686E-2</v>
      </c>
      <c r="S1598" s="10">
        <f t="shared" ca="1" si="250"/>
        <v>2.1683578182034369E-2</v>
      </c>
      <c r="T1598" s="10">
        <f t="shared" ca="1" si="251"/>
        <v>2.3664069753712491E-2</v>
      </c>
      <c r="U1598" s="10"/>
      <c r="V1598" s="11"/>
      <c r="W1598" s="12"/>
      <c r="X1598" s="12"/>
    </row>
    <row r="1599" spans="1:24" x14ac:dyDescent="0.2">
      <c r="A1599" s="3">
        <v>2004.02</v>
      </c>
      <c r="B1599" s="4">
        <v>1143.3599999999999</v>
      </c>
      <c r="C1599" s="1">
        <f ca="1">C1597/3+C1600*2/3</f>
        <v>17.810000000000002</v>
      </c>
      <c r="D1599" s="4">
        <f ca="1">(D1597+2*D1600)/3</f>
        <v>50.913333333333334</v>
      </c>
      <c r="E1599" s="4">
        <v>186.2</v>
      </c>
      <c r="F1599" s="1">
        <f t="shared" ca="1" si="246"/>
        <v>2004.124999999879</v>
      </c>
      <c r="G1599" s="5">
        <v>4.08</v>
      </c>
      <c r="H1599" s="1">
        <f t="shared" ca="1" si="242"/>
        <v>1676.373308700322</v>
      </c>
      <c r="I1599" s="1">
        <f t="shared" ca="1" si="243"/>
        <v>26.112692964554245</v>
      </c>
      <c r="J1599" s="6">
        <f t="shared" ca="1" si="247"/>
        <v>756970.50576032139</v>
      </c>
      <c r="K1599" s="1">
        <f t="shared" ca="1" si="244"/>
        <v>74.648188721804516</v>
      </c>
      <c r="L1599" s="6">
        <f t="shared" ca="1" si="245"/>
        <v>33707.573890355765</v>
      </c>
      <c r="M1599" s="7">
        <f t="shared" ca="1" si="248"/>
        <v>27.650862036740236</v>
      </c>
      <c r="N1599" s="8">
        <f ca="1">J1599/AVERAGE(L1479:L1598)</f>
        <v>29.86991210154325</v>
      </c>
      <c r="O1599" s="13">
        <f ca="1">1/M1599-(G1599/100-(((E1599/E1479)^(1/10))-1))</f>
        <v>1.9494926722588665E-2</v>
      </c>
      <c r="P1599" s="5">
        <f ca="1">((G1599/G1600+G1599/1200+((1+G1600/1200)^(-119))*(1-G1599/G1600)))</f>
        <v>1.0240001099502261</v>
      </c>
      <c r="Q1599" s="5">
        <f ca="1">Q1598*P1598*E1598/E1599</f>
        <v>37.648134081683594</v>
      </c>
      <c r="R1599" s="10">
        <f t="shared" ca="1" si="249"/>
        <v>4.4259838515704475E-2</v>
      </c>
      <c r="S1599" s="10">
        <f t="shared" ca="1" si="250"/>
        <v>2.2488257235787845E-2</v>
      </c>
      <c r="T1599" s="10">
        <f t="shared" ca="1" si="251"/>
        <v>2.177158127991663E-2</v>
      </c>
      <c r="U1599" s="10"/>
      <c r="V1599" s="11"/>
      <c r="W1599" s="12"/>
      <c r="X1599" s="12"/>
    </row>
    <row r="1600" spans="1:24" x14ac:dyDescent="0.2">
      <c r="A1600" s="3">
        <v>2004.03</v>
      </c>
      <c r="B1600" s="4">
        <v>1123.98</v>
      </c>
      <c r="C1600" s="1">
        <v>18.02</v>
      </c>
      <c r="D1600" s="4">
        <v>52</v>
      </c>
      <c r="E1600" s="4">
        <v>187.4</v>
      </c>
      <c r="F1600" s="1">
        <f t="shared" ca="1" si="246"/>
        <v>2004.2083333332123</v>
      </c>
      <c r="G1600" s="5">
        <v>3.83</v>
      </c>
      <c r="H1600" s="1">
        <f t="shared" ca="1" si="242"/>
        <v>1637.4061469583776</v>
      </c>
      <c r="I1600" s="1">
        <f t="shared" ca="1" si="243"/>
        <v>26.251409071504799</v>
      </c>
      <c r="J1600" s="6">
        <f t="shared" ca="1" si="247"/>
        <v>740362.61173067114</v>
      </c>
      <c r="K1600" s="1">
        <f t="shared" ca="1" si="244"/>
        <v>75.753233724653143</v>
      </c>
      <c r="L1600" s="6">
        <f t="shared" ca="1" si="245"/>
        <v>34252.260547336162</v>
      </c>
      <c r="M1600" s="7">
        <f t="shared" ca="1" si="248"/>
        <v>26.886530384035879</v>
      </c>
      <c r="N1600" s="8">
        <f ca="1">J1600/AVERAGE(L1480:L1599)</f>
        <v>29.043714557354281</v>
      </c>
      <c r="O1600" s="13">
        <f ca="1">1/M1600-(G1600/100-(((E1600/E1480)^(1/10))-1))</f>
        <v>2.3332519821487492E-2</v>
      </c>
      <c r="P1600" s="5">
        <f ca="1">((G1600/G1601+G1600/1200+((1+G1601/1200)^(-119))*(1-G1600/G1601)))</f>
        <v>0.96136718753835781</v>
      </c>
      <c r="Q1600" s="5">
        <f ca="1">Q1599*P1599*E1599/E1600</f>
        <v>38.304830941055897</v>
      </c>
      <c r="R1600" s="10">
        <f t="shared" ca="1" si="249"/>
        <v>4.8722280256294548E-2</v>
      </c>
      <c r="S1600" s="10">
        <f t="shared" ca="1" si="250"/>
        <v>2.0208304528105625E-2</v>
      </c>
      <c r="T1600" s="10">
        <f t="shared" ca="1" si="251"/>
        <v>2.8513975728188923E-2</v>
      </c>
      <c r="U1600" s="10"/>
      <c r="V1600" s="11"/>
      <c r="W1600" s="12"/>
      <c r="X1600" s="12"/>
    </row>
    <row r="1601" spans="1:24" x14ac:dyDescent="0.2">
      <c r="A1601" s="3">
        <v>2004.04</v>
      </c>
      <c r="B1601" s="4">
        <v>1133.3599999999999</v>
      </c>
      <c r="C1601" s="1">
        <f ca="1">C1600*2/3+C1603/3</f>
        <v>18.213333333333335</v>
      </c>
      <c r="D1601" s="4">
        <f ca="1">(2*D1600+D1603)/3</f>
        <v>53.383333333333333</v>
      </c>
      <c r="E1601" s="4">
        <v>188</v>
      </c>
      <c r="F1601" s="1">
        <f t="shared" ca="1" si="246"/>
        <v>2004.2916666665456</v>
      </c>
      <c r="G1601" s="5">
        <v>4.3499999999999996</v>
      </c>
      <c r="H1601" s="1">
        <f t="shared" ca="1" si="242"/>
        <v>1645.8014897872338</v>
      </c>
      <c r="I1601" s="1">
        <f t="shared" ca="1" si="243"/>
        <v>26.448375744680853</v>
      </c>
      <c r="J1601" s="6">
        <f t="shared" ca="1" si="247"/>
        <v>745155.17974212882</v>
      </c>
      <c r="K1601" s="1">
        <f t="shared" ca="1" si="244"/>
        <v>77.520266755319142</v>
      </c>
      <c r="L1601" s="6">
        <f t="shared" ca="1" si="245"/>
        <v>35098.174759329762</v>
      </c>
      <c r="M1601" s="7">
        <f t="shared" ca="1" si="248"/>
        <v>26.900577508444904</v>
      </c>
      <c r="N1601" s="8">
        <f ca="1">J1601/AVERAGE(L1481:L1600)</f>
        <v>29.058291817756963</v>
      </c>
      <c r="O1601" s="13">
        <f ca="1">1/M1601-(G1601/100-(((E1601/E1481)^(1/10))-1))</f>
        <v>1.830149115088809E-2</v>
      </c>
      <c r="P1601" s="5">
        <f ca="1">((G1601/G1602+G1601/1200+((1+G1602/1200)^(-119))*(1-G1601/G1602)))</f>
        <v>0.97436889454975573</v>
      </c>
      <c r="Q1601" s="5">
        <f ca="1">Q1600*P1600*E1600/E1601</f>
        <v>36.707480970964106</v>
      </c>
      <c r="R1601" s="10">
        <f t="shared" ca="1" si="249"/>
        <v>4.7913877518050985E-2</v>
      </c>
      <c r="S1601" s="10">
        <f t="shared" ca="1" si="250"/>
        <v>2.4546717452787581E-2</v>
      </c>
      <c r="T1601" s="10">
        <f t="shared" ca="1" si="251"/>
        <v>2.3367160065263404E-2</v>
      </c>
      <c r="U1601" s="10"/>
      <c r="V1601" s="11"/>
      <c r="W1601" s="12"/>
      <c r="X1601" s="12"/>
    </row>
    <row r="1602" spans="1:24" x14ac:dyDescent="0.2">
      <c r="A1602" s="3">
        <v>2004.05</v>
      </c>
      <c r="B1602" s="4">
        <v>1102.78</v>
      </c>
      <c r="C1602" s="1">
        <f ca="1">C1600/3+C1603*2/3</f>
        <v>18.406666666666666</v>
      </c>
      <c r="D1602" s="4">
        <f ca="1">(D1600+2*D1603)/3</f>
        <v>54.766666666666673</v>
      </c>
      <c r="E1602" s="4">
        <v>189.1</v>
      </c>
      <c r="F1602" s="1">
        <f t="shared" ca="1" si="246"/>
        <v>2004.3749999998788</v>
      </c>
      <c r="G1602" s="5">
        <v>4.72</v>
      </c>
      <c r="H1602" s="1">
        <f t="shared" ca="1" si="242"/>
        <v>1592.0795787414067</v>
      </c>
      <c r="I1602" s="1">
        <f t="shared" ca="1" si="243"/>
        <v>26.573639450026441</v>
      </c>
      <c r="J1602" s="6">
        <f t="shared" ca="1" si="247"/>
        <v>721834.60507812514</v>
      </c>
      <c r="K1602" s="1">
        <f t="shared" ca="1" si="244"/>
        <v>79.066442622950831</v>
      </c>
      <c r="L1602" s="6">
        <f t="shared" ca="1" si="245"/>
        <v>35848.016109086726</v>
      </c>
      <c r="M1602" s="7">
        <f t="shared" ca="1" si="248"/>
        <v>25.902814292943777</v>
      </c>
      <c r="N1602" s="8">
        <f ca="1">J1602/AVERAGE(L1482:L1601)</f>
        <v>27.980644843237354</v>
      </c>
      <c r="O1602" s="13">
        <f ca="1">1/M1602-(G1602/100-(((E1602/E1482)^(1/10))-1))</f>
        <v>1.6561827151167746E-2</v>
      </c>
      <c r="P1602" s="5">
        <f ca="1">((G1602/G1603+G1602/1200+((1+G1603/1200)^(-119))*(1-G1602/G1603)))</f>
        <v>1.003142991174462</v>
      </c>
      <c r="Q1602" s="5">
        <f ca="1">Q1601*P1601*E1601/E1602</f>
        <v>35.558572179864008</v>
      </c>
      <c r="R1602" s="10">
        <f t="shared" ca="1" si="249"/>
        <v>5.2485493028402663E-2</v>
      </c>
      <c r="S1602" s="10">
        <f t="shared" ca="1" si="250"/>
        <v>2.9021302805778193E-2</v>
      </c>
      <c r="T1602" s="10">
        <f t="shared" ca="1" si="251"/>
        <v>2.346419022262447E-2</v>
      </c>
      <c r="U1602" s="10"/>
      <c r="V1602" s="11"/>
      <c r="W1602" s="12"/>
      <c r="X1602" s="12"/>
    </row>
    <row r="1603" spans="1:24" x14ac:dyDescent="0.2">
      <c r="A1603" s="3">
        <v>2004.06</v>
      </c>
      <c r="B1603" s="4">
        <v>1132.76</v>
      </c>
      <c r="C1603" s="1">
        <v>18.600000000000001</v>
      </c>
      <c r="D1603" s="4">
        <v>56.15</v>
      </c>
      <c r="E1603" s="4">
        <v>189.7</v>
      </c>
      <c r="F1603" s="1">
        <f t="shared" ca="1" si="246"/>
        <v>2004.4583333332121</v>
      </c>
      <c r="G1603" s="5">
        <v>4.7300000000000004</v>
      </c>
      <c r="H1603" s="1">
        <f t="shared" ref="H1603:H1666" ca="1" si="252">B1603*$E$1815/E1603</f>
        <v>1630.1891316816027</v>
      </c>
      <c r="I1603" s="1">
        <f t="shared" ref="I1603:I1666" ca="1" si="253">C1603*$E$1815/E1603</f>
        <v>26.767821823932529</v>
      </c>
      <c r="J1603" s="6">
        <f t="shared" ca="1" si="247"/>
        <v>740124.49219161959</v>
      </c>
      <c r="K1603" s="1">
        <f t="shared" ref="K1603:K1666" ca="1" si="254">D1603*$E$1815/E1603</f>
        <v>80.807161043753283</v>
      </c>
      <c r="L1603" s="6">
        <f t="shared" ref="L1603:L1666" ca="1" si="255">K1603*(J1603/H1603)</f>
        <v>36687.374409900978</v>
      </c>
      <c r="M1603" s="7">
        <f t="shared" ca="1" si="248"/>
        <v>26.40128536647493</v>
      </c>
      <c r="N1603" s="8">
        <f ca="1">J1603/AVERAGE(L1483:L1602)</f>
        <v>28.5179333952882</v>
      </c>
      <c r="O1603" s="13">
        <f ca="1">1/M1603-(G1603/100-(((E1603/E1483)^(1/10))-1))</f>
        <v>1.5710763876718423E-2</v>
      </c>
      <c r="P1603" s="5">
        <f ca="1">((G1603/G1604+G1603/1200+((1+G1604/1200)^(-119))*(1-G1603/G1604)))</f>
        <v>1.0223131387990259</v>
      </c>
      <c r="Q1603" s="5">
        <f ca="1">Q1602*P1602*E1602/E1603</f>
        <v>35.557511164384714</v>
      </c>
      <c r="R1603" s="10">
        <f t="shared" ca="1" si="249"/>
        <v>5.2969389762604679E-2</v>
      </c>
      <c r="S1603" s="10">
        <f t="shared" ca="1" si="250"/>
        <v>2.8692954784053093E-2</v>
      </c>
      <c r="T1603" s="10">
        <f t="shared" ca="1" si="251"/>
        <v>2.4276434978551586E-2</v>
      </c>
      <c r="U1603" s="10"/>
      <c r="V1603" s="11"/>
      <c r="W1603" s="12"/>
      <c r="X1603" s="12"/>
    </row>
    <row r="1604" spans="1:24" x14ac:dyDescent="0.2">
      <c r="A1604" s="3">
        <v>2004.07</v>
      </c>
      <c r="B1604" s="4">
        <v>1105.8499999999999</v>
      </c>
      <c r="C1604" s="1">
        <f ca="1">C1603*2/3+C1606/3</f>
        <v>18.786666666666669</v>
      </c>
      <c r="D1604" s="4">
        <f ca="1">(2*D1603+D1606)/3</f>
        <v>56.69</v>
      </c>
      <c r="E1604" s="4">
        <v>189.4</v>
      </c>
      <c r="F1604" s="1">
        <f t="shared" ref="F1604:F1667" ca="1" si="256">F1603+1/12</f>
        <v>2004.5416666665453</v>
      </c>
      <c r="G1604" s="5">
        <v>4.5</v>
      </c>
      <c r="H1604" s="1">
        <f t="shared" ca="1" si="252"/>
        <v>1593.9829332101372</v>
      </c>
      <c r="I1604" s="1">
        <f t="shared" ca="1" si="253"/>
        <v>27.079283843717004</v>
      </c>
      <c r="J1604" s="6">
        <f t="shared" ref="J1604:J1667" ca="1" si="257">J1603*((H1604+(I1604/12))/H1603)</f>
        <v>724710.98975239589</v>
      </c>
      <c r="K1604" s="1">
        <f t="shared" ca="1" si="254"/>
        <v>81.71351673706441</v>
      </c>
      <c r="L1604" s="6">
        <f t="shared" ca="1" si="255"/>
        <v>37151.391245705403</v>
      </c>
      <c r="M1604" s="7">
        <f t="shared" ca="1" si="248"/>
        <v>25.695888646268571</v>
      </c>
      <c r="N1604" s="8">
        <f ca="1">J1604/AVERAGE(L1484:L1603)</f>
        <v>27.755514536330789</v>
      </c>
      <c r="O1604" s="13">
        <f ca="1">1/M1604-(G1604/100-(((E1604/E1484)^(1/10))-1))</f>
        <v>1.8611708650646715E-2</v>
      </c>
      <c r="P1604" s="5">
        <f ca="1">((G1604/G1605+G1604/1200+((1+G1605/1200)^(-119))*(1-G1604/G1605)))</f>
        <v>1.0215024325059134</v>
      </c>
      <c r="Q1604" s="5">
        <f ca="1">Q1603*P1603*E1603/E1604</f>
        <v>36.408488846628138</v>
      </c>
      <c r="R1604" s="10">
        <f t="shared" ca="1" si="249"/>
        <v>5.6798486103663004E-2</v>
      </c>
      <c r="S1604" s="10">
        <f t="shared" ca="1" si="250"/>
        <v>2.7062114127473391E-2</v>
      </c>
      <c r="T1604" s="10">
        <f t="shared" ca="1" si="251"/>
        <v>2.9736371976189613E-2</v>
      </c>
      <c r="U1604" s="10"/>
      <c r="V1604" s="11"/>
      <c r="W1604" s="12"/>
      <c r="X1604" s="12"/>
    </row>
    <row r="1605" spans="1:24" x14ac:dyDescent="0.2">
      <c r="A1605" s="3">
        <v>2004.08</v>
      </c>
      <c r="B1605" s="4">
        <v>1088.94</v>
      </c>
      <c r="C1605" s="1">
        <f ca="1">C1603/3+C1606*2/3</f>
        <v>18.973333333333333</v>
      </c>
      <c r="D1605" s="4">
        <f ca="1">(D1603+2*D1606)/3</f>
        <v>57.23</v>
      </c>
      <c r="E1605" s="4">
        <v>189.5</v>
      </c>
      <c r="F1605" s="1">
        <f t="shared" ca="1" si="256"/>
        <v>2004.6249999998786</v>
      </c>
      <c r="G1605" s="5">
        <v>4.28</v>
      </c>
      <c r="H1605" s="1">
        <f t="shared" ca="1" si="252"/>
        <v>1568.7804053825857</v>
      </c>
      <c r="I1605" s="1">
        <f t="shared" ca="1" si="253"/>
        <v>27.333915145118731</v>
      </c>
      <c r="J1605" s="6">
        <f t="shared" ca="1" si="257"/>
        <v>714288.17855715752</v>
      </c>
      <c r="K1605" s="1">
        <f t="shared" ca="1" si="254"/>
        <v>82.448346649076512</v>
      </c>
      <c r="L1605" s="6">
        <f t="shared" ca="1" si="255"/>
        <v>37539.912629553626</v>
      </c>
      <c r="M1605" s="7">
        <f t="shared" ca="1" si="248"/>
        <v>25.174462226477786</v>
      </c>
      <c r="N1605" s="8">
        <f ca="1">J1605/AVERAGE(L1485:L1604)</f>
        <v>27.192500070259683</v>
      </c>
      <c r="O1605" s="13">
        <f ca="1">1/M1605-(G1605/100-(((E1605/E1485)^(1/10))-1))</f>
        <v>2.1258461039959993E-2</v>
      </c>
      <c r="P1605" s="5">
        <f ca="1">((G1605/G1606+G1605/1200+((1+G1606/1200)^(-119))*(1-G1605/G1606)))</f>
        <v>1.0157551489126513</v>
      </c>
      <c r="Q1605" s="5">
        <f ca="1">Q1604*P1604*E1604/E1605</f>
        <v>37.171733873243511</v>
      </c>
      <c r="R1605" s="10">
        <f t="shared" ca="1" si="249"/>
        <v>5.8056338623077242E-2</v>
      </c>
      <c r="S1605" s="10">
        <f t="shared" ca="1" si="250"/>
        <v>2.6398072139799389E-2</v>
      </c>
      <c r="T1605" s="10">
        <f t="shared" ca="1" si="251"/>
        <v>3.1658266483277853E-2</v>
      </c>
      <c r="U1605" s="10"/>
      <c r="V1605" s="11"/>
      <c r="W1605" s="12"/>
      <c r="X1605" s="12"/>
    </row>
    <row r="1606" spans="1:24" x14ac:dyDescent="0.2">
      <c r="A1606" s="3">
        <v>2004.09</v>
      </c>
      <c r="B1606" s="4">
        <v>1117.6600000000001</v>
      </c>
      <c r="C1606" s="1">
        <v>19.16</v>
      </c>
      <c r="D1606" s="4">
        <v>57.77</v>
      </c>
      <c r="E1606" s="4">
        <v>189.9</v>
      </c>
      <c r="F1606" s="1">
        <f t="shared" ca="1" si="256"/>
        <v>2004.7083333332118</v>
      </c>
      <c r="G1606" s="5">
        <v>4.13</v>
      </c>
      <c r="H1606" s="1">
        <f t="shared" ca="1" si="252"/>
        <v>1606.7642600315955</v>
      </c>
      <c r="I1606" s="1">
        <f t="shared" ca="1" si="253"/>
        <v>27.54469447077409</v>
      </c>
      <c r="J1606" s="6">
        <f t="shared" ca="1" si="257"/>
        <v>732627.89586663106</v>
      </c>
      <c r="K1606" s="1">
        <f t="shared" ca="1" si="254"/>
        <v>83.050991627172195</v>
      </c>
      <c r="L1606" s="6">
        <f t="shared" ca="1" si="255"/>
        <v>37868.326274730491</v>
      </c>
      <c r="M1606" s="7">
        <f t="shared" ca="1" si="248"/>
        <v>25.668406776357706</v>
      </c>
      <c r="N1606" s="8">
        <f ca="1">J1606/AVERAGE(L1486:L1605)</f>
        <v>27.725340561354166</v>
      </c>
      <c r="O1606" s="13">
        <f ca="1">1/M1606-(G1606/100-(((E1606/E1486)^(1/10))-1))</f>
        <v>2.1935435271590677E-2</v>
      </c>
      <c r="P1606" s="5">
        <f ca="1">((G1606/G1607+G1606/1200+((1+G1607/1200)^(-119))*(1-G1606/G1607)))</f>
        <v>1.005882764876544</v>
      </c>
      <c r="Q1606" s="5">
        <f ca="1">Q1605*P1605*E1605/E1606</f>
        <v>37.677848996082801</v>
      </c>
      <c r="R1606" s="10">
        <f t="shared" ca="1" si="249"/>
        <v>5.7161161741678956E-2</v>
      </c>
      <c r="S1606" s="10">
        <f t="shared" ca="1" si="250"/>
        <v>2.4149939721528568E-2</v>
      </c>
      <c r="T1606" s="10">
        <f t="shared" ca="1" si="251"/>
        <v>3.3011222020150388E-2</v>
      </c>
      <c r="U1606" s="10"/>
      <c r="V1606" s="11"/>
      <c r="W1606" s="12"/>
      <c r="X1606" s="12"/>
    </row>
    <row r="1607" spans="1:24" x14ac:dyDescent="0.2">
      <c r="A1607" s="3">
        <v>2004.1</v>
      </c>
      <c r="B1607" s="4">
        <v>1117.21</v>
      </c>
      <c r="C1607" s="1">
        <f ca="1">C1606*2/3+C1609/3</f>
        <v>19.253333333333334</v>
      </c>
      <c r="D1607" s="4">
        <f ca="1">(2*D1606+D1609)/3</f>
        <v>58.03</v>
      </c>
      <c r="E1607" s="4">
        <v>190.9</v>
      </c>
      <c r="F1607" s="1">
        <f t="shared" ca="1" si="256"/>
        <v>2004.7916666665451</v>
      </c>
      <c r="G1607" s="5">
        <v>4.0999999999999996</v>
      </c>
      <c r="H1607" s="1">
        <f t="shared" ca="1" si="252"/>
        <v>1597.7039372970141</v>
      </c>
      <c r="I1607" s="1">
        <f t="shared" ca="1" si="253"/>
        <v>27.533880356207437</v>
      </c>
      <c r="J1607" s="6">
        <f t="shared" ca="1" si="257"/>
        <v>729542.91451518051</v>
      </c>
      <c r="K1607" s="1">
        <f t="shared" ca="1" si="254"/>
        <v>82.987763698271337</v>
      </c>
      <c r="L1607" s="6">
        <f t="shared" ca="1" si="255"/>
        <v>37893.838516765805</v>
      </c>
      <c r="M1607" s="7">
        <f t="shared" ca="1" si="248"/>
        <v>25.411655665489349</v>
      </c>
      <c r="N1607" s="8">
        <f ca="1">J1607/AVERAGE(L1487:L1606)</f>
        <v>27.447302225242787</v>
      </c>
      <c r="O1607" s="13">
        <f ca="1">1/M1607-(G1607/100-(((E1607/E1487)^(1/10))-1))</f>
        <v>2.3098591273938748E-2</v>
      </c>
      <c r="P1607" s="5">
        <f ca="1">((G1607/G1608+G1607/1200+((1+G1608/1200)^(-119))*(1-G1607/G1608)))</f>
        <v>0.99612392858819443</v>
      </c>
      <c r="Q1607" s="5">
        <f ca="1">Q1606*P1606*E1606/E1607</f>
        <v>37.700968284107141</v>
      </c>
      <c r="R1607" s="10">
        <f t="shared" ca="1" si="249"/>
        <v>5.5041188283035725E-2</v>
      </c>
      <c r="S1607" s="10">
        <f t="shared" ca="1" si="250"/>
        <v>2.6625031104431818E-2</v>
      </c>
      <c r="T1607" s="10">
        <f t="shared" ca="1" si="251"/>
        <v>2.8416157178603907E-2</v>
      </c>
      <c r="U1607" s="10"/>
      <c r="V1607" s="11"/>
      <c r="W1607" s="12"/>
      <c r="X1607" s="12"/>
    </row>
    <row r="1608" spans="1:24" x14ac:dyDescent="0.2">
      <c r="A1608" s="3">
        <v>2004.11</v>
      </c>
      <c r="B1608" s="4">
        <v>1168.94</v>
      </c>
      <c r="C1608" s="1">
        <f ca="1">C1606/3+C1609*2/3</f>
        <v>19.346666666666668</v>
      </c>
      <c r="D1608" s="4">
        <f ca="1">(D1606+2*D1609)/3</f>
        <v>58.29</v>
      </c>
      <c r="E1608" s="4">
        <v>191</v>
      </c>
      <c r="F1608" s="1">
        <f t="shared" ca="1" si="256"/>
        <v>2004.8749999998784</v>
      </c>
      <c r="G1608" s="5">
        <v>4.1900000000000004</v>
      </c>
      <c r="H1608" s="1">
        <f t="shared" ca="1" si="252"/>
        <v>1670.8069467015707</v>
      </c>
      <c r="I1608" s="1">
        <f t="shared" ca="1" si="253"/>
        <v>27.652869319371728</v>
      </c>
      <c r="J1608" s="6">
        <f t="shared" ca="1" si="257"/>
        <v>763975.41741080349</v>
      </c>
      <c r="K1608" s="1">
        <f t="shared" ca="1" si="254"/>
        <v>83.31594172774868</v>
      </c>
      <c r="L1608" s="6">
        <f t="shared" ca="1" si="255"/>
        <v>38096.16154881836</v>
      </c>
      <c r="M1608" s="7">
        <f t="shared" ca="1" si="248"/>
        <v>26.465310814818057</v>
      </c>
      <c r="N1608" s="8">
        <f ca="1">J1608/AVERAGE(L1488:L1607)</f>
        <v>28.582705258099516</v>
      </c>
      <c r="O1608" s="13">
        <f ca="1">1/M1608-(G1608/100-(((E1608/E1488)^(1/10))-1))</f>
        <v>2.0548552436493499E-2</v>
      </c>
      <c r="P1608" s="5">
        <f ca="1">((G1608/G1609+G1608/1200+((1+G1609/1200)^(-119))*(1-G1608/G1609)))</f>
        <v>1.0002564602904038</v>
      </c>
      <c r="Q1608" s="5">
        <f ca="1">Q1607*P1607*E1607/E1608</f>
        <v>37.535174420608257</v>
      </c>
      <c r="R1608" s="10">
        <f t="shared" ca="1" si="249"/>
        <v>5.660356170077252E-2</v>
      </c>
      <c r="S1608" s="10">
        <f t="shared" ca="1" si="250"/>
        <v>2.7558012304415236E-2</v>
      </c>
      <c r="T1608" s="10">
        <f t="shared" ca="1" si="251"/>
        <v>2.9045549396357284E-2</v>
      </c>
      <c r="U1608" s="10"/>
      <c r="V1608" s="11"/>
      <c r="W1608" s="12"/>
      <c r="X1608" s="12"/>
    </row>
    <row r="1609" spans="1:24" x14ac:dyDescent="0.2">
      <c r="A1609" s="3">
        <v>2004.12</v>
      </c>
      <c r="B1609" s="4">
        <v>1199.21</v>
      </c>
      <c r="C1609" s="1">
        <v>19.440000000000001</v>
      </c>
      <c r="D1609" s="4">
        <v>58.55</v>
      </c>
      <c r="E1609" s="4">
        <v>190.3</v>
      </c>
      <c r="F1609" s="1">
        <f t="shared" ca="1" si="256"/>
        <v>2004.9583333332116</v>
      </c>
      <c r="G1609" s="5">
        <v>4.2300000000000004</v>
      </c>
      <c r="H1609" s="1">
        <f t="shared" ca="1" si="252"/>
        <v>1720.3779696794534</v>
      </c>
      <c r="I1609" s="1">
        <f t="shared" ca="1" si="253"/>
        <v>27.888483026799786</v>
      </c>
      <c r="J1609" s="6">
        <f t="shared" ca="1" si="257"/>
        <v>787704.40218133992</v>
      </c>
      <c r="K1609" s="1">
        <f t="shared" ca="1" si="254"/>
        <v>83.995405412506557</v>
      </c>
      <c r="L1609" s="6">
        <f t="shared" ca="1" si="255"/>
        <v>38458.729286544847</v>
      </c>
      <c r="M1609" s="7">
        <f t="shared" ca="1" si="248"/>
        <v>27.144808694741251</v>
      </c>
      <c r="N1609" s="8">
        <f ca="1">J1609/AVERAGE(L1489:L1608)</f>
        <v>29.312639184857193</v>
      </c>
      <c r="O1609" s="13">
        <f ca="1">1/M1609-(G1609/100-(((E1609/E1489)^(1/10))-1))</f>
        <v>1.8826546160025999E-2</v>
      </c>
      <c r="P1609" s="5">
        <f ca="1">((G1609/G1610+G1609/1200+((1+G1610/1200)^(-119))*(1-G1609/G1610)))</f>
        <v>1.0043341768892575</v>
      </c>
      <c r="Q1609" s="5">
        <f ca="1">Q1608*P1608*E1608/E1609</f>
        <v>37.682905591944504</v>
      </c>
      <c r="R1609" s="10">
        <f t="shared" ca="1" si="249"/>
        <v>5.464333817142597E-2</v>
      </c>
      <c r="S1609" s="10">
        <f t="shared" ca="1" si="250"/>
        <v>2.902830085357011E-2</v>
      </c>
      <c r="T1609" s="10">
        <f t="shared" ca="1" si="251"/>
        <v>2.561503731785586E-2</v>
      </c>
      <c r="U1609" s="10"/>
      <c r="V1609" s="11"/>
      <c r="W1609" s="12"/>
      <c r="X1609" s="12"/>
    </row>
    <row r="1610" spans="1:24" x14ac:dyDescent="0.2">
      <c r="A1610" s="3">
        <v>2005.01</v>
      </c>
      <c r="B1610" s="4">
        <v>1181.4100000000001</v>
      </c>
      <c r="C1610" s="1">
        <f ca="1">C1609*2/3+C1612/3</f>
        <v>19.703333333333333</v>
      </c>
      <c r="D1610" s="4">
        <f ca="1">(2*D1609+D1612)/3</f>
        <v>59.106666666666662</v>
      </c>
      <c r="E1610" s="4">
        <v>190.7</v>
      </c>
      <c r="F1610" s="1">
        <f t="shared" ca="1" si="256"/>
        <v>2005.0416666665449</v>
      </c>
      <c r="G1610" s="5">
        <v>4.22</v>
      </c>
      <c r="H1610" s="1">
        <f t="shared" ca="1" si="252"/>
        <v>1691.2872272155219</v>
      </c>
      <c r="I1610" s="1">
        <f t="shared" ca="1" si="253"/>
        <v>28.206969638175142</v>
      </c>
      <c r="J1610" s="6">
        <f t="shared" ca="1" si="257"/>
        <v>775460.96299155639</v>
      </c>
      <c r="K1610" s="1">
        <f t="shared" ca="1" si="254"/>
        <v>84.616136969061344</v>
      </c>
      <c r="L1610" s="6">
        <f t="shared" ca="1" si="255"/>
        <v>38796.787442593384</v>
      </c>
      <c r="M1610" s="7">
        <f t="shared" ca="1" si="248"/>
        <v>26.587250697970397</v>
      </c>
      <c r="N1610" s="8">
        <f ca="1">J1610/AVERAGE(L1490:L1609)</f>
        <v>28.70735652406562</v>
      </c>
      <c r="O1610" s="13">
        <f ca="1">1/M1610-(G1610/100-(((E1610/E1490)^(1/10))-1))</f>
        <v>1.9504478510848425E-2</v>
      </c>
      <c r="P1610" s="5">
        <f ca="1">((G1610/G1611+G1610/1200+((1+G1611/1200)^(-119))*(1-G1610/G1611)))</f>
        <v>1.0075719517031356</v>
      </c>
      <c r="Q1610" s="5">
        <f ca="1">Q1609*P1609*E1609/E1610</f>
        <v>37.766846163516355</v>
      </c>
      <c r="R1610" s="10">
        <f t="shared" ca="1" si="249"/>
        <v>5.5618116303462362E-2</v>
      </c>
      <c r="S1610" s="10">
        <f t="shared" ca="1" si="250"/>
        <v>3.2499554491798088E-2</v>
      </c>
      <c r="T1610" s="10">
        <f t="shared" ca="1" si="251"/>
        <v>2.3118561811664273E-2</v>
      </c>
      <c r="U1610" s="10"/>
      <c r="V1610" s="11"/>
      <c r="W1610" s="12"/>
      <c r="X1610" s="12"/>
    </row>
    <row r="1611" spans="1:24" x14ac:dyDescent="0.2">
      <c r="A1611" s="3">
        <v>2005.02</v>
      </c>
      <c r="B1611" s="4">
        <v>1199.6300000000001</v>
      </c>
      <c r="C1611" s="1">
        <f ca="1">C1609/3+C1612*2/3</f>
        <v>19.966666666666669</v>
      </c>
      <c r="D1611" s="4">
        <f ca="1">(D1609+2*D1612)/3</f>
        <v>59.663333333333334</v>
      </c>
      <c r="E1611" s="4">
        <v>191.8</v>
      </c>
      <c r="F1611" s="1">
        <f t="shared" ca="1" si="256"/>
        <v>2005.1249999998781</v>
      </c>
      <c r="G1611" s="5">
        <v>4.17</v>
      </c>
      <c r="H1611" s="1">
        <f t="shared" ca="1" si="252"/>
        <v>1707.5213185088633</v>
      </c>
      <c r="I1611" s="1">
        <f t="shared" ca="1" si="253"/>
        <v>28.420020333680917</v>
      </c>
      <c r="J1611" s="6">
        <f t="shared" ca="1" si="257"/>
        <v>783990.23891633621</v>
      </c>
      <c r="K1611" s="1">
        <f t="shared" ca="1" si="254"/>
        <v>84.923195985401449</v>
      </c>
      <c r="L1611" s="6">
        <f t="shared" ca="1" si="255"/>
        <v>38991.581533093537</v>
      </c>
      <c r="M1611" s="7">
        <f t="shared" ca="1" si="248"/>
        <v>26.744863128101201</v>
      </c>
      <c r="N1611" s="8">
        <f ca="1">J1611/AVERAGE(L1491:L1610)</f>
        <v>28.874110081209491</v>
      </c>
      <c r="O1611" s="13">
        <f ca="1">1/M1611-(G1611/100-(((E1611/E1491)^(1/10))-1))</f>
        <v>1.9963856578660844E-2</v>
      </c>
      <c r="P1611" s="5">
        <f ca="1">((G1611/G1612+G1611/1200+((1+G1612/1200)^(-119))*(1-G1611/G1612)))</f>
        <v>0.97711593128835439</v>
      </c>
      <c r="Q1611" s="5">
        <f ca="1">Q1610*P1610*E1610/E1611</f>
        <v>37.834576648445463</v>
      </c>
      <c r="R1611" s="10">
        <f t="shared" ca="1" si="249"/>
        <v>5.6951922024699675E-2</v>
      </c>
      <c r="S1611" s="10">
        <f t="shared" ca="1" si="250"/>
        <v>3.1098001625380567E-2</v>
      </c>
      <c r="T1611" s="10">
        <f t="shared" ca="1" si="251"/>
        <v>2.5853920399319108E-2</v>
      </c>
      <c r="U1611" s="10"/>
      <c r="V1611" s="11"/>
      <c r="W1611" s="12"/>
      <c r="X1611" s="12"/>
    </row>
    <row r="1612" spans="1:24" x14ac:dyDescent="0.2">
      <c r="A1612" s="3">
        <v>2005.03</v>
      </c>
      <c r="B1612" s="4">
        <v>1194.9000000000001</v>
      </c>
      <c r="C1612" s="1">
        <v>20.23</v>
      </c>
      <c r="D1612" s="4">
        <v>60.22</v>
      </c>
      <c r="E1612" s="4">
        <v>193.3</v>
      </c>
      <c r="F1612" s="1">
        <f t="shared" ca="1" si="256"/>
        <v>2005.2083333332114</v>
      </c>
      <c r="G1612" s="5">
        <v>4.5</v>
      </c>
      <c r="H1612" s="1">
        <f t="shared" ca="1" si="252"/>
        <v>1687.5907123642007</v>
      </c>
      <c r="I1612" s="1">
        <f t="shared" ca="1" si="253"/>
        <v>28.571395188825658</v>
      </c>
      <c r="J1612" s="6">
        <f t="shared" ca="1" si="257"/>
        <v>775932.50090806652</v>
      </c>
      <c r="K1612" s="1">
        <f t="shared" ca="1" si="254"/>
        <v>85.050391412312464</v>
      </c>
      <c r="L1612" s="6">
        <f t="shared" ca="1" si="255"/>
        <v>39105.075909853345</v>
      </c>
      <c r="M1612" s="7">
        <f t="shared" ca="1" si="248"/>
        <v>26.339142131057944</v>
      </c>
      <c r="N1612" s="8">
        <f ca="1">J1612/AVERAGE(L1492:L1611)</f>
        <v>28.433346549933514</v>
      </c>
      <c r="O1612" s="13">
        <f ca="1">1/M1612-(G1612/100-(((E1612/E1492)^(1/10))-1))</f>
        <v>1.7699015247124993E-2</v>
      </c>
      <c r="P1612" s="5">
        <f ca="1">((G1612/G1613+G1612/1200+((1+G1613/1200)^(-119))*(1-G1612/G1613)))</f>
        <v>1.0166250288760423</v>
      </c>
      <c r="Q1612" s="5">
        <f ca="1">Q1611*P1611*E1611/E1612</f>
        <v>36.681891490201565</v>
      </c>
      <c r="R1612" s="10">
        <f t="shared" ca="1" si="249"/>
        <v>5.7477220687164543E-2</v>
      </c>
      <c r="S1612" s="10">
        <f t="shared" ca="1" si="250"/>
        <v>3.3293118542925937E-2</v>
      </c>
      <c r="T1612" s="10">
        <f t="shared" ca="1" si="251"/>
        <v>2.4184102144238606E-2</v>
      </c>
      <c r="U1612" s="10"/>
      <c r="V1612" s="11"/>
      <c r="W1612" s="12"/>
      <c r="X1612" s="12"/>
    </row>
    <row r="1613" spans="1:24" x14ac:dyDescent="0.2">
      <c r="A1613" s="3">
        <v>2005.04</v>
      </c>
      <c r="B1613" s="4">
        <v>1164.43</v>
      </c>
      <c r="C1613" s="1">
        <f ca="1">C1612*2/3+C1615/3</f>
        <v>20.463333333333331</v>
      </c>
      <c r="D1613" s="4">
        <f ca="1">(2*D1612+D1615)/3</f>
        <v>61.233333333333327</v>
      </c>
      <c r="E1613" s="4">
        <v>194.6</v>
      </c>
      <c r="F1613" s="1">
        <f t="shared" ca="1" si="256"/>
        <v>2005.2916666665446</v>
      </c>
      <c r="G1613" s="5">
        <v>4.34</v>
      </c>
      <c r="H1613" s="1">
        <f t="shared" ca="1" si="252"/>
        <v>1633.5708288283661</v>
      </c>
      <c r="I1613" s="1">
        <f t="shared" ca="1" si="253"/>
        <v>28.707869424460426</v>
      </c>
      <c r="J1613" s="6">
        <f t="shared" ca="1" si="257"/>
        <v>752194.81244247081</v>
      </c>
      <c r="K1613" s="1">
        <f t="shared" ca="1" si="254"/>
        <v>85.903821685508731</v>
      </c>
      <c r="L1613" s="6">
        <f t="shared" ca="1" si="255"/>
        <v>39555.315203055536</v>
      </c>
      <c r="M1613" s="7">
        <f t="shared" ca="1" si="248"/>
        <v>25.408922569114484</v>
      </c>
      <c r="N1613" s="8">
        <f ca="1">J1613/AVERAGE(L1493:L1612)</f>
        <v>27.427971644284629</v>
      </c>
      <c r="O1613" s="13">
        <f ca="1">1/M1613-(G1613/100-(((E1613/E1493)^(1/10))-1))</f>
        <v>2.1038014357879498E-2</v>
      </c>
      <c r="P1613" s="5">
        <f ca="1">((G1613/G1614+G1613/1200+((1+G1614/1200)^(-119))*(1-G1613/G1614)))</f>
        <v>1.0198604266323901</v>
      </c>
      <c r="Q1613" s="5">
        <f ca="1">Q1612*P1612*E1612/E1613</f>
        <v>37.04260644820792</v>
      </c>
      <c r="R1613" s="10">
        <f t="shared" ca="1" si="249"/>
        <v>6.1481775762652902E-2</v>
      </c>
      <c r="S1613" s="10">
        <f t="shared" ca="1" si="250"/>
        <v>3.3173380546325903E-2</v>
      </c>
      <c r="T1613" s="10">
        <f t="shared" ca="1" si="251"/>
        <v>2.8308395216326998E-2</v>
      </c>
      <c r="U1613" s="10"/>
      <c r="V1613" s="11"/>
      <c r="W1613" s="12"/>
      <c r="X1613" s="12"/>
    </row>
    <row r="1614" spans="1:24" x14ac:dyDescent="0.2">
      <c r="A1614" s="3">
        <v>2005.05</v>
      </c>
      <c r="B1614" s="4">
        <v>1178.28</v>
      </c>
      <c r="C1614" s="1">
        <f ca="1">C1612/3+C1615*2/3</f>
        <v>20.696666666666665</v>
      </c>
      <c r="D1614" s="4">
        <f ca="1">(D1612+2*D1615)/3</f>
        <v>62.24666666666667</v>
      </c>
      <c r="E1614" s="4">
        <v>194.4</v>
      </c>
      <c r="F1614" s="1">
        <f t="shared" ca="1" si="256"/>
        <v>2005.3749999998779</v>
      </c>
      <c r="G1614" s="5">
        <v>4.1399999999999997</v>
      </c>
      <c r="H1614" s="1">
        <f t="shared" ca="1" si="252"/>
        <v>1654.7015166666665</v>
      </c>
      <c r="I1614" s="1">
        <f t="shared" ca="1" si="253"/>
        <v>29.065082767489706</v>
      </c>
      <c r="J1614" s="6">
        <f t="shared" ca="1" si="257"/>
        <v>763039.9360021028</v>
      </c>
      <c r="K1614" s="1">
        <f t="shared" ca="1" si="254"/>
        <v>87.415261008230459</v>
      </c>
      <c r="L1614" s="6">
        <f t="shared" ca="1" si="255"/>
        <v>40310.191592556577</v>
      </c>
      <c r="M1614" s="7">
        <f t="shared" ca="1" si="248"/>
        <v>25.650230187182988</v>
      </c>
      <c r="N1614" s="8">
        <f ca="1">J1614/AVERAGE(L1494:L1613)</f>
        <v>27.686995391999112</v>
      </c>
      <c r="O1614" s="13">
        <f ca="1">1/M1614-(G1614/100-(((E1614/E1494)^(1/10))-1))</f>
        <v>2.2360152666665599E-2</v>
      </c>
      <c r="P1614" s="5">
        <f ca="1">((G1614/G1615+G1614/1200+((1+G1615/1200)^(-119))*(1-G1614/G1615)))</f>
        <v>1.0148949310235778</v>
      </c>
      <c r="Q1614" s="5">
        <f ca="1">Q1613*P1613*E1613/E1614</f>
        <v>37.817154967713208</v>
      </c>
      <c r="R1614" s="10">
        <f t="shared" ca="1" si="249"/>
        <v>6.0458400466879558E-2</v>
      </c>
      <c r="S1614" s="10">
        <f t="shared" ca="1" si="250"/>
        <v>2.8273076400222363E-2</v>
      </c>
      <c r="T1614" s="10">
        <f t="shared" ca="1" si="251"/>
        <v>3.2185324066657195E-2</v>
      </c>
      <c r="U1614" s="10"/>
      <c r="V1614" s="11"/>
      <c r="W1614" s="12"/>
      <c r="X1614" s="12"/>
    </row>
    <row r="1615" spans="1:24" x14ac:dyDescent="0.2">
      <c r="A1615" s="3">
        <v>2005.06</v>
      </c>
      <c r="B1615" s="4">
        <v>1202.25</v>
      </c>
      <c r="C1615" s="1">
        <v>20.93</v>
      </c>
      <c r="D1615" s="4">
        <v>63.26</v>
      </c>
      <c r="E1615" s="4">
        <v>194.5</v>
      </c>
      <c r="F1615" s="1">
        <f t="shared" ca="1" si="256"/>
        <v>2005.4583333332112</v>
      </c>
      <c r="G1615" s="5">
        <v>4</v>
      </c>
      <c r="H1615" s="1">
        <f t="shared" ca="1" si="252"/>
        <v>1687.4954074550128</v>
      </c>
      <c r="I1615" s="1">
        <f t="shared" ca="1" si="253"/>
        <v>29.377649305912595</v>
      </c>
      <c r="J1615" s="6">
        <f t="shared" ca="1" si="257"/>
        <v>779291.2506318012</v>
      </c>
      <c r="K1615" s="1">
        <f t="shared" ca="1" si="254"/>
        <v>88.792646683804634</v>
      </c>
      <c r="L1615" s="6">
        <f t="shared" ca="1" si="255"/>
        <v>41004.753183587236</v>
      </c>
      <c r="M1615" s="7">
        <f t="shared" ca="1" si="248"/>
        <v>26.06839487188401</v>
      </c>
      <c r="N1615" s="8">
        <f ca="1">J1615/AVERAGE(L1495:L1614)</f>
        <v>28.136067840768252</v>
      </c>
      <c r="O1615" s="13">
        <f ca="1">1/M1615-(G1615/100-(((E1615/E1495)^(1/10))-1))</f>
        <v>2.2985694371145303E-2</v>
      </c>
      <c r="P1615" s="5">
        <f ca="1">((G1615/G1616+G1615/1200+((1+G1616/1200)^(-119))*(1-G1615/G1616)))</f>
        <v>0.98874108437880004</v>
      </c>
      <c r="Q1615" s="5">
        <f ca="1">Q1614*P1614*E1614/E1615</f>
        <v>38.360706009003827</v>
      </c>
      <c r="R1615" s="10">
        <f t="shared" ca="1" si="249"/>
        <v>5.739561952077854E-2</v>
      </c>
      <c r="S1615" s="10">
        <f t="shared" ca="1" si="250"/>
        <v>2.5178020891750252E-2</v>
      </c>
      <c r="T1615" s="10">
        <f t="shared" ca="1" si="251"/>
        <v>3.2217598629028288E-2</v>
      </c>
      <c r="U1615" s="10"/>
      <c r="V1615" s="11"/>
      <c r="W1615" s="12"/>
      <c r="X1615" s="12"/>
    </row>
    <row r="1616" spans="1:24" x14ac:dyDescent="0.2">
      <c r="A1616" s="3">
        <v>2005.07</v>
      </c>
      <c r="B1616" s="4">
        <v>1222.24</v>
      </c>
      <c r="C1616" s="1">
        <f ca="1">C1615*2/3+C1618/3</f>
        <v>21.11</v>
      </c>
      <c r="D1616" s="4">
        <f ca="1">(2*D1615+D1618)/3</f>
        <v>64.33</v>
      </c>
      <c r="E1616" s="4">
        <v>195.4</v>
      </c>
      <c r="F1616" s="1">
        <f t="shared" ca="1" si="256"/>
        <v>2005.5416666665444</v>
      </c>
      <c r="G1616" s="5">
        <v>4.18</v>
      </c>
      <c r="H1616" s="1">
        <f t="shared" ca="1" si="252"/>
        <v>1707.6519279426816</v>
      </c>
      <c r="I1616" s="1">
        <f t="shared" ca="1" si="253"/>
        <v>29.493824616171953</v>
      </c>
      <c r="J1616" s="6">
        <f t="shared" ca="1" si="257"/>
        <v>789734.63116128475</v>
      </c>
      <c r="K1616" s="1">
        <f t="shared" ca="1" si="254"/>
        <v>89.878623285568068</v>
      </c>
      <c r="L1616" s="6">
        <f t="shared" ca="1" si="255"/>
        <v>41566.000803938223</v>
      </c>
      <c r="M1616" s="7">
        <f t="shared" ca="1" si="248"/>
        <v>26.287871091254768</v>
      </c>
      <c r="N1616" s="8">
        <f ca="1">J1616/AVERAGE(L1496:L1615)</f>
        <v>28.369905062639265</v>
      </c>
      <c r="O1616" s="13">
        <f ca="1">1/M1616-(G1616/100-(((E1616/E1496)^(1/10))-1))</f>
        <v>2.1338558472624516E-2</v>
      </c>
      <c r="P1616" s="5">
        <f ca="1">((G1616/G1617+G1616/1200+((1+G1617/1200)^(-119))*(1-G1616/G1617)))</f>
        <v>0.9970219160367334</v>
      </c>
      <c r="Q1616" s="5">
        <f ca="1">Q1615*P1615*E1615/E1616</f>
        <v>37.754108383126542</v>
      </c>
      <c r="R1616" s="10">
        <f t="shared" ca="1" si="249"/>
        <v>5.5898816439845511E-2</v>
      </c>
      <c r="S1616" s="10">
        <f t="shared" ca="1" si="250"/>
        <v>2.7370579299674125E-2</v>
      </c>
      <c r="T1616" s="10">
        <f t="shared" ca="1" si="251"/>
        <v>2.8528237140171386E-2</v>
      </c>
      <c r="U1616" s="10"/>
      <c r="V1616" s="11"/>
      <c r="W1616" s="12"/>
      <c r="X1616" s="12"/>
    </row>
    <row r="1617" spans="1:24" x14ac:dyDescent="0.2">
      <c r="A1617" s="3">
        <v>2005.08</v>
      </c>
      <c r="B1617" s="4">
        <v>1224.27</v>
      </c>
      <c r="C1617" s="1">
        <f ca="1">C1615/3+C1618*2/3</f>
        <v>21.29</v>
      </c>
      <c r="D1617" s="4">
        <f ca="1">(D1615+2*D1618)/3</f>
        <v>65.399999999999991</v>
      </c>
      <c r="E1617" s="4">
        <v>196.4</v>
      </c>
      <c r="F1617" s="1">
        <f t="shared" ca="1" si="256"/>
        <v>2005.6249999998777</v>
      </c>
      <c r="G1617" s="5">
        <v>4.26</v>
      </c>
      <c r="H1617" s="1">
        <f t="shared" ca="1" si="252"/>
        <v>1701.7789348778003</v>
      </c>
      <c r="I1617" s="1">
        <f t="shared" ca="1" si="253"/>
        <v>29.593858808553968</v>
      </c>
      <c r="J1617" s="6">
        <f t="shared" ca="1" si="257"/>
        <v>788159.07701176486</v>
      </c>
      <c r="K1617" s="1">
        <f t="shared" ca="1" si="254"/>
        <v>90.90833095723012</v>
      </c>
      <c r="L1617" s="6">
        <f t="shared" ca="1" si="255"/>
        <v>42103.133815718269</v>
      </c>
      <c r="M1617" s="7">
        <f t="shared" ca="1" si="248"/>
        <v>26.104381410936167</v>
      </c>
      <c r="N1617" s="8">
        <f ca="1">J1617/AVERAGE(L1497:L1616)</f>
        <v>28.168980742317423</v>
      </c>
      <c r="O1617" s="13">
        <f ca="1">1/M1617-(G1617/100-(((E1617/E1497)^(1/10))-1))</f>
        <v>2.1060729884604674E-2</v>
      </c>
      <c r="P1617" s="5">
        <f ca="1">((G1617/G1618+G1617/1200+((1+G1618/1200)^(-119))*(1-G1617/G1618)))</f>
        <v>1.0084095692450887</v>
      </c>
      <c r="Q1617" s="5">
        <f ca="1">Q1616*P1616*E1616/E1617</f>
        <v>37.450015263136507</v>
      </c>
      <c r="R1617" s="10">
        <f t="shared" ca="1" si="249"/>
        <v>5.3671331073348982E-2</v>
      </c>
      <c r="S1617" s="10">
        <f t="shared" ca="1" si="250"/>
        <v>2.9910745051840548E-2</v>
      </c>
      <c r="T1617" s="10">
        <f t="shared" ca="1" si="251"/>
        <v>2.3760586021508434E-2</v>
      </c>
      <c r="U1617" s="10"/>
      <c r="V1617" s="11"/>
      <c r="W1617" s="12"/>
      <c r="X1617" s="12"/>
    </row>
    <row r="1618" spans="1:24" x14ac:dyDescent="0.2">
      <c r="A1618" s="3">
        <v>2005.09</v>
      </c>
      <c r="B1618" s="4">
        <v>1225.92</v>
      </c>
      <c r="C1618" s="1">
        <v>21.47</v>
      </c>
      <c r="D1618" s="4">
        <v>66.47</v>
      </c>
      <c r="E1618" s="4">
        <v>198.8</v>
      </c>
      <c r="F1618" s="1">
        <f t="shared" ca="1" si="256"/>
        <v>2005.7083333332109</v>
      </c>
      <c r="G1618" s="5">
        <v>4.2</v>
      </c>
      <c r="H1618" s="1">
        <f t="shared" ca="1" si="252"/>
        <v>1683.5001899396379</v>
      </c>
      <c r="I1618" s="1">
        <f t="shared" ca="1" si="253"/>
        <v>29.48377469818913</v>
      </c>
      <c r="J1618" s="6">
        <f t="shared" ca="1" si="257"/>
        <v>780831.41157331679</v>
      </c>
      <c r="K1618" s="1">
        <f t="shared" ca="1" si="254"/>
        <v>91.28022842052313</v>
      </c>
      <c r="L1618" s="6">
        <f t="shared" ca="1" si="255"/>
        <v>42337.072506589626</v>
      </c>
      <c r="M1618" s="7">
        <f t="shared" ca="1" si="248"/>
        <v>25.730122990164485</v>
      </c>
      <c r="N1618" s="8">
        <f ca="1">J1618/AVERAGE(L1498:L1617)</f>
        <v>27.762463408465575</v>
      </c>
      <c r="O1618" s="13">
        <f ca="1">1/M1618-(G1618/100-(((E1618/E1498)^(1/10))-1))</f>
        <v>2.3262867961467371E-2</v>
      </c>
      <c r="P1618" s="5">
        <f ca="1">((G1618/G1619+G1618/1200+((1+G1619/1200)^(-119))*(1-G1618/G1619)))</f>
        <v>0.98269385516983099</v>
      </c>
      <c r="Q1618" s="5">
        <f ca="1">Q1617*P1617*E1617/E1618</f>
        <v>37.309038824996478</v>
      </c>
      <c r="R1618" s="10">
        <f t="shared" ca="1" si="249"/>
        <v>4.9968023993407051E-2</v>
      </c>
      <c r="S1618" s="10">
        <f t="shared" ca="1" si="250"/>
        <v>3.0645968380443867E-2</v>
      </c>
      <c r="T1618" s="10">
        <f t="shared" ca="1" si="251"/>
        <v>1.9322055612963185E-2</v>
      </c>
      <c r="U1618" s="10"/>
      <c r="V1618" s="11"/>
      <c r="W1618" s="12"/>
      <c r="X1618" s="12"/>
    </row>
    <row r="1619" spans="1:24" x14ac:dyDescent="0.2">
      <c r="A1619" s="3">
        <v>2005.1</v>
      </c>
      <c r="B1619" s="4">
        <v>1191.96</v>
      </c>
      <c r="C1619" s="1">
        <f ca="1">C1618*2/3+C1621/3</f>
        <v>21.72</v>
      </c>
      <c r="D1619" s="4">
        <f ca="1">(2*D1618+D1621)/3</f>
        <v>67.589999999999989</v>
      </c>
      <c r="E1619" s="4">
        <v>199.2</v>
      </c>
      <c r="F1619" s="1">
        <f t="shared" ca="1" si="256"/>
        <v>2005.7916666665442</v>
      </c>
      <c r="G1619" s="5">
        <v>4.46</v>
      </c>
      <c r="H1619" s="1">
        <f t="shared" ca="1" si="252"/>
        <v>1633.5775897590361</v>
      </c>
      <c r="I1619" s="1">
        <f t="shared" ca="1" si="253"/>
        <v>29.767194578313251</v>
      </c>
      <c r="J1619" s="6">
        <f t="shared" ca="1" si="257"/>
        <v>758827.13468458387</v>
      </c>
      <c r="K1619" s="1">
        <f t="shared" ca="1" si="254"/>
        <v>92.631891415662636</v>
      </c>
      <c r="L1619" s="6">
        <f t="shared" ca="1" si="255"/>
        <v>43029.234230453221</v>
      </c>
      <c r="M1619" s="7">
        <f t="shared" ca="1" si="248"/>
        <v>24.876538723647975</v>
      </c>
      <c r="N1619" s="8">
        <f ca="1">J1619/AVERAGE(L1499:L1618)</f>
        <v>26.840542701863459</v>
      </c>
      <c r="O1619" s="13">
        <f ca="1">1/M1619-(G1619/100-(((E1619/E1499)^(1/10))-1))</f>
        <v>2.1868312584124631E-2</v>
      </c>
      <c r="P1619" s="5">
        <f ca="1">((G1619/G1620+G1619/1200+((1+G1620/1200)^(-119))*(1-G1619/G1620)))</f>
        <v>0.99733837244767443</v>
      </c>
      <c r="Q1619" s="5">
        <f ca="1">Q1618*P1618*E1618/E1619</f>
        <v>36.589741984380517</v>
      </c>
      <c r="R1619" s="10">
        <f t="shared" ca="1" si="249"/>
        <v>5.7482359500422575E-2</v>
      </c>
      <c r="S1619" s="10">
        <f t="shared" ca="1" si="250"/>
        <v>3.3807301290092795E-2</v>
      </c>
      <c r="T1619" s="10">
        <f t="shared" ca="1" si="251"/>
        <v>2.367505821032978E-2</v>
      </c>
      <c r="U1619" s="10"/>
      <c r="V1619" s="11"/>
      <c r="W1619" s="12"/>
      <c r="X1619" s="12"/>
    </row>
    <row r="1620" spans="1:24" x14ac:dyDescent="0.2">
      <c r="A1620" s="3">
        <v>2005.11</v>
      </c>
      <c r="B1620" s="4">
        <v>1237.3699999999999</v>
      </c>
      <c r="C1620" s="1">
        <f ca="1">C1618/3+C1621*2/3</f>
        <v>21.97</v>
      </c>
      <c r="D1620" s="4">
        <f ca="1">(D1618+2*D1621)/3</f>
        <v>68.709999999999994</v>
      </c>
      <c r="E1620" s="4">
        <v>197.6</v>
      </c>
      <c r="F1620" s="1">
        <f t="shared" ca="1" si="256"/>
        <v>2005.8749999998774</v>
      </c>
      <c r="G1620" s="5">
        <v>4.54</v>
      </c>
      <c r="H1620" s="1">
        <f t="shared" ca="1" si="252"/>
        <v>1709.5431280870444</v>
      </c>
      <c r="I1620" s="1">
        <f t="shared" ca="1" si="253"/>
        <v>30.353623026315788</v>
      </c>
      <c r="J1620" s="6">
        <f t="shared" ca="1" si="257"/>
        <v>795289.52346651501</v>
      </c>
      <c r="K1620" s="1">
        <f t="shared" ca="1" si="254"/>
        <v>94.929332641700398</v>
      </c>
      <c r="L1620" s="6">
        <f t="shared" ca="1" si="255"/>
        <v>44161.684182891331</v>
      </c>
      <c r="M1620" s="7">
        <f t="shared" ca="1" si="248"/>
        <v>25.93178330906904</v>
      </c>
      <c r="N1620" s="8">
        <f ca="1">J1620/AVERAGE(L1500:L1619)</f>
        <v>27.977205472367217</v>
      </c>
      <c r="O1620" s="13">
        <f ca="1">1/M1620-(G1620/100-(((E1620/E1500)^(1/10))-1))</f>
        <v>1.8671943606583918E-2</v>
      </c>
      <c r="P1620" s="5">
        <f ca="1">((G1620/G1621+G1620/1200+((1+G1621/1200)^(-119))*(1-G1620/G1621)))</f>
        <v>1.0093824010189034</v>
      </c>
      <c r="Q1620" s="5">
        <f ca="1">Q1619*P1619*E1619/E1620</f>
        <v>36.787838364480244</v>
      </c>
      <c r="R1620" s="10">
        <f t="shared" ca="1" si="249"/>
        <v>5.5801809035166627E-2</v>
      </c>
      <c r="S1620" s="10">
        <f t="shared" ca="1" si="250"/>
        <v>3.1892122594934902E-2</v>
      </c>
      <c r="T1620" s="10">
        <f t="shared" ca="1" si="251"/>
        <v>2.3909686440231726E-2</v>
      </c>
      <c r="U1620" s="10"/>
      <c r="V1620" s="11"/>
      <c r="W1620" s="12"/>
      <c r="X1620" s="12"/>
    </row>
    <row r="1621" spans="1:24" x14ac:dyDescent="0.2">
      <c r="A1621" s="3">
        <v>2005.12</v>
      </c>
      <c r="B1621" s="4">
        <v>1262.07</v>
      </c>
      <c r="C1621" s="1">
        <v>22.22</v>
      </c>
      <c r="D1621" s="4">
        <v>69.83</v>
      </c>
      <c r="E1621" s="4">
        <v>196.8</v>
      </c>
      <c r="F1621" s="1">
        <f t="shared" ca="1" si="256"/>
        <v>2005.9583333332107</v>
      </c>
      <c r="G1621" s="5">
        <v>4.47</v>
      </c>
      <c r="H1621" s="1">
        <f t="shared" ca="1" si="252"/>
        <v>1750.7565864329267</v>
      </c>
      <c r="I1621" s="1">
        <f t="shared" ca="1" si="253"/>
        <v>30.823814329268284</v>
      </c>
      <c r="J1621" s="6">
        <f t="shared" ca="1" si="257"/>
        <v>815657.2184724774</v>
      </c>
      <c r="K1621" s="1">
        <f t="shared" ca="1" si="254"/>
        <v>96.868899847560954</v>
      </c>
      <c r="L1621" s="6">
        <f t="shared" ca="1" si="255"/>
        <v>45130.098620467237</v>
      </c>
      <c r="M1621" s="7">
        <f t="shared" ca="1" si="248"/>
        <v>26.443803114292425</v>
      </c>
      <c r="N1621" s="8">
        <f ca="1">J1621/AVERAGE(L1501:L1620)</f>
        <v>28.527159043907655</v>
      </c>
      <c r="O1621" s="13">
        <f ca="1">1/M1621-(G1621/100-(((E1621/E1501)^(1/10))-1))</f>
        <v>1.8276088055812559E-2</v>
      </c>
      <c r="P1621" s="5">
        <f ca="1">((G1621/G1622+G1621/1200+((1+G1622/1200)^(-119))*(1-G1621/G1622)))</f>
        <v>1.0077335841687871</v>
      </c>
      <c r="Q1621" s="5">
        <f ca="1">Q1620*P1620*E1620/E1621</f>
        <v>37.283943757352425</v>
      </c>
      <c r="R1621" s="10">
        <f t="shared" ca="1" si="249"/>
        <v>5.2329286893485483E-2</v>
      </c>
      <c r="S1621" s="10">
        <f t="shared" ca="1" si="250"/>
        <v>3.124029164453046E-2</v>
      </c>
      <c r="T1621" s="10">
        <f t="shared" ca="1" si="251"/>
        <v>2.1088995248955023E-2</v>
      </c>
      <c r="U1621" s="10"/>
      <c r="V1621" s="11"/>
      <c r="W1621" s="12"/>
      <c r="X1621" s="12"/>
    </row>
    <row r="1622" spans="1:24" x14ac:dyDescent="0.2">
      <c r="A1622" s="3">
        <v>2006.01</v>
      </c>
      <c r="B1622" s="4">
        <v>1278.73</v>
      </c>
      <c r="C1622" s="1">
        <f ca="1">C1621*2/3+C1624/3</f>
        <v>22.406666666666666</v>
      </c>
      <c r="D1622" s="4">
        <f ca="1">(2*D1621+D1624)/3</f>
        <v>70.776666666666657</v>
      </c>
      <c r="E1622" s="4">
        <v>198.3</v>
      </c>
      <c r="F1622" s="1">
        <f t="shared" ca="1" si="256"/>
        <v>2006.041666666544</v>
      </c>
      <c r="G1622" s="5">
        <v>4.42</v>
      </c>
      <c r="H1622" s="1">
        <f t="shared" ca="1" si="252"/>
        <v>1760.4494512859303</v>
      </c>
      <c r="I1622" s="1">
        <f t="shared" ca="1" si="253"/>
        <v>30.847641048915779</v>
      </c>
      <c r="J1622" s="6">
        <f t="shared" ca="1" si="257"/>
        <v>821370.64185016335</v>
      </c>
      <c r="K1622" s="1">
        <f t="shared" ca="1" si="254"/>
        <v>97.439446949067047</v>
      </c>
      <c r="L1622" s="6">
        <f t="shared" ca="1" si="255"/>
        <v>45462.197749341183</v>
      </c>
      <c r="M1622" s="7">
        <f t="shared" ca="1" si="248"/>
        <v>26.46870262668574</v>
      </c>
      <c r="N1622" s="8">
        <f ca="1">J1622/AVERAGE(L1502:L1621)</f>
        <v>28.551311891344483</v>
      </c>
      <c r="O1622" s="13">
        <f ca="1">1/M1622-(G1622/100-(((E1622/E1502)^(1/10))-1))</f>
        <v>1.8919623016402369E-2</v>
      </c>
      <c r="P1622" s="5">
        <f ca="1">((G1622/G1623+G1622/1200+((1+G1623/1200)^(-119))*(1-G1622/G1623)))</f>
        <v>0.99174056426319435</v>
      </c>
      <c r="Q1622" s="5">
        <f ca="1">Q1621*P1621*E1621/E1622</f>
        <v>37.288074390470527</v>
      </c>
      <c r="R1622" s="10">
        <f t="shared" ca="1" si="249"/>
        <v>4.4469015754845742E-2</v>
      </c>
      <c r="S1622" s="10">
        <f t="shared" ca="1" si="250"/>
        <v>3.2624382721495815E-2</v>
      </c>
      <c r="T1622" s="10">
        <f t="shared" ca="1" si="251"/>
        <v>1.1844633033349927E-2</v>
      </c>
      <c r="U1622" s="10"/>
      <c r="V1622" s="11"/>
      <c r="W1622" s="12"/>
      <c r="X1622" s="12"/>
    </row>
    <row r="1623" spans="1:24" x14ac:dyDescent="0.2">
      <c r="A1623" s="3">
        <v>2006.02</v>
      </c>
      <c r="B1623" s="4">
        <v>1276.6500000000001</v>
      </c>
      <c r="C1623" s="1">
        <f ca="1">C1621/3+C1624*2/3</f>
        <v>22.593333333333334</v>
      </c>
      <c r="D1623" s="4">
        <f ca="1">(D1621+2*D1624)/3</f>
        <v>71.723333333333343</v>
      </c>
      <c r="E1623" s="4">
        <v>198.7</v>
      </c>
      <c r="F1623" s="1">
        <f t="shared" ca="1" si="256"/>
        <v>2006.1249999998772</v>
      </c>
      <c r="G1623" s="5">
        <v>4.57</v>
      </c>
      <c r="H1623" s="1">
        <f t="shared" ca="1" si="252"/>
        <v>1754.0477098641168</v>
      </c>
      <c r="I1623" s="1">
        <f t="shared" ca="1" si="253"/>
        <v>31.042011977856067</v>
      </c>
      <c r="J1623" s="6">
        <f t="shared" ca="1" si="257"/>
        <v>819590.72554351192</v>
      </c>
      <c r="K1623" s="1">
        <f t="shared" ca="1" si="254"/>
        <v>98.543961600402625</v>
      </c>
      <c r="L1623" s="6">
        <f t="shared" ca="1" si="255"/>
        <v>46045.33647050157</v>
      </c>
      <c r="M1623" s="7">
        <f t="shared" ca="1" si="248"/>
        <v>26.249624763583313</v>
      </c>
      <c r="N1623" s="8">
        <f ca="1">J1623/AVERAGE(L1503:L1622)</f>
        <v>28.312953220671446</v>
      </c>
      <c r="O1623" s="13">
        <f ca="1">1/M1623-(G1623/100-(((E1623/E1503)^(1/10))-1))</f>
        <v>1.7610058371500745E-2</v>
      </c>
      <c r="P1623" s="5">
        <f ca="1">((G1623/G1624+G1623/1200+((1+G1624/1200)^(-119))*(1-G1623/G1624)))</f>
        <v>0.99194775004269375</v>
      </c>
      <c r="Q1623" s="5">
        <f ca="1">Q1622*P1622*E1622/E1623</f>
        <v>36.905651857911145</v>
      </c>
      <c r="R1623" s="10">
        <f t="shared" ca="1" si="249"/>
        <v>4.4034553541299593E-2</v>
      </c>
      <c r="S1623" s="10">
        <f t="shared" ca="1" si="250"/>
        <v>3.6654461497916957E-2</v>
      </c>
      <c r="T1623" s="10">
        <f t="shared" ca="1" si="251"/>
        <v>7.3800920433826356E-3</v>
      </c>
      <c r="U1623" s="10"/>
      <c r="V1623" s="11"/>
      <c r="W1623" s="12"/>
      <c r="X1623" s="12"/>
    </row>
    <row r="1624" spans="1:24" x14ac:dyDescent="0.2">
      <c r="A1624" s="3">
        <v>2006.03</v>
      </c>
      <c r="B1624" s="4">
        <v>1293.74</v>
      </c>
      <c r="C1624" s="1">
        <v>22.78</v>
      </c>
      <c r="D1624" s="4">
        <v>72.67</v>
      </c>
      <c r="E1624" s="4">
        <v>199.8</v>
      </c>
      <c r="F1624" s="1">
        <f t="shared" ca="1" si="256"/>
        <v>2006.2083333332105</v>
      </c>
      <c r="G1624" s="5">
        <v>4.72</v>
      </c>
      <c r="H1624" s="1">
        <f t="shared" ca="1" si="252"/>
        <v>1767.7422483483483</v>
      </c>
      <c r="I1624" s="1">
        <f t="shared" ca="1" si="253"/>
        <v>31.126167867867867</v>
      </c>
      <c r="J1624" s="6">
        <f t="shared" ca="1" si="257"/>
        <v>827201.58462451154</v>
      </c>
      <c r="K1624" s="1">
        <f t="shared" ca="1" si="254"/>
        <v>99.294934984984977</v>
      </c>
      <c r="L1624" s="6">
        <f t="shared" ca="1" si="255"/>
        <v>46464.312114229477</v>
      </c>
      <c r="M1624" s="7">
        <f t="shared" ca="1" si="248"/>
        <v>26.32783777866771</v>
      </c>
      <c r="N1624" s="8">
        <f ca="1">J1624/AVERAGE(L1504:L1623)</f>
        <v>28.395073733976634</v>
      </c>
      <c r="O1624" s="13">
        <f ca="1">1/M1624-(G1624/100-(((E1624/E1504)^(1/10))-1))</f>
        <v>1.6034756518481269E-2</v>
      </c>
      <c r="P1624" s="5">
        <f ca="1">((G1624/G1625+G1624/1200+((1+G1625/1200)^(-119))*(1-G1624/G1625)))</f>
        <v>0.98284699774077244</v>
      </c>
      <c r="Q1624" s="5">
        <f ca="1">Q1623*P1623*E1623/E1624</f>
        <v>36.406930145351232</v>
      </c>
      <c r="R1624" s="10">
        <f t="shared" ca="1" si="249"/>
        <v>4.9073877031978297E-2</v>
      </c>
      <c r="S1624" s="10">
        <f t="shared" ca="1" si="250"/>
        <v>3.6739079420016418E-2</v>
      </c>
      <c r="T1624" s="10">
        <f t="shared" ca="1" si="251"/>
        <v>1.2334797611961879E-2</v>
      </c>
      <c r="U1624" s="10"/>
      <c r="V1624" s="11"/>
      <c r="W1624" s="12"/>
      <c r="X1624" s="12"/>
    </row>
    <row r="1625" spans="1:24" x14ac:dyDescent="0.2">
      <c r="A1625" s="3">
        <v>2006.04</v>
      </c>
      <c r="B1625" s="4">
        <v>1302.17</v>
      </c>
      <c r="C1625" s="1">
        <f ca="1">C1624*2/3+C1627/3</f>
        <v>23</v>
      </c>
      <c r="D1625" s="4">
        <f ca="1">(2*D1624+D1627)/3</f>
        <v>73.276666666666657</v>
      </c>
      <c r="E1625" s="4">
        <v>201.5</v>
      </c>
      <c r="F1625" s="1">
        <f t="shared" ca="1" si="256"/>
        <v>2006.2916666665437</v>
      </c>
      <c r="G1625" s="5">
        <v>4.99</v>
      </c>
      <c r="H1625" s="1">
        <f t="shared" ca="1" si="252"/>
        <v>1764.249709727047</v>
      </c>
      <c r="I1625" s="1">
        <f t="shared" ca="1" si="253"/>
        <v>31.161632754342428</v>
      </c>
      <c r="J1625" s="6">
        <f t="shared" ca="1" si="257"/>
        <v>826782.43180414313</v>
      </c>
      <c r="K1625" s="1">
        <f t="shared" ca="1" si="254"/>
        <v>99.279155483870952</v>
      </c>
      <c r="L1625" s="6">
        <f t="shared" ca="1" si="255"/>
        <v>46525.30826325922</v>
      </c>
      <c r="M1625" s="7">
        <f t="shared" ca="1" si="248"/>
        <v>26.147280943874538</v>
      </c>
      <c r="N1625" s="8">
        <f ca="1">J1625/AVERAGE(L1505:L1624)</f>
        <v>28.19840385660736</v>
      </c>
      <c r="O1625" s="13">
        <f ca="1">1/M1625-(G1625/100-(((E1625/E1505)^(1/10))-1))</f>
        <v>1.407146870183023E-2</v>
      </c>
      <c r="P1625" s="5">
        <f ca="1">((G1625/G1626+G1625/1200+((1+G1626/1200)^(-119))*(1-G1625/G1626)))</f>
        <v>0.9948378771081009</v>
      </c>
      <c r="Q1625" s="5">
        <f ca="1">Q1624*P1624*E1624/E1625</f>
        <v>35.480555382954016</v>
      </c>
      <c r="R1625" s="10">
        <f t="shared" ca="1" si="249"/>
        <v>5.1563544330343936E-2</v>
      </c>
      <c r="S1625" s="10">
        <f t="shared" ca="1" si="250"/>
        <v>3.9837100654124269E-2</v>
      </c>
      <c r="T1625" s="10">
        <f t="shared" ca="1" si="251"/>
        <v>1.1726443676219667E-2</v>
      </c>
      <c r="U1625" s="10"/>
      <c r="V1625" s="11"/>
      <c r="W1625" s="12"/>
      <c r="X1625" s="12"/>
    </row>
    <row r="1626" spans="1:24" x14ac:dyDescent="0.2">
      <c r="A1626" s="3">
        <v>2006.05</v>
      </c>
      <c r="B1626" s="4">
        <v>1290.01</v>
      </c>
      <c r="C1626" s="1">
        <f ca="1">C1624/3+C1627*2/3</f>
        <v>23.22</v>
      </c>
      <c r="D1626" s="4">
        <f ca="1">(D1624+2*D1627)/3</f>
        <v>73.883333333333326</v>
      </c>
      <c r="E1626" s="4">
        <v>202.5</v>
      </c>
      <c r="F1626" s="1">
        <f t="shared" ca="1" si="256"/>
        <v>2006.374999999877</v>
      </c>
      <c r="G1626" s="15">
        <v>5.1100000000000003</v>
      </c>
      <c r="H1626" s="1">
        <f t="shared" ca="1" si="252"/>
        <v>1739.1437038518518</v>
      </c>
      <c r="I1626" s="1">
        <f t="shared" ca="1" si="253"/>
        <v>31.304343999999997</v>
      </c>
      <c r="J1626" s="6">
        <f t="shared" ca="1" si="257"/>
        <v>816239.49050943763</v>
      </c>
      <c r="K1626" s="1">
        <f t="shared" ca="1" si="254"/>
        <v>99.606773580246895</v>
      </c>
      <c r="L1626" s="6">
        <f t="shared" ca="1" si="255"/>
        <v>46748.858037642298</v>
      </c>
      <c r="M1626" s="7">
        <f t="shared" ca="1" si="248"/>
        <v>25.650640708757354</v>
      </c>
      <c r="N1626" s="8">
        <f ca="1">J1626/AVERAGE(L1506:L1625)</f>
        <v>27.661895284857195</v>
      </c>
      <c r="O1626" s="13">
        <f ca="1">1/M1626-(G1626/100-(((E1626/E1506)^(1/10))-1))</f>
        <v>1.3923101060018095E-2</v>
      </c>
      <c r="P1626" s="5">
        <f ca="1">((G1626/G1627+G1626/1200+((1+G1627/1200)^(-119))*(1-G1626/G1627)))</f>
        <v>1.0042583333333333</v>
      </c>
      <c r="Q1626" s="5">
        <f ca="1">Q1625*P1625*E1625/E1626</f>
        <v>35.123092245691687</v>
      </c>
      <c r="R1626" s="10">
        <f t="shared" ca="1" si="249"/>
        <v>5.2168960402368292E-2</v>
      </c>
      <c r="S1626" s="10">
        <f t="shared" ca="1" si="250"/>
        <v>4.0627215816082529E-2</v>
      </c>
      <c r="T1626" s="10">
        <f t="shared" ca="1" si="251"/>
        <v>1.1541744586285763E-2</v>
      </c>
      <c r="U1626" s="10"/>
      <c r="V1626" s="11"/>
      <c r="W1626" s="12"/>
      <c r="X1626" s="12"/>
    </row>
    <row r="1627" spans="1:24" x14ac:dyDescent="0.2">
      <c r="A1627" s="3">
        <v>2006.06</v>
      </c>
      <c r="B1627" s="4">
        <v>1253.17</v>
      </c>
      <c r="C1627" s="1">
        <v>23.44</v>
      </c>
      <c r="D1627" s="4">
        <v>74.489999999999995</v>
      </c>
      <c r="E1627" s="4">
        <v>202.9</v>
      </c>
      <c r="F1627" s="1">
        <f t="shared" ca="1" si="256"/>
        <v>2006.4583333332102</v>
      </c>
      <c r="G1627" s="15">
        <v>5.1100000000000003</v>
      </c>
      <c r="H1627" s="1">
        <f t="shared" ca="1" si="252"/>
        <v>1686.1467201084276</v>
      </c>
      <c r="I1627" s="1">
        <f t="shared" ca="1" si="253"/>
        <v>31.538641301133563</v>
      </c>
      <c r="J1627" s="6">
        <f t="shared" ca="1" si="257"/>
        <v>792599.71084317833</v>
      </c>
      <c r="K1627" s="1">
        <f t="shared" ca="1" si="254"/>
        <v>100.22668048299654</v>
      </c>
      <c r="L1627" s="6">
        <f t="shared" ca="1" si="255"/>
        <v>47113.123088414461</v>
      </c>
      <c r="M1627" s="7">
        <f t="shared" ca="1" si="248"/>
        <v>24.749582241646387</v>
      </c>
      <c r="N1627" s="8">
        <f ca="1">J1627/AVERAGE(L1507:L1626)</f>
        <v>26.690943997751571</v>
      </c>
      <c r="O1627" s="13">
        <f ca="1">1/M1627-(G1627/100-(((E1627/E1507)^(1/10))-1))</f>
        <v>1.5479427109228158E-2</v>
      </c>
      <c r="P1627" s="5">
        <f ca="1">((G1627/G1628+G1627/1200+((1+G1628/1200)^(-119))*(1-G1627/G1628)))</f>
        <v>1.0058131617159785</v>
      </c>
      <c r="Q1627" s="5">
        <f ca="1">Q1626*P1626*E1626/E1627</f>
        <v>35.20312105093484</v>
      </c>
      <c r="R1627" s="10">
        <f t="shared" ca="1" si="249"/>
        <v>5.6040329891980933E-2</v>
      </c>
      <c r="S1627" s="10">
        <f t="shared" ca="1" si="250"/>
        <v>4.1809899439735343E-2</v>
      </c>
      <c r="T1627" s="10">
        <f t="shared" ca="1" si="251"/>
        <v>1.423043045224559E-2</v>
      </c>
      <c r="U1627" s="10"/>
      <c r="V1627" s="11"/>
      <c r="W1627" s="12"/>
      <c r="X1627" s="12"/>
    </row>
    <row r="1628" spans="1:24" x14ac:dyDescent="0.2">
      <c r="A1628" s="3">
        <v>2006.07</v>
      </c>
      <c r="B1628" s="4">
        <v>1260.24</v>
      </c>
      <c r="C1628" s="1">
        <f ca="1">C1627*2/3+C1630/3</f>
        <v>23.66</v>
      </c>
      <c r="D1628" s="4">
        <f ca="1">(2*D1627+D1630)/3</f>
        <v>75.849999999999994</v>
      </c>
      <c r="E1628" s="4">
        <v>203.5</v>
      </c>
      <c r="F1628" s="1">
        <f t="shared" ca="1" si="256"/>
        <v>2006.5416666665435</v>
      </c>
      <c r="G1628" s="15">
        <v>5.09</v>
      </c>
      <c r="H1628" s="1">
        <f t="shared" ca="1" si="252"/>
        <v>1690.6599543980344</v>
      </c>
      <c r="I1628" s="1">
        <f t="shared" ca="1" si="253"/>
        <v>31.740791056511057</v>
      </c>
      <c r="J1628" s="6">
        <f t="shared" ca="1" si="257"/>
        <v>795964.58212614025</v>
      </c>
      <c r="K1628" s="1">
        <f t="shared" ca="1" si="254"/>
        <v>101.75566363636364</v>
      </c>
      <c r="L1628" s="6">
        <f t="shared" ca="1" si="255"/>
        <v>47906.679326372549</v>
      </c>
      <c r="M1628" s="7">
        <f t="shared" ca="1" si="248"/>
        <v>24.696786766853325</v>
      </c>
      <c r="N1628" s="8">
        <f ca="1">J1628/AVERAGE(L1508:L1627)</f>
        <v>26.634874022226963</v>
      </c>
      <c r="O1628" s="13">
        <f ca="1">1/M1628-(G1628/100-(((E1628/E1508)^(1/10))-1))</f>
        <v>1.5872540365558491E-2</v>
      </c>
      <c r="P1628" s="5">
        <f ca="1">((G1628/G1629+G1628/1200+((1+G1629/1200)^(-119))*(1-G1628/G1629)))</f>
        <v>1.020724969466718</v>
      </c>
      <c r="Q1628" s="5">
        <f ca="1">Q1627*P1627*E1627/E1628</f>
        <v>35.303366135199511</v>
      </c>
      <c r="R1628" s="10">
        <f t="shared" ca="1" si="249"/>
        <v>5.9195500626261666E-2</v>
      </c>
      <c r="S1628" s="10">
        <f t="shared" ca="1" si="250"/>
        <v>4.3158297370433418E-2</v>
      </c>
      <c r="T1628" s="10">
        <f t="shared" ca="1" si="251"/>
        <v>1.6037203255828247E-2</v>
      </c>
      <c r="U1628" s="10"/>
      <c r="V1628" s="11"/>
      <c r="W1628" s="12"/>
      <c r="X1628" s="12"/>
    </row>
    <row r="1629" spans="1:24" x14ac:dyDescent="0.2">
      <c r="A1629" s="3">
        <v>2006.08</v>
      </c>
      <c r="B1629" s="4">
        <v>1287.1500000000001</v>
      </c>
      <c r="C1629" s="1">
        <f ca="1">C1627/3+C1630*2/3</f>
        <v>23.88</v>
      </c>
      <c r="D1629" s="4">
        <f ca="1">(D1627+2*D1630)/3</f>
        <v>77.209999999999994</v>
      </c>
      <c r="E1629" s="4">
        <v>203.9</v>
      </c>
      <c r="F1629" s="1">
        <f t="shared" ca="1" si="256"/>
        <v>2006.6249999998768</v>
      </c>
      <c r="G1629" s="15">
        <v>4.88</v>
      </c>
      <c r="H1629" s="1">
        <f t="shared" ca="1" si="252"/>
        <v>1723.3732783227072</v>
      </c>
      <c r="I1629" s="1">
        <f t="shared" ca="1" si="253"/>
        <v>31.973083079941141</v>
      </c>
      <c r="J1629" s="6">
        <f t="shared" ca="1" si="257"/>
        <v>812620.4649036458</v>
      </c>
      <c r="K1629" s="1">
        <f t="shared" ca="1" si="254"/>
        <v>103.37695747915643</v>
      </c>
      <c r="L1629" s="6">
        <f t="shared" ca="1" si="255"/>
        <v>48745.232564355734</v>
      </c>
      <c r="M1629" s="7">
        <f t="shared" ca="1" si="248"/>
        <v>25.051393562010976</v>
      </c>
      <c r="N1629" s="8">
        <f ca="1">J1629/AVERAGE(L1509:L1628)</f>
        <v>27.017418909973298</v>
      </c>
      <c r="O1629" s="13">
        <f ca="1">1/M1629-(G1629/100-(((E1629/E1509)^(1/10))-1))</f>
        <v>1.7404992388477397E-2</v>
      </c>
      <c r="P1629" s="5">
        <f ca="1">((G1629/G1630+G1629/1200+((1+G1630/1200)^(-119))*(1-G1629/G1630)))</f>
        <v>1.0167179555100156</v>
      </c>
      <c r="Q1629" s="5">
        <f ca="1">Q1628*P1628*E1628/E1629</f>
        <v>35.964335751379402</v>
      </c>
      <c r="R1629" s="10">
        <f t="shared" ca="1" si="249"/>
        <v>5.816868740755532E-2</v>
      </c>
      <c r="S1629" s="10">
        <f t="shared" ca="1" si="250"/>
        <v>4.0685207513848187E-2</v>
      </c>
      <c r="T1629" s="10">
        <f t="shared" ca="1" si="251"/>
        <v>1.7483479893707132E-2</v>
      </c>
      <c r="U1629" s="10"/>
      <c r="V1629" s="11"/>
      <c r="W1629" s="12"/>
      <c r="X1629" s="12"/>
    </row>
    <row r="1630" spans="1:24" x14ac:dyDescent="0.2">
      <c r="A1630" s="3">
        <v>2006.09</v>
      </c>
      <c r="B1630" s="4">
        <v>1317.74</v>
      </c>
      <c r="C1630" s="1">
        <v>24.1</v>
      </c>
      <c r="D1630" s="4">
        <v>78.569999999999993</v>
      </c>
      <c r="E1630" s="4">
        <v>202.9</v>
      </c>
      <c r="F1630" s="1">
        <f t="shared" ca="1" si="256"/>
        <v>2006.70833333321</v>
      </c>
      <c r="G1630" s="15">
        <v>4.72</v>
      </c>
      <c r="H1630" s="1">
        <f t="shared" ca="1" si="252"/>
        <v>1773.0259892557908</v>
      </c>
      <c r="I1630" s="1">
        <f t="shared" ca="1" si="253"/>
        <v>32.426674716609163</v>
      </c>
      <c r="J1630" s="6">
        <f t="shared" ca="1" si="257"/>
        <v>837307.33408105362</v>
      </c>
      <c r="K1630" s="1">
        <f t="shared" ca="1" si="254"/>
        <v>105.71634159684572</v>
      </c>
      <c r="L1630" s="6">
        <f t="shared" ca="1" si="255"/>
        <v>49924.292530202001</v>
      </c>
      <c r="M1630" s="7">
        <f t="shared" ca="1" si="248"/>
        <v>25.644156440797403</v>
      </c>
      <c r="N1630" s="8">
        <f ca="1">J1630/AVERAGE(L1510:L1629)</f>
        <v>27.655917575274064</v>
      </c>
      <c r="O1630" s="13">
        <f ca="1">1/M1630-(G1630/100-(((E1630/E1510)^(1/10))-1))</f>
        <v>1.7252358568579672E-2</v>
      </c>
      <c r="P1630" s="5">
        <f ca="1">((G1630/G1631+G1630/1200+((1+G1631/1200)^(-119))*(1-G1630/G1631)))</f>
        <v>1.003142991174462</v>
      </c>
      <c r="Q1630" s="5">
        <f ca="1">Q1629*P1629*E1629/E1630</f>
        <v>36.745800731186186</v>
      </c>
      <c r="R1630" s="10">
        <f t="shared" ca="1" si="249"/>
        <v>5.429051574434407E-2</v>
      </c>
      <c r="S1630" s="10">
        <f t="shared" ca="1" si="250"/>
        <v>3.766992760079213E-2</v>
      </c>
      <c r="T1630" s="10">
        <f t="shared" ca="1" si="251"/>
        <v>1.662058814355194E-2</v>
      </c>
      <c r="U1630" s="10"/>
      <c r="V1630" s="11"/>
      <c r="W1630" s="12"/>
      <c r="X1630" s="12"/>
    </row>
    <row r="1631" spans="1:24" x14ac:dyDescent="0.2">
      <c r="A1631" s="3">
        <v>2006.1</v>
      </c>
      <c r="B1631" s="4">
        <v>1363.38</v>
      </c>
      <c r="C1631" s="1">
        <f ca="1">C1630*2/3+C1633/3</f>
        <v>24.36</v>
      </c>
      <c r="D1631" s="4">
        <f ca="1">D1630*2/3+D1633/3</f>
        <v>79.55</v>
      </c>
      <c r="E1631" s="4">
        <v>201.8</v>
      </c>
      <c r="F1631" s="1">
        <f t="shared" ca="1" si="256"/>
        <v>2006.7916666665433</v>
      </c>
      <c r="G1631" s="15">
        <v>4.7300000000000004</v>
      </c>
      <c r="H1631" s="1">
        <f t="shared" ca="1" si="252"/>
        <v>1844.434242517344</v>
      </c>
      <c r="I1631" s="1">
        <f t="shared" ca="1" si="253"/>
        <v>32.955168880079285</v>
      </c>
      <c r="J1631" s="6">
        <f t="shared" ca="1" si="257"/>
        <v>872326.62967852445</v>
      </c>
      <c r="K1631" s="1">
        <f t="shared" ca="1" si="254"/>
        <v>107.61837784935578</v>
      </c>
      <c r="L1631" s="6">
        <f t="shared" ca="1" si="255"/>
        <v>50898.196680988869</v>
      </c>
      <c r="M1631" s="7">
        <f t="shared" ca="1" si="248"/>
        <v>26.538040282101743</v>
      </c>
      <c r="N1631" s="8">
        <f ca="1">J1631/AVERAGE(L1511:L1630)</f>
        <v>28.617660202008313</v>
      </c>
      <c r="O1631" s="13">
        <f ca="1">1/M1631-(G1631/100-(((E1631/E1511)^(1/10))-1))</f>
        <v>1.49573944797807E-2</v>
      </c>
      <c r="P1631" s="5">
        <f ca="1">((G1631/G1632+G1631/1200+((1+G1632/1200)^(-119))*(1-G1631/G1632)))</f>
        <v>1.0142777659341806</v>
      </c>
      <c r="Q1631" s="5">
        <f ca="1">Q1630*P1630*E1630/E1631</f>
        <v>37.06222120835708</v>
      </c>
      <c r="R1631" s="10">
        <f t="shared" ca="1" si="249"/>
        <v>4.9317312443853512E-2</v>
      </c>
      <c r="S1631" s="10">
        <f t="shared" ca="1" si="250"/>
        <v>3.5561620213159228E-2</v>
      </c>
      <c r="T1631" s="10">
        <f t="shared" ca="1" si="251"/>
        <v>1.3755692230694283E-2</v>
      </c>
      <c r="U1631" s="10"/>
      <c r="V1631" s="11"/>
      <c r="W1631" s="12"/>
      <c r="X1631" s="12"/>
    </row>
    <row r="1632" spans="1:24" x14ac:dyDescent="0.2">
      <c r="A1632" s="3">
        <v>2006.11</v>
      </c>
      <c r="B1632" s="4">
        <v>1388.64</v>
      </c>
      <c r="C1632" s="1">
        <f ca="1">C1630/3+C1633*2/3</f>
        <v>24.619999999999997</v>
      </c>
      <c r="D1632" s="4">
        <f ca="1">D1630/3+D1633*2/3</f>
        <v>80.53</v>
      </c>
      <c r="E1632" s="4">
        <v>201.5</v>
      </c>
      <c r="F1632" s="1">
        <f t="shared" ca="1" si="256"/>
        <v>2006.8749999998765</v>
      </c>
      <c r="G1632" s="15">
        <v>4.5999999999999996</v>
      </c>
      <c r="H1632" s="1">
        <f t="shared" ca="1" si="252"/>
        <v>1881.4039003473947</v>
      </c>
      <c r="I1632" s="1">
        <f t="shared" ca="1" si="253"/>
        <v>33.356495583126545</v>
      </c>
      <c r="J1632" s="6">
        <f t="shared" ca="1" si="257"/>
        <v>891126.12358119548</v>
      </c>
      <c r="K1632" s="1">
        <f t="shared" ca="1" si="254"/>
        <v>109.10636024813896</v>
      </c>
      <c r="L1632" s="6">
        <f t="shared" ca="1" si="255"/>
        <v>51678.179176743906</v>
      </c>
      <c r="M1632" s="7">
        <f t="shared" ca="1" si="248"/>
        <v>26.9280202708565</v>
      </c>
      <c r="N1632" s="8">
        <f ca="1">J1632/AVERAGE(L1512:L1631)</f>
        <v>29.034995488566953</v>
      </c>
      <c r="O1632" s="13">
        <f ca="1">1/M1632-(G1632/100-(((E1632/E1512)^(1/10))-1))</f>
        <v>1.5365317992929853E-2</v>
      </c>
      <c r="P1632" s="5">
        <f ca="1">((G1632/G1633+G1632/1200+((1+G1633/1200)^(-119))*(1-G1632/G1633)))</f>
        <v>1.0070195403693385</v>
      </c>
      <c r="Q1632" s="5">
        <f ca="1">Q1631*P1631*E1631/E1632</f>
        <v>37.647354253221607</v>
      </c>
      <c r="R1632" s="10">
        <f t="shared" ca="1" si="249"/>
        <v>4.849740791736834E-2</v>
      </c>
      <c r="S1632" s="10">
        <f t="shared" ca="1" si="250"/>
        <v>3.0694994606734971E-2</v>
      </c>
      <c r="T1632" s="10">
        <f t="shared" ca="1" si="251"/>
        <v>1.7802413310633369E-2</v>
      </c>
      <c r="U1632" s="10"/>
      <c r="V1632" s="11"/>
      <c r="W1632" s="12"/>
      <c r="X1632" s="12"/>
    </row>
    <row r="1633" spans="1:24" x14ac:dyDescent="0.2">
      <c r="A1633" s="3">
        <v>2006.12</v>
      </c>
      <c r="B1633" s="4">
        <v>1416.42</v>
      </c>
      <c r="C1633" s="1">
        <v>24.88</v>
      </c>
      <c r="D1633" s="4">
        <v>81.510000000000005</v>
      </c>
      <c r="E1633" s="4">
        <v>201.8</v>
      </c>
      <c r="F1633" s="1">
        <f t="shared" ca="1" si="256"/>
        <v>2006.9583333332098</v>
      </c>
      <c r="G1633" s="15">
        <v>4.5599999999999996</v>
      </c>
      <c r="H1633" s="1">
        <f t="shared" ca="1" si="252"/>
        <v>1916.188846679881</v>
      </c>
      <c r="I1633" s="1">
        <f t="shared" ca="1" si="253"/>
        <v>33.658645391476703</v>
      </c>
      <c r="J1633" s="6">
        <f t="shared" ca="1" si="257"/>
        <v>908930.53153463302</v>
      </c>
      <c r="K1633" s="1">
        <f t="shared" ca="1" si="254"/>
        <v>110.26994316154608</v>
      </c>
      <c r="L1633" s="6">
        <f t="shared" ca="1" si="255"/>
        <v>52305.762150624774</v>
      </c>
      <c r="M1633" s="7">
        <f t="shared" ca="1" si="248"/>
        <v>27.282689787571702</v>
      </c>
      <c r="N1633" s="8">
        <f ca="1">J1633/AVERAGE(L1513:L1632)</f>
        <v>29.413282471660676</v>
      </c>
      <c r="O1633" s="13">
        <f ca="1">1/M1633-(G1633/100-(((E1633/E1513)^(1/10))-1))</f>
        <v>1.5434945553057945E-2</v>
      </c>
      <c r="P1633" s="5">
        <f ca="1">((G1633/G1634+G1633/1200+((1+G1634/1200)^(-119))*(1-G1633/G1634)))</f>
        <v>0.98801493244040206</v>
      </c>
      <c r="Q1633" s="5">
        <f ca="1">Q1632*P1632*E1632/E1633</f>
        <v>37.855261185849741</v>
      </c>
      <c r="R1633" s="10">
        <f t="shared" ca="1" si="249"/>
        <v>5.0449354769950938E-2</v>
      </c>
      <c r="S1633" s="10">
        <f t="shared" ca="1" si="250"/>
        <v>2.7072773311626941E-2</v>
      </c>
      <c r="T1633" s="10">
        <f t="shared" ca="1" si="251"/>
        <v>2.3376581458323997E-2</v>
      </c>
      <c r="U1633" s="10"/>
      <c r="V1633" s="11"/>
      <c r="W1633" s="12"/>
      <c r="X1633" s="12"/>
    </row>
    <row r="1634" spans="1:24" x14ac:dyDescent="0.2">
      <c r="A1634" s="3">
        <v>2007.01</v>
      </c>
      <c r="B1634" s="4">
        <v>1424.16</v>
      </c>
      <c r="C1634" s="1">
        <f ca="1">C1633*2/3+C1636/3</f>
        <v>25.083333333333332</v>
      </c>
      <c r="D1634" s="4">
        <f ca="1">D1633*2/3+D1636/3</f>
        <v>82.056666666666672</v>
      </c>
      <c r="E1634" s="4">
        <v>202.416</v>
      </c>
      <c r="F1634" s="1">
        <f t="shared" ca="1" si="256"/>
        <v>2007.0416666665431</v>
      </c>
      <c r="G1634" s="15">
        <v>4.76</v>
      </c>
      <c r="H1634" s="1">
        <f t="shared" ca="1" si="252"/>
        <v>1920.7965401944509</v>
      </c>
      <c r="I1634" s="1">
        <f t="shared" ca="1" si="253"/>
        <v>33.830454361315304</v>
      </c>
      <c r="J1634" s="6">
        <f t="shared" ca="1" si="257"/>
        <v>912453.42772469309</v>
      </c>
      <c r="K1634" s="1">
        <f t="shared" ca="1" si="254"/>
        <v>110.67166711129555</v>
      </c>
      <c r="L1634" s="6">
        <f t="shared" ca="1" si="255"/>
        <v>52573.367295572527</v>
      </c>
      <c r="M1634" s="7">
        <f t="shared" ca="1" si="248"/>
        <v>27.20753665680715</v>
      </c>
      <c r="N1634" s="8">
        <f ca="1">J1634/AVERAGE(L1514:L1633)</f>
        <v>29.327838512792738</v>
      </c>
      <c r="O1634" s="13">
        <f ca="1">1/M1634-(G1634/100-(((E1634/E1514)^(1/10))-1))</f>
        <v>1.3525971882152786E-2</v>
      </c>
      <c r="P1634" s="5">
        <f ca="1">((G1634/G1635+G1634/1200+((1+G1635/1200)^(-119))*(1-G1634/G1635)))</f>
        <v>1.007129488877504</v>
      </c>
      <c r="Q1634" s="5">
        <f ca="1">Q1633*P1633*E1633/E1634</f>
        <v>37.287741475929344</v>
      </c>
      <c r="R1634" s="10">
        <f t="shared" ca="1" si="249"/>
        <v>5.093299693814024E-2</v>
      </c>
      <c r="S1634" s="10">
        <f t="shared" ca="1" si="250"/>
        <v>2.8781727149737479E-2</v>
      </c>
      <c r="T1634" s="10">
        <f t="shared" ca="1" si="251"/>
        <v>2.2151269788402761E-2</v>
      </c>
      <c r="U1634" s="10"/>
      <c r="V1634" s="11"/>
      <c r="W1634" s="12"/>
      <c r="X1634" s="12"/>
    </row>
    <row r="1635" spans="1:24" x14ac:dyDescent="0.2">
      <c r="A1635" s="3">
        <v>2007.02</v>
      </c>
      <c r="B1635" s="4">
        <v>1444.8</v>
      </c>
      <c r="C1635" s="1">
        <f ca="1">C1633/3+C1636*2/3</f>
        <v>25.286666666666665</v>
      </c>
      <c r="D1635" s="4">
        <f ca="1">D1633/3+D1636*2/3</f>
        <v>82.603333333333339</v>
      </c>
      <c r="E1635" s="4">
        <v>203.499</v>
      </c>
      <c r="F1635" s="1">
        <f t="shared" ca="1" si="256"/>
        <v>2007.1249999998763</v>
      </c>
      <c r="G1635" s="15">
        <v>4.72</v>
      </c>
      <c r="H1635" s="1">
        <f t="shared" ca="1" si="252"/>
        <v>1938.263747733404</v>
      </c>
      <c r="I1635" s="1">
        <f t="shared" ca="1" si="253"/>
        <v>33.923193037803621</v>
      </c>
      <c r="J1635" s="6">
        <f t="shared" ca="1" si="257"/>
        <v>922093.93752610125</v>
      </c>
      <c r="K1635" s="1">
        <f t="shared" ca="1" si="254"/>
        <v>110.81606204453094</v>
      </c>
      <c r="L1635" s="6">
        <f t="shared" ca="1" si="255"/>
        <v>52718.738154841078</v>
      </c>
      <c r="M1635" s="7">
        <f t="shared" ca="1" si="248"/>
        <v>27.31518141351663</v>
      </c>
      <c r="N1635" s="8">
        <f ca="1">J1635/AVERAGE(L1515:L1634)</f>
        <v>29.439186629440346</v>
      </c>
      <c r="O1635" s="13">
        <f ca="1">1/M1635-(G1635/100-(((E1635/E1515)^(1/10))-1))</f>
        <v>1.4006346214000445E-2</v>
      </c>
      <c r="P1635" s="5">
        <f ca="1">((G1635/G1636+G1635/1200+((1+G1636/1200)^(-119))*(1-G1635/G1636)))</f>
        <v>1.0166781614773537</v>
      </c>
      <c r="Q1635" s="5">
        <f ca="1">Q1634*P1634*E1634/E1635</f>
        <v>37.35372784037164</v>
      </c>
      <c r="R1635" s="10">
        <f t="shared" ca="1" si="249"/>
        <v>5.2173303801448467E-2</v>
      </c>
      <c r="S1635" s="10">
        <f t="shared" ca="1" si="250"/>
        <v>2.8575207773221756E-2</v>
      </c>
      <c r="T1635" s="10">
        <f t="shared" ca="1" si="251"/>
        <v>2.3598096028226712E-2</v>
      </c>
      <c r="U1635" s="10"/>
      <c r="V1635" s="11"/>
      <c r="W1635" s="12"/>
      <c r="X1635" s="12"/>
    </row>
    <row r="1636" spans="1:24" x14ac:dyDescent="0.2">
      <c r="A1636" s="3">
        <v>2007.03</v>
      </c>
      <c r="B1636" s="4">
        <v>1406.95</v>
      </c>
      <c r="C1636" s="1">
        <v>25.49</v>
      </c>
      <c r="D1636" s="4">
        <v>83.15</v>
      </c>
      <c r="E1636" s="4">
        <v>205.352</v>
      </c>
      <c r="F1636" s="1">
        <f t="shared" ca="1" si="256"/>
        <v>2007.2083333332096</v>
      </c>
      <c r="G1636" s="15">
        <v>4.5599999999999996</v>
      </c>
      <c r="H1636" s="1">
        <f t="shared" ca="1" si="252"/>
        <v>1870.4544920429312</v>
      </c>
      <c r="I1636" s="1">
        <f t="shared" ca="1" si="253"/>
        <v>33.887405381978262</v>
      </c>
      <c r="J1636" s="6">
        <f t="shared" ca="1" si="257"/>
        <v>891178.35337921663</v>
      </c>
      <c r="K1636" s="1">
        <f t="shared" ca="1" si="254"/>
        <v>110.54287004752814</v>
      </c>
      <c r="L1636" s="6">
        <f t="shared" ca="1" si="255"/>
        <v>52668.168793121185</v>
      </c>
      <c r="M1636" s="7">
        <f t="shared" ca="1" si="248"/>
        <v>26.227605554650914</v>
      </c>
      <c r="N1636" s="8">
        <f ca="1">J1636/AVERAGE(L1516:L1635)</f>
        <v>28.264070221688105</v>
      </c>
      <c r="O1636" s="13">
        <f ca="1">1/M1636-(G1636/100-(((E1636/E1516)^(1/10))-1))</f>
        <v>1.7796929020727548E-2</v>
      </c>
      <c r="P1636" s="5">
        <f ca="1">((G1636/G1637+G1636/1200+((1+G1637/1200)^(-119))*(1-G1636/G1637)))</f>
        <v>0.99350663721547228</v>
      </c>
      <c r="Q1636" s="5">
        <f ca="1">Q1635*P1635*E1635/E1636</f>
        <v>37.634035266290617</v>
      </c>
      <c r="R1636" s="10">
        <f t="shared" ca="1" si="249"/>
        <v>5.7514955366564591E-2</v>
      </c>
      <c r="S1636" s="10">
        <f t="shared" ca="1" si="250"/>
        <v>2.7388173170267205E-2</v>
      </c>
      <c r="T1636" s="10">
        <f t="shared" ca="1" si="251"/>
        <v>3.0126782196297386E-2</v>
      </c>
      <c r="U1636" s="10"/>
      <c r="V1636" s="11"/>
      <c r="W1636" s="12"/>
      <c r="X1636" s="12"/>
    </row>
    <row r="1637" spans="1:24" x14ac:dyDescent="0.2">
      <c r="A1637" s="3">
        <v>2007.04</v>
      </c>
      <c r="B1637" s="4">
        <v>1463.64</v>
      </c>
      <c r="C1637" s="1">
        <f ca="1">C1636*2/3+C1639/3</f>
        <v>25.716666666666669</v>
      </c>
      <c r="D1637" s="4">
        <f ca="1">D1636*2/3+D1639/3</f>
        <v>83.740000000000009</v>
      </c>
      <c r="E1637" s="4">
        <v>206.68600000000001</v>
      </c>
      <c r="F1637" s="1">
        <f t="shared" ca="1" si="256"/>
        <v>2007.2916666665428</v>
      </c>
      <c r="G1637" s="15">
        <v>4.6900000000000004</v>
      </c>
      <c r="H1637" s="1">
        <f t="shared" ca="1" si="252"/>
        <v>1933.261618687284</v>
      </c>
      <c r="I1637" s="1">
        <f t="shared" ca="1" si="253"/>
        <v>33.968082743872344</v>
      </c>
      <c r="J1637" s="6">
        <f t="shared" ca="1" si="257"/>
        <v>922451.49418866413</v>
      </c>
      <c r="K1637" s="1">
        <f t="shared" ca="1" si="254"/>
        <v>110.60870702418161</v>
      </c>
      <c r="L1637" s="6">
        <f t="shared" ca="1" si="255"/>
        <v>52776.699272607162</v>
      </c>
      <c r="M1637" s="7">
        <f t="shared" ca="1" si="248"/>
        <v>26.976268314189102</v>
      </c>
      <c r="N1637" s="8">
        <f ca="1">J1637/AVERAGE(L1517:L1636)</f>
        <v>29.066642443029878</v>
      </c>
      <c r="O1637" s="13">
        <f ca="1">1/M1637-(G1637/100-(((E1637/E1517)^(1/10))-1))</f>
        <v>1.5974721669373589E-2</v>
      </c>
      <c r="P1637" s="5">
        <f ca="1">((G1637/G1638+G1637/1200+((1+G1638/1200)^(-119))*(1-G1637/G1638)))</f>
        <v>0.99917063690325691</v>
      </c>
      <c r="Q1637" s="5">
        <f ca="1">Q1636*P1636*E1636/E1637</f>
        <v>37.148342148132507</v>
      </c>
      <c r="R1637" s="10">
        <f t="shared" ca="1" si="249"/>
        <v>5.3400499961718362E-2</v>
      </c>
      <c r="S1637" s="10">
        <f t="shared" ca="1" si="250"/>
        <v>3.025673094563075E-2</v>
      </c>
      <c r="T1637" s="10">
        <f t="shared" ca="1" si="251"/>
        <v>2.3143769016087612E-2</v>
      </c>
      <c r="U1637" s="10"/>
      <c r="V1637" s="11"/>
      <c r="W1637" s="12"/>
      <c r="X1637" s="12"/>
    </row>
    <row r="1638" spans="1:24" x14ac:dyDescent="0.2">
      <c r="A1638" s="3">
        <v>2007.05</v>
      </c>
      <c r="B1638" s="4">
        <v>1511.14</v>
      </c>
      <c r="C1638" s="1">
        <f ca="1">C1636/3+C1639*2/3</f>
        <v>25.943333333333335</v>
      </c>
      <c r="D1638" s="4">
        <f ca="1">D1636/3+D1639*2/3</f>
        <v>84.330000000000013</v>
      </c>
      <c r="E1638" s="4">
        <v>207.94900000000001</v>
      </c>
      <c r="F1638" s="1">
        <f t="shared" ca="1" si="256"/>
        <v>2007.3749999998761</v>
      </c>
      <c r="G1638" s="15">
        <v>4.75</v>
      </c>
      <c r="H1638" s="1">
        <f t="shared" ca="1" si="252"/>
        <v>1983.8794772756783</v>
      </c>
      <c r="I1638" s="1">
        <f t="shared" ca="1" si="253"/>
        <v>34.059350273384339</v>
      </c>
      <c r="J1638" s="6">
        <f t="shared" ca="1" si="257"/>
        <v>947957.97178594291</v>
      </c>
      <c r="K1638" s="1">
        <f t="shared" ca="1" si="254"/>
        <v>110.71148690303872</v>
      </c>
      <c r="L1638" s="6">
        <f t="shared" ca="1" si="255"/>
        <v>52901.316728237332</v>
      </c>
      <c r="M1638" s="7">
        <f t="shared" ca="1" si="248"/>
        <v>27.548490451851279</v>
      </c>
      <c r="N1638" s="8">
        <f ca="1">J1638/AVERAGE(L1518:L1637)</f>
        <v>29.678159305539172</v>
      </c>
      <c r="O1638" s="13">
        <f ca="1">1/M1638-(G1638/100-(((E1638/E1518)^(1/10))-1))</f>
        <v>1.5293949247564102E-2</v>
      </c>
      <c r="P1638" s="5">
        <f ca="1">((G1638/G1639+G1638/1200+((1+G1639/1200)^(-119))*(1-G1638/G1639)))</f>
        <v>0.97676125696679006</v>
      </c>
      <c r="Q1638" s="5">
        <f ca="1">Q1637*P1637*E1637/E1638</f>
        <v>36.892095467328467</v>
      </c>
      <c r="R1638" s="10">
        <f t="shared" ca="1" si="249"/>
        <v>5.2206843600240971E-2</v>
      </c>
      <c r="S1638" s="10">
        <f t="shared" ca="1" si="250"/>
        <v>3.107944176870836E-2</v>
      </c>
      <c r="T1638" s="10">
        <f t="shared" ca="1" si="251"/>
        <v>2.1127401831532611E-2</v>
      </c>
      <c r="U1638" s="10"/>
      <c r="V1638" s="11"/>
      <c r="W1638" s="12"/>
      <c r="X1638" s="12"/>
    </row>
    <row r="1639" spans="1:24" x14ac:dyDescent="0.2">
      <c r="A1639" s="3">
        <v>2007.06</v>
      </c>
      <c r="B1639" s="4">
        <v>1514.19</v>
      </c>
      <c r="C1639" s="1">
        <v>26.17</v>
      </c>
      <c r="D1639" s="4">
        <v>84.92</v>
      </c>
      <c r="E1639" s="4">
        <v>208.352</v>
      </c>
      <c r="F1639" s="1">
        <f t="shared" ca="1" si="256"/>
        <v>2007.4583333332093</v>
      </c>
      <c r="G1639" s="15">
        <v>5.0999999999999996</v>
      </c>
      <c r="H1639" s="1">
        <f t="shared" ca="1" si="252"/>
        <v>1984.0386104765012</v>
      </c>
      <c r="I1639" s="1">
        <f t="shared" ca="1" si="253"/>
        <v>34.290472421671019</v>
      </c>
      <c r="J1639" s="6">
        <f t="shared" ca="1" si="257"/>
        <v>949399.42971879011</v>
      </c>
      <c r="K1639" s="1">
        <f t="shared" ca="1" si="254"/>
        <v>111.27042101827676</v>
      </c>
      <c r="L1639" s="6">
        <f t="shared" ca="1" si="255"/>
        <v>53244.96897464629</v>
      </c>
      <c r="M1639" s="7">
        <f t="shared" ca="1" si="248"/>
        <v>27.418262740410611</v>
      </c>
      <c r="N1639" s="8">
        <f ca="1">J1639/AVERAGE(L1519:L1638)</f>
        <v>29.533318152944673</v>
      </c>
      <c r="O1639" s="13">
        <f ca="1">1/M1639-(G1639/100-(((E1639/E1519)^(1/10))-1))</f>
        <v>1.2036950871557844E-2</v>
      </c>
      <c r="P1639" s="5">
        <f ca="1">((G1639/G1640+G1639/1200+((1+G1640/1200)^(-119))*(1-G1639/G1640)))</f>
        <v>1.0120561824406615</v>
      </c>
      <c r="Q1639" s="5">
        <f ca="1">Q1638*P1638*E1638/E1639</f>
        <v>35.965070127674252</v>
      </c>
      <c r="R1639" s="10">
        <f t="shared" ca="1" si="249"/>
        <v>5.3806547068823596E-2</v>
      </c>
      <c r="S1639" s="10">
        <f t="shared" ca="1" si="250"/>
        <v>3.4817484239501928E-2</v>
      </c>
      <c r="T1639" s="10">
        <f t="shared" ca="1" si="251"/>
        <v>1.8989062829321668E-2</v>
      </c>
      <c r="U1639" s="10"/>
      <c r="V1639" s="11"/>
      <c r="W1639" s="12"/>
      <c r="X1639" s="12"/>
    </row>
    <row r="1640" spans="1:24" x14ac:dyDescent="0.2">
      <c r="A1640" s="3">
        <v>2007.07</v>
      </c>
      <c r="B1640" s="16">
        <v>1520.71</v>
      </c>
      <c r="C1640" s="1">
        <f ca="1">C1639*2/3+C1642/3</f>
        <v>26.440000000000005</v>
      </c>
      <c r="D1640" s="4">
        <f ca="1">D1639*2/3+D1642/3</f>
        <v>82.813333333333333</v>
      </c>
      <c r="E1640" s="4">
        <v>208.29900000000001</v>
      </c>
      <c r="F1640" s="1">
        <f t="shared" ca="1" si="256"/>
        <v>2007.5416666665426</v>
      </c>
      <c r="G1640" s="15">
        <v>5</v>
      </c>
      <c r="H1640" s="1">
        <f t="shared" ca="1" si="252"/>
        <v>1993.0887432488873</v>
      </c>
      <c r="I1640" s="1">
        <f t="shared" ca="1" si="253"/>
        <v>34.653067561534144</v>
      </c>
      <c r="J1640" s="6">
        <f t="shared" ca="1" si="257"/>
        <v>955111.93167391652</v>
      </c>
      <c r="K1640" s="1">
        <f t="shared" ca="1" si="254"/>
        <v>108.53767152026654</v>
      </c>
      <c r="L1640" s="6">
        <f t="shared" ca="1" si="255"/>
        <v>52012.548591352686</v>
      </c>
      <c r="M1640" s="7">
        <f t="shared" ca="1" si="248"/>
        <v>27.410088167204339</v>
      </c>
      <c r="N1640" s="8">
        <f ca="1">J1640/AVERAGE(L1520:L1639)</f>
        <v>29.520310708990632</v>
      </c>
      <c r="O1640" s="13">
        <f ca="1">1/M1640-(G1640/100-(((E1640/E1520)^(1/10))-1))</f>
        <v>1.2893722157572611E-2</v>
      </c>
      <c r="P1640" s="5">
        <f ca="1">((G1640/G1641+G1640/1200+((1+G1641/1200)^(-119))*(1-G1640/G1641)))</f>
        <v>1.0303200256980465</v>
      </c>
      <c r="Q1640" s="5">
        <f ca="1">Q1639*P1639*E1639/E1640</f>
        <v>36.407932922943466</v>
      </c>
      <c r="R1640" s="10">
        <f t="shared" ca="1" si="249"/>
        <v>5.4284274856436721E-2</v>
      </c>
      <c r="S1640" s="10">
        <f t="shared" ca="1" si="250"/>
        <v>3.2618065999610479E-2</v>
      </c>
      <c r="T1640" s="10">
        <f t="shared" ca="1" si="251"/>
        <v>2.1666208856826241E-2</v>
      </c>
      <c r="U1640" s="10"/>
      <c r="V1640" s="11"/>
      <c r="W1640" s="12"/>
      <c r="X1640" s="12"/>
    </row>
    <row r="1641" spans="1:24" x14ac:dyDescent="0.2">
      <c r="A1641" s="3">
        <v>2007.08</v>
      </c>
      <c r="B1641" s="4">
        <v>1454.62</v>
      </c>
      <c r="C1641" s="1">
        <f ca="1">C1639/3+C1642*2/3</f>
        <v>26.71</v>
      </c>
      <c r="D1641" s="4">
        <f ca="1">D1639/3+D1642*2/3</f>
        <v>80.706666666666663</v>
      </c>
      <c r="E1641" s="4">
        <v>207.917</v>
      </c>
      <c r="F1641" s="1">
        <f t="shared" ca="1" si="256"/>
        <v>2007.6249999998759</v>
      </c>
      <c r="G1641" s="15">
        <v>4.67</v>
      </c>
      <c r="H1641" s="1">
        <f t="shared" ca="1" si="252"/>
        <v>1909.9718823376631</v>
      </c>
      <c r="I1641" s="1">
        <f t="shared" ca="1" si="253"/>
        <v>35.071255020032034</v>
      </c>
      <c r="J1641" s="6">
        <f t="shared" ca="1" si="257"/>
        <v>916681.88618380169</v>
      </c>
      <c r="K1641" s="1">
        <f t="shared" ca="1" si="254"/>
        <v>105.9709505235262</v>
      </c>
      <c r="L1641" s="6">
        <f t="shared" ca="1" si="255"/>
        <v>50860.25176857692</v>
      </c>
      <c r="M1641" s="7">
        <f t="shared" ca="1" si="248"/>
        <v>26.148607189312326</v>
      </c>
      <c r="N1641" s="8">
        <f ca="1">J1641/AVERAGE(L1521:L1640)</f>
        <v>28.160884339006913</v>
      </c>
      <c r="O1641" s="13">
        <f ca="1">1/M1641-(G1641/100-(((E1641/E1521)^(1/10))-1))</f>
        <v>1.7573749248513792E-2</v>
      </c>
      <c r="P1641" s="5">
        <f ca="1">((G1641/G1642+G1641/1200+((1+G1642/1200)^(-119))*(1-G1641/G1642)))</f>
        <v>1.0158620078148781</v>
      </c>
      <c r="Q1641" s="5">
        <f ca="1">Q1640*P1640*E1640/E1641</f>
        <v>37.580741790845678</v>
      </c>
      <c r="R1641" s="10">
        <f t="shared" ca="1" si="249"/>
        <v>5.8569534818487146E-2</v>
      </c>
      <c r="S1641" s="10">
        <f t="shared" ca="1" si="250"/>
        <v>3.0241430147207815E-2</v>
      </c>
      <c r="T1641" s="10">
        <f t="shared" ca="1" si="251"/>
        <v>2.8328104671279331E-2</v>
      </c>
      <c r="U1641" s="10"/>
      <c r="V1641" s="11"/>
      <c r="W1641" s="12"/>
      <c r="X1641" s="12"/>
    </row>
    <row r="1642" spans="1:24" x14ac:dyDescent="0.2">
      <c r="A1642" s="3">
        <v>2007.09</v>
      </c>
      <c r="B1642" s="4">
        <v>1497.12</v>
      </c>
      <c r="C1642" s="1">
        <v>26.98</v>
      </c>
      <c r="D1642" s="4">
        <v>78.599999999999994</v>
      </c>
      <c r="E1642" s="4">
        <v>208.49</v>
      </c>
      <c r="F1642" s="1">
        <f t="shared" ca="1" si="256"/>
        <v>2007.7083333332091</v>
      </c>
      <c r="G1642" s="15">
        <v>4.5199999999999996</v>
      </c>
      <c r="H1642" s="1">
        <f t="shared" ca="1" si="252"/>
        <v>1960.373405726893</v>
      </c>
      <c r="I1642" s="1">
        <f t="shared" ca="1" si="253"/>
        <v>35.328413545014143</v>
      </c>
      <c r="J1642" s="6">
        <f t="shared" ca="1" si="257"/>
        <v>942284.83198780939</v>
      </c>
      <c r="K1642" s="1">
        <f t="shared" ca="1" si="254"/>
        <v>102.92117511631251</v>
      </c>
      <c r="L1642" s="6">
        <f t="shared" ca="1" si="255"/>
        <v>49470.70895735934</v>
      </c>
      <c r="M1642" s="7">
        <f t="shared" ca="1" si="248"/>
        <v>26.72574304769692</v>
      </c>
      <c r="N1642" s="8">
        <f ca="1">J1642/AVERAGE(L1522:L1641)</f>
        <v>28.781596977212043</v>
      </c>
      <c r="O1642" s="13">
        <f ca="1">1/M1642-(G1642/100-(((E1642/E1522)^(1/10))-1))</f>
        <v>1.8275363450433908E-2</v>
      </c>
      <c r="P1642" s="5">
        <f ca="1">((G1642/G1643+G1642/1200+((1+G1643/1200)^(-119))*(1-G1642/G1643)))</f>
        <v>1.0029690120248937</v>
      </c>
      <c r="Q1642" s="5">
        <f ca="1">Q1641*P1641*E1641/E1642</f>
        <v>38.071925110472762</v>
      </c>
      <c r="R1642" s="10">
        <f t="shared" ca="1" si="249"/>
        <v>5.6832789146238794E-2</v>
      </c>
      <c r="S1642" s="10">
        <f t="shared" ca="1" si="250"/>
        <v>2.8641865372378561E-2</v>
      </c>
      <c r="T1642" s="10">
        <f t="shared" ca="1" si="251"/>
        <v>2.8190923773860233E-2</v>
      </c>
      <c r="U1642" s="10"/>
      <c r="V1642" s="11"/>
      <c r="W1642" s="12"/>
      <c r="X1642" s="12"/>
    </row>
    <row r="1643" spans="1:24" x14ac:dyDescent="0.2">
      <c r="A1643" s="3">
        <v>2007.1</v>
      </c>
      <c r="B1643" s="4">
        <v>1539.66</v>
      </c>
      <c r="C1643" s="1">
        <f ca="1">C1642*2/3+C1645/3</f>
        <v>27.230000000000004</v>
      </c>
      <c r="D1643" s="4">
        <f ca="1">D1642*2/3+D1645/3</f>
        <v>74.460000000000008</v>
      </c>
      <c r="E1643" s="4">
        <v>208.93600000000001</v>
      </c>
      <c r="F1643" s="1">
        <f t="shared" ca="1" si="256"/>
        <v>2007.7916666665424</v>
      </c>
      <c r="G1643" s="15">
        <v>4.53</v>
      </c>
      <c r="H1643" s="1">
        <f t="shared" ca="1" si="252"/>
        <v>2011.7729782325689</v>
      </c>
      <c r="I1643" s="1">
        <f t="shared" ca="1" si="253"/>
        <v>35.579659273653178</v>
      </c>
      <c r="J1643" s="6">
        <f t="shared" ca="1" si="257"/>
        <v>968416.01963034924</v>
      </c>
      <c r="K1643" s="1">
        <f t="shared" ca="1" si="254"/>
        <v>97.292009897767741</v>
      </c>
      <c r="L1643" s="6">
        <f t="shared" ca="1" si="255"/>
        <v>46833.883338968211</v>
      </c>
      <c r="M1643" s="7">
        <f t="shared" ca="1" si="248"/>
        <v>27.320648130462025</v>
      </c>
      <c r="N1643" s="8">
        <f ca="1">J1643/AVERAGE(L1523:L1642)</f>
        <v>29.421547626363012</v>
      </c>
      <c r="O1643" s="13">
        <f ca="1">1/M1643-(G1643/100-(((E1643/E1523)^(1/10))-1))</f>
        <v>1.7325578710255835E-2</v>
      </c>
      <c r="P1643" s="5">
        <f ca="1">((G1643/G1644+G1643/1200+((1+G1644/1200)^(-119))*(1-G1643/G1644)))</f>
        <v>1.0346238087857089</v>
      </c>
      <c r="Q1643" s="5">
        <f ca="1">Q1642*P1642*E1642/E1643</f>
        <v>38.103450542963607</v>
      </c>
      <c r="R1643" s="10">
        <f t="shared" ca="1" si="249"/>
        <v>5.6861010367949216E-2</v>
      </c>
      <c r="S1643" s="10">
        <f t="shared" ca="1" si="250"/>
        <v>2.7349383691839924E-2</v>
      </c>
      <c r="T1643" s="10">
        <f t="shared" ca="1" si="251"/>
        <v>2.9511626676109293E-2</v>
      </c>
      <c r="U1643" s="10"/>
      <c r="V1643" s="11"/>
      <c r="W1643" s="12"/>
      <c r="X1643" s="12"/>
    </row>
    <row r="1644" spans="1:24" x14ac:dyDescent="0.2">
      <c r="A1644" s="3">
        <v>2007.11</v>
      </c>
      <c r="B1644" s="4">
        <v>1463.39</v>
      </c>
      <c r="C1644" s="1">
        <f ca="1">C1642/3+C1645*2/3</f>
        <v>27.480000000000004</v>
      </c>
      <c r="D1644" s="4">
        <f ca="1">D1642/3+D1645*2/3</f>
        <v>70.320000000000007</v>
      </c>
      <c r="E1644" s="4">
        <v>210.17699999999999</v>
      </c>
      <c r="F1644" s="1">
        <f t="shared" ca="1" si="256"/>
        <v>2007.8749999998756</v>
      </c>
      <c r="G1644" s="15">
        <v>4.1500000000000004</v>
      </c>
      <c r="H1644" s="1">
        <f t="shared" ca="1" si="252"/>
        <v>1900.8257809845989</v>
      </c>
      <c r="I1644" s="1">
        <f t="shared" ca="1" si="253"/>
        <v>35.694307369502852</v>
      </c>
      <c r="J1644" s="6">
        <f t="shared" ca="1" si="257"/>
        <v>916440.7391072131</v>
      </c>
      <c r="K1644" s="1">
        <f t="shared" ca="1" si="254"/>
        <v>91.340017984841353</v>
      </c>
      <c r="L1644" s="6">
        <f t="shared" ca="1" si="255"/>
        <v>44037.551694366659</v>
      </c>
      <c r="M1644" s="7">
        <f t="shared" ca="1" si="248"/>
        <v>25.72905357949838</v>
      </c>
      <c r="N1644" s="8">
        <f ca="1">J1644/AVERAGE(L1524:L1643)</f>
        <v>27.711039143379498</v>
      </c>
      <c r="O1644" s="13">
        <f ca="1">1/M1644-(G1644/100-(((E1644/E1524)^(1/10))-1))</f>
        <v>2.4061140157559044E-2</v>
      </c>
      <c r="P1644" s="5">
        <f ca="1">((G1644/G1645+G1644/1200+((1+G1645/1200)^(-119))*(1-G1644/G1645)))</f>
        <v>1.007526830349796</v>
      </c>
      <c r="Q1644" s="5">
        <f ca="1">Q1643*P1643*E1643/E1644</f>
        <v>39.18996371967102</v>
      </c>
      <c r="R1644" s="10">
        <f t="shared" ca="1" si="249"/>
        <v>6.4382786384730384E-2</v>
      </c>
      <c r="S1644" s="10">
        <f t="shared" ca="1" si="250"/>
        <v>2.4754117422086885E-2</v>
      </c>
      <c r="T1644" s="10">
        <f t="shared" ca="1" si="251"/>
        <v>3.9628668962643498E-2</v>
      </c>
      <c r="U1644" s="10"/>
      <c r="V1644" s="11"/>
      <c r="W1644" s="12"/>
      <c r="X1644" s="12"/>
    </row>
    <row r="1645" spans="1:24" x14ac:dyDescent="0.2">
      <c r="A1645" s="3">
        <v>2007.12</v>
      </c>
      <c r="B1645" s="4">
        <v>1479.22</v>
      </c>
      <c r="C1645" s="1">
        <v>27.73</v>
      </c>
      <c r="D1645" s="4">
        <v>66.180000000000007</v>
      </c>
      <c r="E1645" s="4">
        <v>210.036</v>
      </c>
      <c r="F1645" s="1">
        <f t="shared" ca="1" si="256"/>
        <v>2007.9583333332089</v>
      </c>
      <c r="G1645" s="15">
        <v>4.0999999999999996</v>
      </c>
      <c r="H1645" s="1">
        <f t="shared" ca="1" si="252"/>
        <v>1922.6775298520254</v>
      </c>
      <c r="I1645" s="1">
        <f t="shared" ca="1" si="253"/>
        <v>36.043217305604749</v>
      </c>
      <c r="J1645" s="6">
        <f t="shared" ca="1" si="257"/>
        <v>928424.19168678776</v>
      </c>
      <c r="K1645" s="1">
        <f t="shared" ca="1" si="254"/>
        <v>86.020199108724228</v>
      </c>
      <c r="L1645" s="6">
        <f t="shared" ca="1" si="255"/>
        <v>41537.508285333904</v>
      </c>
      <c r="M1645" s="7">
        <f t="shared" ca="1" si="248"/>
        <v>25.955510105240229</v>
      </c>
      <c r="N1645" s="8">
        <f ca="1">J1645/AVERAGE(L1525:L1644)</f>
        <v>27.959981545763831</v>
      </c>
      <c r="O1645" s="13">
        <f ca="1">1/M1645-(G1645/100-(((E1645/E1525)^(1/10))-1))</f>
        <v>2.4280362312110386E-2</v>
      </c>
      <c r="P1645" s="5">
        <f ca="1">((G1645/G1646+G1645/1200+((1+G1646/1200)^(-119))*(1-G1645/G1646)))</f>
        <v>1.0332059347690226</v>
      </c>
      <c r="Q1645" s="5">
        <f ca="1">Q1644*P1644*E1644/E1645</f>
        <v>39.511446700794252</v>
      </c>
      <c r="R1645" s="10">
        <f t="shared" ca="1" si="249"/>
        <v>6.6090525626558039E-2</v>
      </c>
      <c r="S1645" s="10">
        <f t="shared" ca="1" si="250"/>
        <v>2.3726298391638645E-2</v>
      </c>
      <c r="T1645" s="10">
        <f t="shared" ca="1" si="251"/>
        <v>4.2364227234919394E-2</v>
      </c>
      <c r="U1645" s="10"/>
      <c r="V1645" s="11"/>
      <c r="W1645" s="12"/>
      <c r="X1645" s="12"/>
    </row>
    <row r="1646" spans="1:24" x14ac:dyDescent="0.2">
      <c r="A1646" s="3">
        <v>2008.01</v>
      </c>
      <c r="B1646" s="4">
        <v>1378.76</v>
      </c>
      <c r="C1646" s="1">
        <f ca="1">C1645*2/3+C1648/3</f>
        <v>27.92</v>
      </c>
      <c r="D1646" s="4">
        <f ca="1">D1645*2/3+D1648/3</f>
        <v>64.25</v>
      </c>
      <c r="E1646" s="4">
        <v>211.08</v>
      </c>
      <c r="F1646" s="1">
        <f t="shared" ca="1" si="256"/>
        <v>2008.0416666665421</v>
      </c>
      <c r="G1646" s="5">
        <v>3.74</v>
      </c>
      <c r="H1646" s="1">
        <f t="shared" ca="1" si="252"/>
        <v>1783.2367646389991</v>
      </c>
      <c r="I1646" s="1">
        <f t="shared" ca="1" si="253"/>
        <v>36.110686753837406</v>
      </c>
      <c r="J1646" s="6">
        <f t="shared" ca="1" si="257"/>
        <v>862544.01079267333</v>
      </c>
      <c r="K1646" s="1">
        <f t="shared" ca="1" si="254"/>
        <v>83.098553865832841</v>
      </c>
      <c r="L1646" s="6">
        <f t="shared" ca="1" si="255"/>
        <v>40194.415774630295</v>
      </c>
      <c r="M1646" s="7">
        <f t="shared" ca="1" si="248"/>
        <v>24.022317760836813</v>
      </c>
      <c r="N1646" s="8">
        <f ca="1">J1646/AVERAGE(L1526:L1645)</f>
        <v>25.886705943137208</v>
      </c>
      <c r="O1646" s="13">
        <f ca="1">1/M1646-(G1646/100-(((E1646/E1526)^(1/10))-1))</f>
        <v>3.1299207454085563E-2</v>
      </c>
      <c r="P1646" s="5">
        <f ca="1">((G1646/G1647+G1646/1200+((1+G1647/1200)^(-119))*(1-G1646/G1647)))</f>
        <v>1.0031166666666667</v>
      </c>
      <c r="Q1646" s="5">
        <f ca="1">Q1645*P1645*E1645/E1646</f>
        <v>40.621548708280386</v>
      </c>
      <c r="R1646" s="10">
        <f t="shared" ca="1" si="249"/>
        <v>7.8491894040190857E-2</v>
      </c>
      <c r="S1646" s="10">
        <f t="shared" ca="1" si="250"/>
        <v>1.8929027834309498E-2</v>
      </c>
      <c r="T1646" s="10">
        <f t="shared" ca="1" si="251"/>
        <v>5.956286620588136E-2</v>
      </c>
      <c r="U1646" s="10"/>
      <c r="V1646" s="11"/>
      <c r="W1646" s="12"/>
      <c r="X1646" s="12"/>
    </row>
    <row r="1647" spans="1:24" x14ac:dyDescent="0.2">
      <c r="A1647" s="3">
        <v>2008.02</v>
      </c>
      <c r="B1647" s="4">
        <v>1354.87</v>
      </c>
      <c r="C1647" s="1">
        <f ca="1">C1645/3+C1648*2/3</f>
        <v>28.11</v>
      </c>
      <c r="D1647" s="4">
        <f ca="1">D1645/3+D1648*2/3</f>
        <v>62.32</v>
      </c>
      <c r="E1647" s="4">
        <v>211.69300000000001</v>
      </c>
      <c r="F1647" s="1">
        <f t="shared" ca="1" si="256"/>
        <v>2008.1249999998754</v>
      </c>
      <c r="G1647" s="15">
        <v>3.74</v>
      </c>
      <c r="H1647" s="1">
        <f t="shared" ca="1" si="252"/>
        <v>1747.2640786894226</v>
      </c>
      <c r="I1647" s="1">
        <f t="shared" ca="1" si="253"/>
        <v>36.251148266593603</v>
      </c>
      <c r="J1647" s="6">
        <f t="shared" ca="1" si="257"/>
        <v>846605.38663103839</v>
      </c>
      <c r="K1647" s="1">
        <f t="shared" ca="1" si="254"/>
        <v>80.368963357314598</v>
      </c>
      <c r="L1647" s="6">
        <f t="shared" ca="1" si="255"/>
        <v>38941.335843915884</v>
      </c>
      <c r="M1647" s="7">
        <f t="shared" ca="1" si="248"/>
        <v>23.495263401811776</v>
      </c>
      <c r="N1647" s="8">
        <f ca="1">J1647/AVERAGE(L1527:L1646)</f>
        <v>25.329469431905359</v>
      </c>
      <c r="O1647" s="13">
        <f ca="1">1/M1647-(G1647/100-(((E1647/E1527)^(1/10))-1))</f>
        <v>3.2340374978085375E-2</v>
      </c>
      <c r="P1647" s="5">
        <f ca="1">((G1647/G1648+G1647/1200+((1+G1648/1200)^(-119))*(1-G1647/G1648)))</f>
        <v>1.0223551030241986</v>
      </c>
      <c r="Q1647" s="5">
        <f ca="1">Q1646*P1646*E1646/E1647</f>
        <v>40.630157998168791</v>
      </c>
      <c r="R1647" s="10">
        <f t="shared" ca="1" si="249"/>
        <v>7.6858818213123792E-2</v>
      </c>
      <c r="S1647" s="10">
        <f t="shared" ca="1" si="250"/>
        <v>1.6183304288415634E-2</v>
      </c>
      <c r="T1647" s="10">
        <f t="shared" ca="1" si="251"/>
        <v>6.0675513924708158E-2</v>
      </c>
      <c r="U1647" s="10"/>
      <c r="V1647" s="11"/>
      <c r="W1647" s="12"/>
      <c r="X1647" s="12"/>
    </row>
    <row r="1648" spans="1:24" x14ac:dyDescent="0.2">
      <c r="A1648" s="3">
        <v>2008.03</v>
      </c>
      <c r="B1648" s="4">
        <v>1316.94</v>
      </c>
      <c r="C1648" s="1">
        <v>28.3</v>
      </c>
      <c r="D1648" s="4">
        <v>60.39</v>
      </c>
      <c r="E1648" s="4">
        <v>213.52799999999999</v>
      </c>
      <c r="F1648" s="1">
        <f t="shared" ca="1" si="256"/>
        <v>2008.2083333332087</v>
      </c>
      <c r="G1648" s="15">
        <v>3.51</v>
      </c>
      <c r="H1648" s="1">
        <f t="shared" ca="1" si="252"/>
        <v>1683.7537504214906</v>
      </c>
      <c r="I1648" s="1">
        <f t="shared" ca="1" si="253"/>
        <v>36.182537653141509</v>
      </c>
      <c r="J1648" s="6">
        <f t="shared" ca="1" si="257"/>
        <v>817293.56572787452</v>
      </c>
      <c r="K1648" s="1">
        <f t="shared" ca="1" si="254"/>
        <v>77.210722575025301</v>
      </c>
      <c r="L1648" s="6">
        <f t="shared" ca="1" si="255"/>
        <v>37478.061593015882</v>
      </c>
      <c r="M1648" s="7">
        <f t="shared" ca="1" si="248"/>
        <v>22.606810842249342</v>
      </c>
      <c r="N1648" s="8">
        <f ca="1">J1648/AVERAGE(L1528:L1647)</f>
        <v>24.384051798830335</v>
      </c>
      <c r="O1648" s="13">
        <f ca="1">1/M1648-(G1648/100-(((E1648/E1528)^(1/10))-1))</f>
        <v>3.7009681686571733E-2</v>
      </c>
      <c r="P1648" s="5">
        <f ca="1">((G1648/G1649+G1648/1200+((1+G1649/1200)^(-119))*(1-G1648/G1649)))</f>
        <v>0.98881826703656417</v>
      </c>
      <c r="Q1648" s="5">
        <f ca="1">Q1647*P1647*E1647/E1648</f>
        <v>41.181479532704643</v>
      </c>
      <c r="R1648" s="10">
        <f t="shared" ca="1" si="249"/>
        <v>8.0486857466501638E-2</v>
      </c>
      <c r="S1648" s="10">
        <f t="shared" ca="1" si="250"/>
        <v>1.5001668304679638E-2</v>
      </c>
      <c r="T1648" s="10">
        <f t="shared" ca="1" si="251"/>
        <v>6.5485189161821999E-2</v>
      </c>
      <c r="U1648" s="10"/>
      <c r="V1648" s="11"/>
      <c r="W1648" s="12"/>
      <c r="X1648" s="12"/>
    </row>
    <row r="1649" spans="1:24" x14ac:dyDescent="0.2">
      <c r="A1649" s="3">
        <v>2008.04</v>
      </c>
      <c r="B1649" s="4">
        <v>1370.47</v>
      </c>
      <c r="C1649" s="1">
        <f ca="1">C1648*2/3+C1651/3</f>
        <v>28.436666666666667</v>
      </c>
      <c r="D1649" s="4">
        <f ca="1">D1648*2/3+D1651/3</f>
        <v>57.383333333333326</v>
      </c>
      <c r="E1649" s="4">
        <v>214.82300000000001</v>
      </c>
      <c r="F1649" s="1">
        <f t="shared" ca="1" si="256"/>
        <v>2008.2916666665419</v>
      </c>
      <c r="G1649" s="15">
        <v>3.68</v>
      </c>
      <c r="H1649" s="1">
        <f t="shared" ca="1" si="252"/>
        <v>1741.6311168264106</v>
      </c>
      <c r="I1649" s="1">
        <f t="shared" ca="1" si="253"/>
        <v>36.138101180972235</v>
      </c>
      <c r="J1649" s="6">
        <f t="shared" ca="1" si="257"/>
        <v>846849.00732137414</v>
      </c>
      <c r="K1649" s="1">
        <f t="shared" ca="1" si="254"/>
        <v>72.924324443844441</v>
      </c>
      <c r="L1649" s="6">
        <f t="shared" ca="1" si="255"/>
        <v>35458.652046469339</v>
      </c>
      <c r="M1649" s="7">
        <f t="shared" ca="1" si="248"/>
        <v>23.356040643201595</v>
      </c>
      <c r="N1649" s="8">
        <f ca="1">J1649/AVERAGE(L1529:L1648)</f>
        <v>25.204092441252204</v>
      </c>
      <c r="O1649" s="13">
        <f ca="1">1/M1649-(G1649/100-(((E1649/E1529)^(1/10))-1))</f>
        <v>3.4322355344470333E-2</v>
      </c>
      <c r="P1649" s="5">
        <f ca="1">((G1649/G1650+G1649/1200+((1+G1650/1200)^(-119))*(1-G1649/G1650)))</f>
        <v>0.98662501786302048</v>
      </c>
      <c r="Q1649" s="5">
        <f ca="1">Q1648*P1648*E1648/E1649</f>
        <v>40.475524141405373</v>
      </c>
      <c r="R1649" s="10">
        <f t="shared" ca="1" si="249"/>
        <v>7.4425037507496627E-2</v>
      </c>
      <c r="S1649" s="10">
        <f t="shared" ca="1" si="250"/>
        <v>1.633261635775618E-2</v>
      </c>
      <c r="T1649" s="10">
        <f t="shared" ca="1" si="251"/>
        <v>5.8092421149740447E-2</v>
      </c>
      <c r="U1649" s="10"/>
      <c r="V1649" s="11"/>
      <c r="W1649" s="12"/>
      <c r="X1649" s="12"/>
    </row>
    <row r="1650" spans="1:24" x14ac:dyDescent="0.2">
      <c r="A1650" s="3">
        <v>2008.05</v>
      </c>
      <c r="B1650" s="4">
        <v>1403.22</v>
      </c>
      <c r="C1650" s="1">
        <f ca="1">C1648/3+C1651*2/3</f>
        <v>28.573333333333334</v>
      </c>
      <c r="D1650" s="4">
        <f ca="1">D1648/3+D1651*2/3</f>
        <v>54.376666666666665</v>
      </c>
      <c r="E1650" s="4">
        <v>216.63200000000001</v>
      </c>
      <c r="F1650" s="1">
        <f t="shared" ca="1" si="256"/>
        <v>2008.3749999998752</v>
      </c>
      <c r="G1650" s="15">
        <v>3.88</v>
      </c>
      <c r="H1650" s="1">
        <f t="shared" ca="1" si="252"/>
        <v>1768.3595667306768</v>
      </c>
      <c r="I1650" s="1">
        <f t="shared" ca="1" si="253"/>
        <v>36.008556999889208</v>
      </c>
      <c r="J1650" s="6">
        <f t="shared" ca="1" si="257"/>
        <v>861304.48639573297</v>
      </c>
      <c r="K1650" s="1">
        <f t="shared" ca="1" si="254"/>
        <v>68.526317118431251</v>
      </c>
      <c r="L1650" s="6">
        <f t="shared" ca="1" si="255"/>
        <v>33376.70996368731</v>
      </c>
      <c r="M1650" s="7">
        <f t="shared" ca="1" si="248"/>
        <v>23.696432116623175</v>
      </c>
      <c r="N1650" s="8">
        <f ca="1">J1650/AVERAGE(L1530:L1649)</f>
        <v>25.583647878051796</v>
      </c>
      <c r="O1650" s="13">
        <f ca="1">1/M1650-(G1650/100-(((E1650/E1530)^(1/10))-1))</f>
        <v>3.2380178781063015E-2</v>
      </c>
      <c r="P1650" s="5">
        <f ca="1">((G1650/G1651+G1650/1200+((1+G1651/1200)^(-119))*(1-G1650/G1651)))</f>
        <v>0.9853319464608985</v>
      </c>
      <c r="Q1650" s="5">
        <f ca="1">Q1649*P1649*E1649/E1650</f>
        <v>39.600691816464042</v>
      </c>
      <c r="R1650" s="10">
        <f t="shared" ca="1" si="249"/>
        <v>7.4248898963235055E-2</v>
      </c>
      <c r="S1650" s="10">
        <f t="shared" ca="1" si="250"/>
        <v>1.7448841256749503E-2</v>
      </c>
      <c r="T1650" s="10">
        <f t="shared" ca="1" si="251"/>
        <v>5.6800057706485552E-2</v>
      </c>
      <c r="U1650" s="10"/>
      <c r="V1650" s="11"/>
      <c r="W1650" s="12"/>
      <c r="X1650" s="12"/>
    </row>
    <row r="1651" spans="1:24" x14ac:dyDescent="0.2">
      <c r="A1651" s="3">
        <v>2008.06</v>
      </c>
      <c r="B1651" s="4">
        <v>1341.25</v>
      </c>
      <c r="C1651" s="1">
        <v>28.71</v>
      </c>
      <c r="D1651" s="4">
        <v>51.37</v>
      </c>
      <c r="E1651" s="4">
        <v>218.815</v>
      </c>
      <c r="F1651" s="1">
        <f t="shared" ca="1" si="256"/>
        <v>2008.4583333332084</v>
      </c>
      <c r="G1651" s="15">
        <v>4.0999999999999996</v>
      </c>
      <c r="H1651" s="1">
        <f t="shared" ca="1" si="252"/>
        <v>1673.4011550853461</v>
      </c>
      <c r="I1651" s="1">
        <f t="shared" ca="1" si="253"/>
        <v>35.819830130475516</v>
      </c>
      <c r="J1651" s="6">
        <f t="shared" ca="1" si="257"/>
        <v>816507.53120513831</v>
      </c>
      <c r="K1651" s="1">
        <f t="shared" ca="1" si="254"/>
        <v>64.091420195142007</v>
      </c>
      <c r="L1651" s="6">
        <f t="shared" ca="1" si="255"/>
        <v>31272.314540919255</v>
      </c>
      <c r="M1651" s="7">
        <f t="shared" ca="1" si="248"/>
        <v>22.416812802281935</v>
      </c>
      <c r="N1651" s="8">
        <f ca="1">J1651/AVERAGE(L1531:L1650)</f>
        <v>24.216735515654356</v>
      </c>
      <c r="O1651" s="13">
        <f ca="1">1/M1651-(G1651/100-(((E1651/E1531)^(1/10))-1))</f>
        <v>3.3494886255305917E-2</v>
      </c>
      <c r="P1651" s="5">
        <f ca="1">((G1651/G1652+G1651/1200+((1+G1652/1200)^(-119))*(1-G1651/G1652)))</f>
        <v>1.0107706962630596</v>
      </c>
      <c r="Q1651" s="5">
        <f ca="1">Q1650*P1650*E1650/E1651</f>
        <v>38.630546846548732</v>
      </c>
      <c r="R1651" s="10">
        <f t="shared" ca="1" si="249"/>
        <v>8.2091352218717439E-2</v>
      </c>
      <c r="S1651" s="10">
        <f t="shared" ca="1" si="250"/>
        <v>2.064221025532742E-2</v>
      </c>
      <c r="T1651" s="10">
        <f t="shared" ca="1" si="251"/>
        <v>6.1449141963390019E-2</v>
      </c>
      <c r="U1651" s="10"/>
      <c r="V1651" s="11"/>
      <c r="W1651" s="12"/>
      <c r="X1651" s="12"/>
    </row>
    <row r="1652" spans="1:24" x14ac:dyDescent="0.2">
      <c r="A1652" s="3">
        <v>2008.07</v>
      </c>
      <c r="B1652" s="4">
        <v>1257.33</v>
      </c>
      <c r="C1652" s="1">
        <f ca="1">C1651*2/3+C1654/3</f>
        <v>28.756666666666668</v>
      </c>
      <c r="D1652" s="4">
        <f ca="1">D1651*2/3+D1654/3</f>
        <v>49.563333333333333</v>
      </c>
      <c r="E1652" s="4">
        <v>219.964</v>
      </c>
      <c r="F1652" s="1">
        <f t="shared" ca="1" si="256"/>
        <v>2008.5416666665417</v>
      </c>
      <c r="G1652" s="15">
        <v>4.01</v>
      </c>
      <c r="H1652" s="1">
        <f t="shared" ca="1" si="252"/>
        <v>1560.5047280009453</v>
      </c>
      <c r="I1652" s="1">
        <f t="shared" ca="1" si="253"/>
        <v>35.690641514065938</v>
      </c>
      <c r="J1652" s="6">
        <f t="shared" ca="1" si="257"/>
        <v>762872.86652516434</v>
      </c>
      <c r="K1652" s="1">
        <f t="shared" ca="1" si="254"/>
        <v>61.514332754450727</v>
      </c>
      <c r="L1652" s="6">
        <f t="shared" ca="1" si="255"/>
        <v>30072.075091298415</v>
      </c>
      <c r="M1652" s="7">
        <f t="shared" ca="1" si="248"/>
        <v>20.907206462661573</v>
      </c>
      <c r="N1652" s="8">
        <f ca="1">J1652/AVERAGE(L1532:L1651)</f>
        <v>22.603177385642233</v>
      </c>
      <c r="O1652" s="13">
        <f ca="1">1/M1652-(G1652/100-(((E1652/E1532)^(1/10))-1))</f>
        <v>3.8029082463546797E-2</v>
      </c>
      <c r="P1652" s="5">
        <f ca="1">((G1652/G1653+G1652/1200+((1+G1653/1200)^(-119))*(1-G1652/G1653)))</f>
        <v>1.0132020522151037</v>
      </c>
      <c r="Q1652" s="5">
        <f ca="1">Q1651*P1651*E1651/E1652</f>
        <v>38.842661485403084</v>
      </c>
      <c r="R1652" s="10">
        <f t="shared" ca="1" si="249"/>
        <v>9.1172768943963423E-2</v>
      </c>
      <c r="S1652" s="10">
        <f t="shared" ca="1" si="250"/>
        <v>2.0498899592648057E-2</v>
      </c>
      <c r="T1652" s="10">
        <f t="shared" ca="1" si="251"/>
        <v>7.0673869351315366E-2</v>
      </c>
      <c r="U1652" s="10"/>
      <c r="V1652" s="11"/>
      <c r="W1652" s="12"/>
      <c r="X1652" s="12"/>
    </row>
    <row r="1653" spans="1:24" x14ac:dyDescent="0.2">
      <c r="A1653" s="3">
        <v>2008.08</v>
      </c>
      <c r="B1653" s="4">
        <v>1281.47</v>
      </c>
      <c r="C1653" s="1">
        <f ca="1">C1651/3+C1654*2/3</f>
        <v>28.803333333333335</v>
      </c>
      <c r="D1653" s="4">
        <f ca="1">D1651/3+D1654*2/3</f>
        <v>47.756666666666668</v>
      </c>
      <c r="E1653" s="4">
        <v>219.08600000000001</v>
      </c>
      <c r="F1653" s="1">
        <f t="shared" ca="1" si="256"/>
        <v>2008.6249999998749</v>
      </c>
      <c r="G1653" s="15">
        <v>3.89</v>
      </c>
      <c r="H1653" s="1">
        <f t="shared" ca="1" si="252"/>
        <v>1596.8393891439891</v>
      </c>
      <c r="I1653" s="1">
        <f t="shared" ca="1" si="253"/>
        <v>35.891825173676089</v>
      </c>
      <c r="J1653" s="6">
        <f t="shared" ca="1" si="257"/>
        <v>782097.71614701359</v>
      </c>
      <c r="K1653" s="1">
        <f t="shared" ca="1" si="254"/>
        <v>59.509568251736759</v>
      </c>
      <c r="L1653" s="6">
        <f t="shared" ca="1" si="255"/>
        <v>29146.511374276583</v>
      </c>
      <c r="M1653" s="7">
        <f t="shared" ca="1" si="248"/>
        <v>21.401617360047929</v>
      </c>
      <c r="N1653" s="8">
        <f ca="1">J1653/AVERAGE(L1533:L1652)</f>
        <v>23.155126607759254</v>
      </c>
      <c r="O1653" s="13">
        <f ca="1">1/M1653-(G1653/100-(((E1653/E1533)^(1/10))-1))</f>
        <v>3.7586008022024393E-2</v>
      </c>
      <c r="P1653" s="5">
        <f ca="1">((G1653/G1654+G1653/1200+((1+G1654/1200)^(-119))*(1-G1653/G1654)))</f>
        <v>1.0198300499840234</v>
      </c>
      <c r="Q1653" s="5">
        <f ca="1">Q1652*P1652*E1652/E1653</f>
        <v>39.513183663016513</v>
      </c>
      <c r="R1653" s="10">
        <f t="shared" ca="1" si="249"/>
        <v>9.103986829691868E-2</v>
      </c>
      <c r="S1653" s="10">
        <f t="shared" ca="1" si="250"/>
        <v>1.8942279635364212E-2</v>
      </c>
      <c r="T1653" s="10">
        <f t="shared" ca="1" si="251"/>
        <v>7.2097588661554468E-2</v>
      </c>
      <c r="U1653" s="10"/>
      <c r="V1653" s="11"/>
      <c r="W1653" s="12"/>
      <c r="X1653" s="12"/>
    </row>
    <row r="1654" spans="1:24" x14ac:dyDescent="0.2">
      <c r="A1654" s="3">
        <v>2008.09</v>
      </c>
      <c r="B1654" s="4">
        <v>1216.95</v>
      </c>
      <c r="C1654" s="1">
        <v>28.85</v>
      </c>
      <c r="D1654" s="4">
        <f ca="1">45.95</f>
        <v>45.95</v>
      </c>
      <c r="E1654" s="4">
        <v>218.78299999999999</v>
      </c>
      <c r="F1654" s="1">
        <f t="shared" ca="1" si="256"/>
        <v>2008.7083333332082</v>
      </c>
      <c r="G1654" s="15">
        <v>3.69</v>
      </c>
      <c r="H1654" s="1">
        <f t="shared" ca="1" si="252"/>
        <v>1518.5412068122296</v>
      </c>
      <c r="I1654" s="1">
        <f t="shared" ca="1" si="253"/>
        <v>35.999764835476249</v>
      </c>
      <c r="J1654" s="6">
        <f t="shared" ca="1" si="257"/>
        <v>745218.27031241229</v>
      </c>
      <c r="K1654" s="1">
        <f t="shared" ca="1" si="254"/>
        <v>57.337580387872919</v>
      </c>
      <c r="L1654" s="6">
        <f t="shared" ca="1" si="255"/>
        <v>28138.197560175311</v>
      </c>
      <c r="M1654" s="7">
        <f t="shared" ca="1" si="248"/>
        <v>20.362733946097514</v>
      </c>
      <c r="N1654" s="8">
        <f ca="1">J1654/AVERAGE(L1534:L1653)</f>
        <v>22.050373871028611</v>
      </c>
      <c r="O1654" s="13">
        <f ca="1">1/M1654-(G1654/100-(((E1654/E1534)^(1/10))-1))</f>
        <v>4.1701440614025406E-2</v>
      </c>
      <c r="P1654" s="5">
        <f ca="1">((G1654/G1655+G1654/1200+((1+G1655/1200)^(-119))*(1-G1654/G1655)))</f>
        <v>0.99317770086629609</v>
      </c>
      <c r="Q1654" s="5">
        <f ca="1">Q1653*P1653*E1653/E1654</f>
        <v>40.352540381592689</v>
      </c>
      <c r="R1654" s="10">
        <f t="shared" ca="1" si="249"/>
        <v>9.8024277924335435E-2</v>
      </c>
      <c r="S1654" s="10">
        <f t="shared" ca="1" si="250"/>
        <v>1.5968976270918533E-2</v>
      </c>
      <c r="T1654" s="10">
        <f t="shared" ca="1" si="251"/>
        <v>8.2055301653416901E-2</v>
      </c>
      <c r="U1654" s="10"/>
      <c r="V1654" s="11"/>
      <c r="W1654" s="12"/>
      <c r="X1654" s="12"/>
    </row>
    <row r="1655" spans="1:24" x14ac:dyDescent="0.2">
      <c r="A1655" s="3">
        <v>2008.1</v>
      </c>
      <c r="B1655" s="4">
        <v>968.8</v>
      </c>
      <c r="C1655" s="1">
        <f ca="1">C1654*2/3+C1657/3</f>
        <v>28.696666666666665</v>
      </c>
      <c r="D1655" s="4">
        <f ca="1">D1654*2/3+D1657/3</f>
        <v>35.593333333333334</v>
      </c>
      <c r="E1655" s="4">
        <v>216.57300000000001</v>
      </c>
      <c r="F1655" s="1">
        <f t="shared" ca="1" si="256"/>
        <v>2008.7916666665415</v>
      </c>
      <c r="G1655" s="5">
        <v>3.81</v>
      </c>
      <c r="H1655" s="1">
        <f t="shared" ca="1" si="252"/>
        <v>1221.2293610006786</v>
      </c>
      <c r="I1655" s="1">
        <f t="shared" ca="1" si="253"/>
        <v>36.173835565836917</v>
      </c>
      <c r="J1655" s="6">
        <f t="shared" ca="1" si="257"/>
        <v>600792.97040552052</v>
      </c>
      <c r="K1655" s="1">
        <f t="shared" ca="1" si="254"/>
        <v>44.867489391567737</v>
      </c>
      <c r="L1655" s="6">
        <f t="shared" ca="1" si="255"/>
        <v>22072.898905829028</v>
      </c>
      <c r="M1655" s="7">
        <f t="shared" ca="1" si="248"/>
        <v>16.387356548789835</v>
      </c>
      <c r="N1655" s="8">
        <f ca="1">J1655/AVERAGE(L1535:L1654)</f>
        <v>17.770107910955758</v>
      </c>
      <c r="O1655" s="13">
        <f ca="1">1/M1655-(G1655/100-(((E1655/E1535)^(1/10))-1))</f>
        <v>5.1118977736672802E-2</v>
      </c>
      <c r="P1655" s="5">
        <f ca="1">((G1655/G1656+G1655/1200+((1+G1656/1200)^(-119))*(1-G1655/G1656)))</f>
        <v>1.0265737057388291</v>
      </c>
      <c r="Q1655" s="5">
        <f ca="1">Q1654*P1654*E1654/E1655</f>
        <v>40.486207960340771</v>
      </c>
      <c r="R1655" s="10">
        <f t="shared" ca="1" si="249"/>
        <v>0.11734462068573026</v>
      </c>
      <c r="S1655" s="10">
        <f t="shared" ca="1" si="250"/>
        <v>1.4406924360982343E-2</v>
      </c>
      <c r="T1655" s="10">
        <f t="shared" ca="1" si="251"/>
        <v>0.10293769632474792</v>
      </c>
      <c r="U1655" s="10"/>
      <c r="V1655" s="11"/>
      <c r="W1655" s="12"/>
      <c r="X1655" s="12"/>
    </row>
    <row r="1656" spans="1:24" x14ac:dyDescent="0.2">
      <c r="A1656" s="3">
        <v>2008.11</v>
      </c>
      <c r="B1656" s="4">
        <v>883.04</v>
      </c>
      <c r="C1656" s="1">
        <f ca="1">C1654/3+C1657*2/3</f>
        <v>28.543333333333333</v>
      </c>
      <c r="D1656" s="4">
        <f ca="1">D1654/3+D1657*2/3</f>
        <v>25.236666666666668</v>
      </c>
      <c r="E1656" s="4">
        <v>212.42500000000001</v>
      </c>
      <c r="F1656" s="1">
        <f t="shared" ca="1" si="256"/>
        <v>2008.8749999998747</v>
      </c>
      <c r="G1656" s="5">
        <v>3.53</v>
      </c>
      <c r="H1656" s="1">
        <f t="shared" ca="1" si="252"/>
        <v>1134.8596875132398</v>
      </c>
      <c r="I1656" s="1">
        <f t="shared" ca="1" si="253"/>
        <v>36.683138189949389</v>
      </c>
      <c r="J1656" s="6">
        <f t="shared" ca="1" si="257"/>
        <v>559806.63866241439</v>
      </c>
      <c r="K1656" s="1">
        <f t="shared" ca="1" si="254"/>
        <v>32.433497516770622</v>
      </c>
      <c r="L1656" s="6">
        <f t="shared" ca="1" si="255"/>
        <v>15998.88287926987</v>
      </c>
      <c r="M1656" s="7">
        <f t="shared" ca="1" si="248"/>
        <v>15.259659405704575</v>
      </c>
      <c r="N1656" s="8">
        <f ca="1">J1656/AVERAGE(L1536:L1655)</f>
        <v>16.575738507639596</v>
      </c>
      <c r="O1656" s="13">
        <f ca="1">1/M1656-(G1656/100-(((E1656/E1536)^(1/10))-1))</f>
        <v>5.644210976560482E-2</v>
      </c>
      <c r="P1656" s="5">
        <f ca="1">((G1656/G1657+G1656/1200+((1+G1657/1200)^(-119))*(1-G1656/G1657)))</f>
        <v>1.1007174876584529</v>
      </c>
      <c r="Q1656" s="5">
        <f ca="1">Q1655*P1655*E1655/E1656</f>
        <v>42.373654710520576</v>
      </c>
      <c r="R1656" s="10">
        <f t="shared" ca="1" si="249"/>
        <v>0.1232877349303918</v>
      </c>
      <c r="S1656" s="10">
        <f t="shared" ca="1" si="250"/>
        <v>1.0656217325840434E-2</v>
      </c>
      <c r="T1656" s="10">
        <f t="shared" ca="1" si="251"/>
        <v>0.11263151760455137</v>
      </c>
      <c r="U1656" s="10"/>
      <c r="V1656" s="11"/>
      <c r="W1656" s="12"/>
      <c r="X1656" s="12"/>
    </row>
    <row r="1657" spans="1:24" x14ac:dyDescent="0.2">
      <c r="A1657" s="3">
        <v>2008.12</v>
      </c>
      <c r="B1657" s="4">
        <v>877.56</v>
      </c>
      <c r="C1657" s="1">
        <v>28.39</v>
      </c>
      <c r="D1657" s="4">
        <v>14.88</v>
      </c>
      <c r="E1657" s="4">
        <v>210.22800000000001</v>
      </c>
      <c r="F1657" s="1">
        <f t="shared" ca="1" si="256"/>
        <v>2008.958333333208</v>
      </c>
      <c r="G1657" s="5">
        <v>2.42</v>
      </c>
      <c r="H1657" s="1">
        <f t="shared" ca="1" si="252"/>
        <v>1139.6032530395569</v>
      </c>
      <c r="I1657" s="1">
        <f t="shared" ca="1" si="253"/>
        <v>36.867378132313483</v>
      </c>
      <c r="J1657" s="6">
        <f t="shared" ca="1" si="257"/>
        <v>563662.06070834352</v>
      </c>
      <c r="K1657" s="1">
        <f t="shared" ca="1" si="254"/>
        <v>19.323233061247787</v>
      </c>
      <c r="L1657" s="6">
        <f t="shared" ca="1" si="255"/>
        <v>9557.5134045992891</v>
      </c>
      <c r="M1657" s="7">
        <f t="shared" ca="1" si="248"/>
        <v>15.376080747423766</v>
      </c>
      <c r="N1657" s="8">
        <f ca="1">J1657/AVERAGE(L1537:L1656)</f>
        <v>16.73284267021203</v>
      </c>
      <c r="O1657" s="13">
        <f ca="1">1/M1657-(G1657/100-(((E1657/E1537)^(1/10))-1))</f>
        <v>6.6042129114535095E-2</v>
      </c>
      <c r="P1657" s="5">
        <f ca="1">((G1657/G1658+G1657/1200+((1+G1658/1200)^(-119))*(1-G1657/G1658)))</f>
        <v>0.99325011039598909</v>
      </c>
      <c r="Q1657" s="5">
        <f ca="1">Q1656*P1656*E1656/E1657</f>
        <v>47.128851670167116</v>
      </c>
      <c r="R1657" s="10">
        <f t="shared" ca="1" si="249"/>
        <v>0.11646979702600335</v>
      </c>
      <c r="S1657" s="10">
        <f t="shared" ca="1" si="250"/>
        <v>3.0158747949355913E-3</v>
      </c>
      <c r="T1657" s="10">
        <f t="shared" ca="1" si="251"/>
        <v>0.11345392223106776</v>
      </c>
      <c r="U1657" s="10"/>
      <c r="V1657" s="11"/>
      <c r="W1657" s="12"/>
      <c r="X1657" s="12"/>
    </row>
    <row r="1658" spans="1:24" x14ac:dyDescent="0.2">
      <c r="A1658" s="3">
        <v>2009.01</v>
      </c>
      <c r="B1658" s="4">
        <v>865.58</v>
      </c>
      <c r="C1658" s="1">
        <f ca="1">C1657*2/3+C1660/3</f>
        <v>28.013333333333335</v>
      </c>
      <c r="D1658" s="4">
        <f ca="1">D1657*2/3+D1660/3</f>
        <v>12.206666666666667</v>
      </c>
      <c r="E1658" s="4">
        <v>211.143</v>
      </c>
      <c r="F1658" s="1">
        <f t="shared" ca="1" si="256"/>
        <v>2009.0416666665412</v>
      </c>
      <c r="G1658" s="5">
        <v>2.52</v>
      </c>
      <c r="H1658" s="1">
        <f t="shared" ca="1" si="252"/>
        <v>1119.1748565664029</v>
      </c>
      <c r="I1658" s="1">
        <f t="shared" ca="1" si="253"/>
        <v>36.220590026664397</v>
      </c>
      <c r="J1658" s="6">
        <f t="shared" ca="1" si="257"/>
        <v>555050.84945947921</v>
      </c>
      <c r="K1658" s="1">
        <f t="shared" ca="1" si="254"/>
        <v>15.78293677744467</v>
      </c>
      <c r="L1658" s="6">
        <f t="shared" ca="1" si="255"/>
        <v>7827.4922045357362</v>
      </c>
      <c r="M1658" s="7">
        <f t="shared" ref="M1658:M1721" ca="1" si="258">H1658/AVERAGE(K1538:K1657)</f>
        <v>15.174651936879666</v>
      </c>
      <c r="N1658" s="8">
        <f ca="1">J1658/AVERAGE(L1538:L1657)</f>
        <v>16.545978292697001</v>
      </c>
      <c r="O1658" s="13">
        <f ca="1">1/M1658-(G1658/100-(((E1658/E1538)^(1/10))-1))</f>
        <v>6.6100784914300645E-2</v>
      </c>
      <c r="P1658" s="5">
        <f ca="1">((G1658/G1659+G1658/1200+((1+G1659/1200)^(-119))*(1-G1658/G1659)))</f>
        <v>0.97192494277408814</v>
      </c>
      <c r="Q1658" s="5">
        <f ca="1">Q1657*P1657*E1657/E1658</f>
        <v>46.607880176717003</v>
      </c>
      <c r="R1658" s="10">
        <f t="shared" ca="1" si="249"/>
        <v>0.11990380141313706</v>
      </c>
      <c r="S1658" s="10">
        <f t="shared" ca="1" si="250"/>
        <v>5.216205961303011E-3</v>
      </c>
      <c r="T1658" s="10">
        <f t="shared" ca="1" si="251"/>
        <v>0.11468759545183405</v>
      </c>
      <c r="U1658" s="10"/>
      <c r="V1658" s="11"/>
      <c r="W1658" s="12"/>
      <c r="X1658" s="12"/>
    </row>
    <row r="1659" spans="1:24" x14ac:dyDescent="0.2">
      <c r="A1659" s="3">
        <v>2009.02</v>
      </c>
      <c r="B1659" s="4">
        <v>805.23</v>
      </c>
      <c r="C1659" s="1">
        <f ca="1">C1657/3+C1660*2/3</f>
        <v>27.63666666666667</v>
      </c>
      <c r="D1659" s="4">
        <f ca="1">D1657/3+D1660*2/3</f>
        <v>9.5333333333333332</v>
      </c>
      <c r="E1659" s="4">
        <v>212.19300000000001</v>
      </c>
      <c r="F1659" s="1">
        <f t="shared" ca="1" si="256"/>
        <v>2009.1249999998745</v>
      </c>
      <c r="G1659" s="5">
        <v>2.87</v>
      </c>
      <c r="H1659" s="1">
        <f t="shared" ca="1" si="252"/>
        <v>1035.9917890316833</v>
      </c>
      <c r="I1659" s="1">
        <f t="shared" ca="1" si="253"/>
        <v>35.556747442187067</v>
      </c>
      <c r="J1659" s="6">
        <f t="shared" ca="1" si="257"/>
        <v>515266.01888074412</v>
      </c>
      <c r="K1659" s="1">
        <f t="shared" ca="1" si="254"/>
        <v>12.265383872229526</v>
      </c>
      <c r="L1659" s="6">
        <f t="shared" ca="1" si="255"/>
        <v>6100.3722083501116</v>
      </c>
      <c r="M1659" s="7">
        <f t="shared" ca="1" si="258"/>
        <v>14.122181801918893</v>
      </c>
      <c r="N1659" s="8">
        <f ca="1">J1659/AVERAGE(L1539:L1658)</f>
        <v>15.431495098996704</v>
      </c>
      <c r="O1659" s="13">
        <f ca="1">1/M1659-(G1659/100-(((E1659/E1539)^(1/10))-1))</f>
        <v>6.7895991981292814E-2</v>
      </c>
      <c r="P1659" s="5">
        <f ca="1">((G1659/G1660+G1659/1200+((1+G1660/1200)^(-119))*(1-G1659/G1660)))</f>
        <v>1.0067126526027683</v>
      </c>
      <c r="Q1659" s="5">
        <f ca="1">Q1658*P1658*E1658/E1659</f>
        <v>45.075205296060268</v>
      </c>
      <c r="R1659" s="10">
        <f t="shared" ref="R1659:R1678" ca="1" si="259">(($J1779/$J1659)^(1/10)-1)</f>
        <v>0.13419728561579247</v>
      </c>
      <c r="S1659" s="10">
        <f t="shared" ref="S1659:S1689" ca="1" si="260">(($Q1779/$Q1659)^(1/10)-1)</f>
        <v>8.647385664905638E-3</v>
      </c>
      <c r="T1659" s="10">
        <f t="shared" ref="T1659:T1686" ca="1" si="261">R1659-S1659</f>
        <v>0.12554989995088683</v>
      </c>
      <c r="U1659" s="10"/>
      <c r="V1659" s="11"/>
      <c r="W1659" s="12"/>
      <c r="X1659" s="12"/>
    </row>
    <row r="1660" spans="1:24" x14ac:dyDescent="0.2">
      <c r="A1660" s="3">
        <v>2009.03</v>
      </c>
      <c r="B1660" s="4">
        <v>757.13</v>
      </c>
      <c r="C1660" s="1">
        <v>27.26</v>
      </c>
      <c r="D1660" s="4">
        <v>6.86</v>
      </c>
      <c r="E1660" s="4">
        <v>212.709</v>
      </c>
      <c r="F1660" s="1">
        <f ca="1">F1659+1/12</f>
        <v>2009.2083333332077</v>
      </c>
      <c r="G1660" s="5">
        <v>2.82</v>
      </c>
      <c r="H1660" s="1">
        <f t="shared" ca="1" si="252"/>
        <v>971.74431448598784</v>
      </c>
      <c r="I1660" s="1">
        <f t="shared" ca="1" si="253"/>
        <v>34.987056400998547</v>
      </c>
      <c r="J1660" s="6">
        <f t="shared" ca="1" si="257"/>
        <v>484761.68735204986</v>
      </c>
      <c r="K1660" s="1">
        <f t="shared" ca="1" si="254"/>
        <v>8.8045196959225986</v>
      </c>
      <c r="L1660" s="6">
        <f t="shared" ca="1" si="255"/>
        <v>4392.1984008493419</v>
      </c>
      <c r="M1660" s="7">
        <f t="shared" ca="1" si="258"/>
        <v>13.323667656863927</v>
      </c>
      <c r="N1660" s="8">
        <f ca="1">J1660/AVERAGE(L1540:L1659)</f>
        <v>14.592703772466319</v>
      </c>
      <c r="O1660" s="13">
        <f ca="1">1/M1660-(G1660/100-(((E1660/E1540)^(1/10))-1))</f>
        <v>7.2577640954996622E-2</v>
      </c>
      <c r="P1660" s="5">
        <f ca="1">((G1660/G1661+G1660/1200+((1+G1661/1200)^(-119))*(1-G1660/G1661)))</f>
        <v>0.99289340879634969</v>
      </c>
      <c r="Q1660" s="5">
        <f ca="1">Q1659*P1659*E1659/E1660</f>
        <v>45.267699831066764</v>
      </c>
      <c r="R1660" s="10">
        <f t="shared" ca="1" si="259"/>
        <v>0.14270204314620294</v>
      </c>
      <c r="S1660" s="10">
        <f t="shared" ca="1" si="260"/>
        <v>8.8387323571454957E-3</v>
      </c>
      <c r="T1660" s="10">
        <f t="shared" ca="1" si="261"/>
        <v>0.13386331078905744</v>
      </c>
      <c r="U1660" s="10"/>
      <c r="V1660" s="11"/>
      <c r="W1660" s="12"/>
      <c r="X1660" s="12"/>
    </row>
    <row r="1661" spans="1:24" x14ac:dyDescent="0.2">
      <c r="A1661" s="3">
        <v>2009.04</v>
      </c>
      <c r="B1661" s="4">
        <v>848.15</v>
      </c>
      <c r="C1661" s="1">
        <f ca="1">C1660*2/3+C1663/3</f>
        <v>26.703333333333333</v>
      </c>
      <c r="D1661" s="4">
        <f ca="1">D1660*2/3+D1663/3</f>
        <v>7.0766666666666662</v>
      </c>
      <c r="E1661" s="4">
        <v>213.24</v>
      </c>
      <c r="F1661" s="1">
        <f t="shared" ca="1" si="256"/>
        <v>2009.291666666541</v>
      </c>
      <c r="G1661" s="5">
        <v>2.93</v>
      </c>
      <c r="H1661" s="1">
        <f t="shared" ca="1" si="252"/>
        <v>1085.8539413337082</v>
      </c>
      <c r="I1661" s="1">
        <f t="shared" ca="1" si="253"/>
        <v>34.187254314387538</v>
      </c>
      <c r="J1661" s="6">
        <f t="shared" ca="1" si="257"/>
        <v>543107.31421352737</v>
      </c>
      <c r="K1661" s="1">
        <f t="shared" ca="1" si="254"/>
        <v>9.0599851341211757</v>
      </c>
      <c r="L1661" s="6">
        <f t="shared" ca="1" si="255"/>
        <v>4531.4972904766009</v>
      </c>
      <c r="M1661" s="7">
        <f t="shared" ca="1" si="258"/>
        <v>14.981866453039245</v>
      </c>
      <c r="N1661" s="8">
        <f ca="1">J1661/AVERAGE(L1541:L1660)</f>
        <v>16.441219972398425</v>
      </c>
      <c r="O1661" s="13">
        <f ca="1">1/M1661-(G1661/100-(((E1661/E1541)^(1/10))-1))</f>
        <v>6.2683163948465404E-2</v>
      </c>
      <c r="P1661" s="5">
        <f ca="1">((G1661/G1662+G1661/1200+((1+G1662/1200)^(-119))*(1-G1661/G1662)))</f>
        <v>0.9720157544991832</v>
      </c>
      <c r="Q1661" s="5">
        <f ca="1">Q1660*P1660*E1660/E1661</f>
        <v>44.834078422500028</v>
      </c>
      <c r="R1661" s="10">
        <f t="shared" ca="1" si="259"/>
        <v>0.13332895853557458</v>
      </c>
      <c r="S1661" s="10">
        <f t="shared" ca="1" si="260"/>
        <v>9.8455428084029961E-3</v>
      </c>
      <c r="T1661" s="10">
        <f t="shared" ca="1" si="261"/>
        <v>0.12348341572717159</v>
      </c>
      <c r="U1661" s="10"/>
      <c r="V1661" s="11"/>
      <c r="W1661" s="12"/>
      <c r="X1661" s="12"/>
    </row>
    <row r="1662" spans="1:24" x14ac:dyDescent="0.2">
      <c r="A1662" s="3">
        <v>2009.05</v>
      </c>
      <c r="B1662" s="4">
        <v>902.41</v>
      </c>
      <c r="C1662" s="1">
        <f ca="1">C1660/3+C1663*2/3</f>
        <v>26.146666666666668</v>
      </c>
      <c r="D1662" s="4">
        <f ca="1">D1660/3+D1663*2/3</f>
        <v>7.293333333333333</v>
      </c>
      <c r="E1662" s="4">
        <v>213.85599999999999</v>
      </c>
      <c r="F1662" s="1">
        <f t="shared" ca="1" si="256"/>
        <v>2009.3749999998743</v>
      </c>
      <c r="G1662" s="5">
        <v>3.29</v>
      </c>
      <c r="H1662" s="1">
        <f t="shared" ca="1" si="252"/>
        <v>1151.9931039110429</v>
      </c>
      <c r="I1662" s="1">
        <f t="shared" ca="1" si="253"/>
        <v>33.378153710908279</v>
      </c>
      <c r="J1662" s="6">
        <f t="shared" ca="1" si="257"/>
        <v>577579.09856512339</v>
      </c>
      <c r="K1662" s="1">
        <f t="shared" ca="1" si="254"/>
        <v>9.3104793879994006</v>
      </c>
      <c r="L1662" s="6">
        <f t="shared" ca="1" si="255"/>
        <v>4668.0299334023703</v>
      </c>
      <c r="M1662" s="7">
        <f t="shared" ca="1" si="258"/>
        <v>15.996355755263149</v>
      </c>
      <c r="N1662" s="8">
        <f ca="1">J1662/AVERAGE(L1542:L1661)</f>
        <v>17.585230774696495</v>
      </c>
      <c r="O1662" s="13">
        <f ca="1">1/M1662-(G1662/100-(((E1662/E1542)^(1/10))-1))</f>
        <v>5.5145826881175128E-2</v>
      </c>
      <c r="P1662" s="5">
        <f ca="1">((G1662/G1663+G1662/1200+((1+G1663/1200)^(-119))*(1-G1662/G1663)))</f>
        <v>0.96712671402633488</v>
      </c>
      <c r="Q1662" s="5">
        <f ca="1">Q1661*P1661*E1661/E1662</f>
        <v>43.453902503117028</v>
      </c>
      <c r="R1662" s="10">
        <f t="shared" ca="1" si="259"/>
        <v>0.12440077540897709</v>
      </c>
      <c r="S1662" s="10">
        <f t="shared" ca="1" si="260"/>
        <v>1.4158755547390545E-2</v>
      </c>
      <c r="T1662" s="10">
        <f t="shared" ca="1" si="261"/>
        <v>0.11024201986158655</v>
      </c>
      <c r="U1662" s="10"/>
      <c r="V1662" s="11"/>
      <c r="W1662" s="12"/>
      <c r="X1662" s="12"/>
    </row>
    <row r="1663" spans="1:24" x14ac:dyDescent="0.2">
      <c r="A1663" s="3">
        <v>2009.06</v>
      </c>
      <c r="B1663" s="4">
        <v>926.12</v>
      </c>
      <c r="C1663" s="1">
        <v>25.59</v>
      </c>
      <c r="D1663" s="4">
        <v>7.51</v>
      </c>
      <c r="E1663" s="4">
        <v>215.69300000000001</v>
      </c>
      <c r="F1663" s="1">
        <f t="shared" ca="1" si="256"/>
        <v>2009.4583333332075</v>
      </c>
      <c r="G1663" s="5">
        <v>3.72</v>
      </c>
      <c r="H1663" s="1">
        <f t="shared" ca="1" si="252"/>
        <v>1172.1916722378564</v>
      </c>
      <c r="I1663" s="1">
        <f t="shared" ca="1" si="253"/>
        <v>32.389306885248935</v>
      </c>
      <c r="J1663" s="6">
        <f t="shared" ca="1" si="257"/>
        <v>589059.39278832788</v>
      </c>
      <c r="K1663" s="1">
        <f t="shared" ca="1" si="254"/>
        <v>9.5054198791801294</v>
      </c>
      <c r="L1663" s="6">
        <f t="shared" ca="1" si="255"/>
        <v>4776.741717963484</v>
      </c>
      <c r="M1663" s="7">
        <f t="shared" ca="1" si="258"/>
        <v>16.384182816215333</v>
      </c>
      <c r="N1663" s="8">
        <f ca="1">J1663/AVERAGE(L1543:L1662)</f>
        <v>18.040717081299718</v>
      </c>
      <c r="O1663" s="13">
        <f ca="1">1/M1663-(G1663/100-(((E1663/E1543)^(1/10))-1))</f>
        <v>5.0243597361463242E-2</v>
      </c>
      <c r="P1663" s="5">
        <f ca="1">((G1663/G1664+G1663/1200+((1+G1664/1200)^(-119))*(1-G1663/G1664)))</f>
        <v>1.0164518630076158</v>
      </c>
      <c r="Q1663" s="5">
        <f ca="1">Q1662*P1662*E1662/E1663</f>
        <v>41.667510513244387</v>
      </c>
      <c r="R1663" s="10">
        <f t="shared" ca="1" si="259"/>
        <v>0.12373531710759544</v>
      </c>
      <c r="S1663" s="10">
        <f t="shared" ca="1" si="260"/>
        <v>2.1664392570096558E-2</v>
      </c>
      <c r="T1663" s="10">
        <f t="shared" ca="1" si="261"/>
        <v>0.10207092453749889</v>
      </c>
      <c r="U1663" s="10"/>
      <c r="V1663" s="11"/>
      <c r="W1663" s="12"/>
      <c r="X1663" s="12"/>
    </row>
    <row r="1664" spans="1:24" x14ac:dyDescent="0.2">
      <c r="A1664" s="3">
        <v>2009.07</v>
      </c>
      <c r="B1664" s="4">
        <v>935.82</v>
      </c>
      <c r="C1664" s="1">
        <f ca="1">C1663*2/3+C1666/3</f>
        <v>25.026666666666664</v>
      </c>
      <c r="D1664" s="4">
        <f ca="1">D1663*2/3+D1666/3</f>
        <v>9.1866666666666674</v>
      </c>
      <c r="E1664" s="4">
        <v>215.351</v>
      </c>
      <c r="F1664" s="1">
        <f t="shared" ca="1" si="256"/>
        <v>2009.5416666665408</v>
      </c>
      <c r="G1664" s="5">
        <v>3.56</v>
      </c>
      <c r="H1664" s="1">
        <f t="shared" ca="1" si="252"/>
        <v>1186.3500399812399</v>
      </c>
      <c r="I1664" s="1">
        <f t="shared" ca="1" si="253"/>
        <v>31.726600201531447</v>
      </c>
      <c r="J1664" s="6">
        <f t="shared" ca="1" si="257"/>
        <v>597502.99809711252</v>
      </c>
      <c r="K1664" s="1">
        <f t="shared" ca="1" si="254"/>
        <v>11.646045572112504</v>
      </c>
      <c r="L1664" s="6">
        <f t="shared" ca="1" si="255"/>
        <v>5865.5092601698407</v>
      </c>
      <c r="M1664" s="7">
        <f t="shared" ca="1" si="258"/>
        <v>16.694620816995609</v>
      </c>
      <c r="N1664" s="8">
        <f ca="1">J1664/AVERAGE(L1544:L1663)</f>
        <v>18.410569541960587</v>
      </c>
      <c r="O1664" s="13">
        <f ca="1">1/M1664-(G1664/100-(((E1664/E1544)^(1/10))-1))</f>
        <v>5.0237564816960879E-2</v>
      </c>
      <c r="P1664" s="5">
        <f ca="1">((G1664/G1665+G1664/1200+((1+G1665/1200)^(-119))*(1-G1664/G1665)))</f>
        <v>1.0004667153457725</v>
      </c>
      <c r="Q1664" s="5">
        <f ca="1">Q1663*P1663*E1663/E1664</f>
        <v>42.420279728848818</v>
      </c>
      <c r="R1664" s="10">
        <f t="shared" ca="1" si="259"/>
        <v>0.12617285794027766</v>
      </c>
      <c r="S1664" s="10">
        <f t="shared" ca="1" si="260"/>
        <v>2.3778419341503154E-2</v>
      </c>
      <c r="T1664" s="10">
        <f t="shared" ca="1" si="261"/>
        <v>0.10239443859877451</v>
      </c>
      <c r="U1664" s="10"/>
      <c r="V1664" s="11"/>
      <c r="W1664" s="12"/>
      <c r="X1664" s="12"/>
    </row>
    <row r="1665" spans="1:24" x14ac:dyDescent="0.2">
      <c r="A1665" s="3">
        <v>2009.08</v>
      </c>
      <c r="B1665" s="4">
        <v>1009.73</v>
      </c>
      <c r="C1665" s="1">
        <f ca="1">C1663/3+C1666*2/3</f>
        <v>24.463333333333331</v>
      </c>
      <c r="D1665" s="4">
        <f ca="1">D1663/3+D1666*2/3</f>
        <v>10.863333333333333</v>
      </c>
      <c r="E1665" s="4">
        <v>215.834</v>
      </c>
      <c r="F1665" s="1">
        <f t="shared" ca="1" si="256"/>
        <v>2009.624999999874</v>
      </c>
      <c r="G1665" s="5">
        <v>3.59</v>
      </c>
      <c r="H1665" s="1">
        <f t="shared" ca="1" si="252"/>
        <v>1277.1820898931587</v>
      </c>
      <c r="I1665" s="1">
        <f t="shared" ca="1" si="253"/>
        <v>30.943055264694159</v>
      </c>
      <c r="J1665" s="6">
        <f t="shared" ca="1" si="257"/>
        <v>644549.09266360791</v>
      </c>
      <c r="K1665" s="1">
        <f t="shared" ca="1" si="254"/>
        <v>13.740757202294356</v>
      </c>
      <c r="L1665" s="6">
        <f t="shared" ca="1" si="255"/>
        <v>6934.4791610651628</v>
      </c>
      <c r="M1665" s="7">
        <f t="shared" ca="1" si="258"/>
        <v>18.094069801576069</v>
      </c>
      <c r="N1665" s="8">
        <f ca="1">J1665/AVERAGE(L1545:L1664)</f>
        <v>19.97924978137738</v>
      </c>
      <c r="O1665" s="13">
        <f ca="1">1/M1665-(G1665/100-(((E1665/E1545)^(1/10))-1))</f>
        <v>4.5288721336082319E-2</v>
      </c>
      <c r="P1665" s="5">
        <f ca="1">((G1665/G1666+G1665/1200+((1+G1666/1200)^(-119))*(1-G1665/G1666)))</f>
        <v>1.0189667410869547</v>
      </c>
      <c r="Q1665" s="5">
        <f ca="1">Q1664*P1664*E1664/E1665</f>
        <v>42.345104205505407</v>
      </c>
      <c r="R1665" s="10">
        <f t="shared" ca="1" si="259"/>
        <v>0.1141228756118684</v>
      </c>
      <c r="S1665" s="10">
        <f t="shared" ca="1" si="260"/>
        <v>2.4104218349018547E-2</v>
      </c>
      <c r="T1665" s="10">
        <f t="shared" ca="1" si="261"/>
        <v>9.0018657262849855E-2</v>
      </c>
      <c r="U1665" s="10"/>
      <c r="V1665" s="11"/>
      <c r="W1665" s="12"/>
      <c r="X1665" s="12"/>
    </row>
    <row r="1666" spans="1:24" x14ac:dyDescent="0.2">
      <c r="A1666" s="3">
        <v>2009.09</v>
      </c>
      <c r="B1666" s="4">
        <v>1044.55</v>
      </c>
      <c r="C1666" s="1">
        <v>23.9</v>
      </c>
      <c r="D1666" s="4">
        <v>12.54</v>
      </c>
      <c r="E1666" s="4">
        <v>215.96899999999999</v>
      </c>
      <c r="F1666" s="1">
        <f t="shared" ca="1" si="256"/>
        <v>2009.7083333332073</v>
      </c>
      <c r="G1666" s="5">
        <v>3.4</v>
      </c>
      <c r="H1666" s="1">
        <f t="shared" ca="1" si="252"/>
        <v>1320.3991482573888</v>
      </c>
      <c r="I1666" s="1">
        <f t="shared" ca="1" si="253"/>
        <v>30.211612314730353</v>
      </c>
      <c r="J1666" s="6">
        <f t="shared" ca="1" si="257"/>
        <v>667629.79112598172</v>
      </c>
      <c r="K1666" s="1">
        <f t="shared" ca="1" si="254"/>
        <v>15.851615833753918</v>
      </c>
      <c r="L1666" s="6">
        <f t="shared" ca="1" si="255"/>
        <v>8015.008932765124</v>
      </c>
      <c r="M1666" s="7">
        <f t="shared" ca="1" si="258"/>
        <v>18.831902264840071</v>
      </c>
      <c r="N1666" s="8">
        <f ca="1">J1666/AVERAGE(L1546:L1665)</f>
        <v>20.817180576489967</v>
      </c>
      <c r="O1666" s="13">
        <f ca="1">1/M1666-(G1666/100-(((E1666/E1546)^(1/10))-1))</f>
        <v>4.4597619535910044E-2</v>
      </c>
      <c r="P1666" s="5">
        <f ca="1">((G1666/G1667+G1666/1200+((1+G1667/1200)^(-119))*(1-G1666/G1667)))</f>
        <v>1.0036745227795021</v>
      </c>
      <c r="Q1666" s="5">
        <f ca="1">Q1665*P1665*E1665/E1666</f>
        <v>43.121281304336676</v>
      </c>
      <c r="R1666" s="10">
        <f t="shared" ca="1" si="259"/>
        <v>0.11350254571629592</v>
      </c>
      <c r="S1666" s="10">
        <f t="shared" ca="1" si="260"/>
        <v>2.1650823143270381E-2</v>
      </c>
      <c r="T1666" s="10">
        <f t="shared" ca="1" si="261"/>
        <v>9.185172257302554E-2</v>
      </c>
      <c r="U1666" s="10"/>
      <c r="V1666" s="11"/>
      <c r="W1666" s="12"/>
      <c r="X1666" s="12"/>
    </row>
    <row r="1667" spans="1:24" x14ac:dyDescent="0.2">
      <c r="A1667" s="3">
        <v>2009.1</v>
      </c>
      <c r="B1667" s="4">
        <v>1067.6600000000001</v>
      </c>
      <c r="C1667" s="1">
        <f ca="1">C1666*2/3+C1669/3</f>
        <v>23.403333333333332</v>
      </c>
      <c r="D1667" s="4">
        <f ca="1">D1666*2/3+D1669/3</f>
        <v>25.349999999999998</v>
      </c>
      <c r="E1667" s="4">
        <v>216.17699999999999</v>
      </c>
      <c r="F1667" s="1">
        <f t="shared" ca="1" si="256"/>
        <v>2009.7916666665406</v>
      </c>
      <c r="G1667" s="5">
        <v>3.39</v>
      </c>
      <c r="H1667" s="1">
        <f t="shared" ref="H1667:H1730" ca="1" si="262">B1667*$E$1815/E1667</f>
        <v>1348.3135716565591</v>
      </c>
      <c r="I1667" s="1">
        <f t="shared" ref="I1667:I1730" ca="1" si="263">C1667*$E$1815/E1667</f>
        <v>29.555319067245822</v>
      </c>
      <c r="J1667" s="6">
        <f t="shared" ca="1" si="257"/>
        <v>682989.41551035829</v>
      </c>
      <c r="K1667" s="1">
        <f t="shared" ref="K1667:K1730" ca="1" si="264">D1667*$E$1815/E1667</f>
        <v>32.01370196644416</v>
      </c>
      <c r="L1667" s="6">
        <f t="shared" ref="L1667:L1730" ca="1" si="265">K1667*(J1667/H1667)</f>
        <v>16216.568648434502</v>
      </c>
      <c r="M1667" s="7">
        <f t="shared" ca="1" si="258"/>
        <v>19.358008443486831</v>
      </c>
      <c r="N1667" s="8">
        <f ca="1">J1667/AVERAGE(L1547:L1666)</f>
        <v>21.42001871830508</v>
      </c>
      <c r="O1667" s="13">
        <f ca="1">1/M1667-(G1667/100-(((E1667/E1547)^(1/10))-1))</f>
        <v>4.3170097780186559E-2</v>
      </c>
      <c r="P1667" s="5">
        <f ca="1">((G1667/G1668+G1667/1200+((1+G1668/1200)^(-119))*(1-G1667/G1668)))</f>
        <v>1.0019842066094584</v>
      </c>
      <c r="Q1667" s="5">
        <f ca="1">Q1666*P1666*E1666/E1667</f>
        <v>43.238088780194055</v>
      </c>
      <c r="R1667" s="10">
        <f t="shared" ca="1" si="259"/>
        <v>0.11073097359151762</v>
      </c>
      <c r="S1667" s="10">
        <f t="shared" ca="1" si="260"/>
        <v>2.1192844126104893E-2</v>
      </c>
      <c r="T1667" s="10">
        <f t="shared" ca="1" si="261"/>
        <v>8.953812946541273E-2</v>
      </c>
      <c r="U1667" s="10"/>
      <c r="V1667" s="11"/>
      <c r="W1667" s="12"/>
      <c r="X1667" s="12"/>
    </row>
    <row r="1668" spans="1:24" x14ac:dyDescent="0.2">
      <c r="A1668" s="3">
        <v>2009.11</v>
      </c>
      <c r="B1668" s="4">
        <v>1088.07</v>
      </c>
      <c r="C1668" s="1">
        <f ca="1">C1666/3+C1669*2/3</f>
        <v>22.906666666666666</v>
      </c>
      <c r="D1668" s="4">
        <f ca="1">D1666/3+D1669*2/3</f>
        <v>38.159999999999997</v>
      </c>
      <c r="E1668" s="4">
        <v>216.33</v>
      </c>
      <c r="F1668" s="1">
        <f t="shared" ref="F1668:F1731" ca="1" si="266">F1667+1/12</f>
        <v>2009.8749999998738</v>
      </c>
      <c r="G1668" s="5">
        <v>3.4</v>
      </c>
      <c r="H1668" s="1">
        <f t="shared" ca="1" si="262"/>
        <v>1373.1168779642212</v>
      </c>
      <c r="I1668" s="1">
        <f t="shared" ca="1" si="263"/>
        <v>28.907635186982848</v>
      </c>
      <c r="J1668" s="6">
        <f t="shared" ref="J1668:J1731" ca="1" si="267">J1667*((H1668+(I1668/12))/H1667)</f>
        <v>696773.81760111614</v>
      </c>
      <c r="K1668" s="1">
        <f t="shared" ca="1" si="264"/>
        <v>48.15695687144639</v>
      </c>
      <c r="L1668" s="6">
        <f t="shared" ca="1" si="265"/>
        <v>24436.744767945616</v>
      </c>
      <c r="M1668" s="7">
        <f t="shared" ca="1" si="258"/>
        <v>19.812761079966059</v>
      </c>
      <c r="N1668" s="8">
        <f ca="1">J1668/AVERAGE(L1548:L1667)</f>
        <v>21.938367056892968</v>
      </c>
      <c r="O1668" s="13">
        <f ca="1">1/M1668-(G1668/100-(((E1668/E1548)^(1/10))-1))</f>
        <v>4.1896014709401852E-2</v>
      </c>
      <c r="P1668" s="5">
        <f ca="1">((G1668/G1669+G1668/1200+((1+G1669/1200)^(-119))*(1-G1668/G1669)))</f>
        <v>0.98700030830100394</v>
      </c>
      <c r="Q1668" s="5">
        <f ca="1">Q1667*P1667*E1667/E1668</f>
        <v>43.29324114446721</v>
      </c>
      <c r="R1668" s="10">
        <f t="shared" ca="1" si="259"/>
        <v>0.11339393605862647</v>
      </c>
      <c r="S1668" s="10">
        <f t="shared" ca="1" si="260"/>
        <v>2.0333961691598956E-2</v>
      </c>
      <c r="T1668" s="10">
        <f t="shared" ca="1" si="261"/>
        <v>9.3059974367027509E-2</v>
      </c>
      <c r="U1668" s="10"/>
      <c r="V1668" s="11"/>
      <c r="W1668" s="12"/>
      <c r="X1668" s="12"/>
    </row>
    <row r="1669" spans="1:24" x14ac:dyDescent="0.2">
      <c r="A1669" s="3">
        <v>2009.12</v>
      </c>
      <c r="B1669" s="4">
        <v>1110.3800000000001</v>
      </c>
      <c r="C1669" s="1">
        <v>22.41</v>
      </c>
      <c r="D1669" s="4">
        <v>50.97</v>
      </c>
      <c r="E1669" s="4">
        <v>215.94900000000001</v>
      </c>
      <c r="F1669" s="1">
        <f t="shared" ca="1" si="266"/>
        <v>2009.9583333332071</v>
      </c>
      <c r="G1669" s="5">
        <v>3.59</v>
      </c>
      <c r="H1669" s="1">
        <f t="shared" ca="1" si="262"/>
        <v>1403.7438058986149</v>
      </c>
      <c r="I1669" s="1">
        <f t="shared" ca="1" si="263"/>
        <v>28.330750454968534</v>
      </c>
      <c r="J1669" s="6">
        <f t="shared" ca="1" si="267"/>
        <v>713513.14423548616</v>
      </c>
      <c r="K1669" s="1">
        <f t="shared" ca="1" si="264"/>
        <v>64.436338718864164</v>
      </c>
      <c r="L1669" s="6">
        <f t="shared" ca="1" si="265"/>
        <v>32752.539636595331</v>
      </c>
      <c r="M1669" s="7">
        <f t="shared" ca="1" si="258"/>
        <v>20.322376500216539</v>
      </c>
      <c r="N1669" s="8">
        <f ca="1">J1669/AVERAGE(L1549:L1668)</f>
        <v>22.511278992034374</v>
      </c>
      <c r="O1669" s="13">
        <f ca="1">1/M1669-(G1669/100-(((E1669/E1549)^(1/10))-1))</f>
        <v>3.854959650499102E-2</v>
      </c>
      <c r="P1669" s="5">
        <f ca="1">((G1669/G1670+G1669/1200+((1+G1670/1200)^(-119))*(1-G1669/G1670)))</f>
        <v>0.99140152775318757</v>
      </c>
      <c r="Q1669" s="5">
        <f ca="1">Q1668*P1668*E1668/E1669</f>
        <v>42.805831909740633</v>
      </c>
      <c r="R1669" s="10">
        <f t="shared" ca="1" si="259"/>
        <v>0.11356901199859681</v>
      </c>
      <c r="S1669" s="10">
        <f t="shared" ca="1" si="260"/>
        <v>2.1274266242021111E-2</v>
      </c>
      <c r="T1669" s="10">
        <f t="shared" ca="1" si="261"/>
        <v>9.2294745756575702E-2</v>
      </c>
      <c r="U1669" s="10"/>
      <c r="V1669" s="11"/>
      <c r="W1669" s="12"/>
      <c r="X1669" s="12"/>
    </row>
    <row r="1670" spans="1:24" x14ac:dyDescent="0.2">
      <c r="A1670" s="3">
        <v>2010.01</v>
      </c>
      <c r="B1670" s="4">
        <v>1123.58</v>
      </c>
      <c r="C1670" s="1">
        <f ca="1">C1669*2/3+C1672/3</f>
        <v>22.24</v>
      </c>
      <c r="D1670" s="4">
        <f ca="1">D1669*2/3+D1672/3</f>
        <v>54.289999999999992</v>
      </c>
      <c r="E1670" s="4">
        <v>216.68700000000001</v>
      </c>
      <c r="F1670" s="1">
        <f t="shared" ca="1" si="266"/>
        <v>2010.0416666665403</v>
      </c>
      <c r="G1670" s="5">
        <v>3.73</v>
      </c>
      <c r="H1670" s="1">
        <f t="shared" ca="1" si="262"/>
        <v>1415.593509255285</v>
      </c>
      <c r="I1670" s="1">
        <f t="shared" ca="1" si="263"/>
        <v>28.020078361876802</v>
      </c>
      <c r="J1670" s="6">
        <f t="shared" ca="1" si="267"/>
        <v>720723.13291638985</v>
      </c>
      <c r="K1670" s="1">
        <f t="shared" ca="1" si="264"/>
        <v>68.399732655858429</v>
      </c>
      <c r="L1670" s="6">
        <f t="shared" ca="1" si="265"/>
        <v>34824.452986018623</v>
      </c>
      <c r="M1670" s="7">
        <f t="shared" ca="1" si="258"/>
        <v>20.527859801454412</v>
      </c>
      <c r="N1670" s="8">
        <f ca="1">J1670/AVERAGE(L1550:L1669)</f>
        <v>22.741430277197452</v>
      </c>
      <c r="O1670" s="13">
        <f ca="1">1/M1670-(G1670/100-(((E1670/E1550)^(1/10))-1))</f>
        <v>3.670267875025128E-2</v>
      </c>
      <c r="P1670" s="5">
        <f ca="1">((G1670/G1671+G1670/1200+((1+G1671/1200)^(-119))*(1-G1670/G1671)))</f>
        <v>1.0064260099968045</v>
      </c>
      <c r="Q1670" s="5">
        <f ca="1">Q1669*P1669*E1669/E1670</f>
        <v>42.293231152403486</v>
      </c>
      <c r="R1670" s="10">
        <f t="shared" ca="1" si="259"/>
        <v>0.1156869295242009</v>
      </c>
      <c r="S1670" s="10">
        <f t="shared" ca="1" si="260"/>
        <v>2.3192198999803626E-2</v>
      </c>
      <c r="T1670" s="10">
        <f t="shared" ca="1" si="261"/>
        <v>9.2494730524397273E-2</v>
      </c>
      <c r="U1670" s="10"/>
      <c r="V1670" s="11"/>
      <c r="W1670" s="12"/>
      <c r="X1670" s="12"/>
    </row>
    <row r="1671" spans="1:24" x14ac:dyDescent="0.2">
      <c r="A1671" s="3">
        <v>2010.02</v>
      </c>
      <c r="B1671" s="4">
        <v>1089.1600000000001</v>
      </c>
      <c r="C1671" s="1">
        <f ca="1">C1669/3+C1672*2/3</f>
        <v>22.07</v>
      </c>
      <c r="D1671" s="4">
        <f ca="1">D1669/3+D1672*2/3</f>
        <v>57.61</v>
      </c>
      <c r="E1671" s="4">
        <v>216.74100000000001</v>
      </c>
      <c r="F1671" s="1">
        <f t="shared" ca="1" si="266"/>
        <v>2010.1249999998736</v>
      </c>
      <c r="G1671" s="5">
        <v>3.69</v>
      </c>
      <c r="H1671" s="1">
        <f t="shared" ca="1" si="262"/>
        <v>1371.8860182429721</v>
      </c>
      <c r="I1671" s="1">
        <f t="shared" ca="1" si="263"/>
        <v>27.798968400071971</v>
      </c>
      <c r="J1671" s="6">
        <f t="shared" ca="1" si="267"/>
        <v>699649.71999134694</v>
      </c>
      <c r="K1671" s="1">
        <f t="shared" ca="1" si="264"/>
        <v>72.564502470690812</v>
      </c>
      <c r="L1671" s="6">
        <f t="shared" ca="1" si="265"/>
        <v>37007.253634637229</v>
      </c>
      <c r="M1671" s="7">
        <f t="shared" ca="1" si="258"/>
        <v>19.920539306600439</v>
      </c>
      <c r="N1671" s="8">
        <f ca="1">J1671/AVERAGE(L1551:L1670)</f>
        <v>22.07037780464017</v>
      </c>
      <c r="O1671" s="13">
        <f ca="1">1/M1671-(G1671/100-(((E1671/E1551)^(1/10))-1))</f>
        <v>3.8007944073646077E-2</v>
      </c>
      <c r="P1671" s="5">
        <f ca="1">((G1671/G1672+G1671/1200+((1+G1672/1200)^(-119))*(1-G1671/G1672)))</f>
        <v>0.99976353173900601</v>
      </c>
      <c r="Q1671" s="5">
        <f ca="1">Q1670*P1670*E1670/E1671</f>
        <v>42.554403007216735</v>
      </c>
      <c r="R1671" s="10">
        <f t="shared" ca="1" si="259"/>
        <v>0.11883422247401354</v>
      </c>
      <c r="S1671" s="10">
        <f t="shared" ca="1" si="260"/>
        <v>2.4851064787257959E-2</v>
      </c>
      <c r="T1671" s="10">
        <f t="shared" ca="1" si="261"/>
        <v>9.3983157686755581E-2</v>
      </c>
      <c r="U1671" s="10"/>
      <c r="V1671" s="11"/>
      <c r="W1671" s="12"/>
      <c r="X1671" s="12"/>
    </row>
    <row r="1672" spans="1:24" x14ac:dyDescent="0.2">
      <c r="A1672" s="3">
        <v>2010.03</v>
      </c>
      <c r="B1672" s="4">
        <v>1152.05</v>
      </c>
      <c r="C1672" s="1">
        <v>21.9</v>
      </c>
      <c r="D1672" s="4">
        <v>60.93</v>
      </c>
      <c r="E1672" s="4">
        <v>217.631</v>
      </c>
      <c r="F1672" s="1">
        <f t="shared" ca="1" si="266"/>
        <v>2010.2083333332068</v>
      </c>
      <c r="G1672" s="5">
        <v>3.73</v>
      </c>
      <c r="H1672" s="1">
        <f t="shared" ca="1" si="262"/>
        <v>1445.1668473241402</v>
      </c>
      <c r="I1672" s="1">
        <f t="shared" ca="1" si="263"/>
        <v>27.47203155800414</v>
      </c>
      <c r="J1672" s="6">
        <f t="shared" ca="1" si="267"/>
        <v>738189.83492063603</v>
      </c>
      <c r="K1672" s="1">
        <f t="shared" ca="1" si="264"/>
        <v>76.432460403159467</v>
      </c>
      <c r="L1672" s="6">
        <f t="shared" ca="1" si="265"/>
        <v>39041.627222528841</v>
      </c>
      <c r="M1672" s="7">
        <f t="shared" ca="1" si="258"/>
        <v>21.004601209715354</v>
      </c>
      <c r="N1672" s="8">
        <f ca="1">J1672/AVERAGE(L1552:L1671)</f>
        <v>23.269199472972964</v>
      </c>
      <c r="O1672" s="13">
        <f ca="1">1/M1672-(G1672/100-(((E1672/E1552)^(1/10))-1))</f>
        <v>3.4595708150527101E-2</v>
      </c>
      <c r="P1672" s="5">
        <f ca="1">((G1672/G1673+G1672/1200+((1+G1673/1200)^(-119))*(1-G1672/G1673)))</f>
        <v>0.9932295149287379</v>
      </c>
      <c r="Q1672" s="5">
        <f ca="1">Q1671*P1671*E1671/E1672</f>
        <v>42.370355548114091</v>
      </c>
      <c r="R1672" s="10">
        <f t="shared" ca="1" si="259"/>
        <v>8.9995831852772934E-2</v>
      </c>
      <c r="S1672" s="10">
        <f t="shared" ca="1" si="260"/>
        <v>3.1617360277725215E-2</v>
      </c>
      <c r="T1672" s="10">
        <f t="shared" ca="1" si="261"/>
        <v>5.8378471575047719E-2</v>
      </c>
      <c r="U1672" s="10"/>
      <c r="V1672" s="11"/>
      <c r="W1672" s="12"/>
      <c r="X1672" s="12"/>
    </row>
    <row r="1673" spans="1:24" x14ac:dyDescent="0.2">
      <c r="A1673" s="3">
        <v>2010.04</v>
      </c>
      <c r="B1673" s="4">
        <v>1197.32</v>
      </c>
      <c r="C1673" s="1">
        <f ca="1">C1672*2/3+C1675/3</f>
        <v>21.946666666666665</v>
      </c>
      <c r="D1673" s="4">
        <f ca="1">D1672*2/3+D1675/3</f>
        <v>62.986666666666665</v>
      </c>
      <c r="E1673" s="4">
        <v>218.00899999999999</v>
      </c>
      <c r="F1673" s="1">
        <f t="shared" ca="1" si="266"/>
        <v>2010.2916666665401</v>
      </c>
      <c r="G1673" s="5">
        <v>3.85</v>
      </c>
      <c r="H1673" s="1">
        <f t="shared" ca="1" si="262"/>
        <v>1499.350723869198</v>
      </c>
      <c r="I1673" s="1">
        <f t="shared" ca="1" si="263"/>
        <v>27.482837130577177</v>
      </c>
      <c r="J1673" s="6">
        <f t="shared" ca="1" si="267"/>
        <v>767036.7574816728</v>
      </c>
      <c r="K1673" s="1">
        <f t="shared" ca="1" si="264"/>
        <v>78.875408629918951</v>
      </c>
      <c r="L1673" s="6">
        <f t="shared" ca="1" si="265"/>
        <v>40351.024425031712</v>
      </c>
      <c r="M1673" s="7">
        <f t="shared" ca="1" si="258"/>
        <v>21.804845599625146</v>
      </c>
      <c r="N1673" s="8">
        <f ca="1">J1673/AVERAGE(L1553:L1672)</f>
        <v>24.15048226653283</v>
      </c>
      <c r="O1673" s="13">
        <f ca="1">1/M1673-(G1673/100-(((E1673/E1553)^(1/10))-1))</f>
        <v>3.1766404576117555E-2</v>
      </c>
      <c r="P1673" s="5">
        <f ca="1">((G1673/G1674+G1673/1200+((1+G1674/1200)^(-119))*(1-G1673/G1674)))</f>
        <v>1.039328421597483</v>
      </c>
      <c r="Q1673" s="5">
        <f ca="1">Q1672*P1672*E1672/E1673</f>
        <v>42.010520249699262</v>
      </c>
      <c r="R1673" s="10">
        <f t="shared" ca="1" si="259"/>
        <v>9.1157985758824056E-2</v>
      </c>
      <c r="S1673" s="10">
        <f t="shared" ca="1" si="260"/>
        <v>3.5327636286682118E-2</v>
      </c>
      <c r="T1673" s="10">
        <f t="shared" ca="1" si="261"/>
        <v>5.5830349472141938E-2</v>
      </c>
      <c r="U1673" s="10"/>
      <c r="V1673" s="11"/>
      <c r="W1673" s="12"/>
      <c r="X1673" s="12"/>
    </row>
    <row r="1674" spans="1:24" x14ac:dyDescent="0.2">
      <c r="A1674" s="3">
        <v>2010.05</v>
      </c>
      <c r="B1674" s="4">
        <v>1125.06</v>
      </c>
      <c r="C1674" s="1">
        <f ca="1">C1672/3+C1675*2/3</f>
        <v>21.993333333333332</v>
      </c>
      <c r="D1674" s="4">
        <f ca="1">D1672/3+D1675*2/3</f>
        <v>65.043333333333322</v>
      </c>
      <c r="E1674" s="4">
        <v>218.178</v>
      </c>
      <c r="F1674" s="1">
        <f t="shared" ca="1" si="266"/>
        <v>2010.3749999998734</v>
      </c>
      <c r="G1674" s="5">
        <v>3.42</v>
      </c>
      <c r="H1674" s="1">
        <f t="shared" ca="1" si="262"/>
        <v>1407.7714305750351</v>
      </c>
      <c r="I1674" s="1">
        <f t="shared" ca="1" si="263"/>
        <v>27.519942340657629</v>
      </c>
      <c r="J1674" s="6">
        <f t="shared" ca="1" si="267"/>
        <v>721359.9082880232</v>
      </c>
      <c r="K1674" s="1">
        <f t="shared" ca="1" si="264"/>
        <v>81.387789465482285</v>
      </c>
      <c r="L1674" s="6">
        <f t="shared" ca="1" si="265"/>
        <v>41704.133973370881</v>
      </c>
      <c r="M1674" s="7">
        <f t="shared" ca="1" si="258"/>
        <v>20.480068638423397</v>
      </c>
      <c r="N1674" s="8">
        <f ca="1">J1674/AVERAGE(L1554:L1673)</f>
        <v>22.679628014583443</v>
      </c>
      <c r="O1674" s="13">
        <f ca="1">1/M1674-(G1674/100-(((E1674/E1554)^(1/10))-1))</f>
        <v>3.8992847915187694E-2</v>
      </c>
      <c r="P1674" s="5">
        <f ca="1">((G1674/G1675+G1674/1200+((1+G1675/1200)^(-119))*(1-G1674/G1675)))</f>
        <v>1.0215228025568179</v>
      </c>
      <c r="Q1674" s="5">
        <f ca="1">Q1673*P1673*E1673/E1674</f>
        <v>43.628906688575761</v>
      </c>
      <c r="R1674" s="10">
        <f t="shared" ca="1" si="259"/>
        <v>0.10417436781651523</v>
      </c>
      <c r="S1674" s="10">
        <f t="shared" ca="1" si="260"/>
        <v>3.1377276679924737E-2</v>
      </c>
      <c r="T1674" s="10">
        <f t="shared" ca="1" si="261"/>
        <v>7.2797091136590497E-2</v>
      </c>
      <c r="U1674" s="10"/>
      <c r="V1674" s="11"/>
      <c r="W1674" s="12"/>
      <c r="X1674" s="12"/>
    </row>
    <row r="1675" spans="1:24" x14ac:dyDescent="0.2">
      <c r="A1675" s="3">
        <v>2010.06</v>
      </c>
      <c r="B1675" s="4">
        <v>1083.3599999999999</v>
      </c>
      <c r="C1675" s="1">
        <v>22.04</v>
      </c>
      <c r="D1675" s="4">
        <v>67.099999999999994</v>
      </c>
      <c r="E1675" s="4">
        <v>217.965</v>
      </c>
      <c r="F1675" s="1">
        <f t="shared" ca="1" si="266"/>
        <v>2010.4583333332066</v>
      </c>
      <c r="G1675" s="5">
        <v>3.2</v>
      </c>
      <c r="H1675" s="1">
        <f t="shared" ca="1" si="262"/>
        <v>1356.9175329984168</v>
      </c>
      <c r="I1675" s="1">
        <f t="shared" ca="1" si="263"/>
        <v>27.605285802766495</v>
      </c>
      <c r="J1675" s="6">
        <f t="shared" ca="1" si="267"/>
        <v>696480.50201863633</v>
      </c>
      <c r="K1675" s="1">
        <f t="shared" ca="1" si="264"/>
        <v>84.043315669946992</v>
      </c>
      <c r="L1675" s="6">
        <f t="shared" ca="1" si="265"/>
        <v>43137.868931334458</v>
      </c>
      <c r="M1675" s="7">
        <f t="shared" ca="1" si="258"/>
        <v>19.742039853739442</v>
      </c>
      <c r="N1675" s="8">
        <f ca="1">J1675/AVERAGE(L1555:L1674)</f>
        <v>21.859418086479788</v>
      </c>
      <c r="O1675" s="13">
        <f ca="1">1/M1675-(G1675/100-(((E1675/E1555)^(1/10))-1))</f>
        <v>4.2382194886901661E-2</v>
      </c>
      <c r="P1675" s="5">
        <f ca="1">((G1675/G1676+G1675/1200+((1+G1676/1200)^(-119))*(1-G1675/G1676)))</f>
        <v>1.0189388850860499</v>
      </c>
      <c r="Q1675" s="5">
        <f ca="1">Q1674*P1674*E1674/E1675</f>
        <v>44.611475748375675</v>
      </c>
      <c r="R1675" s="10">
        <f t="shared" ca="1" si="259"/>
        <v>0.11445705377866244</v>
      </c>
      <c r="S1675" s="10">
        <f t="shared" ca="1" si="260"/>
        <v>2.7987409428008148E-2</v>
      </c>
      <c r="T1675" s="10">
        <f t="shared" ca="1" si="261"/>
        <v>8.6469644350654296E-2</v>
      </c>
      <c r="U1675" s="10"/>
      <c r="V1675" s="11"/>
      <c r="W1675" s="12"/>
      <c r="X1675" s="12"/>
    </row>
    <row r="1676" spans="1:24" x14ac:dyDescent="0.2">
      <c r="A1676" s="3">
        <v>2010.07</v>
      </c>
      <c r="B1676" s="4">
        <v>1079.8</v>
      </c>
      <c r="C1676" s="1">
        <f ca="1">C1675*2/3+C1678/3</f>
        <v>22.143333333333334</v>
      </c>
      <c r="D1676" s="4">
        <f ca="1">D1675*2/3+D1678/3</f>
        <v>68.686666666666667</v>
      </c>
      <c r="E1676" s="4">
        <v>218.011</v>
      </c>
      <c r="F1676" s="1">
        <f t="shared" ca="1" si="266"/>
        <v>2010.5416666665399</v>
      </c>
      <c r="G1676" s="5">
        <v>3.01</v>
      </c>
      <c r="H1676" s="1">
        <f t="shared" ca="1" si="262"/>
        <v>1352.1732362128516</v>
      </c>
      <c r="I1676" s="1">
        <f t="shared" ca="1" si="263"/>
        <v>27.728859690566072</v>
      </c>
      <c r="J1676" s="6">
        <f t="shared" ca="1" si="267"/>
        <v>695231.40176807321</v>
      </c>
      <c r="K1676" s="1">
        <f t="shared" ca="1" si="264"/>
        <v>86.012476709890791</v>
      </c>
      <c r="L1676" s="6">
        <f t="shared" ca="1" si="265"/>
        <v>44224.04848068444</v>
      </c>
      <c r="M1676" s="7">
        <f t="shared" ca="1" si="258"/>
        <v>19.668660470717693</v>
      </c>
      <c r="N1676" s="8">
        <f ca="1">J1676/AVERAGE(L1556:L1675)</f>
        <v>21.774656015068228</v>
      </c>
      <c r="O1676" s="13">
        <f ca="1">1/M1676-(G1676/100-(((E1676/E1556)^(1/10))-1))</f>
        <v>4.425554769011078E-2</v>
      </c>
      <c r="P1676" s="5">
        <f ca="1">((G1676/G1677+G1676/1200+((1+G1677/1200)^(-119))*(1-G1676/G1677)))</f>
        <v>1.0294520196577643</v>
      </c>
      <c r="Q1676" s="5">
        <f ca="1">Q1675*P1675*E1675/E1676</f>
        <v>45.446776134510152</v>
      </c>
      <c r="R1676" s="10">
        <f t="shared" ca="1" si="259"/>
        <v>0.1179078523833712</v>
      </c>
      <c r="S1676" s="10">
        <f t="shared" ca="1" si="260"/>
        <v>2.6706010440047612E-2</v>
      </c>
      <c r="T1676" s="10">
        <f t="shared" ca="1" si="261"/>
        <v>9.1201841943323592E-2</v>
      </c>
      <c r="U1676" s="10"/>
      <c r="V1676" s="11"/>
      <c r="W1676" s="12"/>
      <c r="X1676" s="12"/>
    </row>
    <row r="1677" spans="1:24" x14ac:dyDescent="0.2">
      <c r="A1677" s="3">
        <v>2010.08</v>
      </c>
      <c r="B1677" s="4">
        <v>1087.28</v>
      </c>
      <c r="C1677" s="1">
        <f ca="1">C1675/3+C1678*2/3</f>
        <v>22.246666666666666</v>
      </c>
      <c r="D1677" s="4">
        <f ca="1">D1675/3+D1678*2/3</f>
        <v>70.273333333333326</v>
      </c>
      <c r="E1677" s="4">
        <v>218.31200000000001</v>
      </c>
      <c r="F1677" s="1">
        <f t="shared" ca="1" si="266"/>
        <v>2010.6249999998731</v>
      </c>
      <c r="G1677" s="5">
        <v>2.7</v>
      </c>
      <c r="H1677" s="1">
        <f t="shared" ca="1" si="262"/>
        <v>1359.662784638499</v>
      </c>
      <c r="I1677" s="1">
        <f t="shared" ca="1" si="263"/>
        <v>27.81984838213199</v>
      </c>
      <c r="J1677" s="6">
        <f t="shared" ca="1" si="267"/>
        <v>700274.20132728072</v>
      </c>
      <c r="K1677" s="1">
        <f t="shared" ca="1" si="264"/>
        <v>87.87804069405253</v>
      </c>
      <c r="L1677" s="6">
        <f t="shared" ca="1" si="265"/>
        <v>45260.284723903475</v>
      </c>
      <c r="M1677" s="7">
        <f t="shared" ca="1" si="258"/>
        <v>19.770299174358563</v>
      </c>
      <c r="N1677" s="8">
        <f ca="1">J1677/AVERAGE(L1557:L1676)</f>
        <v>21.882717641224716</v>
      </c>
      <c r="O1677" s="13">
        <f ca="1">1/M1677-(G1677/100-(((E1677/E1557)^(1/10))-1))</f>
        <v>4.7235393545863279E-2</v>
      </c>
      <c r="P1677" s="5">
        <f ca="1">((G1677/G1678+G1677/1200+((1+G1678/1200)^(-119))*(1-G1677/G1678)))</f>
        <v>1.006606134301999</v>
      </c>
      <c r="Q1677" s="5">
        <f ca="1">Q1676*P1676*E1676/E1677</f>
        <v>46.720769780709809</v>
      </c>
      <c r="R1677" s="10">
        <f t="shared" ca="1" si="259"/>
        <v>0.12316107219014527</v>
      </c>
      <c r="S1677" s="10">
        <f t="shared" ca="1" si="260"/>
        <v>2.330691784663852E-2</v>
      </c>
      <c r="T1677" s="10">
        <f t="shared" ca="1" si="261"/>
        <v>9.9854154343506751E-2</v>
      </c>
      <c r="U1677" s="10"/>
      <c r="V1677" s="11"/>
      <c r="W1677" s="12"/>
      <c r="X1677" s="12"/>
    </row>
    <row r="1678" spans="1:24" x14ac:dyDescent="0.2">
      <c r="A1678" s="3">
        <v>2010.09</v>
      </c>
      <c r="B1678" s="4">
        <v>1122.08</v>
      </c>
      <c r="C1678" s="1">
        <v>22.35</v>
      </c>
      <c r="D1678" s="4">
        <v>71.86</v>
      </c>
      <c r="E1678" s="4">
        <v>218.43899999999999</v>
      </c>
      <c r="F1678" s="1">
        <f t="shared" ca="1" si="266"/>
        <v>2010.7083333332064</v>
      </c>
      <c r="G1678" s="5">
        <v>2.65</v>
      </c>
      <c r="H1678" s="1">
        <f t="shared" ca="1" si="262"/>
        <v>1402.3649908670154</v>
      </c>
      <c r="I1678" s="1">
        <f t="shared" ca="1" si="263"/>
        <v>27.932819002101272</v>
      </c>
      <c r="J1678" s="6">
        <f t="shared" ca="1" si="267"/>
        <v>723466.20630648895</v>
      </c>
      <c r="K1678" s="1">
        <f t="shared" ca="1" si="264"/>
        <v>89.809949596912631</v>
      </c>
      <c r="L1678" s="6">
        <f t="shared" ca="1" si="265"/>
        <v>46332.063297790075</v>
      </c>
      <c r="M1678" s="7">
        <f t="shared" ca="1" si="258"/>
        <v>20.381395233204017</v>
      </c>
      <c r="N1678" s="8">
        <f ca="1">J1678/AVERAGE(L1558:L1677)</f>
        <v>22.552614727121682</v>
      </c>
      <c r="O1678" s="13">
        <f ca="1">1/M1678-(G1678/100-(((E1678/E1558)^(1/10))-1))</f>
        <v>4.5746695534279902E-2</v>
      </c>
      <c r="P1678" s="5">
        <f ca="1">((G1678/G1679+G1678/1200+((1+G1679/1200)^(-119))*(1-G1678/G1679)))</f>
        <v>1.0118423248854442</v>
      </c>
      <c r="Q1678" s="5">
        <f ca="1">Q1677*P1677*E1677/E1678</f>
        <v>47.002070653156359</v>
      </c>
      <c r="R1678" s="10">
        <f t="shared" ca="1" si="259"/>
        <v>0.11864716983627432</v>
      </c>
      <c r="S1678" s="10">
        <f t="shared" ca="1" si="260"/>
        <v>2.2311539911794798E-2</v>
      </c>
      <c r="T1678" s="10">
        <f t="shared" ca="1" si="261"/>
        <v>9.6335629924479527E-2</v>
      </c>
      <c r="U1678" s="10"/>
      <c r="V1678" s="11"/>
      <c r="W1678" s="12"/>
      <c r="X1678" s="12"/>
    </row>
    <row r="1679" spans="1:24" x14ac:dyDescent="0.2">
      <c r="A1679" s="3">
        <v>2010.1</v>
      </c>
      <c r="B1679" s="4">
        <v>1171.58</v>
      </c>
      <c r="C1679" s="1">
        <f ca="1">C1678*2/3+C1681/3</f>
        <v>22.476666666666667</v>
      </c>
      <c r="D1679" s="4">
        <f ca="1">D1678*2/3+D1681/3</f>
        <v>73.69</v>
      </c>
      <c r="E1679" s="4">
        <v>218.71100000000001</v>
      </c>
      <c r="F1679" s="1">
        <f t="shared" ca="1" si="266"/>
        <v>2010.7916666665396</v>
      </c>
      <c r="G1679" s="5">
        <v>2.54</v>
      </c>
      <c r="H1679" s="1">
        <f t="shared" ca="1" si="262"/>
        <v>1462.4086339507385</v>
      </c>
      <c r="I1679" s="1">
        <f t="shared" ca="1" si="263"/>
        <v>28.056190269350875</v>
      </c>
      <c r="J1679" s="6">
        <f t="shared" ca="1" si="267"/>
        <v>755648.28617156367</v>
      </c>
      <c r="K1679" s="1">
        <f t="shared" ca="1" si="264"/>
        <v>91.982529776737323</v>
      </c>
      <c r="L1679" s="6">
        <f t="shared" ca="1" si="265"/>
        <v>47528.740852509029</v>
      </c>
      <c r="M1679" s="7">
        <f t="shared" ca="1" si="258"/>
        <v>21.240127651759408</v>
      </c>
      <c r="N1679" s="8">
        <f ca="1">J1679/AVERAGE(L1559:L1678)</f>
        <v>23.493816810047178</v>
      </c>
      <c r="O1679" s="13">
        <f ca="1">1/M1679-(G1679/100-(((E1679/E1559)^(1/10))-1))</f>
        <v>4.4813802887339105E-2</v>
      </c>
      <c r="P1679" s="5">
        <f ca="1">((G1679/G1680+G1679/1200+((1+G1680/1200)^(-119))*(1-G1679/G1680)))</f>
        <v>0.98304994184036232</v>
      </c>
      <c r="Q1679" s="5">
        <f ca="1">Q1678*P1678*E1678/E1679</f>
        <v>47.499538072109083</v>
      </c>
      <c r="R1679" s="10">
        <f ca="1">(J1799/J1679)^(1/10)-1</f>
        <v>0.11564998089743628</v>
      </c>
      <c r="S1679" s="10">
        <f t="shared" ca="1" si="260"/>
        <v>2.01756368609185E-2</v>
      </c>
      <c r="T1679" s="10">
        <f t="shared" ca="1" si="261"/>
        <v>9.5474344036517778E-2</v>
      </c>
      <c r="U1679" s="10"/>
      <c r="V1679" s="11"/>
      <c r="W1679" s="12"/>
      <c r="X1679" s="12"/>
    </row>
    <row r="1680" spans="1:24" x14ac:dyDescent="0.2">
      <c r="A1680" s="3">
        <v>2010.11</v>
      </c>
      <c r="B1680" s="4">
        <v>1198.8900000000001</v>
      </c>
      <c r="C1680" s="1">
        <f ca="1">C1678/3+C1681*2/3</f>
        <v>22.603333333333335</v>
      </c>
      <c r="D1680" s="4">
        <f ca="1">D1678/3+D1681*2/3</f>
        <v>75.52</v>
      </c>
      <c r="E1680" s="4">
        <v>218.803</v>
      </c>
      <c r="F1680" s="1">
        <f t="shared" ca="1" si="266"/>
        <v>2010.8749999998729</v>
      </c>
      <c r="G1680" s="5">
        <v>2.76</v>
      </c>
      <c r="H1680" s="1">
        <f t="shared" ca="1" si="262"/>
        <v>1495.8687342952337</v>
      </c>
      <c r="I1680" s="1">
        <f t="shared" ca="1" si="263"/>
        <v>28.202436940992584</v>
      </c>
      <c r="J1680" s="6">
        <f t="shared" ca="1" si="267"/>
        <v>774152.00242473104</v>
      </c>
      <c r="K1680" s="1">
        <f t="shared" ca="1" si="264"/>
        <v>94.227165806684539</v>
      </c>
      <c r="L1680" s="6">
        <f t="shared" ca="1" si="265"/>
        <v>48765.073712447076</v>
      </c>
      <c r="M1680" s="7">
        <f t="shared" ca="1" si="258"/>
        <v>21.700723827760601</v>
      </c>
      <c r="N1680" s="8">
        <f ca="1">J1680/AVERAGE(L1560:L1679)</f>
        <v>23.993185849903501</v>
      </c>
      <c r="O1680" s="13">
        <f ca="1">1/M1680-(G1680/100-(((E1680/E1560)^(1/10))-1))</f>
        <v>4.1598763705560961E-2</v>
      </c>
      <c r="P1680" s="5">
        <f ca="1">((G1680/G1681+G1680/1200+((1+G1681/1200)^(-119))*(1-G1680/G1681)))</f>
        <v>0.95750629597564929</v>
      </c>
      <c r="Q1680" s="5">
        <f ca="1">Q1679*P1679*E1679/E1680</f>
        <v>46.674784558024029</v>
      </c>
      <c r="R1680" s="10">
        <f ca="1">(J1800/J1680)^(1/10)-1</f>
        <v>0.11734634061825444</v>
      </c>
      <c r="S1680" s="10">
        <f t="shared" ca="1" si="260"/>
        <v>2.1315070488141297E-2</v>
      </c>
      <c r="T1680" s="10">
        <f t="shared" ca="1" si="261"/>
        <v>9.6031270130113144E-2</v>
      </c>
      <c r="U1680" s="10"/>
      <c r="V1680" s="11"/>
      <c r="W1680" s="12"/>
      <c r="X1680" s="12"/>
    </row>
    <row r="1681" spans="1:24" x14ac:dyDescent="0.2">
      <c r="A1681" s="3">
        <v>2010.12</v>
      </c>
      <c r="B1681" s="4">
        <v>1241.53</v>
      </c>
      <c r="C1681" s="1">
        <v>22.73</v>
      </c>
      <c r="D1681" s="4">
        <v>77.349999999999994</v>
      </c>
      <c r="E1681" s="4">
        <v>219.179</v>
      </c>
      <c r="F1681" s="1">
        <f t="shared" ca="1" si="266"/>
        <v>2010.9583333332062</v>
      </c>
      <c r="G1681" s="5">
        <v>3.29</v>
      </c>
      <c r="H1681" s="1">
        <f t="shared" ca="1" si="262"/>
        <v>1546.4137284593871</v>
      </c>
      <c r="I1681" s="1">
        <f t="shared" ca="1" si="263"/>
        <v>28.31182818609447</v>
      </c>
      <c r="J1681" s="6">
        <f t="shared" ca="1" si="267"/>
        <v>801531.3967833115</v>
      </c>
      <c r="K1681" s="1">
        <f t="shared" ca="1" si="264"/>
        <v>96.344914658794863</v>
      </c>
      <c r="L1681" s="6">
        <f t="shared" ca="1" si="265"/>
        <v>49937.136872398689</v>
      </c>
      <c r="M1681" s="7">
        <f t="shared" ca="1" si="258"/>
        <v>22.396379773044195</v>
      </c>
      <c r="N1681" s="8">
        <f ca="1">J1681/AVERAGE(L1561:L1680)</f>
        <v>24.75055377797062</v>
      </c>
      <c r="O1681" s="13">
        <f ca="1">1/M1681-(G1681/100-(((E1681/E1561)^(1/10))-1))</f>
        <v>3.5101900448263799E-2</v>
      </c>
      <c r="P1681" s="5">
        <f ca="1">((G1681/G1682+G1681/1200+((1+G1682/1200)^(-119))*(1-G1681/G1682)))</f>
        <v>0.99432977220497754</v>
      </c>
      <c r="Q1681" s="5">
        <f ca="1">Q1680*P1680*E1680/E1681</f>
        <v>44.614732301828184</v>
      </c>
      <c r="R1681" s="10">
        <f ca="1">(J1801/J1681)^(1/10)-1</f>
        <v>0.11801886562262776</v>
      </c>
      <c r="S1681" s="10">
        <f t="shared" ca="1" si="260"/>
        <v>2.5329539767073417E-2</v>
      </c>
      <c r="T1681" s="10">
        <f t="shared" ca="1" si="261"/>
        <v>9.2689325855554339E-2</v>
      </c>
      <c r="U1681" s="10"/>
      <c r="V1681" s="11"/>
      <c r="W1681" s="12"/>
      <c r="X1681" s="12"/>
    </row>
    <row r="1682" spans="1:24" x14ac:dyDescent="0.2">
      <c r="A1682" s="3">
        <v>2011.01</v>
      </c>
      <c r="B1682" s="4">
        <v>1282.6199999999999</v>
      </c>
      <c r="C1682" s="1">
        <f ca="1">C1681*2/3+C1684/3</f>
        <v>22.963333333333335</v>
      </c>
      <c r="D1682" s="4">
        <f ca="1">D1681*2/3+D1684/3</f>
        <v>78.67</v>
      </c>
      <c r="E1682" s="4">
        <v>220.22300000000001</v>
      </c>
      <c r="F1682" s="1">
        <f t="shared" ca="1" si="266"/>
        <v>2011.0416666665394</v>
      </c>
      <c r="G1682" s="5">
        <v>3.39</v>
      </c>
      <c r="H1682" s="1">
        <f t="shared" ca="1" si="262"/>
        <v>1590.0206057496262</v>
      </c>
      <c r="I1682" s="1">
        <f t="shared" ca="1" si="263"/>
        <v>28.466867175544788</v>
      </c>
      <c r="J1682" s="6">
        <f t="shared" ca="1" si="267"/>
        <v>825363.12083598424</v>
      </c>
      <c r="K1682" s="1">
        <f t="shared" ca="1" si="264"/>
        <v>97.524536537963783</v>
      </c>
      <c r="L1682" s="6">
        <f t="shared" ca="1" si="265"/>
        <v>50623.970245409306</v>
      </c>
      <c r="M1682" s="7">
        <f t="shared" ca="1" si="258"/>
        <v>22.978299430554962</v>
      </c>
      <c r="N1682" s="8">
        <f ca="1">J1682/AVERAGE(L1562:L1681)</f>
        <v>25.380551443716634</v>
      </c>
      <c r="O1682" s="13">
        <f ca="1">1/M1682-(G1682/100-(((E1682/E1562)^(1/10))-1))</f>
        <v>3.2812539448880636E-2</v>
      </c>
      <c r="P1682" s="5">
        <f ca="1">((G1682/G1683+G1682/1200+((1+G1683/1200)^(-119))*(1-G1682/G1683)))</f>
        <v>0.98698454237292954</v>
      </c>
      <c r="Q1682" s="5">
        <f ca="1">Q1681*P1681*E1681/E1682</f>
        <v>44.151453078433043</v>
      </c>
      <c r="R1682" s="10">
        <f ca="1">(J1802/J1682)^(1/10)-1</f>
        <v>0.11735056505854025</v>
      </c>
      <c r="S1682" s="10">
        <f t="shared" ca="1" si="260"/>
        <v>2.4589398477465663E-2</v>
      </c>
      <c r="T1682" s="10">
        <f t="shared" ca="1" si="261"/>
        <v>9.2761166581074583E-2</v>
      </c>
      <c r="U1682" s="10"/>
      <c r="V1682" s="11"/>
      <c r="W1682" s="12"/>
      <c r="X1682" s="12"/>
    </row>
    <row r="1683" spans="1:24" x14ac:dyDescent="0.2">
      <c r="A1683" s="3">
        <v>2011.02</v>
      </c>
      <c r="B1683" s="4">
        <v>1321.12</v>
      </c>
      <c r="C1683" s="1">
        <f ca="1">C1681/3+C1684*2/3</f>
        <v>23.196666666666665</v>
      </c>
      <c r="D1683" s="4">
        <f ca="1">D1681/3+D1684*2/3</f>
        <v>79.990000000000009</v>
      </c>
      <c r="E1683" s="4">
        <v>221.309</v>
      </c>
      <c r="F1683" s="1">
        <f t="shared" ca="1" si="266"/>
        <v>2011.1249999998727</v>
      </c>
      <c r="G1683" s="5">
        <v>3.58</v>
      </c>
      <c r="H1683" s="1">
        <f t="shared" ca="1" si="262"/>
        <v>1629.7110526910335</v>
      </c>
      <c r="I1683" s="1">
        <f t="shared" ca="1" si="263"/>
        <v>28.615011544943947</v>
      </c>
      <c r="J1683" s="6">
        <f t="shared" ca="1" si="267"/>
        <v>847203.83092824148</v>
      </c>
      <c r="K1683" s="1">
        <f t="shared" ca="1" si="264"/>
        <v>98.674296888061505</v>
      </c>
      <c r="L1683" s="6">
        <f t="shared" ca="1" si="265"/>
        <v>51295.744849786592</v>
      </c>
      <c r="M1683" s="7">
        <f t="shared" ca="1" si="258"/>
        <v>23.489828703298507</v>
      </c>
      <c r="N1683" s="8">
        <f ca="1">J1683/AVERAGE(L1563:L1682)</f>
        <v>25.931891523572467</v>
      </c>
      <c r="O1683" s="13">
        <f ca="1">1/M1683-(G1683/100-(((E1683/E1563)^(1/10))-1))</f>
        <v>3.0059945553653135E-2</v>
      </c>
      <c r="P1683" s="5">
        <f ca="1">((G1683/G1684+G1683/1200+((1+G1684/1200)^(-119))*(1-G1683/G1684)))</f>
        <v>1.0172700924103824</v>
      </c>
      <c r="Q1683" s="5">
        <f ca="1">Q1682*P1682*E1682/E1683</f>
        <v>43.362963112026527</v>
      </c>
      <c r="R1683" s="10">
        <f ca="1">(J1803/J1683)^(1/10)-1</f>
        <v>0.11657182162075608</v>
      </c>
      <c r="S1683" s="10">
        <f t="shared" ca="1" si="260"/>
        <v>2.4237185033735509E-2</v>
      </c>
      <c r="T1683" s="10">
        <f t="shared" ca="1" si="261"/>
        <v>9.2334636587020569E-2</v>
      </c>
      <c r="U1683" s="10"/>
      <c r="V1683" s="11"/>
      <c r="W1683" s="12"/>
      <c r="X1683" s="12"/>
    </row>
    <row r="1684" spans="1:24" x14ac:dyDescent="0.2">
      <c r="A1684" s="3">
        <v>2011.03</v>
      </c>
      <c r="B1684" s="4">
        <v>1304.49</v>
      </c>
      <c r="C1684" s="1">
        <v>23.43</v>
      </c>
      <c r="D1684" s="4">
        <v>81.31</v>
      </c>
      <c r="E1684" s="4">
        <v>223.46700000000001</v>
      </c>
      <c r="F1684" s="1">
        <f t="shared" ca="1" si="266"/>
        <v>2011.2083333332059</v>
      </c>
      <c r="G1684" s="5">
        <v>3.41</v>
      </c>
      <c r="H1684" s="1">
        <f t="shared" ca="1" si="262"/>
        <v>1593.6567075675603</v>
      </c>
      <c r="I1684" s="1">
        <f t="shared" ca="1" si="263"/>
        <v>28.623735450871941</v>
      </c>
      <c r="J1684" s="6">
        <f t="shared" ca="1" si="267"/>
        <v>829701.01384767564</v>
      </c>
      <c r="K1684" s="1">
        <f t="shared" ca="1" si="264"/>
        <v>99.334013210004144</v>
      </c>
      <c r="L1684" s="6">
        <f t="shared" ca="1" si="265"/>
        <v>51715.988191518903</v>
      </c>
      <c r="M1684" s="7">
        <f t="shared" ca="1" si="258"/>
        <v>22.899336430143627</v>
      </c>
      <c r="N1684" s="8">
        <f ca="1">J1684/AVERAGE(L1564:L1683)</f>
        <v>25.267990036105864</v>
      </c>
      <c r="O1684" s="13">
        <f ca="1">1/M1684-(G1684/100-(((E1684/E1564)^(1/10))-1))</f>
        <v>3.3618415146610438E-2</v>
      </c>
      <c r="P1684" s="5">
        <f ca="1">((G1684/G1685+G1684/1200+((1+G1685/1200)^(-119))*(1-G1684/G1685)))</f>
        <v>0.99864955434184033</v>
      </c>
      <c r="Q1684" s="5">
        <f ca="1">Q1683*P1683*E1683/E1684</f>
        <v>43.685861509861702</v>
      </c>
      <c r="R1684" s="10">
        <f ca="1">(J1804/J1684)^(1/10)-1</f>
        <v>0.11903020592699298</v>
      </c>
      <c r="S1684" s="10">
        <f t="shared" ca="1" si="260"/>
        <v>1.953879574426054E-2</v>
      </c>
      <c r="T1684" s="10">
        <f t="shared" ca="1" si="261"/>
        <v>9.9491410182732443E-2</v>
      </c>
      <c r="U1684" s="10"/>
      <c r="V1684" s="11"/>
      <c r="W1684" s="12"/>
      <c r="X1684" s="12"/>
    </row>
    <row r="1685" spans="1:24" x14ac:dyDescent="0.2">
      <c r="A1685" s="3">
        <v>2011.04</v>
      </c>
      <c r="B1685" s="4">
        <v>1331.51</v>
      </c>
      <c r="C1685" s="1">
        <f ca="1">C1684*2/3+C1687/3</f>
        <v>23.733333333333334</v>
      </c>
      <c r="D1685" s="4">
        <f ca="1">D1684*2/3+D1687/3</f>
        <v>82.163333333333341</v>
      </c>
      <c r="E1685" s="4">
        <v>224.90600000000001</v>
      </c>
      <c r="F1685" s="1">
        <f t="shared" ca="1" si="266"/>
        <v>2011.2916666665392</v>
      </c>
      <c r="G1685" s="5">
        <v>3.46</v>
      </c>
      <c r="H1685" s="1">
        <f t="shared" ca="1" si="262"/>
        <v>1616.2584569998132</v>
      </c>
      <c r="I1685" s="1">
        <f t="shared" ca="1" si="263"/>
        <v>28.808796563897808</v>
      </c>
      <c r="J1685" s="6">
        <f t="shared" ca="1" si="267"/>
        <v>842717.98604955012</v>
      </c>
      <c r="K1685" s="1">
        <f t="shared" ca="1" si="264"/>
        <v>99.734273385325423</v>
      </c>
      <c r="L1685" s="6">
        <f t="shared" ca="1" si="265"/>
        <v>52001.50114815851</v>
      </c>
      <c r="M1685" s="7">
        <f t="shared" ca="1" si="258"/>
        <v>23.143929447285934</v>
      </c>
      <c r="N1685" s="8">
        <f ca="1">J1685/AVERAGE(L1565:L1684)</f>
        <v>25.526061033561664</v>
      </c>
      <c r="O1685" s="13">
        <f ca="1">1/M1685-(G1685/100-(((E1685/E1565)^(1/10))-1))</f>
        <v>3.290822396948332E-2</v>
      </c>
      <c r="P1685" s="5">
        <f ca="1">((G1685/G1686+G1685/1200+((1+G1686/1200)^(-119))*(1-G1685/G1686)))</f>
        <v>1.0275324139969944</v>
      </c>
      <c r="Q1685" s="5">
        <f ca="1">Q1684*P1684*E1684/E1685</f>
        <v>43.347731465568302</v>
      </c>
      <c r="R1685" s="10">
        <f ca="1">(J1805/J1685)^(1/10)-1</f>
        <v>0.12292232877039755</v>
      </c>
      <c r="S1685" s="10">
        <f t="shared" ca="1" si="260"/>
        <v>1.9353414887507636E-2</v>
      </c>
      <c r="T1685" s="10">
        <f t="shared" ca="1" si="261"/>
        <v>0.10356891388288991</v>
      </c>
      <c r="U1685" s="10"/>
      <c r="V1685" s="11"/>
      <c r="W1685" s="12"/>
      <c r="X1685" s="12"/>
    </row>
    <row r="1686" spans="1:24" x14ac:dyDescent="0.2">
      <c r="A1686" s="3">
        <v>2011.05</v>
      </c>
      <c r="B1686" s="4">
        <v>1338.31</v>
      </c>
      <c r="C1686" s="1">
        <f ca="1">C1684/3+C1687*2/3</f>
        <v>24.036666666666665</v>
      </c>
      <c r="D1686" s="4">
        <f ca="1">D1684/3+D1687*2/3</f>
        <v>83.016666666666666</v>
      </c>
      <c r="E1686" s="4">
        <v>225.964</v>
      </c>
      <c r="F1686" s="1">
        <f t="shared" ca="1" si="266"/>
        <v>2011.3749999998724</v>
      </c>
      <c r="G1686" s="5">
        <v>3.17</v>
      </c>
      <c r="H1686" s="1">
        <f t="shared" ca="1" si="262"/>
        <v>1616.9064316882334</v>
      </c>
      <c r="I1686" s="1">
        <f t="shared" ca="1" si="263"/>
        <v>29.040387451098404</v>
      </c>
      <c r="J1686" s="6">
        <f t="shared" ca="1" si="267"/>
        <v>844317.64645585045</v>
      </c>
      <c r="K1686" s="1">
        <f t="shared" ca="1" si="264"/>
        <v>100.29827339753234</v>
      </c>
      <c r="L1686" s="6">
        <f t="shared" ca="1" si="265"/>
        <v>52373.842096830966</v>
      </c>
      <c r="M1686" s="7">
        <f t="shared" ca="1" si="258"/>
        <v>23.059491506095327</v>
      </c>
      <c r="N1686" s="8">
        <f ca="1">J1686/AVERAGE(L1566:L1685)</f>
        <v>25.422751410495916</v>
      </c>
      <c r="O1686" s="13">
        <f ca="1">1/M1686-(G1686/100-(((E1686/E1566)^(1/10))-1))</f>
        <v>3.5984982522714593E-2</v>
      </c>
      <c r="P1686" s="5">
        <f ca="1">((G1686/G1687+G1686/1200+((1+G1687/1200)^(-119))*(1-G1686/G1687)))</f>
        <v>1.0172079264743594</v>
      </c>
      <c r="Q1686" s="5">
        <f ca="1">Q1685*P1685*E1685/E1686</f>
        <v>44.33265005467247</v>
      </c>
      <c r="R1686" s="10">
        <f ca="1">(J1806/J1686)^(1/10)-1</f>
        <v>0.12266336224044849</v>
      </c>
      <c r="S1686" s="10">
        <f t="shared" ca="1" si="260"/>
        <v>1.6578487443136503E-2</v>
      </c>
      <c r="T1686" s="10">
        <f t="shared" ca="1" si="261"/>
        <v>0.10608487479731199</v>
      </c>
      <c r="U1686" s="10"/>
      <c r="V1686" s="11"/>
      <c r="W1686" s="12"/>
      <c r="X1686" s="12"/>
    </row>
    <row r="1687" spans="1:24" x14ac:dyDescent="0.2">
      <c r="A1687" s="3">
        <v>2011.06</v>
      </c>
      <c r="B1687" s="4">
        <v>1287.29</v>
      </c>
      <c r="C1687" s="1">
        <v>24.34</v>
      </c>
      <c r="D1687" s="4">
        <v>83.87</v>
      </c>
      <c r="E1687" s="4">
        <v>225.72200000000001</v>
      </c>
      <c r="F1687" s="1">
        <f t="shared" ca="1" si="266"/>
        <v>2011.4583333332057</v>
      </c>
      <c r="G1687" s="5">
        <v>3</v>
      </c>
      <c r="H1687" s="1">
        <f t="shared" ca="1" si="262"/>
        <v>1556.9330055112036</v>
      </c>
      <c r="I1687" s="1">
        <f t="shared" ca="1" si="263"/>
        <v>29.438393333392401</v>
      </c>
      <c r="J1687" s="6">
        <f t="shared" ca="1" si="267"/>
        <v>814281.68302180595</v>
      </c>
      <c r="K1687" s="1">
        <f t="shared" ca="1" si="264"/>
        <v>101.43788204074038</v>
      </c>
      <c r="L1687" s="6">
        <f t="shared" ca="1" si="265"/>
        <v>53052.385053126243</v>
      </c>
      <c r="M1687" s="7">
        <f t="shared" ca="1" si="258"/>
        <v>22.100831286610973</v>
      </c>
      <c r="N1687" s="8">
        <f ca="1">J1687/AVERAGE(L1567:L1686)</f>
        <v>24.3592266577038</v>
      </c>
      <c r="O1687" s="13">
        <f ca="1">1/M1687-(G1687/100-(((E1687/E1567)^(1/10))-1))</f>
        <v>3.9283553984869692E-2</v>
      </c>
      <c r="P1687" s="5">
        <f ca="1">((G1687/G1688+G1687/1200+((1+G1688/1200)^(-119))*(1-G1687/G1688)))</f>
        <v>1.0024999999999999</v>
      </c>
      <c r="Q1687" s="5">
        <f ca="1">Q1686*P1686*E1686/E1687</f>
        <v>45.143870635489286</v>
      </c>
      <c r="R1687" s="10">
        <f ca="1">(J1807/J1687)^(1/10)-1</f>
        <v>0.12771753734754632</v>
      </c>
      <c r="S1687" s="10">
        <f t="shared" ca="1" si="260"/>
        <v>1.4863335423374924E-2</v>
      </c>
      <c r="T1687" s="10">
        <f ca="1">R1687-S1687</f>
        <v>0.11285420192417139</v>
      </c>
      <c r="U1687" s="10"/>
      <c r="V1687" s="11"/>
      <c r="W1687" s="12"/>
      <c r="X1687" s="12"/>
    </row>
    <row r="1688" spans="1:24" x14ac:dyDescent="0.2">
      <c r="A1688" s="3">
        <v>2011.07</v>
      </c>
      <c r="B1688" s="4">
        <v>1325.19</v>
      </c>
      <c r="C1688" s="1">
        <f ca="1">C1687*2/3+C1690/3</f>
        <v>24.619999999999997</v>
      </c>
      <c r="D1688" s="4">
        <f ca="1">D1687*2/3+D1690/3</f>
        <v>84.906666666666666</v>
      </c>
      <c r="E1688" s="4">
        <v>225.922</v>
      </c>
      <c r="F1688" s="1">
        <f t="shared" ca="1" si="266"/>
        <v>2011.541666666539</v>
      </c>
      <c r="G1688" s="5">
        <v>3</v>
      </c>
      <c r="H1688" s="1">
        <f t="shared" ca="1" si="262"/>
        <v>1601.3528809500624</v>
      </c>
      <c r="I1688" s="1">
        <f t="shared" ca="1" si="263"/>
        <v>29.750683244659655</v>
      </c>
      <c r="J1688" s="6">
        <f t="shared" ca="1" si="267"/>
        <v>838810.08415751171</v>
      </c>
      <c r="K1688" s="1">
        <f t="shared" ca="1" si="264"/>
        <v>102.60078575791644</v>
      </c>
      <c r="L1688" s="6">
        <f t="shared" ca="1" si="265"/>
        <v>53743.665596782688</v>
      </c>
      <c r="M1688" s="7">
        <f t="shared" ca="1" si="258"/>
        <v>22.610981701156607</v>
      </c>
      <c r="N1688" s="8">
        <f ca="1">J1688/AVERAGE(L1568:L1687)</f>
        <v>24.915089078411938</v>
      </c>
      <c r="O1688" s="13">
        <f ca="1">1/M1688-(G1688/100-(((E1688/E1568)^(1/10))-1))</f>
        <v>3.8641504124610947E-2</v>
      </c>
      <c r="P1688" s="5">
        <f ca="1">((G1688/G1689+G1688/1200+((1+G1689/1200)^(-119))*(1-G1688/G1689)))</f>
        <v>1.0645164336237931</v>
      </c>
      <c r="Q1688" s="5">
        <f ca="1">Q1687*P1687*E1687/E1688</f>
        <v>45.216666280852998</v>
      </c>
      <c r="R1688" s="10">
        <f ca="1">(J1808/J1688)^(1/10)-1</f>
        <v>0.12711316880711721</v>
      </c>
      <c r="S1688" s="10">
        <f t="shared" ca="1" si="260"/>
        <v>1.6208166046813854E-2</v>
      </c>
      <c r="T1688" s="10">
        <f ca="1">R1688-S1688</f>
        <v>0.11090500276030335</v>
      </c>
      <c r="U1688" s="10"/>
      <c r="V1688" s="11"/>
      <c r="W1688" s="12"/>
      <c r="X1688" s="12"/>
    </row>
    <row r="1689" spans="1:24" x14ac:dyDescent="0.2">
      <c r="A1689" s="3">
        <v>2011.08</v>
      </c>
      <c r="B1689" s="4">
        <v>1185.31</v>
      </c>
      <c r="C1689" s="1">
        <f ca="1">C1687/3+C1690*2/3</f>
        <v>24.9</v>
      </c>
      <c r="D1689" s="4">
        <f ca="1">D1687/3+D1690*2/3</f>
        <v>85.943333333333342</v>
      </c>
      <c r="E1689" s="4">
        <v>226.54499999999999</v>
      </c>
      <c r="F1689" s="1">
        <f t="shared" ca="1" si="266"/>
        <v>2011.6249999998722</v>
      </c>
      <c r="G1689" s="5">
        <v>2.2999999999999998</v>
      </c>
      <c r="H1689" s="1">
        <f t="shared" ca="1" si="262"/>
        <v>1428.3837027080713</v>
      </c>
      <c r="I1689" s="1">
        <f t="shared" ca="1" si="263"/>
        <v>30.006288816791365</v>
      </c>
      <c r="J1689" s="6">
        <f t="shared" ca="1" si="267"/>
        <v>749516.32020648709</v>
      </c>
      <c r="K1689" s="1">
        <f t="shared" ca="1" si="264"/>
        <v>103.56789083846478</v>
      </c>
      <c r="L1689" s="6">
        <f t="shared" ca="1" si="265"/>
        <v>54345.218505099532</v>
      </c>
      <c r="M1689" s="7">
        <f t="shared" ca="1" si="258"/>
        <v>20.049852721660489</v>
      </c>
      <c r="N1689" s="8">
        <f ca="1">J1689/AVERAGE(L1569:L1688)</f>
        <v>22.092618712120782</v>
      </c>
      <c r="O1689" s="13">
        <f ca="1">1/M1689-(G1689/100-(((E1689/E1569)^(1/10))-1))</f>
        <v>5.1573026527262568E-2</v>
      </c>
      <c r="P1689" s="5">
        <f ca="1">((G1689/G1690+G1689/1200+((1+G1690/1200)^(-119))*(1-G1689/G1690)))</f>
        <v>1.0307073647848104</v>
      </c>
      <c r="Q1689" s="5">
        <f ca="1">Q1688*P1688*E1688/E1689</f>
        <v>48.001515882157548</v>
      </c>
      <c r="R1689" s="10">
        <f ca="1">(J1809/J1689)^(1/10)-1</f>
        <v>0.1419401976173611</v>
      </c>
      <c r="S1689" s="10">
        <f t="shared" ca="1" si="260"/>
        <v>1.0397300673714582E-2</v>
      </c>
      <c r="T1689" s="10">
        <f ca="1">R1689-S1689</f>
        <v>0.13154289694364651</v>
      </c>
      <c r="U1689" s="10"/>
      <c r="V1689" s="11"/>
      <c r="W1689" s="12"/>
      <c r="X1689" s="12"/>
    </row>
    <row r="1690" spans="1:24" x14ac:dyDescent="0.2">
      <c r="A1690" s="3">
        <v>2011.09</v>
      </c>
      <c r="B1690" s="4">
        <v>1173.8800000000001</v>
      </c>
      <c r="C1690" s="1">
        <v>25.18</v>
      </c>
      <c r="D1690" s="4">
        <v>86.98</v>
      </c>
      <c r="E1690" s="4">
        <v>226.88900000000001</v>
      </c>
      <c r="F1690" s="1">
        <f t="shared" ca="1" si="266"/>
        <v>2011.7083333332055</v>
      </c>
      <c r="G1690" s="5">
        <v>1.98</v>
      </c>
      <c r="H1690" s="1">
        <f t="shared" ca="1" si="262"/>
        <v>1412.4649570494826</v>
      </c>
      <c r="I1690" s="1">
        <f t="shared" ca="1" si="263"/>
        <v>30.297703017775206</v>
      </c>
      <c r="J1690" s="6">
        <f t="shared" ca="1" si="267"/>
        <v>742488.11454327521</v>
      </c>
      <c r="K1690" s="1">
        <f t="shared" ca="1" si="264"/>
        <v>104.65822908999554</v>
      </c>
      <c r="L1690" s="6">
        <f t="shared" ca="1" si="265"/>
        <v>55015.517943038525</v>
      </c>
      <c r="M1690" s="7">
        <f t="shared" ca="1" si="258"/>
        <v>19.698114568877699</v>
      </c>
      <c r="N1690" s="8">
        <f ca="1">J1690/AVERAGE(L1570:L1689)</f>
        <v>21.70640003107507</v>
      </c>
      <c r="O1690" s="13">
        <f ca="1">1/M1690-(G1690/100-(((E1690/E1570)^(1/10))-1))</f>
        <v>5.5358354551440642E-2</v>
      </c>
      <c r="P1690" s="5">
        <f ca="1">((G1690/G1691+G1690/1200+((1+G1691/1200)^(-119))*(1-G1690/G1691)))</f>
        <v>0.98647982816789093</v>
      </c>
      <c r="Q1690" s="5">
        <f ca="1">Q1689*P1689*E1689/E1690</f>
        <v>49.400503148048266</v>
      </c>
      <c r="R1690" s="10"/>
      <c r="S1690" s="10"/>
      <c r="T1690" s="10"/>
      <c r="U1690" s="10"/>
      <c r="V1690" s="11"/>
      <c r="W1690" s="12"/>
      <c r="X1690" s="12"/>
    </row>
    <row r="1691" spans="1:24" x14ac:dyDescent="0.2">
      <c r="A1691" s="3">
        <v>2011.1</v>
      </c>
      <c r="B1691" s="4">
        <v>1207.22</v>
      </c>
      <c r="C1691" s="1">
        <f ca="1">C1690*2/3+C1693/3</f>
        <v>25.596666666666664</v>
      </c>
      <c r="D1691" s="4">
        <f ca="1">D1690*2/3+D1693/3</f>
        <v>86.97</v>
      </c>
      <c r="E1691" s="4">
        <v>226.42099999999999</v>
      </c>
      <c r="F1691" s="1">
        <f t="shared" ca="1" si="266"/>
        <v>2011.7916666665387</v>
      </c>
      <c r="G1691" s="5">
        <v>2.15</v>
      </c>
      <c r="H1691" s="1">
        <f t="shared" ca="1" si="262"/>
        <v>1455.5835441942222</v>
      </c>
      <c r="I1691" s="1">
        <f t="shared" ca="1" si="263"/>
        <v>30.862714986684093</v>
      </c>
      <c r="J1691" s="6">
        <f t="shared" ca="1" si="267"/>
        <v>766506.15352061915</v>
      </c>
      <c r="K1691" s="1">
        <f t="shared" ca="1" si="264"/>
        <v>104.86249468909686</v>
      </c>
      <c r="L1691" s="6">
        <f t="shared" ca="1" si="265"/>
        <v>55220.291389877777</v>
      </c>
      <c r="M1691" s="7">
        <f t="shared" ca="1" si="258"/>
        <v>20.15582478668874</v>
      </c>
      <c r="N1691" s="8">
        <f ca="1">J1691/AVERAGE(L1571:L1690)</f>
        <v>22.212668163493937</v>
      </c>
      <c r="O1691" s="13">
        <f ca="1">1/M1691-(G1691/100-(((E1691/E1571)^(1/10))-1))</f>
        <v>5.2639316240052067E-2</v>
      </c>
      <c r="P1691" s="5">
        <f ca="1">((G1691/G1692+G1691/1200+((1+G1692/1200)^(-119))*(1-G1691/G1692)))</f>
        <v>1.0143693635798472</v>
      </c>
      <c r="Q1691" s="5">
        <f ca="1">Q1690*P1690*E1690/E1691</f>
        <v>48.833327513485166</v>
      </c>
      <c r="R1691" s="10"/>
      <c r="S1691" s="10"/>
      <c r="T1691" s="10"/>
      <c r="U1691" s="10"/>
      <c r="V1691" s="11"/>
      <c r="W1691" s="12"/>
      <c r="X1691" s="12"/>
    </row>
    <row r="1692" spans="1:24" x14ac:dyDescent="0.2">
      <c r="A1692" s="3">
        <v>2011.11</v>
      </c>
      <c r="B1692" s="4">
        <v>1226.42</v>
      </c>
      <c r="C1692" s="1">
        <f ca="1">C1690/3+C1693*2/3</f>
        <v>26.013333333333335</v>
      </c>
      <c r="D1692" s="4">
        <f ca="1">D1690/3+D1693*2/3</f>
        <v>86.960000000000008</v>
      </c>
      <c r="E1692" s="4">
        <v>226.23</v>
      </c>
      <c r="F1692" s="1">
        <f t="shared" ca="1" si="266"/>
        <v>2011.874999999872</v>
      </c>
      <c r="G1692" s="5">
        <v>2.0099999999999998</v>
      </c>
      <c r="H1692" s="1">
        <f t="shared" ca="1" si="262"/>
        <v>1479.9820503911947</v>
      </c>
      <c r="I1692" s="1">
        <f t="shared" ca="1" si="263"/>
        <v>31.391583963223272</v>
      </c>
      <c r="J1692" s="6">
        <f t="shared" ca="1" si="267"/>
        <v>780731.89737594745</v>
      </c>
      <c r="K1692" s="1">
        <f t="shared" ca="1" si="264"/>
        <v>104.93895981965257</v>
      </c>
      <c r="L1692" s="6">
        <f t="shared" ca="1" si="265"/>
        <v>55358.234369801867</v>
      </c>
      <c r="M1692" s="7">
        <f t="shared" ca="1" si="258"/>
        <v>20.345246797645807</v>
      </c>
      <c r="N1692" s="8">
        <f ca="1">J1692/AVERAGE(L1572:L1691)</f>
        <v>22.423888769998197</v>
      </c>
      <c r="O1692" s="13">
        <f ca="1">1/M1692-(G1692/100-(((E1692/E1572)^(1/10))-1))</f>
        <v>5.3664048821724625E-2</v>
      </c>
      <c r="P1692" s="5">
        <f ca="1">((G1692/G1693+G1692/1200+((1+G1693/1200)^(-119))*(1-G1692/G1693)))</f>
        <v>1.0043741279485761</v>
      </c>
      <c r="Q1692" s="5">
        <f ca="1">Q1691*P1691*E1691/E1692</f>
        <v>49.576852466966351</v>
      </c>
      <c r="R1692" s="10"/>
      <c r="S1692" s="10"/>
      <c r="T1692" s="10"/>
      <c r="U1692" s="10"/>
      <c r="V1692" s="11"/>
      <c r="W1692" s="12"/>
      <c r="X1692" s="12"/>
    </row>
    <row r="1693" spans="1:24" x14ac:dyDescent="0.2">
      <c r="A1693" s="3">
        <v>2011.12</v>
      </c>
      <c r="B1693" s="4">
        <v>1243.32</v>
      </c>
      <c r="C1693" s="1">
        <v>26.43</v>
      </c>
      <c r="D1693" s="4">
        <v>86.95</v>
      </c>
      <c r="E1693" s="4">
        <v>225.672</v>
      </c>
      <c r="F1693" s="1">
        <f t="shared" ca="1" si="266"/>
        <v>2011.9583333332052</v>
      </c>
      <c r="G1693" s="5">
        <v>1.98</v>
      </c>
      <c r="H1693" s="1">
        <f t="shared" ca="1" si="262"/>
        <v>1504.0859741571837</v>
      </c>
      <c r="I1693" s="1">
        <f t="shared" ca="1" si="263"/>
        <v>31.973258933319155</v>
      </c>
      <c r="J1693" s="6">
        <f t="shared" ca="1" si="267"/>
        <v>794852.95651752758</v>
      </c>
      <c r="K1693" s="1">
        <f t="shared" ca="1" si="264"/>
        <v>105.18633614272041</v>
      </c>
      <c r="L1693" s="6">
        <f t="shared" ca="1" si="265"/>
        <v>55587.028736929373</v>
      </c>
      <c r="M1693" s="7">
        <f t="shared" ca="1" si="258"/>
        <v>20.523575499431686</v>
      </c>
      <c r="N1693" s="8">
        <f ca="1">J1693/AVERAGE(L1573:L1692)</f>
        <v>22.623608815264816</v>
      </c>
      <c r="O1693" s="13">
        <f ca="1">1/M1693-(G1693/100-(((E1693/E1573)^(1/10))-1))</f>
        <v>5.3689049554547091E-2</v>
      </c>
      <c r="P1693" s="5">
        <f ca="1">((G1693/G1694+G1693/1200+((1+G1694/1200)^(-119))*(1-G1693/G1694)))</f>
        <v>1.0025501440208808</v>
      </c>
      <c r="Q1693" s="5">
        <f ca="1">Q1692*P1692*E1692/E1693</f>
        <v>49.916828638275653</v>
      </c>
      <c r="R1693" s="10"/>
      <c r="S1693" s="10"/>
      <c r="T1693" s="10"/>
      <c r="U1693" s="10"/>
      <c r="V1693" s="11"/>
      <c r="W1693" s="12"/>
      <c r="X1693" s="12"/>
    </row>
    <row r="1694" spans="1:24" x14ac:dyDescent="0.2">
      <c r="A1694" s="3">
        <v>2012.01</v>
      </c>
      <c r="B1694" s="4">
        <v>1300.58</v>
      </c>
      <c r="C1694" s="1">
        <f ca="1">C1693*2/3+C1696/3</f>
        <v>26.736666666666668</v>
      </c>
      <c r="D1694" s="4">
        <f ca="1">D1693*2/3+D1696/3</f>
        <v>87.48</v>
      </c>
      <c r="E1694" s="4">
        <v>226.66499999999999</v>
      </c>
      <c r="F1694" s="1">
        <f t="shared" ca="1" si="266"/>
        <v>2012.0416666665385</v>
      </c>
      <c r="G1694" s="5">
        <v>1.97</v>
      </c>
      <c r="H1694" s="1">
        <f t="shared" ca="1" si="262"/>
        <v>1566.4625846072397</v>
      </c>
      <c r="I1694" s="1">
        <f t="shared" ca="1" si="263"/>
        <v>32.202546533430393</v>
      </c>
      <c r="J1694" s="6">
        <f t="shared" ca="1" si="267"/>
        <v>829234.80584811792</v>
      </c>
      <c r="K1694" s="1">
        <f t="shared" ca="1" si="264"/>
        <v>105.3638737343657</v>
      </c>
      <c r="L1694" s="6">
        <f t="shared" ca="1" si="265"/>
        <v>55776.238920784082</v>
      </c>
      <c r="M1694" s="7">
        <f t="shared" ca="1" si="258"/>
        <v>21.213008091803445</v>
      </c>
      <c r="N1694" s="8">
        <f ca="1">J1694/AVERAGE(L1574:L1693)</f>
        <v>23.386046013731427</v>
      </c>
      <c r="O1694" s="13">
        <f ca="1">1/M1694-(G1694/100-(((E1694/E1574)^(1/10))-1))</f>
        <v>5.2423716122966452E-2</v>
      </c>
      <c r="P1694" s="5">
        <f ca="1">((G1694/G1695+G1694/1200+((1+G1695/1200)^(-119))*(1-G1694/G1695)))</f>
        <v>1.0016416666666668</v>
      </c>
      <c r="Q1694" s="5">
        <f ca="1">Q1693*P1693*E1693/E1694</f>
        <v>49.824884709754606</v>
      </c>
      <c r="R1694" s="10"/>
      <c r="S1694" s="10"/>
      <c r="T1694" s="10"/>
      <c r="U1694" s="10"/>
      <c r="V1694" s="11"/>
      <c r="W1694" s="12"/>
      <c r="X1694" s="12"/>
    </row>
    <row r="1695" spans="1:24" x14ac:dyDescent="0.2">
      <c r="A1695" s="3">
        <v>2012.02</v>
      </c>
      <c r="B1695" s="4">
        <v>1352.49</v>
      </c>
      <c r="C1695" s="1">
        <f ca="1">C1693/3+C1696*2/3</f>
        <v>27.043333333333337</v>
      </c>
      <c r="D1695" s="4">
        <f ca="1">D1693/3+D1696*2/3</f>
        <v>88.01</v>
      </c>
      <c r="E1695" s="4">
        <v>227.66300000000001</v>
      </c>
      <c r="F1695" s="1">
        <f t="shared" ca="1" si="266"/>
        <v>2012.1249999998718</v>
      </c>
      <c r="G1695" s="5">
        <v>1.97</v>
      </c>
      <c r="H1695" s="1">
        <f t="shared" ca="1" si="262"/>
        <v>1621.8438106763065</v>
      </c>
      <c r="I1695" s="1">
        <f t="shared" ca="1" si="263"/>
        <v>32.429121684243817</v>
      </c>
      <c r="J1695" s="6">
        <f t="shared" ca="1" si="267"/>
        <v>859982.41966854502</v>
      </c>
      <c r="K1695" s="1">
        <f t="shared" ca="1" si="264"/>
        <v>105.53754466030932</v>
      </c>
      <c r="L1695" s="6">
        <f t="shared" ca="1" si="265"/>
        <v>55961.26607592564</v>
      </c>
      <c r="M1695" s="7">
        <f t="shared" ca="1" si="258"/>
        <v>21.797435963717522</v>
      </c>
      <c r="N1695" s="8">
        <f ca="1">J1695/AVERAGE(L1575:L1694)</f>
        <v>24.031932260644219</v>
      </c>
      <c r="O1695" s="13">
        <f ca="1">1/M1695-(G1695/100-(((E1695/E1575)^(1/10))-1))</f>
        <v>5.1205760095649311E-2</v>
      </c>
      <c r="P1695" s="5">
        <f ca="1">((G1695/G1696+G1695/1200+((1+G1696/1200)^(-119))*(1-G1695/G1696)))</f>
        <v>0.98381158299933291</v>
      </c>
      <c r="Q1695" s="5">
        <f ca="1">Q1694*P1694*E1694/E1695</f>
        <v>49.687906026101899</v>
      </c>
      <c r="R1695" s="10"/>
      <c r="S1695" s="10"/>
      <c r="T1695" s="10"/>
      <c r="U1695" s="10"/>
      <c r="V1695" s="11"/>
      <c r="W1695" s="12"/>
      <c r="X1695" s="12"/>
    </row>
    <row r="1696" spans="1:24" x14ac:dyDescent="0.2">
      <c r="A1696" s="3">
        <v>2012.03</v>
      </c>
      <c r="B1696" s="4">
        <v>1389.24</v>
      </c>
      <c r="C1696" s="1">
        <v>27.35</v>
      </c>
      <c r="D1696" s="4">
        <v>88.54</v>
      </c>
      <c r="E1696" s="4">
        <v>229.392</v>
      </c>
      <c r="F1696" s="1">
        <f t="shared" ca="1" si="266"/>
        <v>2012.208333333205</v>
      </c>
      <c r="G1696" s="5">
        <v>2.17</v>
      </c>
      <c r="H1696" s="1">
        <f t="shared" ca="1" si="262"/>
        <v>1653.3562099811677</v>
      </c>
      <c r="I1696" s="1">
        <f t="shared" ca="1" si="263"/>
        <v>32.54966193241264</v>
      </c>
      <c r="J1696" s="6">
        <f t="shared" ca="1" si="267"/>
        <v>878130.15208005987</v>
      </c>
      <c r="K1696" s="1">
        <f t="shared" ca="1" si="264"/>
        <v>105.3728361058799</v>
      </c>
      <c r="L1696" s="6">
        <f t="shared" ca="1" si="265"/>
        <v>55965.595336420272</v>
      </c>
      <c r="M1696" s="7">
        <f t="shared" ca="1" si="258"/>
        <v>22.053943972904698</v>
      </c>
      <c r="N1696" s="8">
        <f ca="1">J1696/AVERAGE(L1576:L1695)</f>
        <v>24.315942005487816</v>
      </c>
      <c r="O1696" s="13">
        <f ca="1">1/M1696-(G1696/100-(((E1696/E1576)^(1/10))-1))</f>
        <v>4.8872819302674717E-2</v>
      </c>
      <c r="P1696" s="5">
        <f ca="1">((G1696/G1697+G1696/1200+((1+G1697/1200)^(-119))*(1-G1696/G1697)))</f>
        <v>1.0125684261707941</v>
      </c>
      <c r="Q1696" s="5">
        <f ca="1">Q1695*P1695*E1695/E1696</f>
        <v>48.515086812518632</v>
      </c>
      <c r="R1696" s="10"/>
      <c r="S1696" s="10"/>
      <c r="T1696" s="10"/>
      <c r="U1696" s="10"/>
      <c r="V1696" s="11"/>
      <c r="W1696" s="12"/>
      <c r="X1696" s="12"/>
    </row>
    <row r="1697" spans="1:24" x14ac:dyDescent="0.2">
      <c r="A1697" s="3">
        <v>2012.04</v>
      </c>
      <c r="B1697" s="4">
        <v>1386.43</v>
      </c>
      <c r="C1697" s="1">
        <f ca="1">C1696*2/3+C1699/3</f>
        <v>27.673333333333332</v>
      </c>
      <c r="D1697" s="4">
        <f ca="1">D1696*2/3+D1699/3</f>
        <v>88.333333333333343</v>
      </c>
      <c r="E1697" s="4">
        <v>230.08500000000001</v>
      </c>
      <c r="F1697" s="1">
        <f t="shared" ca="1" si="266"/>
        <v>2012.2916666665383</v>
      </c>
      <c r="G1697" s="5">
        <v>2.0499999999999998</v>
      </c>
      <c r="H1697" s="1">
        <f t="shared" ca="1" si="262"/>
        <v>1645.0422639024707</v>
      </c>
      <c r="I1697" s="1">
        <f t="shared" ca="1" si="263"/>
        <v>32.835269661212152</v>
      </c>
      <c r="J1697" s="6">
        <f t="shared" ca="1" si="267"/>
        <v>875167.73941717611</v>
      </c>
      <c r="K1697" s="1">
        <f t="shared" ca="1" si="264"/>
        <v>104.810244040246</v>
      </c>
      <c r="L1697" s="6">
        <f t="shared" ca="1" si="265"/>
        <v>55759.384641501718</v>
      </c>
      <c r="M1697" s="7">
        <f t="shared" ca="1" si="258"/>
        <v>21.779246906824877</v>
      </c>
      <c r="N1697" s="8">
        <f ca="1">J1697/AVERAGE(L1577:L1696)</f>
        <v>24.015130965765508</v>
      </c>
      <c r="O1697" s="13">
        <f ca="1">1/M1697-(G1697/100-(((E1697/E1577)^(1/10))-1))</f>
        <v>5.038222012284449E-2</v>
      </c>
      <c r="P1697" s="5">
        <f ca="1">((G1697/G1698+G1697/1200+((1+G1698/1200)^(-119))*(1-G1697/G1698)))</f>
        <v>1.0243977858120352</v>
      </c>
      <c r="Q1697" s="5">
        <f ca="1">Q1696*P1696*E1696/E1697</f>
        <v>48.976884486240564</v>
      </c>
      <c r="R1697" s="10"/>
      <c r="S1697" s="10"/>
      <c r="T1697" s="10"/>
      <c r="U1697" s="10"/>
      <c r="V1697" s="11"/>
      <c r="W1697" s="12"/>
      <c r="X1697" s="12"/>
    </row>
    <row r="1698" spans="1:24" x14ac:dyDescent="0.2">
      <c r="A1698" s="3">
        <v>2012.05</v>
      </c>
      <c r="B1698" s="4">
        <v>1341.27</v>
      </c>
      <c r="C1698" s="1">
        <f ca="1">C1696/3+C1699*2/3</f>
        <v>27.996666666666666</v>
      </c>
      <c r="D1698" s="4">
        <f ca="1">D1696/3+D1699*2/3</f>
        <v>88.126666666666665</v>
      </c>
      <c r="E1698" s="4">
        <v>229.815</v>
      </c>
      <c r="F1698" s="1">
        <f t="shared" ca="1" si="266"/>
        <v>2012.3749999998715</v>
      </c>
      <c r="G1698" s="5">
        <v>1.8</v>
      </c>
      <c r="H1698" s="1">
        <f t="shared" ca="1" si="262"/>
        <v>1593.3282588603877</v>
      </c>
      <c r="I1698" s="1">
        <f t="shared" ca="1" si="263"/>
        <v>33.257942214389836</v>
      </c>
      <c r="J1698" s="6">
        <f t="shared" ca="1" si="267"/>
        <v>849130.16782808851</v>
      </c>
      <c r="K1698" s="1">
        <f t="shared" ca="1" si="264"/>
        <v>104.68787668341926</v>
      </c>
      <c r="L1698" s="6">
        <f t="shared" ca="1" si="265"/>
        <v>55791.161553450591</v>
      </c>
      <c r="M1698" s="7">
        <f t="shared" ca="1" si="258"/>
        <v>20.941467419743468</v>
      </c>
      <c r="N1698" s="8">
        <f ca="1">J1698/AVERAGE(L1578:L1697)</f>
        <v>23.095237989596875</v>
      </c>
      <c r="O1698" s="13">
        <f ca="1">1/M1698-(G1698/100-(((E1698/E1578)^(1/10))-1))</f>
        <v>5.4598754439490131E-2</v>
      </c>
      <c r="P1698" s="5">
        <f ca="1">((G1698/G1699+G1698/1200+((1+G1699/1200)^(-119))*(1-G1698/G1699)))</f>
        <v>1.0179797396872907</v>
      </c>
      <c r="Q1698" s="5">
        <f ca="1">Q1697*P1697*E1697/E1698</f>
        <v>50.230756780313044</v>
      </c>
      <c r="R1698" s="10"/>
      <c r="S1698" s="10"/>
      <c r="T1698" s="10"/>
      <c r="U1698" s="10"/>
      <c r="V1698" s="11"/>
      <c r="W1698" s="12"/>
      <c r="X1698" s="12"/>
    </row>
    <row r="1699" spans="1:24" x14ac:dyDescent="0.2">
      <c r="A1699" s="3">
        <v>2012.06</v>
      </c>
      <c r="B1699" s="4">
        <v>1323.48</v>
      </c>
      <c r="C1699" s="1">
        <v>28.32</v>
      </c>
      <c r="D1699" s="4">
        <v>87.92</v>
      </c>
      <c r="E1699" s="4">
        <v>229.47800000000001</v>
      </c>
      <c r="F1699" s="1">
        <f t="shared" ca="1" si="266"/>
        <v>2012.4583333332048</v>
      </c>
      <c r="G1699" s="5">
        <v>1.62</v>
      </c>
      <c r="H1699" s="1">
        <f t="shared" ca="1" si="262"/>
        <v>1574.5039195042662</v>
      </c>
      <c r="I1699" s="1">
        <f t="shared" ca="1" si="263"/>
        <v>33.691443014145143</v>
      </c>
      <c r="J1699" s="6">
        <f t="shared" ca="1" si="267"/>
        <v>840594.40044556384</v>
      </c>
      <c r="K1699" s="1">
        <f t="shared" ca="1" si="264"/>
        <v>104.59575105238845</v>
      </c>
      <c r="L1699" s="6">
        <f t="shared" ca="1" si="265"/>
        <v>55841.463178267877</v>
      </c>
      <c r="M1699" s="7">
        <f t="shared" ca="1" si="258"/>
        <v>20.54750408685608</v>
      </c>
      <c r="N1699" s="8">
        <f ca="1">J1699/AVERAGE(L1579:L1698)</f>
        <v>22.665536337915757</v>
      </c>
      <c r="O1699" s="13">
        <f ca="1">1/M1699-(G1699/100-(((E1699/E1579)^(1/10))-1))</f>
        <v>5.7106964442697791E-2</v>
      </c>
      <c r="P1699" s="5">
        <f ca="1">((G1699/G1700+G1699/1200+((1+G1700/1200)^(-119))*(1-G1699/G1700)))</f>
        <v>1.009626024902085</v>
      </c>
      <c r="Q1699" s="5">
        <f ca="1">Q1698*P1698*E1698/E1699</f>
        <v>51.208985408177099</v>
      </c>
      <c r="R1699" s="10"/>
      <c r="S1699" s="10"/>
      <c r="T1699" s="10"/>
      <c r="U1699" s="10"/>
      <c r="V1699" s="11"/>
      <c r="W1699" s="12"/>
      <c r="X1699" s="12"/>
    </row>
    <row r="1700" spans="1:24" x14ac:dyDescent="0.2">
      <c r="A1700" s="3">
        <v>2012.07</v>
      </c>
      <c r="B1700" s="4">
        <v>1359.78</v>
      </c>
      <c r="C1700" s="1">
        <f ca="1">C1699*2/3+C1702/3</f>
        <v>28.743333333333332</v>
      </c>
      <c r="D1700" s="4">
        <f ca="1">D1699*2/3+D1702/3</f>
        <v>87.446666666666673</v>
      </c>
      <c r="E1700" s="4">
        <v>229.10400000000001</v>
      </c>
      <c r="F1700" s="1">
        <f t="shared" ca="1" si="266"/>
        <v>2012.541666666538</v>
      </c>
      <c r="G1700" s="5">
        <v>1.53</v>
      </c>
      <c r="H1700" s="1">
        <f t="shared" ca="1" si="262"/>
        <v>1620.32971637335</v>
      </c>
      <c r="I1700" s="1">
        <f t="shared" ca="1" si="263"/>
        <v>34.250891429219912</v>
      </c>
      <c r="J1700" s="6">
        <f t="shared" ca="1" si="267"/>
        <v>866583.64486683579</v>
      </c>
      <c r="K1700" s="1">
        <f t="shared" ca="1" si="264"/>
        <v>104.20246848592778</v>
      </c>
      <c r="L1700" s="6">
        <f t="shared" ca="1" si="265"/>
        <v>55729.493838308568</v>
      </c>
      <c r="M1700" s="7">
        <f t="shared" ca="1" si="258"/>
        <v>20.999341293380564</v>
      </c>
      <c r="N1700" s="8">
        <f ca="1">J1700/AVERAGE(L1580:L1699)</f>
        <v>23.16828960367118</v>
      </c>
      <c r="O1700" s="13">
        <f ca="1">1/M1700-(G1700/100-(((E1700/E1580)^(1/10))-1))</f>
        <v>5.6678853537401985E-2</v>
      </c>
      <c r="P1700" s="5">
        <f ca="1">((G1700/G1701+G1700/1200+((1+G1701/1200)^(-119))*(1-G1700/G1701)))</f>
        <v>0.98758185677390697</v>
      </c>
      <c r="Q1700" s="5">
        <f ca="1">Q1699*P1699*E1699/E1700</f>
        <v>51.786324997243128</v>
      </c>
      <c r="R1700" s="10"/>
      <c r="S1700" s="10"/>
      <c r="T1700" s="10"/>
      <c r="U1700" s="10"/>
      <c r="V1700" s="11"/>
      <c r="W1700" s="12"/>
      <c r="X1700" s="12"/>
    </row>
    <row r="1701" spans="1:24" x14ac:dyDescent="0.2">
      <c r="A1701" s="3">
        <v>2012.08</v>
      </c>
      <c r="B1701" s="4">
        <v>1403.45</v>
      </c>
      <c r="C1701" s="1">
        <f ca="1">C1699/3+C1702*2/3</f>
        <v>29.166666666666664</v>
      </c>
      <c r="D1701" s="4">
        <f ca="1">D1699/3+D1702*2/3</f>
        <v>86.973333333333329</v>
      </c>
      <c r="E1701" s="4">
        <v>230.37899999999999</v>
      </c>
      <c r="F1701" s="1">
        <f t="shared" ca="1" si="266"/>
        <v>2012.6249999998713</v>
      </c>
      <c r="G1701" s="5">
        <v>1.68</v>
      </c>
      <c r="H1701" s="1">
        <f t="shared" ca="1" si="262"/>
        <v>1663.1119171018192</v>
      </c>
      <c r="I1701" s="1">
        <f t="shared" ca="1" si="263"/>
        <v>34.562991852556003</v>
      </c>
      <c r="J1701" s="6">
        <f t="shared" ca="1" si="267"/>
        <v>891004.8055711065</v>
      </c>
      <c r="K1701" s="1">
        <f t="shared" ca="1" si="264"/>
        <v>103.06486667621614</v>
      </c>
      <c r="L1701" s="6">
        <f t="shared" ca="1" si="265"/>
        <v>55216.543486791619</v>
      </c>
      <c r="M1701" s="7">
        <f t="shared" ca="1" si="258"/>
        <v>21.410428453442929</v>
      </c>
      <c r="N1701" s="8">
        <f ca="1">J1701/AVERAGE(L1581:L1700)</f>
        <v>23.625464836831139</v>
      </c>
      <c r="O1701" s="13">
        <f ca="1">1/M1701-(G1701/100-(((E1701/E1581)^(1/10))-1))</f>
        <v>5.4492344264520598E-2</v>
      </c>
      <c r="P1701" s="5">
        <f ca="1">((G1701/G1702+G1701/1200+((1+G1702/1200)^(-119))*(1-G1701/G1702)))</f>
        <v>0.99775557799757064</v>
      </c>
      <c r="Q1701" s="5">
        <f ca="1">Q1700*P1700*E1700/E1701</f>
        <v>50.860189993820796</v>
      </c>
      <c r="R1701" s="10"/>
      <c r="S1701" s="10"/>
      <c r="T1701" s="10"/>
      <c r="U1701" s="10"/>
      <c r="V1701" s="11"/>
      <c r="W1701" s="12"/>
      <c r="X1701" s="12"/>
    </row>
    <row r="1702" spans="1:24" x14ac:dyDescent="0.2">
      <c r="A1702" s="3">
        <v>2012.09</v>
      </c>
      <c r="B1702" s="4">
        <v>1443.42</v>
      </c>
      <c r="C1702" s="1">
        <v>29.59</v>
      </c>
      <c r="D1702" s="4">
        <v>86.5</v>
      </c>
      <c r="E1702" s="4">
        <v>231.40700000000001</v>
      </c>
      <c r="F1702" s="1">
        <f t="shared" ca="1" si="266"/>
        <v>2012.7083333332046</v>
      </c>
      <c r="G1702" s="5">
        <v>1.72</v>
      </c>
      <c r="H1702" s="1">
        <f t="shared" ca="1" si="262"/>
        <v>1702.8784360887958</v>
      </c>
      <c r="I1702" s="1">
        <f t="shared" ca="1" si="263"/>
        <v>34.90887816703902</v>
      </c>
      <c r="J1702" s="6">
        <f t="shared" ca="1" si="267"/>
        <v>913868.064087198</v>
      </c>
      <c r="K1702" s="1">
        <f t="shared" ca="1" si="264"/>
        <v>102.04859619631212</v>
      </c>
      <c r="L1702" s="6">
        <f t="shared" ca="1" si="265"/>
        <v>54765.478892867373</v>
      </c>
      <c r="M1702" s="7">
        <f t="shared" ca="1" si="258"/>
        <v>21.783690301727678</v>
      </c>
      <c r="N1702" s="8">
        <f ca="1">J1702/AVERAGE(L1582:L1701)</f>
        <v>24.040589108752915</v>
      </c>
      <c r="O1702" s="13">
        <f ca="1">1/M1702-(G1702/100-(((E1702/E1582)^(1/10))-1))</f>
        <v>5.3578290187035291E-2</v>
      </c>
      <c r="P1702" s="5">
        <f ca="1">((G1702/G1703+G1702/1200+((1+G1703/1200)^(-119))*(1-G1702/G1703)))</f>
        <v>0.99870399172195323</v>
      </c>
      <c r="Q1702" s="5">
        <f ca="1">Q1701*P1701*E1701/E1702</f>
        <v>50.520604602725506</v>
      </c>
      <c r="R1702" s="10"/>
      <c r="S1702" s="10"/>
      <c r="T1702" s="10"/>
      <c r="U1702" s="10"/>
      <c r="V1702" s="11"/>
      <c r="W1702" s="12"/>
      <c r="X1702" s="12"/>
    </row>
    <row r="1703" spans="1:24" x14ac:dyDescent="0.2">
      <c r="A1703" s="3">
        <v>2012.1</v>
      </c>
      <c r="B1703" s="4">
        <v>1437.82</v>
      </c>
      <c r="C1703" s="1">
        <f ca="1">C1702*2/3+C1705/3</f>
        <v>30.143333333333331</v>
      </c>
      <c r="D1703" s="4">
        <f ca="1">D1702*2/3+D1705/3</f>
        <v>86.50333333333333</v>
      </c>
      <c r="E1703" s="4">
        <v>231.31700000000001</v>
      </c>
      <c r="F1703" s="1">
        <f t="shared" ca="1" si="266"/>
        <v>2012.7916666665378</v>
      </c>
      <c r="G1703" s="5">
        <v>1.75</v>
      </c>
      <c r="H1703" s="1">
        <f t="shared" ca="1" si="262"/>
        <v>1696.9318012078661</v>
      </c>
      <c r="I1703" s="1">
        <f t="shared" ca="1" si="263"/>
        <v>35.575510792548748</v>
      </c>
      <c r="J1703" s="6">
        <f t="shared" ca="1" si="267"/>
        <v>912267.7368311201</v>
      </c>
      <c r="K1703" s="1">
        <f t="shared" ca="1" si="264"/>
        <v>102.09223494166014</v>
      </c>
      <c r="L1703" s="6">
        <f t="shared" ca="1" si="265"/>
        <v>54884.617078874959</v>
      </c>
      <c r="M1703" s="7">
        <f t="shared" ca="1" si="258"/>
        <v>21.577109654528783</v>
      </c>
      <c r="N1703" s="8">
        <f ca="1">J1703/AVERAGE(L1583:L1702)</f>
        <v>23.81681365936624</v>
      </c>
      <c r="O1703" s="13">
        <f ca="1">1/M1703-(G1703/100-(((E1703/E1583)^(1/10))-1))</f>
        <v>5.3508222372874684E-2</v>
      </c>
      <c r="P1703" s="5">
        <f ca="1">((G1703/G1704+G1703/1200+((1+G1704/1200)^(-119))*(1-G1703/G1704)))</f>
        <v>1.0106004066436509</v>
      </c>
      <c r="Q1703" s="5">
        <f ca="1">Q1702*P1702*E1702/E1703</f>
        <v>50.47476038422527</v>
      </c>
      <c r="R1703" s="10"/>
      <c r="S1703" s="10"/>
      <c r="T1703" s="10"/>
      <c r="U1703" s="10"/>
      <c r="V1703" s="11"/>
      <c r="W1703" s="12"/>
      <c r="X1703" s="12"/>
    </row>
    <row r="1704" spans="1:24" x14ac:dyDescent="0.2">
      <c r="A1704" s="3">
        <v>2012.11</v>
      </c>
      <c r="B1704" s="4">
        <v>1394.51</v>
      </c>
      <c r="C1704" s="1">
        <f ca="1">C1702/3+C1705*2/3</f>
        <v>30.696666666666665</v>
      </c>
      <c r="D1704" s="4">
        <f ca="1">D1702/3+D1705*2/3</f>
        <v>86.506666666666675</v>
      </c>
      <c r="E1704" s="4">
        <v>230.221</v>
      </c>
      <c r="F1704" s="1">
        <f t="shared" ca="1" si="266"/>
        <v>2012.8749999998711</v>
      </c>
      <c r="G1704" s="5">
        <v>1.65</v>
      </c>
      <c r="H1704" s="1">
        <f t="shared" ca="1" si="262"/>
        <v>1653.6519845279099</v>
      </c>
      <c r="I1704" s="1">
        <f t="shared" ca="1" si="263"/>
        <v>36.401032442739798</v>
      </c>
      <c r="J1704" s="6">
        <f t="shared" ca="1" si="267"/>
        <v>890631.3400335483</v>
      </c>
      <c r="K1704" s="1">
        <f t="shared" ca="1" si="264"/>
        <v>102.58221239591522</v>
      </c>
      <c r="L1704" s="6">
        <f t="shared" ca="1" si="265"/>
        <v>55249.190364478432</v>
      </c>
      <c r="M1704" s="7">
        <f t="shared" ca="1" si="258"/>
        <v>20.898162059573696</v>
      </c>
      <c r="N1704" s="8">
        <f ca="1">J1704/AVERAGE(L1584:L1703)</f>
        <v>23.073935342391618</v>
      </c>
      <c r="O1704" s="13">
        <f ca="1">1/M1704-(G1704/100-(((E1704/E1584)^(1/10))-1))</f>
        <v>5.5527377657510549E-2</v>
      </c>
      <c r="P1704" s="5">
        <f ca="1">((G1704/G1705+G1704/1200+((1+G1705/1200)^(-119))*(1-G1704/G1705)))</f>
        <v>0.99499726149574863</v>
      </c>
      <c r="Q1704" s="5">
        <f ca="1">Q1703*P1703*E1703/E1704</f>
        <v>51.252652882237626</v>
      </c>
      <c r="R1704" s="10"/>
      <c r="S1704" s="10"/>
      <c r="T1704" s="10"/>
      <c r="U1704" s="10"/>
      <c r="V1704" s="11"/>
      <c r="W1704" s="12"/>
      <c r="X1704" s="12"/>
    </row>
    <row r="1705" spans="1:24" x14ac:dyDescent="0.2">
      <c r="A1705" s="3">
        <v>2012.12</v>
      </c>
      <c r="B1705" s="4">
        <v>1422.29</v>
      </c>
      <c r="C1705" s="1">
        <v>31.25</v>
      </c>
      <c r="D1705" s="4">
        <v>86.51</v>
      </c>
      <c r="E1705" s="4">
        <v>229.601</v>
      </c>
      <c r="F1705" s="1">
        <f t="shared" ca="1" si="266"/>
        <v>2012.9583333332043</v>
      </c>
      <c r="G1705" s="5">
        <v>1.72</v>
      </c>
      <c r="H1705" s="1">
        <f t="shared" ca="1" si="262"/>
        <v>1691.1487182982651</v>
      </c>
      <c r="I1705" s="1">
        <f t="shared" ca="1" si="263"/>
        <v>37.157258679186938</v>
      </c>
      <c r="J1705" s="6">
        <f t="shared" ca="1" si="267"/>
        <v>912494.19358868245</v>
      </c>
      <c r="K1705" s="1">
        <f t="shared" ca="1" si="264"/>
        <v>102.86318234676678</v>
      </c>
      <c r="L1705" s="6">
        <f t="shared" ca="1" si="265"/>
        <v>55501.952968351688</v>
      </c>
      <c r="M1705" s="7">
        <f t="shared" ca="1" si="258"/>
        <v>21.238261139845616</v>
      </c>
      <c r="N1705" s="8">
        <f ca="1">J1705/AVERAGE(L1585:L1704)</f>
        <v>23.456313867189628</v>
      </c>
      <c r="O1705" s="13">
        <f ca="1">1/M1705-(G1705/100-(((E1705/E1585)^(1/10))-1))</f>
        <v>5.4011137971734791E-2</v>
      </c>
      <c r="P1705" s="5">
        <f ca="1">((G1705/G1706+G1705/1200+((1+G1706/1200)^(-119))*(1-G1705/G1706)))</f>
        <v>0.98428092591792593</v>
      </c>
      <c r="Q1705" s="5">
        <f ca="1">Q1704*P1704*E1704/E1705</f>
        <v>51.133956304185233</v>
      </c>
      <c r="R1705" s="10"/>
      <c r="S1705" s="10"/>
      <c r="T1705" s="10"/>
      <c r="U1705" s="10"/>
      <c r="V1705" s="11"/>
      <c r="W1705" s="12"/>
      <c r="X1705" s="12"/>
    </row>
    <row r="1706" spans="1:24" x14ac:dyDescent="0.2">
      <c r="A1706" s="3">
        <v>2013.01</v>
      </c>
      <c r="B1706" s="4">
        <v>1480.4</v>
      </c>
      <c r="C1706" s="1">
        <f ca="1">C1705*2/3+C1708/3</f>
        <v>31.536666666666665</v>
      </c>
      <c r="D1706" s="4">
        <f ca="1">D1705*2/3+D1708/3</f>
        <v>86.906666666666666</v>
      </c>
      <c r="E1706" s="4">
        <v>230.28</v>
      </c>
      <c r="F1706" s="1">
        <f t="shared" ca="1" si="266"/>
        <v>2013.0416666665376</v>
      </c>
      <c r="G1706" s="5">
        <v>1.91</v>
      </c>
      <c r="H1706" s="1">
        <f t="shared" ca="1" si="262"/>
        <v>1755.0531578947368</v>
      </c>
      <c r="I1706" s="1">
        <f t="shared" ca="1" si="263"/>
        <v>37.387548245614028</v>
      </c>
      <c r="J1706" s="6">
        <f t="shared" ca="1" si="267"/>
        <v>948656.25479901221</v>
      </c>
      <c r="K1706" s="1">
        <f t="shared" ca="1" si="264"/>
        <v>103.03014035087719</v>
      </c>
      <c r="L1706" s="6">
        <f t="shared" ca="1" si="265"/>
        <v>55690.727450058192</v>
      </c>
      <c r="M1706" s="7">
        <f t="shared" ca="1" si="258"/>
        <v>21.900475413821805</v>
      </c>
      <c r="N1706" s="8">
        <f ca="1">J1706/AVERAGE(L1586:L1705)</f>
        <v>24.193771416596867</v>
      </c>
      <c r="O1706" s="13">
        <f ca="1">1/M1706-(G1706/100-(((E1706/E1586)^(1/10))-1))</f>
        <v>5.053793823643514E-2</v>
      </c>
      <c r="P1706" s="5">
        <f ca="1">((G1706/G1707+G1706/1200+((1+G1707/1200)^(-119))*(1-G1706/G1707)))</f>
        <v>0.99529370145332274</v>
      </c>
      <c r="Q1706" s="5">
        <f ca="1">Q1705*P1705*E1705/E1706</f>
        <v>50.18177508306858</v>
      </c>
      <c r="R1706" s="10"/>
      <c r="S1706" s="10"/>
      <c r="T1706" s="10"/>
      <c r="U1706" s="10"/>
      <c r="V1706" s="11"/>
      <c r="W1706" s="12"/>
      <c r="X1706" s="12"/>
    </row>
    <row r="1707" spans="1:24" x14ac:dyDescent="0.2">
      <c r="A1707" s="3">
        <v>2013.02</v>
      </c>
      <c r="B1707" s="4">
        <v>1512.31</v>
      </c>
      <c r="C1707" s="1">
        <f ca="1">C1705/3+C1708*2/3</f>
        <v>31.823333333333331</v>
      </c>
      <c r="D1707" s="4">
        <f ca="1">D1705/3+D1708*2/3</f>
        <v>87.303333333333342</v>
      </c>
      <c r="E1707" s="4">
        <v>232.166</v>
      </c>
      <c r="F1707" s="1">
        <f t="shared" ca="1" si="266"/>
        <v>2013.1249999998709</v>
      </c>
      <c r="G1707" s="5">
        <v>1.98</v>
      </c>
      <c r="H1707" s="1">
        <f t="shared" ca="1" si="262"/>
        <v>1778.3188189915834</v>
      </c>
      <c r="I1707" s="1">
        <f t="shared" ca="1" si="263"/>
        <v>37.420920677446304</v>
      </c>
      <c r="J1707" s="6">
        <f t="shared" ca="1" si="267"/>
        <v>962917.59726265853</v>
      </c>
      <c r="K1707" s="1">
        <f t="shared" ca="1" si="264"/>
        <v>102.65961385388043</v>
      </c>
      <c r="L1707" s="6">
        <f t="shared" ca="1" si="265"/>
        <v>55587.75381129155</v>
      </c>
      <c r="M1707" s="7">
        <f t="shared" ca="1" si="258"/>
        <v>22.052724336861939</v>
      </c>
      <c r="N1707" s="8">
        <f ca="1">J1707/AVERAGE(L1587:L1706)</f>
        <v>24.367396962422976</v>
      </c>
      <c r="O1707" s="13">
        <f ca="1">1/M1707-(G1707/100-(((E1707/E1587)^(1/10))-1))</f>
        <v>4.9571974966961675E-2</v>
      </c>
      <c r="P1707" s="5">
        <f ca="1">((G1707/G1708+G1707/1200+((1+G1708/1200)^(-119))*(1-G1707/G1708)))</f>
        <v>1.0034511580252754</v>
      </c>
      <c r="Q1707" s="5">
        <f ca="1">Q1706*P1706*E1706/E1707</f>
        <v>49.539871656185113</v>
      </c>
      <c r="R1707" s="10"/>
      <c r="S1707" s="10"/>
      <c r="T1707" s="10"/>
      <c r="U1707" s="10"/>
      <c r="V1707" s="11"/>
      <c r="W1707" s="12"/>
      <c r="X1707" s="12"/>
    </row>
    <row r="1708" spans="1:24" x14ac:dyDescent="0.2">
      <c r="A1708" s="3">
        <v>2013.03</v>
      </c>
      <c r="B1708" s="4">
        <v>1550.83</v>
      </c>
      <c r="C1708" s="1">
        <v>32.11</v>
      </c>
      <c r="D1708" s="4">
        <v>87.7</v>
      </c>
      <c r="E1708" s="4">
        <v>232.773</v>
      </c>
      <c r="F1708" s="1">
        <f t="shared" ca="1" si="266"/>
        <v>2013.2083333332041</v>
      </c>
      <c r="G1708" s="5">
        <v>1.96</v>
      </c>
      <c r="H1708" s="1">
        <f t="shared" ca="1" si="262"/>
        <v>1818.8588989702414</v>
      </c>
      <c r="I1708" s="1">
        <f t="shared" ca="1" si="263"/>
        <v>37.659549561160439</v>
      </c>
      <c r="J1708" s="6">
        <f t="shared" ca="1" si="267"/>
        <v>986568.40509578597</v>
      </c>
      <c r="K1708" s="1">
        <f t="shared" ca="1" si="264"/>
        <v>102.85713162609065</v>
      </c>
      <c r="L1708" s="6">
        <f t="shared" ca="1" si="265"/>
        <v>55790.801781562397</v>
      </c>
      <c r="M1708" s="7">
        <f t="shared" ca="1" si="258"/>
        <v>22.419207114602575</v>
      </c>
      <c r="N1708" s="8">
        <f ca="1">J1708/AVERAGE(L1588:L1707)</f>
        <v>24.777200805369691</v>
      </c>
      <c r="O1708" s="13">
        <f ca="1">1/M1708-(G1708/100-(((E1708/E1588)^(1/10))-1))</f>
        <v>4.8684797595349022E-2</v>
      </c>
      <c r="P1708" s="5">
        <f ca="1">((G1708/G1709+G1708/1200+((1+G1709/1200)^(-119))*(1-G1708/G1709)))</f>
        <v>1.019820122666715</v>
      </c>
      <c r="Q1708" s="5">
        <f ca="1">Q1707*P1707*E1707/E1708</f>
        <v>49.581211079830545</v>
      </c>
      <c r="R1708" s="10"/>
      <c r="S1708" s="10"/>
      <c r="T1708" s="10"/>
      <c r="U1708" s="10"/>
      <c r="V1708" s="11"/>
      <c r="W1708" s="12"/>
      <c r="X1708" s="12"/>
    </row>
    <row r="1709" spans="1:24" x14ac:dyDescent="0.2">
      <c r="A1709" s="3">
        <v>2013.04</v>
      </c>
      <c r="B1709" s="4">
        <v>1570.7</v>
      </c>
      <c r="C1709" s="1">
        <f ca="1">C1708*2/3+C1711/3</f>
        <v>32.49666666666667</v>
      </c>
      <c r="D1709" s="4">
        <f ca="1">D1708*2/3+D1711/3</f>
        <v>88.783333333333331</v>
      </c>
      <c r="E1709" s="4">
        <v>232.53100000000001</v>
      </c>
      <c r="F1709" s="1">
        <f t="shared" ca="1" si="266"/>
        <v>2013.2916666665374</v>
      </c>
      <c r="G1709" s="5">
        <v>1.76</v>
      </c>
      <c r="H1709" s="1">
        <f t="shared" ca="1" si="262"/>
        <v>1844.0801961888951</v>
      </c>
      <c r="I1709" s="1">
        <f t="shared" ca="1" si="263"/>
        <v>38.152708628096896</v>
      </c>
      <c r="J1709" s="6">
        <f t="shared" ca="1" si="267"/>
        <v>1001973.241096218</v>
      </c>
      <c r="K1709" s="1">
        <f t="shared" ca="1" si="264"/>
        <v>104.23606465374507</v>
      </c>
      <c r="L1709" s="6">
        <f t="shared" ca="1" si="265"/>
        <v>56636.228595738132</v>
      </c>
      <c r="M1709" s="7">
        <f t="shared" ca="1" si="258"/>
        <v>22.595655396105585</v>
      </c>
      <c r="N1709" s="8">
        <f ca="1">J1709/AVERAGE(L1589:L1708)</f>
        <v>24.976932098870432</v>
      </c>
      <c r="O1709" s="13">
        <f ca="1">1/M1709-(G1709/100-(((E1709/E1589)^(1/10))-1))</f>
        <v>5.045254718824474E-2</v>
      </c>
      <c r="P1709" s="5">
        <f ca="1">((G1709/G1710+G1709/1200+((1+G1710/1200)^(-119))*(1-G1709/G1710)))</f>
        <v>0.98613460955449705</v>
      </c>
      <c r="Q1709" s="5">
        <f ca="1">Q1708*P1708*E1708/E1709</f>
        <v>50.616539718281743</v>
      </c>
      <c r="R1709" s="10"/>
      <c r="S1709" s="10"/>
      <c r="T1709" s="10"/>
      <c r="U1709" s="10"/>
      <c r="V1709" s="11"/>
      <c r="W1709" s="12"/>
      <c r="X1709" s="12"/>
    </row>
    <row r="1710" spans="1:24" x14ac:dyDescent="0.2">
      <c r="A1710" s="3">
        <v>2013.05</v>
      </c>
      <c r="B1710" s="4">
        <v>1639.84</v>
      </c>
      <c r="C1710" s="1">
        <f ca="1">C1708/3+C1711*2/3</f>
        <v>32.88333333333334</v>
      </c>
      <c r="D1710" s="4">
        <f ca="1">D1708/3+D1711*2/3</f>
        <v>89.866666666666674</v>
      </c>
      <c r="E1710" s="4">
        <v>232.94499999999999</v>
      </c>
      <c r="F1710" s="1">
        <f t="shared" ca="1" si="266"/>
        <v>2013.3749999998706</v>
      </c>
      <c r="G1710" s="5">
        <v>1.93</v>
      </c>
      <c r="H1710" s="1">
        <f t="shared" ca="1" si="262"/>
        <v>1921.832361802142</v>
      </c>
      <c r="I1710" s="1">
        <f t="shared" ca="1" si="263"/>
        <v>38.538061130309735</v>
      </c>
      <c r="J1710" s="6">
        <f t="shared" ca="1" si="267"/>
        <v>1045964.5120384662</v>
      </c>
      <c r="K1710" s="1">
        <f t="shared" ca="1" si="264"/>
        <v>105.32043873017237</v>
      </c>
      <c r="L1710" s="6">
        <f t="shared" ca="1" si="265"/>
        <v>57321.04604627494</v>
      </c>
      <c r="M1710" s="7">
        <f t="shared" ca="1" si="258"/>
        <v>23.411841781842398</v>
      </c>
      <c r="N1710" s="8">
        <f ca="1">J1710/AVERAGE(L1590:L1709)</f>
        <v>25.881910504712486</v>
      </c>
      <c r="O1710" s="13">
        <f ca="1">1/M1710-(G1710/100-(((E1710/E1590)^(1/10))-1))</f>
        <v>4.7559095488884817E-2</v>
      </c>
      <c r="P1710" s="5">
        <f ca="1">((G1710/G1711+G1710/1200+((1+G1711/1200)^(-119))*(1-G1710/G1711)))</f>
        <v>0.96882821841789979</v>
      </c>
      <c r="Q1710" s="5">
        <f ca="1">Q1709*P1709*E1709/E1710</f>
        <v>49.826011014749959</v>
      </c>
      <c r="R1710" s="10"/>
      <c r="S1710" s="10"/>
      <c r="T1710" s="10"/>
      <c r="U1710" s="10"/>
      <c r="V1710" s="11"/>
      <c r="W1710" s="12"/>
      <c r="X1710" s="12"/>
    </row>
    <row r="1711" spans="1:24" x14ac:dyDescent="0.2">
      <c r="A1711" s="3">
        <v>2013.06</v>
      </c>
      <c r="B1711" s="4">
        <v>1618.77</v>
      </c>
      <c r="C1711" s="1">
        <v>33.270000000000003</v>
      </c>
      <c r="D1711" s="4">
        <v>90.95</v>
      </c>
      <c r="E1711" s="4">
        <v>233.50399999999999</v>
      </c>
      <c r="F1711" s="1">
        <f t="shared" ca="1" si="266"/>
        <v>2013.4583333332039</v>
      </c>
      <c r="G1711" s="5">
        <v>2.2999999999999998</v>
      </c>
      <c r="H1711" s="1">
        <f t="shared" ca="1" si="262"/>
        <v>1892.5974129351102</v>
      </c>
      <c r="I1711" s="1">
        <f t="shared" ca="1" si="263"/>
        <v>38.89787673872825</v>
      </c>
      <c r="J1711" s="6">
        <f t="shared" ca="1" si="267"/>
        <v>1031817.4738551689</v>
      </c>
      <c r="K1711" s="1">
        <f t="shared" ca="1" si="264"/>
        <v>106.33489297827875</v>
      </c>
      <c r="L1711" s="6">
        <f t="shared" ca="1" si="265"/>
        <v>57972.287135990664</v>
      </c>
      <c r="M1711" s="7">
        <f t="shared" ca="1" si="258"/>
        <v>22.925333173915323</v>
      </c>
      <c r="N1711" s="8">
        <f ca="1">J1711/AVERAGE(L1591:L1710)</f>
        <v>25.347211669351648</v>
      </c>
      <c r="O1711" s="13">
        <f ca="1">1/M1711-(G1711/100-(((E1711/E1591)^(1/10))-1))</f>
        <v>4.4899452656777167E-2</v>
      </c>
      <c r="P1711" s="5">
        <f ca="1">((G1711/G1712+G1711/1200+((1+G1712/1200)^(-119))*(1-G1711/G1712)))</f>
        <v>0.97744062666193965</v>
      </c>
      <c r="Q1711" s="5">
        <f ca="1">Q1710*P1710*E1710/E1711</f>
        <v>48.157282063143434</v>
      </c>
      <c r="R1711" s="10"/>
      <c r="S1711" s="10"/>
      <c r="T1711" s="10"/>
      <c r="U1711" s="10"/>
      <c r="V1711" s="11"/>
      <c r="W1711" s="12"/>
      <c r="X1711" s="12"/>
    </row>
    <row r="1712" spans="1:24" x14ac:dyDescent="0.2">
      <c r="A1712" s="3">
        <v>2013.07</v>
      </c>
      <c r="B1712" s="4">
        <v>1668.68</v>
      </c>
      <c r="C1712" s="1">
        <f ca="1">C1711*2/3+C1714/3</f>
        <v>33.646666666666668</v>
      </c>
      <c r="D1712" s="4">
        <f ca="1">D1711*2/3+D1714/3</f>
        <v>92.09</v>
      </c>
      <c r="E1712" s="4">
        <v>233.596</v>
      </c>
      <c r="F1712" s="1">
        <f t="shared" ca="1" si="266"/>
        <v>2013.5416666665371</v>
      </c>
      <c r="G1712" s="5">
        <v>2.58</v>
      </c>
      <c r="H1712" s="1">
        <f t="shared" ca="1" si="262"/>
        <v>1950.1817070497784</v>
      </c>
      <c r="I1712" s="1">
        <f t="shared" ca="1" si="263"/>
        <v>39.322766400109586</v>
      </c>
      <c r="J1712" s="6">
        <f t="shared" ca="1" si="267"/>
        <v>1064998.1388232869</v>
      </c>
      <c r="K1712" s="1">
        <f t="shared" ca="1" si="264"/>
        <v>107.62532864432609</v>
      </c>
      <c r="L1712" s="6">
        <f t="shared" ca="1" si="265"/>
        <v>58774.407678066775</v>
      </c>
      <c r="M1712" s="7">
        <f t="shared" ca="1" si="258"/>
        <v>23.492460177159636</v>
      </c>
      <c r="N1712" s="8">
        <f ca="1">J1712/AVERAGE(L1592:L1711)</f>
        <v>25.976012306614173</v>
      </c>
      <c r="O1712" s="13">
        <f ca="1">1/M1712-(G1712/100-(((E1712/E1592)^(1/10))-1))</f>
        <v>4.097532873190432E-2</v>
      </c>
      <c r="P1712" s="5">
        <f ca="1">((G1712/G1713+G1712/1200+((1+G1713/1200)^(-119))*(1-G1712/G1713)))</f>
        <v>0.98827007178827742</v>
      </c>
      <c r="Q1712" s="5">
        <f ca="1">Q1711*P1711*E1711/E1712</f>
        <v>47.052345450094542</v>
      </c>
      <c r="R1712" s="10"/>
      <c r="S1712" s="10"/>
      <c r="T1712" s="10"/>
      <c r="U1712" s="10"/>
      <c r="V1712" s="11"/>
      <c r="W1712" s="12"/>
      <c r="X1712" s="12"/>
    </row>
    <row r="1713" spans="1:24" x14ac:dyDescent="0.2">
      <c r="A1713" s="3">
        <v>2013.08</v>
      </c>
      <c r="B1713" s="4">
        <v>1670.09</v>
      </c>
      <c r="C1713" s="1">
        <f ca="1">C1711/3+C1714*2/3</f>
        <v>34.023333333333333</v>
      </c>
      <c r="D1713" s="4">
        <f ca="1">D1711/3+D1714*2/3</f>
        <v>93.23</v>
      </c>
      <c r="E1713" s="4">
        <v>233.87700000000001</v>
      </c>
      <c r="F1713" s="1">
        <f t="shared" ca="1" si="266"/>
        <v>2013.6249999998704</v>
      </c>
      <c r="G1713" s="5">
        <v>2.74</v>
      </c>
      <c r="H1713" s="1">
        <f t="shared" ca="1" si="262"/>
        <v>1949.4844737618489</v>
      </c>
      <c r="I1713" s="1">
        <f t="shared" ca="1" si="263"/>
        <v>39.715201024470126</v>
      </c>
      <c r="J1713" s="6">
        <f t="shared" ca="1" si="267"/>
        <v>1066424.7575671419</v>
      </c>
      <c r="K1713" s="1">
        <f t="shared" ca="1" si="264"/>
        <v>108.82673238497158</v>
      </c>
      <c r="L1713" s="6">
        <f t="shared" ca="1" si="265"/>
        <v>59531.390612472765</v>
      </c>
      <c r="M1713" s="7">
        <f t="shared" ca="1" si="258"/>
        <v>23.35664909491609</v>
      </c>
      <c r="N1713" s="8">
        <f ca="1">J1713/AVERAGE(L1593:L1712)</f>
        <v>25.827397250944166</v>
      </c>
      <c r="O1713" s="13">
        <f ca="1">1/M1713-(G1713/100-(((E1713/E1593)^(1/10))-1))</f>
        <v>3.9356890135809071E-2</v>
      </c>
      <c r="P1713" s="5">
        <f ca="1">((G1713/G1714+G1713/1200+((1+G1714/1200)^(-119))*(1-G1713/G1714)))</f>
        <v>0.99623107360015073</v>
      </c>
      <c r="Q1713" s="5">
        <f ca="1">Q1712*P1712*E1712/E1713</f>
        <v>46.444555194675061</v>
      </c>
      <c r="R1713" s="10"/>
      <c r="S1713" s="10"/>
      <c r="T1713" s="10"/>
      <c r="U1713" s="10"/>
      <c r="V1713" s="11"/>
      <c r="W1713" s="12"/>
      <c r="X1713" s="12"/>
    </row>
    <row r="1714" spans="1:24" x14ac:dyDescent="0.2">
      <c r="A1714" s="3">
        <v>2013.09</v>
      </c>
      <c r="B1714" s="4">
        <v>1687.17</v>
      </c>
      <c r="C1714" s="1">
        <v>34.4</v>
      </c>
      <c r="D1714" s="4">
        <v>94.37</v>
      </c>
      <c r="E1714" s="4">
        <v>234.149</v>
      </c>
      <c r="F1714" s="1">
        <f t="shared" ca="1" si="266"/>
        <v>2013.7083333332037</v>
      </c>
      <c r="G1714" s="5">
        <v>2.81</v>
      </c>
      <c r="H1714" s="1">
        <f t="shared" ca="1" si="262"/>
        <v>1967.134053572725</v>
      </c>
      <c r="I1714" s="1">
        <f t="shared" ca="1" si="263"/>
        <v>40.108235354411072</v>
      </c>
      <c r="J1714" s="6">
        <f t="shared" ca="1" si="267"/>
        <v>1077907.9558704009</v>
      </c>
      <c r="K1714" s="1">
        <f t="shared" ca="1" si="264"/>
        <v>110.02948169755156</v>
      </c>
      <c r="L1714" s="6">
        <f t="shared" ca="1" si="265"/>
        <v>60291.597050380071</v>
      </c>
      <c r="M1714" s="7">
        <f t="shared" ca="1" si="258"/>
        <v>23.442287167960593</v>
      </c>
      <c r="N1714" s="8">
        <f ca="1">J1714/AVERAGE(L1594:L1713)</f>
        <v>25.923107076121422</v>
      </c>
      <c r="O1714" s="13">
        <f ca="1">1/M1714-(G1714/100-(((E1714/E1594)^(1/10))-1))</f>
        <v>3.8287251690726415E-2</v>
      </c>
      <c r="P1714" s="5">
        <f ca="1">((G1714/G1715+G1714/1200+((1+G1715/1200)^(-119))*(1-G1714/G1715)))</f>
        <v>1.0189187020214248</v>
      </c>
      <c r="Q1714" s="5">
        <f ca="1">Q1713*P1713*E1713/E1714</f>
        <v>46.215759948362788</v>
      </c>
      <c r="R1714" s="10"/>
      <c r="S1714" s="10"/>
      <c r="T1714" s="10"/>
      <c r="U1714" s="10"/>
      <c r="V1714" s="11"/>
      <c r="W1714" s="12"/>
      <c r="X1714" s="12"/>
    </row>
    <row r="1715" spans="1:24" x14ac:dyDescent="0.2">
      <c r="A1715" s="3">
        <v>2013.1</v>
      </c>
      <c r="B1715" s="4">
        <v>1720.03</v>
      </c>
      <c r="C1715" s="1">
        <f ca="1">C1714*2/3+C1717/3</f>
        <v>34.596666666666664</v>
      </c>
      <c r="D1715" s="4">
        <f ca="1">D1714*2/3+D1717/3</f>
        <v>96.313333333333333</v>
      </c>
      <c r="E1715" s="4">
        <v>233.54599999999999</v>
      </c>
      <c r="F1715" s="1">
        <f t="shared" ca="1" si="266"/>
        <v>2013.7916666665369</v>
      </c>
      <c r="G1715" s="5">
        <v>2.62</v>
      </c>
      <c r="H1715" s="1">
        <f t="shared" ca="1" si="262"/>
        <v>2010.6246738972193</v>
      </c>
      <c r="I1715" s="1">
        <f t="shared" ca="1" si="263"/>
        <v>40.441685107002471</v>
      </c>
      <c r="J1715" s="6">
        <f t="shared" ca="1" si="267"/>
        <v>1103585.711150428</v>
      </c>
      <c r="K1715" s="1">
        <f t="shared" ca="1" si="264"/>
        <v>112.58522492356967</v>
      </c>
      <c r="L1715" s="6">
        <f t="shared" ca="1" si="265"/>
        <v>61795.444532906346</v>
      </c>
      <c r="M1715" s="7">
        <f t="shared" ca="1" si="258"/>
        <v>23.83473788763143</v>
      </c>
      <c r="N1715" s="8">
        <f ca="1">J1715/AVERAGE(L1595:L1714)</f>
        <v>26.356918954589567</v>
      </c>
      <c r="O1715" s="13">
        <f ca="1">1/M1715-(G1715/100-(((E1715/E1595)^(1/10))-1))</f>
        <v>3.9331513230855569E-2</v>
      </c>
      <c r="P1715" s="5">
        <f ca="1">((G1715/G1716+G1715/1200+((1+G1716/1200)^(-119))*(1-G1715/G1716)))</f>
        <v>0.99350010533486743</v>
      </c>
      <c r="Q1715" s="5">
        <f ca="1">Q1714*P1714*E1714/E1715</f>
        <v>47.211685603120436</v>
      </c>
      <c r="R1715" s="10"/>
      <c r="S1715" s="10"/>
      <c r="T1715" s="10"/>
      <c r="U1715" s="10"/>
      <c r="V1715" s="11"/>
      <c r="W1715" s="12"/>
      <c r="X1715" s="12"/>
    </row>
    <row r="1716" spans="1:24" x14ac:dyDescent="0.2">
      <c r="A1716" s="3">
        <v>2013.11</v>
      </c>
      <c r="B1716" s="4">
        <v>1783.54</v>
      </c>
      <c r="C1716" s="1">
        <f ca="1">C1714/3+C1717*2/3</f>
        <v>34.793333333333337</v>
      </c>
      <c r="D1716" s="4">
        <f ca="1">D1714/3+D1717*2/3</f>
        <v>98.256666666666661</v>
      </c>
      <c r="E1716" s="4">
        <v>233.06899999999999</v>
      </c>
      <c r="F1716" s="1">
        <f t="shared" ca="1" si="266"/>
        <v>2013.8749999998702</v>
      </c>
      <c r="G1716" s="5">
        <v>2.72</v>
      </c>
      <c r="H1716" s="1">
        <f t="shared" ca="1" si="262"/>
        <v>2089.1314186785885</v>
      </c>
      <c r="I1716" s="1">
        <f t="shared" ca="1" si="263"/>
        <v>40.754816728093402</v>
      </c>
      <c r="J1716" s="6">
        <f t="shared" ca="1" si="267"/>
        <v>1148540.3757677982</v>
      </c>
      <c r="K1716" s="1">
        <f t="shared" ca="1" si="264"/>
        <v>115.09194603314897</v>
      </c>
      <c r="L1716" s="6">
        <f t="shared" ca="1" si="265"/>
        <v>63274.021807766927</v>
      </c>
      <c r="M1716" s="7">
        <f t="shared" ca="1" si="258"/>
        <v>24.642077092412041</v>
      </c>
      <c r="N1716" s="8">
        <f ca="1">J1716/AVERAGE(L1596:L1715)</f>
        <v>27.246316008132872</v>
      </c>
      <c r="O1716" s="13">
        <f ca="1">1/M1716-(G1716/100-(((E1716/E1596)^(1/10))-1))</f>
        <v>3.7024686012149421E-2</v>
      </c>
      <c r="P1716" s="5">
        <f ca="1">((G1716/G1717+G1716/1200+((1+G1717/1200)^(-119))*(1-G1716/G1717)))</f>
        <v>0.98677017693488689</v>
      </c>
      <c r="Q1716" s="5">
        <f ca="1">Q1715*P1715*E1715/E1716</f>
        <v>47.000810211486936</v>
      </c>
      <c r="R1716" s="10"/>
      <c r="S1716" s="10"/>
      <c r="T1716" s="10"/>
      <c r="U1716" s="10"/>
      <c r="V1716" s="11"/>
      <c r="W1716" s="12"/>
      <c r="X1716" s="12"/>
    </row>
    <row r="1717" spans="1:24" x14ac:dyDescent="0.2">
      <c r="A1717" s="3">
        <v>2013.12</v>
      </c>
      <c r="B1717" s="4">
        <v>1807.78</v>
      </c>
      <c r="C1717" s="1">
        <v>34.99</v>
      </c>
      <c r="D1717" s="4">
        <v>100.2</v>
      </c>
      <c r="E1717" s="4">
        <v>233.04900000000001</v>
      </c>
      <c r="F1717" s="1">
        <f t="shared" ca="1" si="266"/>
        <v>2013.9583333332034</v>
      </c>
      <c r="G1717" s="5">
        <v>2.9</v>
      </c>
      <c r="H1717" s="1">
        <f t="shared" ca="1" si="262"/>
        <v>2117.706419422525</v>
      </c>
      <c r="I1717" s="1">
        <f t="shared" ca="1" si="263"/>
        <v>40.988697527129489</v>
      </c>
      <c r="J1717" s="6">
        <f t="shared" ca="1" si="267"/>
        <v>1166127.89544312</v>
      </c>
      <c r="K1717" s="1">
        <f t="shared" ca="1" si="264"/>
        <v>117.37832215542655</v>
      </c>
      <c r="L1717" s="6">
        <f t="shared" ca="1" si="265"/>
        <v>64635.085642832986</v>
      </c>
      <c r="M1717" s="7">
        <f t="shared" ca="1" si="258"/>
        <v>24.861869296461933</v>
      </c>
      <c r="N1717" s="8">
        <f ca="1">J1717/AVERAGE(L1597:L1716)</f>
        <v>27.483753598662712</v>
      </c>
      <c r="O1717" s="13">
        <f ca="1">1/M1717-(G1717/100-(((E1717/E1597)^(1/10))-1))</f>
        <v>3.4968173305041088E-2</v>
      </c>
      <c r="P1717" s="5">
        <f ca="1">((G1717/G1718+G1717/1200+((1+G1718/1200)^(-119))*(1-G1717/G1718)))</f>
        <v>1.0058668846418555</v>
      </c>
      <c r="Q1717" s="5">
        <f ca="1">Q1716*P1716*E1716/E1717</f>
        <v>46.382978001290546</v>
      </c>
      <c r="R1717" s="10"/>
      <c r="S1717" s="10"/>
      <c r="T1717" s="10"/>
      <c r="U1717" s="10"/>
      <c r="V1717" s="11"/>
      <c r="W1717" s="12"/>
      <c r="X1717" s="12"/>
    </row>
    <row r="1718" spans="1:24" x14ac:dyDescent="0.2">
      <c r="A1718" s="3">
        <v>2014.01</v>
      </c>
      <c r="B1718" s="4">
        <v>1822.36</v>
      </c>
      <c r="C1718" s="1">
        <f ca="1">C1717*2/3+C1720/3</f>
        <v>35.403333333333336</v>
      </c>
      <c r="D1718" s="4">
        <f ca="1">D1717*2/3+D1720/3</f>
        <v>100.41666666666666</v>
      </c>
      <c r="E1718" s="4">
        <v>233.916</v>
      </c>
      <c r="F1718" s="1">
        <f t="shared" ca="1" si="266"/>
        <v>2014.0416666665367</v>
      </c>
      <c r="G1718" s="5">
        <v>2.86</v>
      </c>
      <c r="H1718" s="1">
        <f t="shared" ca="1" si="262"/>
        <v>2126.8735233160619</v>
      </c>
      <c r="I1718" s="1">
        <f t="shared" ca="1" si="263"/>
        <v>41.319175302245256</v>
      </c>
      <c r="J1718" s="6">
        <f t="shared" ca="1" si="267"/>
        <v>1173071.8714103256</v>
      </c>
      <c r="K1718" s="1">
        <f t="shared" ca="1" si="264"/>
        <v>117.19613557858375</v>
      </c>
      <c r="L1718" s="6">
        <f t="shared" ca="1" si="265"/>
        <v>64639.240922459627</v>
      </c>
      <c r="M1718" s="7">
        <f t="shared" ca="1" si="258"/>
        <v>24.859609093632699</v>
      </c>
      <c r="N1718" s="8">
        <f ca="1">J1718/AVERAGE(L1598:L1717)</f>
        <v>27.474102609349313</v>
      </c>
      <c r="O1718" s="13">
        <f ca="1">1/M1718-(G1718/100-(((E1718/E1598)^(1/10))-1))</f>
        <v>3.5253275788467729E-2</v>
      </c>
      <c r="P1718" s="5">
        <f ca="1">((G1718/G1719+G1718/1200+((1+G1719/1200)^(-119))*(1-G1718/G1719)))</f>
        <v>1.0154143860838949</v>
      </c>
      <c r="Q1718" s="5">
        <f ca="1">Q1717*P1717*E1717/E1718</f>
        <v>46.482176374067258</v>
      </c>
      <c r="R1718" s="10"/>
      <c r="S1718" s="10"/>
      <c r="T1718" s="10"/>
      <c r="U1718" s="10"/>
      <c r="V1718" s="11"/>
      <c r="W1718" s="12"/>
      <c r="X1718" s="12"/>
    </row>
    <row r="1719" spans="1:24" x14ac:dyDescent="0.2">
      <c r="A1719" s="3">
        <v>2014.02</v>
      </c>
      <c r="B1719" s="4">
        <v>1817.04</v>
      </c>
      <c r="C1719" s="1">
        <f ca="1">C1717/3+C1720*2/3</f>
        <v>35.816666666666663</v>
      </c>
      <c r="D1719" s="4">
        <f ca="1">D1717/3+D1720*2/3</f>
        <v>100.63333333333333</v>
      </c>
      <c r="E1719" s="4">
        <v>234.78100000000001</v>
      </c>
      <c r="F1719" s="1">
        <f t="shared" ca="1" si="266"/>
        <v>2014.1249999998699</v>
      </c>
      <c r="G1719" s="5">
        <v>2.71</v>
      </c>
      <c r="H1719" s="1">
        <f t="shared" ca="1" si="262"/>
        <v>2112.851428011636</v>
      </c>
      <c r="I1719" s="1">
        <f t="shared" ca="1" si="263"/>
        <v>41.647567094441193</v>
      </c>
      <c r="J1719" s="6">
        <f t="shared" ca="1" si="267"/>
        <v>1167252.2369461374</v>
      </c>
      <c r="K1719" s="1">
        <f t="shared" ca="1" si="264"/>
        <v>117.01629135236665</v>
      </c>
      <c r="L1719" s="6">
        <f t="shared" ca="1" si="265"/>
        <v>64646.063622528745</v>
      </c>
      <c r="M1719" s="7">
        <f t="shared" ca="1" si="258"/>
        <v>24.590930877894117</v>
      </c>
      <c r="N1719" s="8">
        <f ca="1">J1719/AVERAGE(L1599:L1718)</f>
        <v>27.170675136889439</v>
      </c>
      <c r="O1719" s="13">
        <f ca="1">1/M1719-(G1719/100-(((E1719/E1599)^(1/10))-1))</f>
        <v>3.7019397023219075E-2</v>
      </c>
      <c r="P1719" s="5">
        <f ca="1">((G1719/G1720+G1719/1200+((1+G1720/1200)^(-119))*(1-G1719/G1720)))</f>
        <v>1.0013900105334868</v>
      </c>
      <c r="Q1719" s="5">
        <f ca="1">Q1718*P1718*E1718/E1719</f>
        <v>47.024777256091646</v>
      </c>
      <c r="R1719" s="10"/>
      <c r="S1719" s="10"/>
      <c r="T1719" s="10"/>
      <c r="U1719" s="10"/>
      <c r="V1719" s="11"/>
      <c r="W1719" s="12"/>
      <c r="X1719" s="12"/>
    </row>
    <row r="1720" spans="1:24" x14ac:dyDescent="0.2">
      <c r="A1720" s="3">
        <v>2014.03</v>
      </c>
      <c r="B1720" s="4">
        <v>1863.52</v>
      </c>
      <c r="C1720" s="1">
        <v>36.229999999999997</v>
      </c>
      <c r="D1720" s="4">
        <v>100.85</v>
      </c>
      <c r="E1720" s="4">
        <v>236.29300000000001</v>
      </c>
      <c r="F1720" s="1">
        <f t="shared" ca="1" si="266"/>
        <v>2014.2083333332032</v>
      </c>
      <c r="G1720" s="5">
        <v>2.72</v>
      </c>
      <c r="H1720" s="1">
        <f t="shared" ca="1" si="262"/>
        <v>2153.032677904127</v>
      </c>
      <c r="I1720" s="1">
        <f t="shared" ca="1" si="263"/>
        <v>41.858619129639891</v>
      </c>
      <c r="J1720" s="6">
        <f t="shared" ca="1" si="267"/>
        <v>1191377.5889289556</v>
      </c>
      <c r="K1720" s="1">
        <f t="shared" ca="1" si="264"/>
        <v>116.51785093083585</v>
      </c>
      <c r="L1720" s="6">
        <f t="shared" ca="1" si="265"/>
        <v>64474.988110396014</v>
      </c>
      <c r="M1720" s="7">
        <f t="shared" ca="1" si="258"/>
        <v>24.956039153965371</v>
      </c>
      <c r="N1720" s="8">
        <f ca="1">J1720/AVERAGE(L1600:L1719)</f>
        <v>27.566812365082878</v>
      </c>
      <c r="O1720" s="13">
        <f ca="1">1/M1720-(G1720/100-(((E1720/E1600)^(1/10))-1))</f>
        <v>3.6323988184061094E-2</v>
      </c>
      <c r="P1720" s="5">
        <f ca="1">((G1720/G1721+G1720/1200+((1+G1721/1200)^(-119))*(1-G1720/G1721)))</f>
        <v>1.0031354035167042</v>
      </c>
      <c r="Q1720" s="5">
        <f ca="1">Q1719*P1719*E1719/E1720</f>
        <v>46.788820125589524</v>
      </c>
      <c r="R1720" s="10"/>
      <c r="S1720" s="10"/>
      <c r="T1720" s="10"/>
      <c r="U1720" s="10"/>
      <c r="V1720" s="11"/>
      <c r="W1720" s="12"/>
      <c r="X1720" s="12"/>
    </row>
    <row r="1721" spans="1:24" x14ac:dyDescent="0.2">
      <c r="A1721" s="3">
        <v>2014.04</v>
      </c>
      <c r="B1721" s="4">
        <v>1864.26</v>
      </c>
      <c r="C1721" s="1">
        <f ca="1">C1720*2/3+C1723/3</f>
        <v>36.61333333333333</v>
      </c>
      <c r="D1721" s="4">
        <f ca="1">D1720*2/3+D1723/3</f>
        <v>101.60666666666667</v>
      </c>
      <c r="E1721" s="4">
        <v>237.072</v>
      </c>
      <c r="F1721" s="1">
        <f t="shared" ca="1" si="266"/>
        <v>2014.2916666665365</v>
      </c>
      <c r="G1721" s="5">
        <v>2.71</v>
      </c>
      <c r="H1721" s="1">
        <f t="shared" ca="1" si="262"/>
        <v>2146.8101369204292</v>
      </c>
      <c r="I1721" s="1">
        <f t="shared" ca="1" si="263"/>
        <v>42.162506917729623</v>
      </c>
      <c r="J1721" s="6">
        <f t="shared" ca="1" si="267"/>
        <v>1189878.5683051373</v>
      </c>
      <c r="K1721" s="1">
        <f t="shared" ca="1" si="264"/>
        <v>117.00633065060404</v>
      </c>
      <c r="L1721" s="6">
        <f t="shared" ca="1" si="265"/>
        <v>64851.252005401955</v>
      </c>
      <c r="M1721" s="7">
        <f t="shared" ca="1" si="258"/>
        <v>24.786315396962625</v>
      </c>
      <c r="N1721" s="8">
        <f ca="1">J1721/AVERAGE(L1601:L1720)</f>
        <v>27.372610571113693</v>
      </c>
      <c r="O1721" s="13">
        <f ca="1">1/M1721-(G1721/100-(((E1721/E1601)^(1/10))-1))</f>
        <v>3.6708065945364916E-2</v>
      </c>
      <c r="P1721" s="5">
        <f ca="1">((G1721/G1722+G1721/1200+((1+G1722/1200)^(-119))*(1-G1721/G1722)))</f>
        <v>1.0153830378430897</v>
      </c>
      <c r="Q1721" s="5">
        <f ca="1">Q1720*P1720*E1720/E1721</f>
        <v>46.781295512448587</v>
      </c>
      <c r="R1721" s="10"/>
      <c r="S1721" s="10"/>
      <c r="T1721" s="10"/>
      <c r="U1721" s="10"/>
      <c r="V1721" s="11"/>
      <c r="W1721" s="12"/>
      <c r="X1721" s="12"/>
    </row>
    <row r="1722" spans="1:24" x14ac:dyDescent="0.2">
      <c r="A1722" s="3">
        <v>2014.05</v>
      </c>
      <c r="B1722" s="4">
        <v>1889.77</v>
      </c>
      <c r="C1722" s="1">
        <f ca="1">C1720/3+C1723*2/3</f>
        <v>36.99666666666667</v>
      </c>
      <c r="D1722" s="4">
        <f ca="1">D1720/3+D1723*2/3</f>
        <v>102.36333333333334</v>
      </c>
      <c r="E1722" s="4">
        <v>237.9</v>
      </c>
      <c r="F1722" s="1">
        <f t="shared" ca="1" si="266"/>
        <v>2014.3749999998697</v>
      </c>
      <c r="G1722" s="5">
        <v>2.56</v>
      </c>
      <c r="H1722" s="1">
        <f t="shared" ca="1" si="262"/>
        <v>2168.6123552332911</v>
      </c>
      <c r="I1722" s="1">
        <f t="shared" ca="1" si="263"/>
        <v>42.455657797393869</v>
      </c>
      <c r="J1722" s="6">
        <f t="shared" ca="1" si="267"/>
        <v>1203923.4753215869</v>
      </c>
      <c r="K1722" s="1">
        <f t="shared" ca="1" si="264"/>
        <v>117.46741105506516</v>
      </c>
      <c r="L1722" s="6">
        <f t="shared" ca="1" si="265"/>
        <v>65213.025930228927</v>
      </c>
      <c r="M1722" s="7">
        <f t="shared" ref="M1722:M1785" ca="1" si="268">H1722/AVERAGE(K1602:K1721)</f>
        <v>24.943274109902571</v>
      </c>
      <c r="N1722" s="8">
        <f ca="1">J1722/AVERAGE(L1602:L1721)</f>
        <v>27.538632386895781</v>
      </c>
      <c r="O1722" s="13">
        <f ca="1">1/M1722-(G1722/100-(((E1722/E1602)^(1/10))-1))</f>
        <v>3.7713962344599727E-2</v>
      </c>
      <c r="P1722" s="5">
        <f ca="1">((G1722/G1723+G1722/1200+((1+G1723/1200)^(-119))*(1-G1722/G1723)))</f>
        <v>0.99864009586182401</v>
      </c>
      <c r="Q1722" s="5">
        <f ca="1">Q1721*P1721*E1721/E1722</f>
        <v>47.335609137407339</v>
      </c>
      <c r="R1722" s="10"/>
      <c r="S1722" s="10"/>
      <c r="T1722" s="10"/>
      <c r="U1722" s="10"/>
      <c r="V1722" s="11"/>
      <c r="W1722" s="12"/>
      <c r="X1722" s="12"/>
    </row>
    <row r="1723" spans="1:24" x14ac:dyDescent="0.2">
      <c r="A1723" s="3">
        <v>2014.06</v>
      </c>
      <c r="B1723" s="4">
        <v>1947.09</v>
      </c>
      <c r="C1723" s="1">
        <v>37.380000000000003</v>
      </c>
      <c r="D1723" s="4">
        <v>103.12</v>
      </c>
      <c r="E1723" s="4">
        <v>238.34299999999999</v>
      </c>
      <c r="F1723" s="1">
        <f t="shared" ca="1" si="266"/>
        <v>2014.458333333203</v>
      </c>
      <c r="G1723" s="5">
        <v>2.6</v>
      </c>
      <c r="H1723" s="1">
        <f t="shared" ca="1" si="262"/>
        <v>2230.2371425634483</v>
      </c>
      <c r="I1723" s="1">
        <f t="shared" ca="1" si="263"/>
        <v>42.815824840670807</v>
      </c>
      <c r="J1723" s="6">
        <f t="shared" ca="1" si="267"/>
        <v>1240115.794029823</v>
      </c>
      <c r="K1723" s="1">
        <f t="shared" ca="1" si="264"/>
        <v>118.11578003129944</v>
      </c>
      <c r="L1723" s="6">
        <f t="shared" ca="1" si="265"/>
        <v>65677.87861904451</v>
      </c>
      <c r="M1723" s="7">
        <f t="shared" ca="1" si="268"/>
        <v>25.558007623511276</v>
      </c>
      <c r="N1723" s="8">
        <f ca="1">J1723/AVERAGE(L1603:L1722)</f>
        <v>28.208601072722175</v>
      </c>
      <c r="O1723" s="13">
        <f ca="1">1/M1723-(G1723/100-(((E1723/E1603)^(1/10))-1))</f>
        <v>3.6215896801316892E-2</v>
      </c>
      <c r="P1723" s="5">
        <f ca="1">((G1723/G1724+G1723/1200+((1+G1724/1200)^(-119))*(1-G1723/G1724)))</f>
        <v>1.0074215711496362</v>
      </c>
      <c r="Q1723" s="5">
        <f ca="1">Q1722*P1722*E1722/E1723</f>
        <v>47.183375811246862</v>
      </c>
      <c r="R1723" s="10"/>
      <c r="S1723" s="10"/>
      <c r="T1723" s="10"/>
      <c r="U1723" s="10"/>
      <c r="V1723" s="11"/>
      <c r="W1723" s="12"/>
      <c r="X1723" s="12"/>
    </row>
    <row r="1724" spans="1:24" x14ac:dyDescent="0.2">
      <c r="A1724" s="3">
        <v>2014.07</v>
      </c>
      <c r="B1724" s="4">
        <v>1973.1</v>
      </c>
      <c r="C1724" s="1">
        <f ca="1">C1723*2/3+C1726/3</f>
        <v>37.75</v>
      </c>
      <c r="D1724" s="4">
        <f ca="1">D1723*2/3+D1726/3</f>
        <v>104.06666666666666</v>
      </c>
      <c r="E1724" s="4">
        <v>238.25</v>
      </c>
      <c r="F1724" s="1">
        <f t="shared" ca="1" si="266"/>
        <v>2014.5416666665362</v>
      </c>
      <c r="G1724" s="5">
        <v>2.54</v>
      </c>
      <c r="H1724" s="1">
        <f t="shared" ca="1" si="262"/>
        <v>2260.9117284365161</v>
      </c>
      <c r="I1724" s="1">
        <f t="shared" ca="1" si="263"/>
        <v>43.256508919202517</v>
      </c>
      <c r="J1724" s="6">
        <f t="shared" ca="1" si="267"/>
        <v>1259176.6796477661</v>
      </c>
      <c r="K1724" s="1">
        <f t="shared" ca="1" si="264"/>
        <v>119.24664092339978</v>
      </c>
      <c r="L1724" s="6">
        <f t="shared" ca="1" si="265"/>
        <v>66412.406768711255</v>
      </c>
      <c r="M1724" s="7">
        <f t="shared" ca="1" si="268"/>
        <v>25.817545976158723</v>
      </c>
      <c r="N1724" s="8">
        <f ca="1">J1724/AVERAGE(L1604:L1723)</f>
        <v>28.485636237139392</v>
      </c>
      <c r="O1724" s="13">
        <f ca="1">1/M1724-(G1724/100-(((E1724/E1604)^(1/10))-1))</f>
        <v>3.6544567621686584E-2</v>
      </c>
      <c r="P1724" s="5">
        <f ca="1">((G1724/G1725+G1724/1200+((1+G1725/1200)^(-119))*(1-G1724/G1725)))</f>
        <v>1.0126870256928058</v>
      </c>
      <c r="Q1724" s="5">
        <f ca="1">Q1723*P1723*E1723/E1724</f>
        <v>47.55210513631738</v>
      </c>
      <c r="R1724" s="10"/>
      <c r="S1724" s="10"/>
      <c r="T1724" s="10"/>
      <c r="U1724" s="10"/>
      <c r="V1724" s="11"/>
      <c r="W1724" s="12"/>
      <c r="X1724" s="12"/>
    </row>
    <row r="1725" spans="1:24" x14ac:dyDescent="0.2">
      <c r="A1725" s="3">
        <v>2014.08</v>
      </c>
      <c r="B1725" s="4">
        <v>1961.53</v>
      </c>
      <c r="C1725" s="1">
        <f ca="1">C1723/3+C1726*2/3</f>
        <v>38.120000000000005</v>
      </c>
      <c r="D1725" s="4">
        <f ca="1">D1723/3+D1726*2/3</f>
        <v>105.01333333333334</v>
      </c>
      <c r="E1725" s="4">
        <v>237.852</v>
      </c>
      <c r="F1725" s="1">
        <f t="shared" ca="1" si="266"/>
        <v>2014.6249999998695</v>
      </c>
      <c r="G1725" s="5">
        <v>2.42</v>
      </c>
      <c r="H1725" s="1">
        <f t="shared" ca="1" si="262"/>
        <v>2251.4150589021742</v>
      </c>
      <c r="I1725" s="1">
        <f t="shared" ca="1" si="263"/>
        <v>43.75357096009283</v>
      </c>
      <c r="J1725" s="6">
        <f t="shared" ca="1" si="267"/>
        <v>1255918.3207732083</v>
      </c>
      <c r="K1725" s="1">
        <f t="shared" ca="1" si="264"/>
        <v>120.5327474227671</v>
      </c>
      <c r="L1725" s="6">
        <f t="shared" ca="1" si="265"/>
        <v>67237.395940310467</v>
      </c>
      <c r="M1725" s="7">
        <f t="shared" ca="1" si="268"/>
        <v>25.617606421799376</v>
      </c>
      <c r="N1725" s="8">
        <f ca="1">J1725/AVERAGE(L1605:L1724)</f>
        <v>28.256055533515145</v>
      </c>
      <c r="O1725" s="13">
        <f ca="1">1/M1725-(G1725/100-(((E1725/E1605)^(1/10))-1))</f>
        <v>3.7821815914264728E-2</v>
      </c>
      <c r="P1725" s="5">
        <f ca="1">((G1725/G1726+G1725/1200+((1+G1726/1200)^(-119))*(1-G1725/G1726)))</f>
        <v>0.99237806645546012</v>
      </c>
      <c r="Q1725" s="5">
        <f ca="1">Q1724*P1724*E1724/E1725</f>
        <v>48.235978801818128</v>
      </c>
      <c r="R1725" s="10"/>
      <c r="S1725" s="10"/>
      <c r="T1725" s="10"/>
      <c r="U1725" s="10"/>
      <c r="V1725" s="11"/>
      <c r="W1725" s="12"/>
      <c r="X1725" s="12"/>
    </row>
    <row r="1726" spans="1:24" x14ac:dyDescent="0.2">
      <c r="A1726" s="3">
        <v>2014.09</v>
      </c>
      <c r="B1726" s="4">
        <v>1993.23</v>
      </c>
      <c r="C1726" s="1">
        <v>38.49</v>
      </c>
      <c r="D1726" s="4">
        <v>105.96</v>
      </c>
      <c r="E1726" s="4">
        <v>238.03100000000001</v>
      </c>
      <c r="F1726" s="1">
        <f t="shared" ca="1" si="266"/>
        <v>2014.7083333332027</v>
      </c>
      <c r="G1726" s="5">
        <v>2.5299999999999998</v>
      </c>
      <c r="H1726" s="1">
        <f t="shared" ca="1" si="262"/>
        <v>2286.079416924686</v>
      </c>
      <c r="I1726" s="1">
        <f t="shared" ca="1" si="263"/>
        <v>44.145029302905918</v>
      </c>
      <c r="J1726" s="6">
        <f t="shared" ca="1" si="267"/>
        <v>1277307.453228944</v>
      </c>
      <c r="K1726" s="1">
        <f t="shared" ca="1" si="264"/>
        <v>121.52785931244249</v>
      </c>
      <c r="L1726" s="6">
        <f t="shared" ca="1" si="265"/>
        <v>67901.595773763649</v>
      </c>
      <c r="M1726" s="7">
        <f t="shared" ca="1" si="268"/>
        <v>25.91843689260617</v>
      </c>
      <c r="N1726" s="8">
        <f ca="1">J1726/AVERAGE(L1606:L1725)</f>
        <v>28.578155878854155</v>
      </c>
      <c r="O1726" s="13">
        <f ca="1">1/M1726-(G1726/100-(((E1726/E1606)^(1/10))-1))</f>
        <v>3.612999738374495E-2</v>
      </c>
      <c r="P1726" s="5">
        <f ca="1">((G1726/G1727+G1726/1200+((1+G1727/1200)^(-119))*(1-G1726/G1727)))</f>
        <v>1.0224851615240083</v>
      </c>
      <c r="Q1726" s="5">
        <f ca="1">Q1725*P1725*E1725/E1726</f>
        <v>47.832330256389731</v>
      </c>
      <c r="R1726" s="10"/>
      <c r="S1726" s="10"/>
      <c r="T1726" s="10"/>
      <c r="U1726" s="10"/>
      <c r="V1726" s="11"/>
      <c r="W1726" s="12"/>
      <c r="X1726" s="12"/>
    </row>
    <row r="1727" spans="1:24" x14ac:dyDescent="0.2">
      <c r="A1727" s="3">
        <v>2014.1</v>
      </c>
      <c r="B1727" s="4">
        <v>1937.27</v>
      </c>
      <c r="C1727" s="1">
        <f ca="1">C1726*2/3+C1729/3</f>
        <v>38.806666666666665</v>
      </c>
      <c r="D1727" s="4">
        <f ca="1">D1726*2/3+D1729/3</f>
        <v>104.74333333333334</v>
      </c>
      <c r="E1727" s="4">
        <v>237.43299999999999</v>
      </c>
      <c r="F1727" s="1">
        <f t="shared" ca="1" si="266"/>
        <v>2014.791666666536</v>
      </c>
      <c r="G1727" s="5">
        <v>2.2999999999999998</v>
      </c>
      <c r="H1727" s="1">
        <f t="shared" ca="1" si="262"/>
        <v>2227.49374269794</v>
      </c>
      <c r="I1727" s="1">
        <f t="shared" ca="1" si="263"/>
        <v>44.620319921830578</v>
      </c>
      <c r="J1727" s="6">
        <f t="shared" ca="1" si="267"/>
        <v>1246651.2875288588</v>
      </c>
      <c r="K1727" s="1">
        <f t="shared" ca="1" si="264"/>
        <v>120.43500368525017</v>
      </c>
      <c r="L1727" s="6">
        <f t="shared" ca="1" si="265"/>
        <v>67403.310514313678</v>
      </c>
      <c r="M1727" s="7">
        <f t="shared" ca="1" si="268"/>
        <v>25.162748283083239</v>
      </c>
      <c r="N1727" s="8">
        <f ca="1">J1727/AVERAGE(L1607:L1726)</f>
        <v>27.736945618288264</v>
      </c>
      <c r="O1727" s="13">
        <f ca="1">1/M1727-(G1727/100-(((E1727/E1607)^(1/10))-1))</f>
        <v>3.8794517149685952E-2</v>
      </c>
      <c r="P1727" s="5">
        <f ca="1">((G1727/G1728+G1727/1200+((1+G1728/1200)^(-119))*(1-G1727/G1728)))</f>
        <v>0.99926264515940255</v>
      </c>
      <c r="Q1727" s="5">
        <f ca="1">Q1726*P1726*E1726/E1727</f>
        <v>49.031027490766135</v>
      </c>
      <c r="R1727" s="10"/>
      <c r="S1727" s="10"/>
      <c r="T1727" s="10"/>
      <c r="U1727" s="10"/>
      <c r="V1727" s="11"/>
      <c r="W1727" s="12"/>
      <c r="X1727" s="12"/>
    </row>
    <row r="1728" spans="1:24" x14ac:dyDescent="0.2">
      <c r="A1728" s="3">
        <v>2014.11</v>
      </c>
      <c r="B1728" s="4">
        <v>2044.57</v>
      </c>
      <c r="C1728" s="1">
        <f ca="1">C1726/3+C1729*2/3</f>
        <v>39.123333333333335</v>
      </c>
      <c r="D1728" s="4">
        <f ca="1">D1726/3+D1729*2/3</f>
        <v>103.52666666666667</v>
      </c>
      <c r="E1728" s="4">
        <v>236.15100000000001</v>
      </c>
      <c r="F1728" s="1">
        <f t="shared" ca="1" si="266"/>
        <v>2014.8749999998693</v>
      </c>
      <c r="G1728" s="5">
        <v>2.33</v>
      </c>
      <c r="H1728" s="1">
        <f t="shared" ca="1" si="262"/>
        <v>2363.6306588157572</v>
      </c>
      <c r="I1728" s="1">
        <f t="shared" ca="1" si="263"/>
        <v>45.22863494120287</v>
      </c>
      <c r="J1728" s="6">
        <f t="shared" ca="1" si="267"/>
        <v>1324951.8246214809</v>
      </c>
      <c r="K1728" s="1">
        <f t="shared" ca="1" si="264"/>
        <v>119.68228201447378</v>
      </c>
      <c r="L1728" s="6">
        <f t="shared" ca="1" si="265"/>
        <v>67088.847971446245</v>
      </c>
      <c r="M1728" s="7">
        <f t="shared" ca="1" si="268"/>
        <v>26.606817147143403</v>
      </c>
      <c r="N1728" s="8">
        <f ca="1">J1728/AVERAGE(L1608:L1727)</f>
        <v>29.318654523381472</v>
      </c>
      <c r="O1728" s="13">
        <f ca="1">1/M1728-(G1728/100-(((E1728/E1608)^(1/10))-1))</f>
        <v>3.5730893913858919E-2</v>
      </c>
      <c r="P1728" s="5">
        <f ca="1">((G1728/G1729+G1728/1200+((1+G1729/1200)^(-119))*(1-G1728/G1729)))</f>
        <v>1.0126191447923387</v>
      </c>
      <c r="Q1728" s="5">
        <f ca="1">Q1727*P1727*E1727/E1728</f>
        <v>49.260854165077269</v>
      </c>
      <c r="R1728" s="10"/>
      <c r="S1728" s="10"/>
      <c r="T1728" s="10"/>
      <c r="U1728" s="10"/>
      <c r="V1728" s="11"/>
      <c r="W1728" s="12"/>
      <c r="X1728" s="12"/>
    </row>
    <row r="1729" spans="1:24" x14ac:dyDescent="0.2">
      <c r="A1729" s="3">
        <v>2014.12</v>
      </c>
      <c r="B1729" s="4">
        <v>2054.27</v>
      </c>
      <c r="C1729" s="1">
        <v>39.44</v>
      </c>
      <c r="D1729" s="4">
        <v>102.31</v>
      </c>
      <c r="E1729" s="4">
        <v>234.81200000000001</v>
      </c>
      <c r="F1729" s="1">
        <f t="shared" ca="1" si="266"/>
        <v>2014.9583333332025</v>
      </c>
      <c r="G1729" s="5">
        <v>2.21</v>
      </c>
      <c r="H1729" s="1">
        <f t="shared" ca="1" si="262"/>
        <v>2388.3867639217756</v>
      </c>
      <c r="I1729" s="1">
        <f t="shared" ca="1" si="263"/>
        <v>45.854719179598987</v>
      </c>
      <c r="J1729" s="6">
        <f t="shared" ca="1" si="267"/>
        <v>1340971.0735016847</v>
      </c>
      <c r="K1729" s="1">
        <f t="shared" ca="1" si="264"/>
        <v>118.95021093470521</v>
      </c>
      <c r="L1729" s="6">
        <f t="shared" ca="1" si="265"/>
        <v>66785.159949742418</v>
      </c>
      <c r="M1729" s="7">
        <f t="shared" ca="1" si="268"/>
        <v>26.794085482572545</v>
      </c>
      <c r="N1729" s="8">
        <f ca="1">J1729/AVERAGE(L1609:L1728)</f>
        <v>29.515332882231402</v>
      </c>
      <c r="O1729" s="13">
        <f ca="1">1/M1729-(G1729/100-(((E1729/E1609)^(1/10))-1))</f>
        <v>3.6462452421064551E-2</v>
      </c>
      <c r="P1729" s="5">
        <f ca="1">((G1729/G1730+G1729/1200+((1+G1730/1200)^(-119))*(1-G1729/G1730)))</f>
        <v>1.0316759538025049</v>
      </c>
      <c r="Q1729" s="5">
        <f ca="1">Q1728*P1728*E1728/E1729</f>
        <v>50.166935603599093</v>
      </c>
      <c r="R1729" s="10"/>
      <c r="S1729" s="10"/>
      <c r="T1729" s="10"/>
      <c r="U1729" s="10"/>
      <c r="V1729" s="11"/>
      <c r="W1729" s="12"/>
      <c r="X1729" s="12"/>
    </row>
    <row r="1730" spans="1:24" x14ac:dyDescent="0.2">
      <c r="A1730" s="3">
        <v>2015.01</v>
      </c>
      <c r="B1730" s="4">
        <v>2028.18</v>
      </c>
      <c r="C1730" s="1">
        <f ca="1">C1729*2/3+C1732/3</f>
        <v>39.896666666666668</v>
      </c>
      <c r="D1730" s="4">
        <f ca="1">D1729*2/3+D1732/3</f>
        <v>101.28999999999999</v>
      </c>
      <c r="E1730" s="4">
        <v>233.70699999999999</v>
      </c>
      <c r="F1730" s="1">
        <f t="shared" ca="1" si="266"/>
        <v>2015.0416666665358</v>
      </c>
      <c r="G1730" s="5">
        <v>1.88</v>
      </c>
      <c r="H1730" s="1">
        <f t="shared" ca="1" si="262"/>
        <v>2369.2025679162371</v>
      </c>
      <c r="I1730" s="1">
        <f t="shared" ca="1" si="263"/>
        <v>46.604978413141247</v>
      </c>
      <c r="J1730" s="6">
        <f t="shared" ca="1" si="267"/>
        <v>1332380.5645324877</v>
      </c>
      <c r="K1730" s="1">
        <f t="shared" ca="1" si="264"/>
        <v>118.32111947866345</v>
      </c>
      <c r="L1730" s="6">
        <f t="shared" ca="1" si="265"/>
        <v>66540.853070977755</v>
      </c>
      <c r="M1730" s="7">
        <f t="shared" ca="1" si="268"/>
        <v>26.492295420383112</v>
      </c>
      <c r="N1730" s="8">
        <f ca="1">J1730/AVERAGE(L1610:L1729)</f>
        <v>29.174671165351555</v>
      </c>
      <c r="O1730" s="13">
        <f ca="1">1/M1730-(G1730/100-(((E1730/E1610)^(1/10))-1))</f>
        <v>3.9491690665337351E-2</v>
      </c>
      <c r="P1730" s="5">
        <f ca="1">((G1730/G1731+G1730/1200+((1+G1731/1200)^(-119))*(1-G1730/G1731)))</f>
        <v>0.99256957350474684</v>
      </c>
      <c r="Q1730" s="5">
        <f ca="1">Q1729*P1729*E1729/E1730</f>
        <v>52.000730981532968</v>
      </c>
      <c r="R1730" s="10"/>
      <c r="S1730" s="10"/>
      <c r="T1730" s="10"/>
      <c r="U1730" s="10"/>
      <c r="V1730" s="11"/>
      <c r="W1730" s="12"/>
      <c r="X1730" s="12"/>
    </row>
    <row r="1731" spans="1:24" x14ac:dyDescent="0.2">
      <c r="A1731" s="3">
        <v>2015.02</v>
      </c>
      <c r="B1731" s="4">
        <v>2082.1999999999998</v>
      </c>
      <c r="C1731" s="1">
        <f ca="1">C1729/3+C1732*2/3</f>
        <v>40.353333333333332</v>
      </c>
      <c r="D1731" s="4">
        <f ca="1">D1729/3+D1732*2/3</f>
        <v>100.27000000000001</v>
      </c>
      <c r="E1731" s="4">
        <v>234.72200000000001</v>
      </c>
      <c r="F1731" s="1">
        <f t="shared" ca="1" si="266"/>
        <v>2015.124999999869</v>
      </c>
      <c r="G1731" s="5">
        <v>1.98</v>
      </c>
      <c r="H1731" s="1">
        <f t="shared" ref="H1731:H1794" ca="1" si="269">B1731*$E$1815/E1731</f>
        <v>2421.7876747812302</v>
      </c>
      <c r="I1731" s="1">
        <f t="shared" ref="I1731:I1794" ca="1" si="270">C1731*$E$1815/E1731</f>
        <v>46.93459096292635</v>
      </c>
      <c r="J1731" s="6">
        <f t="shared" ca="1" si="267"/>
        <v>1364152.690503095</v>
      </c>
      <c r="K1731" s="1">
        <f t="shared" ref="K1731:K1794" ca="1" si="271">D1731*$E$1815/E1731</f>
        <v>116.62311504673613</v>
      </c>
      <c r="L1731" s="6">
        <f t="shared" ref="L1731:L1794" ca="1" si="272">K1731*(J1731/H1731)</f>
        <v>65691.859704517017</v>
      </c>
      <c r="M1731" s="7">
        <f t="shared" ca="1" si="268"/>
        <v>26.995513699383235</v>
      </c>
      <c r="N1731" s="8">
        <f ca="1">J1731/AVERAGE(L1611:L1730)</f>
        <v>29.719916695619293</v>
      </c>
      <c r="O1731" s="13">
        <f ca="1">1/M1731-(G1731/100-(((E1731/E1611)^(1/10))-1))</f>
        <v>3.7643355355397111E-2</v>
      </c>
      <c r="P1731" s="5">
        <f ca="1">((G1731/G1732+G1731/1200+((1+G1732/1200)^(-119))*(1-G1731/G1732)))</f>
        <v>0.99626735737370631</v>
      </c>
      <c r="Q1731" s="5">
        <f ca="1">Q1730*P1730*E1730/E1731</f>
        <v>51.391149302171641</v>
      </c>
      <c r="R1731" s="10"/>
      <c r="S1731" s="10"/>
      <c r="T1731" s="10"/>
      <c r="U1731" s="10"/>
      <c r="V1731" s="11"/>
      <c r="W1731" s="12"/>
      <c r="X1731" s="12"/>
    </row>
    <row r="1732" spans="1:24" x14ac:dyDescent="0.2">
      <c r="A1732" s="3">
        <v>2015.03</v>
      </c>
      <c r="B1732" s="4">
        <v>2079.9899999999998</v>
      </c>
      <c r="C1732" s="1">
        <v>40.81</v>
      </c>
      <c r="D1732" s="4">
        <v>99.25</v>
      </c>
      <c r="E1732" s="4">
        <v>236.119</v>
      </c>
      <c r="F1732" s="1">
        <f t="shared" ref="F1732:F1795" ca="1" si="273">F1731+1/12</f>
        <v>2015.2083333332023</v>
      </c>
      <c r="G1732" s="5">
        <v>2.04</v>
      </c>
      <c r="H1732" s="1">
        <f t="shared" ca="1" si="269"/>
        <v>2404.9039254359027</v>
      </c>
      <c r="I1732" s="1">
        <f t="shared" ca="1" si="270"/>
        <v>47.184904349078224</v>
      </c>
      <c r="J1732" s="6">
        <f t="shared" ref="J1732:J1795" ca="1" si="274">J1731*((H1732+(I1732/12))/H1731)</f>
        <v>1356857.2281079891</v>
      </c>
      <c r="K1732" s="1">
        <f t="shared" ca="1" si="271"/>
        <v>114.75377987370774</v>
      </c>
      <c r="L1732" s="6">
        <f t="shared" ca="1" si="272"/>
        <v>64744.580449770394</v>
      </c>
      <c r="M1732" s="7">
        <f t="shared" ca="1" si="268"/>
        <v>26.72860545292847</v>
      </c>
      <c r="N1732" s="8">
        <f ca="1">J1732/AVERAGE(L1612:L1731)</f>
        <v>29.418369171807687</v>
      </c>
      <c r="O1732" s="13">
        <f ca="1">1/M1732-(G1732/100-(((E1732/E1612)^(1/10))-1))</f>
        <v>3.7223880316747796E-2</v>
      </c>
      <c r="P1732" s="5">
        <f ca="1">((G1732/G1733+G1732/1200+((1+G1733/1200)^(-119))*(1-G1732/G1733)))</f>
        <v>1.0107144985822074</v>
      </c>
      <c r="Q1732" s="5">
        <f ca="1">Q1731*P1731*E1731/E1732</f>
        <v>50.896403284317735</v>
      </c>
      <c r="R1732" s="10"/>
      <c r="S1732" s="10"/>
      <c r="T1732" s="10"/>
      <c r="U1732" s="10"/>
      <c r="V1732" s="11"/>
      <c r="W1732" s="12"/>
      <c r="X1732" s="12"/>
    </row>
    <row r="1733" spans="1:24" x14ac:dyDescent="0.2">
      <c r="A1733" s="3">
        <v>2015.04</v>
      </c>
      <c r="B1733" s="4">
        <v>2094.86</v>
      </c>
      <c r="C1733" s="1">
        <f ca="1">C1732*2/3+C1735/3</f>
        <v>41.120000000000005</v>
      </c>
      <c r="D1733" s="4">
        <f ca="1">D1732*2/3+D1735/3</f>
        <v>97.803333333333342</v>
      </c>
      <c r="E1733" s="4">
        <v>236.59899999999999</v>
      </c>
      <c r="F1733" s="1">
        <f t="shared" ca="1" si="273"/>
        <v>2015.2916666665355</v>
      </c>
      <c r="G1733" s="5">
        <v>1.94</v>
      </c>
      <c r="H1733" s="1">
        <f t="shared" ca="1" si="269"/>
        <v>2417.1829322186486</v>
      </c>
      <c r="I1733" s="1">
        <f t="shared" ca="1" si="270"/>
        <v>47.446875768705702</v>
      </c>
      <c r="J1733" s="6">
        <f t="shared" ca="1" si="274"/>
        <v>1366015.9081016839</v>
      </c>
      <c r="K1733" s="1">
        <f t="shared" ca="1" si="271"/>
        <v>112.85171708248978</v>
      </c>
      <c r="L1733" s="6">
        <f t="shared" ca="1" si="272"/>
        <v>63775.578892482088</v>
      </c>
      <c r="M1733" s="7">
        <f t="shared" ca="1" si="268"/>
        <v>26.791371680192317</v>
      </c>
      <c r="N1733" s="8">
        <f ca="1">J1733/AVERAGE(L1613:L1732)</f>
        <v>29.480373846198781</v>
      </c>
      <c r="O1733" s="13">
        <f ca="1">1/M1733-(G1733/100-(((E1733/E1613)^(1/10))-1))</f>
        <v>3.7659701264943557E-2</v>
      </c>
      <c r="P1733" s="5">
        <f ca="1">((G1733/G1734+G1733/1200+((1+G1734/1200)^(-119))*(1-G1733/G1734)))</f>
        <v>0.97847099852944608</v>
      </c>
      <c r="Q1733" s="5">
        <f ca="1">Q1732*P1732*E1732/E1733</f>
        <v>51.337370357985399</v>
      </c>
      <c r="R1733" s="10"/>
      <c r="S1733" s="10"/>
      <c r="T1733" s="10"/>
      <c r="U1733" s="10"/>
      <c r="V1733" s="11"/>
      <c r="W1733" s="12"/>
      <c r="X1733" s="12"/>
    </row>
    <row r="1734" spans="1:24" x14ac:dyDescent="0.2">
      <c r="A1734" s="3">
        <v>2015.05</v>
      </c>
      <c r="B1734" s="4">
        <v>2111.94</v>
      </c>
      <c r="C1734" s="1">
        <f ca="1">C1732/3+C1735*2/3</f>
        <v>41.43</v>
      </c>
      <c r="D1734" s="4">
        <f ca="1">D1732/3+D1735*2/3</f>
        <v>96.356666666666669</v>
      </c>
      <c r="E1734" s="4">
        <v>237.80500000000001</v>
      </c>
      <c r="F1734" s="1">
        <f t="shared" ca="1" si="273"/>
        <v>2015.3749999998688</v>
      </c>
      <c r="G1734" s="5">
        <v>2.2000000000000002</v>
      </c>
      <c r="H1734" s="1">
        <f t="shared" ca="1" si="269"/>
        <v>2424.5325195853748</v>
      </c>
      <c r="I1734" s="1">
        <f t="shared" ca="1" si="270"/>
        <v>47.562138264544473</v>
      </c>
      <c r="J1734" s="6">
        <f t="shared" ca="1" si="274"/>
        <v>1372409.2484012551</v>
      </c>
      <c r="K1734" s="1">
        <f t="shared" ca="1" si="271"/>
        <v>110.61861218225015</v>
      </c>
      <c r="L1734" s="6">
        <f t="shared" ca="1" si="272"/>
        <v>62615.784765878874</v>
      </c>
      <c r="M1734" s="7">
        <f t="shared" ca="1" si="268"/>
        <v>26.806111379650822</v>
      </c>
      <c r="N1734" s="8">
        <f ca="1">J1734/AVERAGE(L1614:L1733)</f>
        <v>29.489896186353278</v>
      </c>
      <c r="O1734" s="13">
        <f ca="1">1/M1734-(G1734/100-(((E1734/E1614)^(1/10))-1))</f>
        <v>3.5662686878219954E-2</v>
      </c>
      <c r="P1734" s="5">
        <f ca="1">((G1734/G1735+G1734/1200+((1+G1735/1200)^(-119))*(1-G1734/G1735)))</f>
        <v>0.98769891518516217</v>
      </c>
      <c r="Q1734" s="5">
        <f ca="1">Q1733*P1733*E1733/E1734</f>
        <v>49.977381725373014</v>
      </c>
      <c r="R1734" s="10"/>
      <c r="S1734" s="10"/>
      <c r="T1734" s="10"/>
      <c r="U1734" s="10"/>
      <c r="V1734" s="11"/>
      <c r="W1734" s="12"/>
      <c r="X1734" s="12"/>
    </row>
    <row r="1735" spans="1:24" x14ac:dyDescent="0.2">
      <c r="A1735" s="3">
        <v>2015.06</v>
      </c>
      <c r="B1735" s="4">
        <v>2099.29</v>
      </c>
      <c r="C1735" s="1">
        <v>41.74</v>
      </c>
      <c r="D1735" s="4">
        <v>94.91</v>
      </c>
      <c r="E1735" s="4">
        <v>238.63800000000001</v>
      </c>
      <c r="F1735" s="1">
        <f t="shared" ca="1" si="273"/>
        <v>2015.4583333332021</v>
      </c>
      <c r="G1735" s="5">
        <v>2.36</v>
      </c>
      <c r="H1735" s="1">
        <f t="shared" ca="1" si="269"/>
        <v>2401.5976829758879</v>
      </c>
      <c r="I1735" s="1">
        <f t="shared" ca="1" si="270"/>
        <v>47.750757297664244</v>
      </c>
      <c r="J1735" s="6">
        <f t="shared" ca="1" si="274"/>
        <v>1361679.4067023599</v>
      </c>
      <c r="K1735" s="1">
        <f t="shared" ca="1" si="271"/>
        <v>108.57748862293514</v>
      </c>
      <c r="L1735" s="6">
        <f t="shared" ca="1" si="272"/>
        <v>61562.238895112627</v>
      </c>
      <c r="M1735" s="7">
        <f t="shared" ca="1" si="268"/>
        <v>26.495895292784834</v>
      </c>
      <c r="N1735" s="8">
        <f ca="1">J1735/AVERAGE(L1615:L1734)</f>
        <v>29.142936079173268</v>
      </c>
      <c r="O1735" s="13">
        <f ca="1">1/M1735-(G1735/100-(((E1735/E1615)^(1/10))-1))</f>
        <v>3.4803820835284618E-2</v>
      </c>
      <c r="P1735" s="5">
        <f ca="1">((G1735/G1736+G1735/1200+((1+G1736/1200)^(-119))*(1-G1735/G1736)))</f>
        <v>1.0055070611790184</v>
      </c>
      <c r="Q1735" s="5">
        <f ca="1">Q1734*P1734*E1734/E1735</f>
        <v>49.19029849313543</v>
      </c>
      <c r="R1735" s="10"/>
      <c r="S1735" s="10"/>
      <c r="T1735" s="10"/>
      <c r="U1735" s="10"/>
      <c r="V1735" s="11"/>
      <c r="W1735" s="12"/>
      <c r="X1735" s="12"/>
    </row>
    <row r="1736" spans="1:24" x14ac:dyDescent="0.2">
      <c r="A1736" s="3">
        <v>2015.07</v>
      </c>
      <c r="B1736" s="4">
        <v>2094.14</v>
      </c>
      <c r="C1736" s="1">
        <f ca="1">C1735*2/3+C1738/3</f>
        <v>41.99666666666667</v>
      </c>
      <c r="D1736" s="4">
        <f ca="1">D1735*2/3+D1738/3</f>
        <v>93.493333333333339</v>
      </c>
      <c r="E1736" s="4">
        <v>238.654</v>
      </c>
      <c r="F1736" s="1">
        <f t="shared" ca="1" si="273"/>
        <v>2015.5416666665353</v>
      </c>
      <c r="G1736" s="5">
        <v>2.3199999999999998</v>
      </c>
      <c r="H1736" s="1">
        <f t="shared" ca="1" si="269"/>
        <v>2395.545444115749</v>
      </c>
      <c r="I1736" s="1">
        <f t="shared" ca="1" si="270"/>
        <v>48.041164153963479</v>
      </c>
      <c r="J1736" s="6">
        <f t="shared" ca="1" si="274"/>
        <v>1360517.7548646966</v>
      </c>
      <c r="K1736" s="1">
        <f t="shared" ca="1" si="271"/>
        <v>106.94964459007602</v>
      </c>
      <c r="L1736" s="6">
        <f t="shared" ca="1" si="272"/>
        <v>60740.609491955358</v>
      </c>
      <c r="M1736" s="7">
        <f t="shared" ca="1" si="268"/>
        <v>26.381136336399692</v>
      </c>
      <c r="N1736" s="8">
        <f ca="1">J1736/AVERAGE(L1616:L1735)</f>
        <v>29.011703864238935</v>
      </c>
      <c r="O1736" s="13">
        <f ca="1">1/M1736-(G1736/100-(((E1736/E1616)^(1/10))-1))</f>
        <v>3.4903750808582511E-2</v>
      </c>
      <c r="P1736" s="5">
        <f ca="1">((G1736/G1737+G1736/1200+((1+G1737/1200)^(-119))*(1-G1736/G1737)))</f>
        <v>1.0153058960838337</v>
      </c>
      <c r="Q1736" s="5">
        <f ca="1">Q1735*P1735*E1735/E1736</f>
        <v>49.45787646622945</v>
      </c>
      <c r="R1736" s="10"/>
      <c r="S1736" s="10"/>
      <c r="T1736" s="10"/>
      <c r="U1736" s="10"/>
      <c r="V1736" s="11"/>
      <c r="W1736" s="12"/>
      <c r="X1736" s="12"/>
    </row>
    <row r="1737" spans="1:24" x14ac:dyDescent="0.2">
      <c r="A1737" s="3">
        <v>2015.08</v>
      </c>
      <c r="B1737" s="4">
        <v>2039.87</v>
      </c>
      <c r="C1737" s="1">
        <f ca="1">C1735/3+C1738*2/3</f>
        <v>42.25333333333333</v>
      </c>
      <c r="D1737" s="4">
        <f ca="1">D1735/3+D1738*2/3</f>
        <v>92.076666666666668</v>
      </c>
      <c r="E1737" s="4">
        <v>238.316</v>
      </c>
      <c r="F1737" s="1">
        <f t="shared" ca="1" si="273"/>
        <v>2015.6249999998686</v>
      </c>
      <c r="G1737" s="5">
        <v>2.17</v>
      </c>
      <c r="H1737" s="1">
        <f t="shared" ca="1" si="269"/>
        <v>2336.7739875207703</v>
      </c>
      <c r="I1737" s="1">
        <f t="shared" ca="1" si="270"/>
        <v>48.403324829218342</v>
      </c>
      <c r="J1737" s="6">
        <f t="shared" ca="1" si="274"/>
        <v>1329430.1327154546</v>
      </c>
      <c r="K1737" s="1">
        <f t="shared" ca="1" si="271"/>
        <v>105.47846653183169</v>
      </c>
      <c r="L1737" s="6">
        <f t="shared" ca="1" si="272"/>
        <v>60008.478572979337</v>
      </c>
      <c r="M1737" s="7">
        <f t="shared" ca="1" si="268"/>
        <v>25.693658417057694</v>
      </c>
      <c r="N1737" s="8">
        <f ca="1">J1737/AVERAGE(L1617:L1736)</f>
        <v>28.252525181771933</v>
      </c>
      <c r="O1737" s="13">
        <f ca="1">1/M1737-(G1737/100-(((E1737/E1617)^(1/10))-1))</f>
        <v>3.6752837833655239E-2</v>
      </c>
      <c r="P1737" s="5">
        <f ca="1">((G1737/G1738+G1737/1200+((1+G1738/1200)^(-119))*(1-G1737/G1738)))</f>
        <v>1.0018083333333334</v>
      </c>
      <c r="Q1737" s="5">
        <f ca="1">Q1736*P1736*E1736/E1737</f>
        <v>50.286092584231355</v>
      </c>
      <c r="R1737" s="10"/>
      <c r="S1737" s="10"/>
      <c r="T1737" s="10"/>
      <c r="U1737" s="10"/>
      <c r="V1737" s="11"/>
      <c r="W1737" s="12"/>
      <c r="X1737" s="12"/>
    </row>
    <row r="1738" spans="1:24" x14ac:dyDescent="0.2">
      <c r="A1738" s="3">
        <v>2015.09</v>
      </c>
      <c r="B1738" s="4">
        <v>1944.41</v>
      </c>
      <c r="C1738" s="1">
        <v>42.51</v>
      </c>
      <c r="D1738" s="4">
        <v>90.66</v>
      </c>
      <c r="E1738" s="4">
        <v>237.94499999999999</v>
      </c>
      <c r="F1738" s="1">
        <f t="shared" ca="1" si="273"/>
        <v>2015.7083333332018</v>
      </c>
      <c r="G1738" s="5">
        <v>2.17</v>
      </c>
      <c r="H1738" s="1">
        <f t="shared" ca="1" si="269"/>
        <v>2230.8926988589801</v>
      </c>
      <c r="I1738" s="1">
        <f t="shared" ca="1" si="270"/>
        <v>48.773277564142973</v>
      </c>
      <c r="J1738" s="6">
        <f t="shared" ca="1" si="274"/>
        <v>1271504.810188828</v>
      </c>
      <c r="K1738" s="1">
        <f t="shared" ca="1" si="271"/>
        <v>104.01753337956249</v>
      </c>
      <c r="L1738" s="6">
        <f t="shared" ca="1" si="272"/>
        <v>59285.143612570973</v>
      </c>
      <c r="M1738" s="7">
        <f t="shared" ca="1" si="268"/>
        <v>24.496752170486435</v>
      </c>
      <c r="N1738" s="8">
        <f ca="1">J1738/AVERAGE(L1618:L1737)</f>
        <v>26.936105268538274</v>
      </c>
      <c r="O1738" s="13">
        <f ca="1">1/M1738-(G1738/100-(((E1738/E1618)^(1/10))-1))</f>
        <v>3.7258269041931788E-2</v>
      </c>
      <c r="P1738" s="5">
        <f ca="1">((G1738/G1739+G1738/1200+((1+G1739/1200)^(-119))*(1-G1738/G1739)))</f>
        <v>1.0107664318974605</v>
      </c>
      <c r="Q1738" s="5">
        <f ca="1">Q1737*P1737*E1737/E1738</f>
        <v>50.45557364769126</v>
      </c>
      <c r="R1738" s="10"/>
      <c r="S1738" s="10"/>
      <c r="T1738" s="10"/>
      <c r="U1738" s="10"/>
      <c r="V1738" s="11"/>
      <c r="W1738" s="12"/>
      <c r="X1738" s="12"/>
    </row>
    <row r="1739" spans="1:24" x14ac:dyDescent="0.2">
      <c r="A1739" s="3">
        <v>2015.1</v>
      </c>
      <c r="B1739" s="4">
        <v>2024.81</v>
      </c>
      <c r="C1739" s="1">
        <f ca="1">C1738*2/3+C1741/3</f>
        <v>42.803333333333335</v>
      </c>
      <c r="D1739" s="4">
        <f ca="1">D1738*2/3+D1741/3</f>
        <v>89.283333333333331</v>
      </c>
      <c r="E1739" s="4">
        <v>237.83799999999999</v>
      </c>
      <c r="F1739" s="1">
        <f t="shared" ca="1" si="273"/>
        <v>2015.7916666665351</v>
      </c>
      <c r="G1739" s="5">
        <v>2.0699999999999998</v>
      </c>
      <c r="H1739" s="1">
        <f t="shared" ca="1" si="269"/>
        <v>2324.1837066826997</v>
      </c>
      <c r="I1739" s="1">
        <f t="shared" ca="1" si="270"/>
        <v>49.131923452097645</v>
      </c>
      <c r="J1739" s="6">
        <f t="shared" ca="1" si="274"/>
        <v>1327009.9098628222</v>
      </c>
      <c r="K1739" s="1">
        <f t="shared" ca="1" si="271"/>
        <v>102.48411881196445</v>
      </c>
      <c r="L1739" s="6">
        <f t="shared" ca="1" si="272"/>
        <v>58514.067057609842</v>
      </c>
      <c r="M1739" s="7">
        <f t="shared" ca="1" si="268"/>
        <v>25.491441046066747</v>
      </c>
      <c r="N1739" s="8">
        <f ca="1">J1739/AVERAGE(L1619:L1738)</f>
        <v>28.028090261451556</v>
      </c>
      <c r="O1739" s="13">
        <f ca="1">1/M1739-(G1739/100-(((E1739/E1619)^(1/10))-1))</f>
        <v>3.6414970181741113E-2</v>
      </c>
      <c r="P1739" s="5">
        <f ca="1">((G1739/G1740+G1739/1200+((1+G1740/1200)^(-119))*(1-G1739/G1740)))</f>
        <v>0.98485958803942653</v>
      </c>
      <c r="Q1739" s="5">
        <f ca="1">Q1738*P1738*E1738/E1739</f>
        <v>51.02174379432018</v>
      </c>
      <c r="R1739" s="10"/>
      <c r="S1739" s="10"/>
      <c r="T1739" s="10"/>
      <c r="U1739" s="10"/>
      <c r="V1739" s="11"/>
      <c r="W1739" s="12"/>
      <c r="X1739" s="12"/>
    </row>
    <row r="1740" spans="1:24" x14ac:dyDescent="0.2">
      <c r="A1740" s="3">
        <v>2015.11</v>
      </c>
      <c r="B1740" s="4">
        <v>2080.62</v>
      </c>
      <c r="C1740" s="1">
        <f ca="1">C1738/3+C1741*2/3</f>
        <v>43.096666666666664</v>
      </c>
      <c r="D1740" s="4">
        <f ca="1">D1738/3+D1741*2/3</f>
        <v>87.906666666666666</v>
      </c>
      <c r="E1740" s="4">
        <v>237.33600000000001</v>
      </c>
      <c r="F1740" s="1">
        <f t="shared" ca="1" si="273"/>
        <v>2015.8749999998684</v>
      </c>
      <c r="G1740" s="5">
        <v>2.2599999999999998</v>
      </c>
      <c r="H1740" s="1">
        <f t="shared" ca="1" si="269"/>
        <v>2393.2968528162601</v>
      </c>
      <c r="I1740" s="1">
        <f t="shared" ca="1" si="270"/>
        <v>49.573260230222125</v>
      </c>
      <c r="J1740" s="6">
        <f t="shared" ca="1" si="274"/>
        <v>1368829.2578088166</v>
      </c>
      <c r="K1740" s="1">
        <f t="shared" ca="1" si="271"/>
        <v>101.11733458051032</v>
      </c>
      <c r="L1740" s="6">
        <f t="shared" ca="1" si="272"/>
        <v>57833.34644951042</v>
      </c>
      <c r="M1740" s="7">
        <f t="shared" ca="1" si="268"/>
        <v>26.225851890971935</v>
      </c>
      <c r="N1740" s="8">
        <f ca="1">J1740/AVERAGE(L1620:L1739)</f>
        <v>28.832783137035246</v>
      </c>
      <c r="O1740" s="13">
        <f ca="1">1/M1740-(G1740/100-(((E1740/E1620)^(1/10))-1))</f>
        <v>3.4022422553502671E-2</v>
      </c>
      <c r="P1740" s="5">
        <f ca="1">((G1740/G1741+G1740/1200+((1+G1741/1200)^(-119))*(1-G1740/G1741)))</f>
        <v>1.0036603474335184</v>
      </c>
      <c r="Q1740" s="5">
        <f ca="1">Q1739*P1739*E1739/E1740</f>
        <v>50.355538020405099</v>
      </c>
      <c r="R1740" s="10"/>
      <c r="S1740" s="10"/>
      <c r="T1740" s="10"/>
      <c r="U1740" s="10"/>
      <c r="V1740" s="11"/>
      <c r="W1740" s="12"/>
      <c r="X1740" s="12"/>
    </row>
    <row r="1741" spans="1:24" x14ac:dyDescent="0.2">
      <c r="A1741" s="3">
        <v>2015.12</v>
      </c>
      <c r="B1741" s="4">
        <v>2054.08</v>
      </c>
      <c r="C1741" s="1">
        <v>43.39</v>
      </c>
      <c r="D1741" s="4">
        <v>86.53</v>
      </c>
      <c r="E1741" s="4">
        <v>236.52500000000001</v>
      </c>
      <c r="F1741" s="1">
        <f t="shared" ca="1" si="273"/>
        <v>2015.9583333332016</v>
      </c>
      <c r="G1741" s="5">
        <v>2.2400000000000002</v>
      </c>
      <c r="H1741" s="1">
        <f t="shared" ca="1" si="269"/>
        <v>2370.8698963745901</v>
      </c>
      <c r="I1741" s="1">
        <f t="shared" ca="1" si="270"/>
        <v>50.081810252616002</v>
      </c>
      <c r="J1741" s="6">
        <f t="shared" ca="1" si="274"/>
        <v>1358389.3130738332</v>
      </c>
      <c r="K1741" s="1">
        <f t="shared" ca="1" si="271"/>
        <v>99.875064327238135</v>
      </c>
      <c r="L1741" s="6">
        <f t="shared" ca="1" si="272"/>
        <v>57223.393081223127</v>
      </c>
      <c r="M1741" s="7">
        <f t="shared" ca="1" si="268"/>
        <v>25.965424037124176</v>
      </c>
      <c r="N1741" s="8">
        <f ca="1">J1741/AVERAGE(L1621:L1740)</f>
        <v>28.544376783609177</v>
      </c>
      <c r="O1741" s="13">
        <f ca="1">1/M1741-(G1741/100-(((E1741/E1621)^(1/10))-1))</f>
        <v>3.4669421198152708E-2</v>
      </c>
      <c r="P1741" s="5">
        <f ca="1">((G1741/G1742+G1741/1200+((1+G1742/1200)^(-119))*(1-G1741/G1742)))</f>
        <v>1.0152908634069941</v>
      </c>
      <c r="Q1741" s="5">
        <f ca="1">Q1740*P1740*E1740/E1741</f>
        <v>50.713148503829032</v>
      </c>
      <c r="R1741" s="10"/>
      <c r="S1741" s="10"/>
      <c r="T1741" s="10"/>
      <c r="U1741" s="10"/>
      <c r="V1741" s="11"/>
      <c r="W1741" s="12"/>
      <c r="X1741" s="12"/>
    </row>
    <row r="1742" spans="1:24" x14ac:dyDescent="0.2">
      <c r="A1742" s="3">
        <v>2016.01</v>
      </c>
      <c r="B1742" s="4">
        <v>1918.6</v>
      </c>
      <c r="C1742" s="1">
        <f ca="1">C1741*2/3+C1744/3</f>
        <v>43.553333333333335</v>
      </c>
      <c r="D1742" s="4">
        <f ca="1">D1741*2/3+D1744/3</f>
        <v>86.5</v>
      </c>
      <c r="E1742" s="4">
        <v>236.916</v>
      </c>
      <c r="F1742" s="1">
        <f t="shared" ca="1" si="273"/>
        <v>2016.0416666665349</v>
      </c>
      <c r="G1742" s="5">
        <v>2.09</v>
      </c>
      <c r="H1742" s="1">
        <f t="shared" ca="1" si="269"/>
        <v>2210.8407866079115</v>
      </c>
      <c r="I1742" s="1">
        <f t="shared" ca="1" si="270"/>
        <v>50.187368772054235</v>
      </c>
      <c r="J1742" s="6">
        <f t="shared" ca="1" si="274"/>
        <v>1269096.9114274054</v>
      </c>
      <c r="K1742" s="1">
        <f t="shared" ca="1" si="271"/>
        <v>99.67566352631313</v>
      </c>
      <c r="L1742" s="6">
        <f t="shared" ca="1" si="272"/>
        <v>57217.180672610535</v>
      </c>
      <c r="M1742" s="7">
        <f t="shared" ca="1" si="268"/>
        <v>24.206167203878472</v>
      </c>
      <c r="N1742" s="8">
        <f ca="1">J1742/AVERAGE(L1622:L1741)</f>
        <v>26.6116849608233</v>
      </c>
      <c r="O1742" s="13">
        <f ca="1">1/M1742-(G1742/100-(((E1742/E1622)^(1/10))-1))</f>
        <v>3.8363476058954779E-2</v>
      </c>
      <c r="P1742" s="5">
        <f ca="1">((G1742/G1743+G1742/1200+((1+G1743/1200)^(-119))*(1-G1742/G1743)))</f>
        <v>1.0299038708817461</v>
      </c>
      <c r="Q1742" s="5">
        <f ca="1">Q1741*P1741*E1741/E1742</f>
        <v>51.403620891290167</v>
      </c>
      <c r="R1742" s="10"/>
      <c r="S1742" s="10"/>
      <c r="T1742" s="10"/>
      <c r="U1742" s="10"/>
      <c r="V1742" s="11"/>
      <c r="W1742" s="12"/>
      <c r="X1742" s="12"/>
    </row>
    <row r="1743" spans="1:24" x14ac:dyDescent="0.2">
      <c r="A1743" s="3">
        <v>2016.02</v>
      </c>
      <c r="B1743" s="4">
        <v>1904.42</v>
      </c>
      <c r="C1743" s="1">
        <f ca="1">C1741/3+C1744*2/3</f>
        <v>43.716666666666669</v>
      </c>
      <c r="D1743" s="4">
        <f ca="1">D1741/3+D1744*2/3</f>
        <v>86.47</v>
      </c>
      <c r="E1743" s="4">
        <v>237.11099999999999</v>
      </c>
      <c r="F1743" s="1">
        <f t="shared" ca="1" si="273"/>
        <v>2016.1249999998681</v>
      </c>
      <c r="G1743" s="5">
        <v>1.78</v>
      </c>
      <c r="H1743" s="1">
        <f t="shared" ca="1" si="269"/>
        <v>2192.6961349747589</v>
      </c>
      <c r="I1743" s="1">
        <f t="shared" ca="1" si="270"/>
        <v>50.334152148150025</v>
      </c>
      <c r="J1743" s="6">
        <f t="shared" ca="1" si="274"/>
        <v>1261089.0628442219</v>
      </c>
      <c r="K1743" s="1">
        <f t="shared" ca="1" si="271"/>
        <v>99.559149132684695</v>
      </c>
      <c r="L1743" s="6">
        <f t="shared" ca="1" si="272"/>
        <v>57259.6230160048</v>
      </c>
      <c r="M1743" s="7">
        <f t="shared" ca="1" si="268"/>
        <v>24.00260677728976</v>
      </c>
      <c r="N1743" s="8">
        <f ca="1">J1743/AVERAGE(L1623:L1742)</f>
        <v>26.389562040454297</v>
      </c>
      <c r="O1743" s="13">
        <f ca="1">1/M1743-(G1743/100-(((E1743/E1623)^(1/10))-1))</f>
        <v>4.1692460653196026E-2</v>
      </c>
      <c r="P1743" s="5">
        <f ca="1">((G1743/G1744+G1743/1200+((1+G1744/1200)^(-119))*(1-G1743/G1744)))</f>
        <v>0.99154338121189667</v>
      </c>
      <c r="Q1743" s="5">
        <f ca="1">Q1742*P1742*E1742/E1743</f>
        <v>52.89724964840763</v>
      </c>
      <c r="R1743" s="10"/>
      <c r="S1743" s="10"/>
      <c r="T1743" s="10"/>
      <c r="U1743" s="10"/>
      <c r="V1743" s="11"/>
      <c r="W1743" s="12"/>
      <c r="X1743" s="12"/>
    </row>
    <row r="1744" spans="1:24" x14ac:dyDescent="0.2">
      <c r="A1744" s="3">
        <v>2016.03</v>
      </c>
      <c r="B1744" s="4">
        <v>2021.95</v>
      </c>
      <c r="C1744" s="1">
        <v>43.88</v>
      </c>
      <c r="D1744" s="4">
        <v>86.44</v>
      </c>
      <c r="E1744" s="4">
        <v>238.13200000000001</v>
      </c>
      <c r="F1744" s="1">
        <f t="shared" ca="1" si="273"/>
        <v>2016.2083333332014</v>
      </c>
      <c r="G1744" s="5">
        <v>1.89</v>
      </c>
      <c r="H1744" s="1">
        <f t="shared" ca="1" si="269"/>
        <v>2318.0354418977709</v>
      </c>
      <c r="I1744" s="1">
        <f t="shared" ca="1" si="270"/>
        <v>50.305593704332047</v>
      </c>
      <c r="J1744" s="6">
        <f t="shared" ca="1" si="274"/>
        <v>1335586.700403108</v>
      </c>
      <c r="K1744" s="1">
        <f t="shared" ca="1" si="271"/>
        <v>99.097892429408887</v>
      </c>
      <c r="L1744" s="6">
        <f t="shared" ca="1" si="272"/>
        <v>57097.413082838182</v>
      </c>
      <c r="M1744" s="7">
        <f t="shared" ca="1" si="268"/>
        <v>25.372298620187909</v>
      </c>
      <c r="N1744" s="8">
        <f ca="1">J1744/AVERAGE(L1624:L1743)</f>
        <v>27.893951322288938</v>
      </c>
      <c r="O1744" s="13">
        <f ca="1">1/M1744-(G1744/100-(((E1744/E1624)^(1/10))-1))</f>
        <v>3.8218811175538908E-2</v>
      </c>
      <c r="P1744" s="5">
        <f ca="1">((G1744/G1745+G1744/1200+((1+G1745/1200)^(-119))*(1-G1744/G1745)))</f>
        <v>1.0088321078779696</v>
      </c>
      <c r="Q1744" s="5">
        <f ca="1">Q1743*P1743*E1743/E1744</f>
        <v>52.225036757425741</v>
      </c>
      <c r="R1744" s="10"/>
      <c r="S1744" s="10"/>
      <c r="T1744" s="10"/>
      <c r="U1744" s="10"/>
      <c r="V1744" s="11"/>
      <c r="W1744" s="12"/>
      <c r="X1744" s="12"/>
    </row>
    <row r="1745" spans="1:24" x14ac:dyDescent="0.2">
      <c r="A1745" s="3">
        <v>2016.04</v>
      </c>
      <c r="B1745" s="4">
        <v>2075.54</v>
      </c>
      <c r="C1745" s="1">
        <f ca="1">C1744*2/3+C1747/3</f>
        <v>44.073333333333338</v>
      </c>
      <c r="D1745" s="4">
        <f ca="1">D1744*2/3+D1747/3</f>
        <v>86.6</v>
      </c>
      <c r="E1745" s="4">
        <v>239.261</v>
      </c>
      <c r="F1745" s="1">
        <f t="shared" ca="1" si="273"/>
        <v>2016.2916666665346</v>
      </c>
      <c r="G1745" s="5">
        <v>1.81</v>
      </c>
      <c r="H1745" s="1">
        <f t="shared" ca="1" si="269"/>
        <v>2368.2449150509278</v>
      </c>
      <c r="I1745" s="1">
        <f t="shared" ca="1" si="270"/>
        <v>50.288815226886122</v>
      </c>
      <c r="J1745" s="6">
        <f t="shared" ca="1" si="274"/>
        <v>1366930.5671378598</v>
      </c>
      <c r="K1745" s="1">
        <f t="shared" ca="1" si="271"/>
        <v>98.81284371460454</v>
      </c>
      <c r="L1745" s="6">
        <f t="shared" ca="1" si="272"/>
        <v>57033.922311368908</v>
      </c>
      <c r="M1745" s="7">
        <f t="shared" ca="1" si="268"/>
        <v>25.922337543673883</v>
      </c>
      <c r="N1745" s="8">
        <f ca="1">J1745/AVERAGE(L1625:L1744)</f>
        <v>28.495838319794856</v>
      </c>
      <c r="O1745" s="13">
        <f ca="1">1/M1745-(G1745/100-(((E1745/E1625)^(1/10))-1))</f>
        <v>3.7801695835920884E-2</v>
      </c>
      <c r="P1745" s="5">
        <f ca="1">((G1745/G1746+G1745/1200+((1+G1746/1200)^(-119))*(1-G1745/G1746)))</f>
        <v>1.0015083333333332</v>
      </c>
      <c r="Q1745" s="5">
        <f ca="1">Q1744*P1744*E1744/E1745</f>
        <v>52.437683294830734</v>
      </c>
      <c r="R1745" s="10"/>
      <c r="S1745" s="10"/>
      <c r="T1745" s="10"/>
      <c r="U1745" s="10"/>
      <c r="V1745" s="11"/>
      <c r="W1745" s="12"/>
      <c r="X1745" s="12"/>
    </row>
    <row r="1746" spans="1:24" x14ac:dyDescent="0.2">
      <c r="A1746" s="3">
        <v>2016.05</v>
      </c>
      <c r="B1746" s="4">
        <v>2065.5500000000002</v>
      </c>
      <c r="C1746" s="1">
        <f ca="1">C1744/3+C1747*2/3</f>
        <v>44.266666666666666</v>
      </c>
      <c r="D1746" s="4">
        <f ca="1">D1744/3+D1747*2/3</f>
        <v>86.759999999999991</v>
      </c>
      <c r="E1746" s="4">
        <v>240.22900000000001</v>
      </c>
      <c r="F1746" s="1">
        <f t="shared" ca="1" si="273"/>
        <v>2016.3749999998679</v>
      </c>
      <c r="G1746" s="5">
        <v>1.81</v>
      </c>
      <c r="H1746" s="1">
        <f t="shared" ca="1" si="269"/>
        <v>2347.3491820304789</v>
      </c>
      <c r="I1746" s="1">
        <f t="shared" ca="1" si="270"/>
        <v>50.305886466663054</v>
      </c>
      <c r="J1746" s="6">
        <f t="shared" ca="1" si="274"/>
        <v>1357289.4070463614</v>
      </c>
      <c r="K1746" s="1">
        <f t="shared" ca="1" si="271"/>
        <v>98.596506999571218</v>
      </c>
      <c r="L1746" s="6">
        <f t="shared" ca="1" si="272"/>
        <v>57010.6891410725</v>
      </c>
      <c r="M1746" s="7">
        <f t="shared" ca="1" si="268"/>
        <v>25.694709923449967</v>
      </c>
      <c r="N1746" s="8">
        <f ca="1">J1746/AVERAGE(L1626:L1745)</f>
        <v>28.243292837964656</v>
      </c>
      <c r="O1746" s="13">
        <f ca="1">1/M1746-(G1746/100-(((E1746/E1626)^(1/10))-1))</f>
        <v>3.8050579748610758E-2</v>
      </c>
      <c r="P1746" s="5">
        <f ca="1">((G1746/G1747+G1746/1200+((1+G1747/1200)^(-119))*(1-G1746/G1747)))</f>
        <v>1.0170574109450992</v>
      </c>
      <c r="Q1746" s="5">
        <f ca="1">Q1745*P1745*E1745/E1746</f>
        <v>52.305161050733084</v>
      </c>
      <c r="R1746" s="10"/>
      <c r="S1746" s="10"/>
      <c r="T1746" s="10"/>
      <c r="U1746" s="10"/>
      <c r="V1746" s="11"/>
      <c r="W1746" s="12"/>
      <c r="X1746" s="12"/>
    </row>
    <row r="1747" spans="1:24" x14ac:dyDescent="0.2">
      <c r="A1747" s="3">
        <v>2016.06</v>
      </c>
      <c r="B1747" s="4">
        <v>2083.89</v>
      </c>
      <c r="C1747" s="1">
        <v>44.46</v>
      </c>
      <c r="D1747" s="4">
        <v>86.92</v>
      </c>
      <c r="E1747" s="4">
        <v>241.018</v>
      </c>
      <c r="F1747" s="1">
        <f t="shared" ca="1" si="273"/>
        <v>2016.4583333332012</v>
      </c>
      <c r="G1747" s="5">
        <v>1.64</v>
      </c>
      <c r="H1747" s="1">
        <f t="shared" ca="1" si="269"/>
        <v>2360.4387293480149</v>
      </c>
      <c r="I1747" s="1">
        <f t="shared" ca="1" si="270"/>
        <v>50.360194591275338</v>
      </c>
      <c r="J1747" s="6">
        <f t="shared" ca="1" si="274"/>
        <v>1367284.6890938845</v>
      </c>
      <c r="K1747" s="1">
        <f t="shared" ca="1" si="271"/>
        <v>98.454973321494663</v>
      </c>
      <c r="L1747" s="6">
        <f t="shared" ca="1" si="272"/>
        <v>57030.06645074379</v>
      </c>
      <c r="M1747" s="7">
        <f t="shared" ca="1" si="268"/>
        <v>25.840372927670511</v>
      </c>
      <c r="N1747" s="8">
        <f ca="1">J1747/AVERAGE(L1627:L1746)</f>
        <v>28.400742884581788</v>
      </c>
      <c r="O1747" s="13">
        <f ca="1">1/M1747-(G1747/100-(((E1747/E1627)^(1/10))-1))</f>
        <v>3.9664015774759066E-2</v>
      </c>
      <c r="P1747" s="5">
        <f ca="1">((G1747/G1748+G1747/1200+((1+G1748/1200)^(-119))*(1-G1747/G1748)))</f>
        <v>1.0142593049193578</v>
      </c>
      <c r="Q1747" s="5">
        <f ca="1">Q1746*P1746*E1746/E1747</f>
        <v>53.023204059830036</v>
      </c>
      <c r="R1747" s="10"/>
      <c r="S1747" s="10"/>
      <c r="T1747" s="10"/>
      <c r="U1747" s="10"/>
      <c r="V1747" s="11"/>
      <c r="W1747" s="12"/>
      <c r="X1747" s="12"/>
    </row>
    <row r="1748" spans="1:24" x14ac:dyDescent="0.2">
      <c r="A1748" s="3">
        <v>2016.07</v>
      </c>
      <c r="B1748" s="4">
        <v>2148.9</v>
      </c>
      <c r="C1748" s="1">
        <f ca="1">C1747*2/3+C1750/3</f>
        <v>44.65</v>
      </c>
      <c r="D1748" s="4">
        <f ca="1">D1747*2/3+D1750/3</f>
        <v>87.643333333333331</v>
      </c>
      <c r="E1748" s="4">
        <v>240.62799999999999</v>
      </c>
      <c r="F1748" s="1">
        <f t="shared" ca="1" si="273"/>
        <v>2016.5416666665344</v>
      </c>
      <c r="G1748" s="5">
        <v>1.5</v>
      </c>
      <c r="H1748" s="1">
        <f t="shared" ca="1" si="269"/>
        <v>2438.0211226457441</v>
      </c>
      <c r="I1748" s="1">
        <f t="shared" ca="1" si="270"/>
        <v>50.65737964825373</v>
      </c>
      <c r="J1748" s="6">
        <f t="shared" ca="1" si="274"/>
        <v>1414669.5835800162</v>
      </c>
      <c r="K1748" s="1">
        <f t="shared" ca="1" si="271"/>
        <v>99.435198439084388</v>
      </c>
      <c r="L1748" s="6">
        <f t="shared" ca="1" si="272"/>
        <v>57697.59312682358</v>
      </c>
      <c r="M1748" s="7">
        <f t="shared" ca="1" si="268"/>
        <v>26.694003256096302</v>
      </c>
      <c r="N1748" s="8">
        <f ca="1">J1748/AVERAGE(L1628:L1747)</f>
        <v>29.33464911597547</v>
      </c>
      <c r="O1748" s="13">
        <f ca="1">1/M1748-(G1748/100-(((E1748/E1628)^(1/10))-1))</f>
        <v>3.9361427411852341E-2</v>
      </c>
      <c r="P1748" s="5">
        <f ca="1">((G1748/G1749+G1748/1200+((1+G1749/1200)^(-119))*(1-G1748/G1749)))</f>
        <v>0.99574070049945806</v>
      </c>
      <c r="Q1748" s="5">
        <f ca="1">Q1747*P1747*E1747/E1748</f>
        <v>53.866441344053619</v>
      </c>
      <c r="R1748" s="10"/>
      <c r="S1748" s="10"/>
      <c r="T1748" s="10"/>
      <c r="U1748" s="10"/>
      <c r="V1748" s="11"/>
      <c r="W1748" s="12"/>
      <c r="X1748" s="12"/>
    </row>
    <row r="1749" spans="1:24" x14ac:dyDescent="0.2">
      <c r="A1749" s="3">
        <v>2016.08</v>
      </c>
      <c r="B1749" s="4">
        <v>2170.9499999999998</v>
      </c>
      <c r="C1749" s="1">
        <f ca="1">C1747/3+C1750*2/3</f>
        <v>44.84</v>
      </c>
      <c r="D1749" s="4">
        <f ca="1">D1747/3+D1750*2/3</f>
        <v>88.366666666666674</v>
      </c>
      <c r="E1749" s="4">
        <v>240.84899999999999</v>
      </c>
      <c r="F1749" s="1">
        <f t="shared" ca="1" si="273"/>
        <v>2016.6249999998677</v>
      </c>
      <c r="G1749" s="5">
        <v>1.56</v>
      </c>
      <c r="H1749" s="1">
        <f t="shared" ca="1" si="269"/>
        <v>2460.7777605470646</v>
      </c>
      <c r="I1749" s="1">
        <f t="shared" ca="1" si="270"/>
        <v>50.826262596066421</v>
      </c>
      <c r="J1749" s="6">
        <f t="shared" ca="1" si="274"/>
        <v>1430331.8709520712</v>
      </c>
      <c r="K1749" s="1">
        <f t="shared" ca="1" si="271"/>
        <v>100.16385826804347</v>
      </c>
      <c r="L1749" s="6">
        <f t="shared" ca="1" si="272"/>
        <v>58220.437901900717</v>
      </c>
      <c r="M1749" s="7">
        <f t="shared" ca="1" si="268"/>
        <v>26.948872433723857</v>
      </c>
      <c r="N1749" s="8">
        <f ca="1">J1749/AVERAGE(L1629:L1748)</f>
        <v>29.609327744137765</v>
      </c>
      <c r="O1749" s="13">
        <f ca="1">1/M1749-(G1749/100-(((E1749/E1629)^(1/10))-1))</f>
        <v>3.8300806050264376E-2</v>
      </c>
      <c r="P1749" s="5">
        <f ca="1">((G1749/G1750+G1749/1200+((1+G1750/1200)^(-119))*(1-G1749/G1750)))</f>
        <v>0.99489432651798682</v>
      </c>
      <c r="Q1749" s="5">
        <f ca="1">Q1748*P1748*E1748/E1749</f>
        <v>53.587791396307523</v>
      </c>
      <c r="R1749" s="10"/>
      <c r="S1749" s="10"/>
      <c r="T1749" s="10"/>
      <c r="U1749" s="10"/>
      <c r="V1749" s="11"/>
      <c r="W1749" s="12"/>
      <c r="X1749" s="12"/>
    </row>
    <row r="1750" spans="1:24" x14ac:dyDescent="0.2">
      <c r="A1750" s="3">
        <v>2016.09</v>
      </c>
      <c r="B1750" s="4">
        <v>2157.69</v>
      </c>
      <c r="C1750" s="1">
        <v>45.03</v>
      </c>
      <c r="D1750" s="4">
        <v>89.09</v>
      </c>
      <c r="E1750" s="4">
        <v>241.428</v>
      </c>
      <c r="F1750" s="1">
        <f t="shared" ca="1" si="273"/>
        <v>2016.7083333332009</v>
      </c>
      <c r="G1750" s="5">
        <v>1.63</v>
      </c>
      <c r="H1750" s="1">
        <f t="shared" ca="1" si="269"/>
        <v>2439.8820479397582</v>
      </c>
      <c r="I1750" s="1">
        <f t="shared" ca="1" si="270"/>
        <v>50.919218524777577</v>
      </c>
      <c r="J1750" s="6">
        <f t="shared" ca="1" si="274"/>
        <v>1420652.605180074</v>
      </c>
      <c r="K1750" s="1">
        <f t="shared" ca="1" si="271"/>
        <v>100.74157624633432</v>
      </c>
      <c r="L1750" s="6">
        <f t="shared" ca="1" si="272"/>
        <v>58658.07442009409</v>
      </c>
      <c r="M1750" s="7">
        <f t="shared" ca="1" si="268"/>
        <v>26.727873346478528</v>
      </c>
      <c r="N1750" s="8">
        <f ca="1">J1750/AVERAGE(L1630:L1749)</f>
        <v>29.360965010602904</v>
      </c>
      <c r="O1750" s="13">
        <f ca="1">1/M1750-(G1750/100-(((E1750/E1630)^(1/10))-1))</f>
        <v>3.8651942503325029E-2</v>
      </c>
      <c r="P1750" s="5">
        <f ca="1">((G1750/G1751+G1750/1200+((1+G1751/1200)^(-119))*(1-G1750/G1751)))</f>
        <v>0.98953692026663531</v>
      </c>
      <c r="Q1750" s="5">
        <f ca="1">Q1749*P1749*E1749/E1750</f>
        <v>53.186329913648542</v>
      </c>
      <c r="R1750" s="10"/>
      <c r="S1750" s="10"/>
      <c r="T1750" s="10"/>
      <c r="U1750" s="10"/>
      <c r="V1750" s="11"/>
      <c r="W1750" s="12"/>
      <c r="X1750" s="12"/>
    </row>
    <row r="1751" spans="1:24" x14ac:dyDescent="0.2">
      <c r="A1751" s="3">
        <v>2016.1</v>
      </c>
      <c r="B1751" s="4">
        <v>2143.02</v>
      </c>
      <c r="C1751" s="1">
        <f ca="1">C1750*2/3+C1753/3</f>
        <v>45.25333333333333</v>
      </c>
      <c r="D1751" s="4">
        <f ca="1">D1750*2/3+D1753/3</f>
        <v>90.91</v>
      </c>
      <c r="E1751" s="4">
        <v>241.72900000000001</v>
      </c>
      <c r="F1751" s="1">
        <f t="shared" ca="1" si="273"/>
        <v>2016.7916666665342</v>
      </c>
      <c r="G1751" s="5">
        <v>1.76</v>
      </c>
      <c r="H1751" s="1">
        <f t="shared" ca="1" si="269"/>
        <v>2420.2759663093793</v>
      </c>
      <c r="I1751" s="1">
        <f t="shared" ca="1" si="270"/>
        <v>51.108041484472274</v>
      </c>
      <c r="J1751" s="6">
        <f t="shared" ca="1" si="274"/>
        <v>1411716.5721422199</v>
      </c>
      <c r="K1751" s="1">
        <f t="shared" ca="1" si="271"/>
        <v>102.6715980705666</v>
      </c>
      <c r="L1751" s="6">
        <f t="shared" ca="1" si="272"/>
        <v>59887.053584870511</v>
      </c>
      <c r="M1751" s="7">
        <f t="shared" ca="1" si="268"/>
        <v>26.525143085070589</v>
      </c>
      <c r="N1751" s="8">
        <f ca="1">J1751/AVERAGE(L1631:L1750)</f>
        <v>29.132461051587647</v>
      </c>
      <c r="O1751" s="13">
        <f ca="1">1/M1751-(G1751/100-(((E1751/E1631)^(1/10))-1))</f>
        <v>3.8318053948397809E-2</v>
      </c>
      <c r="P1751" s="5">
        <f ca="1">((G1751/G1752+G1751/1200+((1+G1752/1200)^(-119))*(1-G1751/G1752)))</f>
        <v>0.96754053622219582</v>
      </c>
      <c r="Q1751" s="5">
        <f ca="1">Q1750*P1750*E1750/E1751</f>
        <v>52.564302636886822</v>
      </c>
      <c r="R1751" s="10"/>
      <c r="S1751" s="10"/>
      <c r="T1751" s="10"/>
      <c r="U1751" s="10"/>
      <c r="V1751" s="11"/>
      <c r="W1751" s="12"/>
      <c r="X1751" s="12"/>
    </row>
    <row r="1752" spans="1:24" x14ac:dyDescent="0.2">
      <c r="A1752" s="3">
        <v>2016.11</v>
      </c>
      <c r="B1752" s="4">
        <v>2164.9899999999998</v>
      </c>
      <c r="C1752" s="1">
        <f ca="1">C1750/3+C1753*2/3</f>
        <v>45.476666666666667</v>
      </c>
      <c r="D1752" s="4">
        <f ca="1">D1750/3+D1753*2/3</f>
        <v>92.73</v>
      </c>
      <c r="E1752" s="4">
        <v>241.35300000000001</v>
      </c>
      <c r="F1752" s="1">
        <f t="shared" ca="1" si="273"/>
        <v>2016.8749999998674</v>
      </c>
      <c r="G1752" s="5">
        <v>2.14</v>
      </c>
      <c r="H1752" s="1">
        <f t="shared" ca="1" si="269"/>
        <v>2448.8975275633611</v>
      </c>
      <c r="I1752" s="1">
        <f t="shared" ca="1" si="270"/>
        <v>51.440282200759881</v>
      </c>
      <c r="J1752" s="6">
        <f t="shared" ca="1" si="274"/>
        <v>1430911.5418733831</v>
      </c>
      <c r="K1752" s="1">
        <f t="shared" ca="1" si="271"/>
        <v>104.89021553492186</v>
      </c>
      <c r="L1752" s="6">
        <f t="shared" ca="1" si="272"/>
        <v>61288.240258808968</v>
      </c>
      <c r="M1752" s="7">
        <f t="shared" ca="1" si="268"/>
        <v>26.850953531056255</v>
      </c>
      <c r="N1752" s="8">
        <f ca="1">J1752/AVERAGE(L1632:L1751)</f>
        <v>29.482997451792791</v>
      </c>
      <c r="O1752" s="13">
        <f ca="1">1/M1752-(G1752/100-(((E1752/E1632)^(1/10))-1))</f>
        <v>3.4053579702832945E-2</v>
      </c>
      <c r="P1752" s="5">
        <f ca="1">((G1752/G1753+G1752/1200+((1+G1753/1200)^(-119))*(1-G1752/G1753)))</f>
        <v>0.97105630787266772</v>
      </c>
      <c r="Q1752" s="5">
        <f ca="1">Q1751*P1751*E1751/E1752</f>
        <v>50.937324574501631</v>
      </c>
      <c r="R1752" s="10"/>
      <c r="S1752" s="10"/>
      <c r="T1752" s="10"/>
      <c r="U1752" s="10"/>
      <c r="V1752" s="11"/>
      <c r="W1752" s="12"/>
      <c r="X1752" s="12"/>
    </row>
    <row r="1753" spans="1:24" x14ac:dyDescent="0.2">
      <c r="A1753" s="3">
        <v>2016.12</v>
      </c>
      <c r="B1753" s="4">
        <v>2246.63</v>
      </c>
      <c r="C1753" s="1">
        <v>45.7</v>
      </c>
      <c r="D1753" s="4">
        <v>94.55</v>
      </c>
      <c r="E1753" s="4">
        <v>241.43199999999999</v>
      </c>
      <c r="F1753" s="1">
        <f t="shared" ca="1" si="273"/>
        <v>2016.9583333332007</v>
      </c>
      <c r="G1753" s="5">
        <v>2.4900000000000002</v>
      </c>
      <c r="H1753" s="1">
        <f t="shared" ca="1" si="269"/>
        <v>2540.4119167715962</v>
      </c>
      <c r="I1753" s="1">
        <f t="shared" ca="1" si="270"/>
        <v>51.675987855793771</v>
      </c>
      <c r="J1753" s="6">
        <f t="shared" ca="1" si="274"/>
        <v>1486900.400061212</v>
      </c>
      <c r="K1753" s="1">
        <f t="shared" ca="1" si="271"/>
        <v>106.91388734716193</v>
      </c>
      <c r="L1753" s="6">
        <f t="shared" ca="1" si="272"/>
        <v>62576.584851883745</v>
      </c>
      <c r="M1753" s="7">
        <f t="shared" ca="1" si="268"/>
        <v>27.865098223923521</v>
      </c>
      <c r="N1753" s="8">
        <f ca="1">J1753/AVERAGE(L1633:L1752)</f>
        <v>30.586141859448855</v>
      </c>
      <c r="O1753" s="13">
        <f ca="1">1/M1753-(G1753/100-(((E1753/E1633)^(1/10))-1))</f>
        <v>2.9079989463697952E-2</v>
      </c>
      <c r="P1753" s="5">
        <f ca="1">((G1753/G1754+G1753/1200+((1+G1754/1200)^(-119))*(1-G1753/G1754)))</f>
        <v>1.007357647465936</v>
      </c>
      <c r="Q1753" s="5">
        <f ca="1">Q1752*P1752*E1752/E1753</f>
        <v>49.4468253305144</v>
      </c>
      <c r="R1753" s="10"/>
      <c r="S1753" s="10"/>
      <c r="T1753" s="10"/>
      <c r="U1753" s="10"/>
      <c r="V1753" s="11"/>
      <c r="W1753" s="12"/>
      <c r="X1753" s="12"/>
    </row>
    <row r="1754" spans="1:24" x14ac:dyDescent="0.2">
      <c r="A1754" s="3">
        <v>2017.01</v>
      </c>
      <c r="B1754" s="4">
        <v>2275.12</v>
      </c>
      <c r="C1754" s="1">
        <f ca="1">C1753*2/3+C1756/3</f>
        <v>45.926666666666669</v>
      </c>
      <c r="D1754" s="4">
        <f ca="1">D1753*2/3+D1756/3</f>
        <v>96.463333333333338</v>
      </c>
      <c r="E1754" s="4">
        <v>242.839</v>
      </c>
      <c r="F1754" s="1">
        <f t="shared" ca="1" si="273"/>
        <v>2017.041666666534</v>
      </c>
      <c r="G1754" s="5">
        <v>2.4300000000000002</v>
      </c>
      <c r="H1754" s="1">
        <f t="shared" ca="1" si="269"/>
        <v>2557.7217224580891</v>
      </c>
      <c r="I1754" s="1">
        <f t="shared" ca="1" si="270"/>
        <v>51.631400969366538</v>
      </c>
      <c r="J1754" s="6">
        <f t="shared" ca="1" si="274"/>
        <v>1499550.1279857117</v>
      </c>
      <c r="K1754" s="1">
        <f t="shared" ca="1" si="271"/>
        <v>108.44542841141661</v>
      </c>
      <c r="L1754" s="6">
        <f t="shared" ca="1" si="272"/>
        <v>63579.768911498461</v>
      </c>
      <c r="M1754" s="7">
        <f t="shared" ca="1" si="268"/>
        <v>28.063573742124451</v>
      </c>
      <c r="N1754" s="8">
        <f ca="1">J1754/AVERAGE(L1634:L1753)</f>
        <v>30.792138471115774</v>
      </c>
      <c r="O1754" s="13">
        <f ca="1">1/M1754-(G1754/100-(((E1754/E1634)^(1/10))-1))</f>
        <v>2.970751383138065E-2</v>
      </c>
      <c r="P1754" s="5">
        <f ca="1">((G1754/G1755+G1754/1200+((1+G1755/1200)^(-119))*(1-G1754/G1755)))</f>
        <v>1.0029058632521781</v>
      </c>
      <c r="Q1754" s="5">
        <f ca="1">Q1753*P1753*E1753/E1754</f>
        <v>49.522036685233282</v>
      </c>
      <c r="R1754" s="10"/>
      <c r="S1754" s="10"/>
      <c r="T1754" s="10"/>
      <c r="U1754" s="10"/>
      <c r="V1754" s="11"/>
      <c r="W1754" s="12"/>
      <c r="X1754" s="12"/>
    </row>
    <row r="1755" spans="1:24" x14ac:dyDescent="0.2">
      <c r="A1755" s="3">
        <v>2017.02</v>
      </c>
      <c r="B1755" s="4">
        <v>2329.91</v>
      </c>
      <c r="C1755" s="1">
        <f ca="1">C1753/3+C1756*2/3</f>
        <v>46.153333333333336</v>
      </c>
      <c r="D1755" s="4">
        <f ca="1">D1753/3+D1756*2/3</f>
        <v>98.376666666666665</v>
      </c>
      <c r="E1755" s="4">
        <v>243.60300000000001</v>
      </c>
      <c r="F1755" s="1">
        <f t="shared" ca="1" si="273"/>
        <v>2017.1249999998672</v>
      </c>
      <c r="G1755" s="5">
        <v>2.42</v>
      </c>
      <c r="H1755" s="1">
        <f t="shared" ca="1" si="269"/>
        <v>2611.1025715200549</v>
      </c>
      <c r="I1755" s="1">
        <f t="shared" ca="1" si="270"/>
        <v>51.723494620345399</v>
      </c>
      <c r="J1755" s="6">
        <f t="shared" ca="1" si="274"/>
        <v>1533373.4935345904</v>
      </c>
      <c r="K1755" s="1">
        <f t="shared" ca="1" si="271"/>
        <v>110.24956642570082</v>
      </c>
      <c r="L1755" s="6">
        <f t="shared" ca="1" si="272"/>
        <v>64744.206020384714</v>
      </c>
      <c r="M1755" s="7">
        <f t="shared" ca="1" si="268"/>
        <v>28.655106525184124</v>
      </c>
      <c r="N1755" s="8">
        <f ca="1">J1755/AVERAGE(L1635:L1754)</f>
        <v>31.427485362109671</v>
      </c>
      <c r="O1755" s="13">
        <f ca="1">1/M1755-(G1755/100-(((E1755/E1635)^(1/10))-1))</f>
        <v>2.8848426114245408E-2</v>
      </c>
      <c r="P1755" s="5">
        <f ca="1">((G1755/G1756+G1755/1200+((1+G1756/1200)^(-119))*(1-G1755/G1756)))</f>
        <v>0.99674665450456046</v>
      </c>
      <c r="Q1755" s="5">
        <f ca="1">Q1754*P1754*E1754/E1755</f>
        <v>49.510176125895683</v>
      </c>
      <c r="R1755" s="10"/>
      <c r="S1755" s="10"/>
      <c r="T1755" s="10"/>
      <c r="U1755" s="10"/>
      <c r="V1755" s="11"/>
      <c r="W1755" s="12"/>
      <c r="X1755" s="12"/>
    </row>
    <row r="1756" spans="1:24" x14ac:dyDescent="0.2">
      <c r="A1756" s="3">
        <v>2017.03</v>
      </c>
      <c r="B1756" s="4">
        <v>2366.8200000000002</v>
      </c>
      <c r="C1756" s="1">
        <v>46.38</v>
      </c>
      <c r="D1756" s="4">
        <v>100.29</v>
      </c>
      <c r="E1756" s="4">
        <v>243.80099999999999</v>
      </c>
      <c r="F1756" s="1">
        <f t="shared" ca="1" si="273"/>
        <v>2017.2083333332005</v>
      </c>
      <c r="G1756" s="5">
        <v>2.48</v>
      </c>
      <c r="H1756" s="1">
        <f t="shared" ca="1" si="269"/>
        <v>2650.3130030639745</v>
      </c>
      <c r="I1756" s="1">
        <f t="shared" ca="1" si="270"/>
        <v>51.935304367086275</v>
      </c>
      <c r="J1756" s="6">
        <f t="shared" ca="1" si="274"/>
        <v>1558941.4619165817</v>
      </c>
      <c r="K1756" s="1">
        <f t="shared" ca="1" si="271"/>
        <v>112.30253719221825</v>
      </c>
      <c r="L1756" s="6">
        <f t="shared" ca="1" si="272"/>
        <v>66057.511435434033</v>
      </c>
      <c r="M1756" s="7">
        <f t="shared" ca="1" si="268"/>
        <v>29.086921742464632</v>
      </c>
      <c r="N1756" s="8">
        <f ca="1">J1756/AVERAGE(L1636:L1755)</f>
        <v>31.886026295005653</v>
      </c>
      <c r="O1756" s="13">
        <f ca="1">1/M1756-(G1756/100-(((E1756/E1636)^(1/10))-1))</f>
        <v>2.6890511033075336E-2</v>
      </c>
      <c r="P1756" s="5">
        <f ca="1">((G1756/G1757+G1756/1200+((1+G1757/1200)^(-119))*(1-G1756/G1757)))</f>
        <v>1.0180137495984991</v>
      </c>
      <c r="Q1756" s="5">
        <f ca="1">Q1755*P1755*E1755/E1756</f>
        <v>49.309024147523175</v>
      </c>
      <c r="R1756" s="10"/>
      <c r="S1756" s="10"/>
      <c r="T1756" s="10"/>
      <c r="U1756" s="10"/>
      <c r="V1756" s="11"/>
      <c r="W1756" s="12"/>
      <c r="X1756" s="12"/>
    </row>
    <row r="1757" spans="1:24" x14ac:dyDescent="0.2">
      <c r="A1757" s="3">
        <v>2017.04</v>
      </c>
      <c r="B1757" s="4">
        <v>2359.31</v>
      </c>
      <c r="C1757" s="1">
        <f ca="1">C1756*2/3+C1759/3</f>
        <v>46.660000000000004</v>
      </c>
      <c r="D1757" s="4">
        <f ca="1">D1756*2/3+D1759/3</f>
        <v>101.53333333333333</v>
      </c>
      <c r="E1757" s="4">
        <v>244.524</v>
      </c>
      <c r="F1757" s="1">
        <f t="shared" ca="1" si="273"/>
        <v>2017.2916666665337</v>
      </c>
      <c r="G1757" s="5">
        <v>2.2999999999999998</v>
      </c>
      <c r="H1757" s="1">
        <f t="shared" ca="1" si="269"/>
        <v>2634.0919825047845</v>
      </c>
      <c r="I1757" s="1">
        <f t="shared" ca="1" si="270"/>
        <v>52.094354664572805</v>
      </c>
      <c r="J1757" s="6">
        <f t="shared" ca="1" si="274"/>
        <v>1551953.6266314487</v>
      </c>
      <c r="K1757" s="1">
        <f t="shared" ca="1" si="271"/>
        <v>113.35862573816884</v>
      </c>
      <c r="L1757" s="6">
        <f t="shared" ca="1" si="272"/>
        <v>66788.605520532044</v>
      </c>
      <c r="M1757" s="7">
        <f t="shared" ca="1" si="268"/>
        <v>28.90424595627514</v>
      </c>
      <c r="N1757" s="8">
        <f ca="1">J1757/AVERAGE(L1637:L1756)</f>
        <v>31.670821333081477</v>
      </c>
      <c r="O1757" s="13">
        <f ca="1">1/M1757-(G1757/100-(((E1757/E1637)^(1/10))-1))</f>
        <v>2.8550370848229624E-2</v>
      </c>
      <c r="P1757" s="5">
        <f ca="1">((G1757/G1758+G1757/1200+((1+G1758/1200)^(-119))*(1-G1757/G1758)))</f>
        <v>1.0019166666666666</v>
      </c>
      <c r="Q1757" s="5">
        <f ca="1">Q1756*P1756*E1756/E1757</f>
        <v>50.048843047509614</v>
      </c>
      <c r="R1757" s="10"/>
      <c r="S1757" s="10"/>
      <c r="T1757" s="10"/>
      <c r="U1757" s="10"/>
      <c r="V1757" s="11"/>
      <c r="W1757" s="12"/>
      <c r="X1757" s="12"/>
    </row>
    <row r="1758" spans="1:24" x14ac:dyDescent="0.2">
      <c r="A1758" s="3">
        <v>2017.05</v>
      </c>
      <c r="B1758" s="4">
        <v>2395.35</v>
      </c>
      <c r="C1758" s="1">
        <f ca="1">C1756/3+C1759*2/3</f>
        <v>46.94</v>
      </c>
      <c r="D1758" s="4">
        <f ca="1">D1756/3+D1759*2/3</f>
        <v>102.77666666666667</v>
      </c>
      <c r="E1758" s="4">
        <v>244.733</v>
      </c>
      <c r="F1758" s="1">
        <f t="shared" ca="1" si="273"/>
        <v>2017.374999999867</v>
      </c>
      <c r="G1758" s="5">
        <v>2.2999999999999998</v>
      </c>
      <c r="H1758" s="1">
        <f t="shared" ca="1" si="269"/>
        <v>2672.0456009201862</v>
      </c>
      <c r="I1758" s="1">
        <f t="shared" ca="1" si="270"/>
        <v>52.362210327172875</v>
      </c>
      <c r="J1758" s="6">
        <f t="shared" ca="1" si="274"/>
        <v>1576886.0257394048</v>
      </c>
      <c r="K1758" s="1">
        <f t="shared" ca="1" si="271"/>
        <v>114.64877368397396</v>
      </c>
      <c r="L1758" s="6">
        <f t="shared" ca="1" si="272"/>
        <v>67659.043329260254</v>
      </c>
      <c r="M1758" s="7">
        <f t="shared" ca="1" si="268"/>
        <v>29.31334498027142</v>
      </c>
      <c r="N1758" s="8">
        <f ca="1">J1758/AVERAGE(L1638:L1757)</f>
        <v>32.103121568918972</v>
      </c>
      <c r="O1758" s="13">
        <f ca="1">1/M1758-(G1758/100-(((E1758/E1638)^(1/10))-1))</f>
        <v>2.753501584195836E-2</v>
      </c>
      <c r="P1758" s="5">
        <f ca="1">((G1758/G1759+G1758/1200+((1+G1759/1200)^(-119))*(1-G1758/G1759)))</f>
        <v>1.0117137776044203</v>
      </c>
      <c r="Q1758" s="5">
        <f ca="1">Q1757*P1757*E1757/E1758</f>
        <v>50.101946769210365</v>
      </c>
      <c r="R1758" s="10"/>
      <c r="S1758" s="10"/>
      <c r="T1758" s="10"/>
      <c r="U1758" s="10"/>
      <c r="V1758" s="11"/>
      <c r="W1758" s="12"/>
      <c r="X1758" s="12"/>
    </row>
    <row r="1759" spans="1:24" x14ac:dyDescent="0.2">
      <c r="A1759" s="3">
        <v>2017.06</v>
      </c>
      <c r="B1759" s="4">
        <v>2433.9899999999998</v>
      </c>
      <c r="C1759" s="1">
        <v>47.22</v>
      </c>
      <c r="D1759" s="4">
        <v>104.02</v>
      </c>
      <c r="E1759" s="4">
        <v>244.95500000000001</v>
      </c>
      <c r="F1759" s="1">
        <f t="shared" ca="1" si="273"/>
        <v>2017.4583333332002</v>
      </c>
      <c r="G1759" s="5">
        <v>2.19</v>
      </c>
      <c r="H1759" s="1">
        <f t="shared" ca="1" si="269"/>
        <v>2712.6883385519786</v>
      </c>
      <c r="I1759" s="1">
        <f t="shared" ca="1" si="270"/>
        <v>52.626815782490652</v>
      </c>
      <c r="J1759" s="6">
        <f t="shared" ca="1" si="274"/>
        <v>1603459.114859015</v>
      </c>
      <c r="K1759" s="1">
        <f t="shared" ca="1" si="271"/>
        <v>115.93056708375005</v>
      </c>
      <c r="L1759" s="6">
        <f t="shared" ca="1" si="272"/>
        <v>68526.089724129808</v>
      </c>
      <c r="M1759" s="7">
        <f t="shared" ca="1" si="268"/>
        <v>29.748503240632747</v>
      </c>
      <c r="N1759" s="8">
        <f ca="1">J1759/AVERAGE(L1639:L1758)</f>
        <v>32.56258379440213</v>
      </c>
      <c r="O1759" s="13">
        <f ca="1">1/M1759-(G1759/100-(((E1759/E1639)^(1/10))-1))</f>
        <v>2.8031372275517278E-2</v>
      </c>
      <c r="P1759" s="5">
        <f ca="1">((G1759/G1760+G1759/1200+((1+G1760/1200)^(-119))*(1-G1759/G1760)))</f>
        <v>0.9903187178348567</v>
      </c>
      <c r="Q1759" s="5">
        <f ca="1">Q1758*P1758*E1758/E1759</f>
        <v>50.642891106865946</v>
      </c>
      <c r="R1759" s="10"/>
      <c r="S1759" s="10"/>
      <c r="T1759" s="10"/>
      <c r="U1759" s="10"/>
      <c r="V1759" s="11"/>
      <c r="W1759" s="12"/>
      <c r="X1759" s="12"/>
    </row>
    <row r="1760" spans="1:24" x14ac:dyDescent="0.2">
      <c r="A1760" s="3">
        <v>2017.07</v>
      </c>
      <c r="B1760" s="4">
        <v>2454.1</v>
      </c>
      <c r="C1760" s="1">
        <f ca="1">C1759*2/3+C1762/3</f>
        <v>47.536666666666669</v>
      </c>
      <c r="D1760" s="4">
        <f ca="1">D1759*2/3+D1762/3</f>
        <v>105.03999999999999</v>
      </c>
      <c r="E1760" s="4">
        <v>244.786</v>
      </c>
      <c r="F1760" s="1">
        <f t="shared" ca="1" si="273"/>
        <v>2017.5416666665335</v>
      </c>
      <c r="G1760" s="5">
        <v>2.3199999999999998</v>
      </c>
      <c r="H1760" s="1">
        <f t="shared" ca="1" si="269"/>
        <v>2736.9892979990686</v>
      </c>
      <c r="I1760" s="1">
        <f t="shared" ca="1" si="270"/>
        <v>53.016318784571013</v>
      </c>
      <c r="J1760" s="6">
        <f t="shared" ca="1" si="274"/>
        <v>1620434.7914366589</v>
      </c>
      <c r="K1760" s="1">
        <f t="shared" ca="1" si="271"/>
        <v>117.14818298432098</v>
      </c>
      <c r="L1760" s="6">
        <f t="shared" ca="1" si="272"/>
        <v>69357.59361578853</v>
      </c>
      <c r="M1760" s="7">
        <f t="shared" ca="1" si="268"/>
        <v>30.002220744018558</v>
      </c>
      <c r="N1760" s="8">
        <f ca="1">J1760/AVERAGE(L1640:L1759)</f>
        <v>32.822440838488482</v>
      </c>
      <c r="O1760" s="13">
        <f ca="1">1/M1760-(G1760/100-(((E1760/E1640)^(1/10))-1))</f>
        <v>2.6402816566006161E-2</v>
      </c>
      <c r="P1760" s="5">
        <f ca="1">((G1760/G1761+G1760/1200+((1+G1761/1200)^(-119))*(1-G1760/G1761)))</f>
        <v>1.0117210216151993</v>
      </c>
      <c r="Q1760" s="5">
        <f ca="1">Q1759*P1759*E1759/E1760</f>
        <v>50.187228293382596</v>
      </c>
      <c r="R1760" s="10"/>
      <c r="S1760" s="10"/>
      <c r="T1760" s="10"/>
      <c r="U1760" s="10"/>
      <c r="V1760" s="11"/>
      <c r="W1760" s="12"/>
      <c r="X1760" s="12"/>
    </row>
    <row r="1761" spans="1:24" x14ac:dyDescent="0.2">
      <c r="A1761" s="3">
        <v>2017.08</v>
      </c>
      <c r="B1761" s="4">
        <v>2456.2199999999998</v>
      </c>
      <c r="C1761" s="1">
        <f ca="1">C1759/3+C1762*2/3</f>
        <v>47.853333333333339</v>
      </c>
      <c r="D1761" s="4">
        <f ca="1">D1759/3+D1762*2/3</f>
        <v>106.06</v>
      </c>
      <c r="E1761" s="4">
        <v>245.51900000000001</v>
      </c>
      <c r="F1761" s="1">
        <f t="shared" ca="1" si="273"/>
        <v>2017.6249999998668</v>
      </c>
      <c r="G1761" s="5">
        <v>2.21</v>
      </c>
      <c r="H1761" s="1">
        <f t="shared" ca="1" si="269"/>
        <v>2731.1753007302891</v>
      </c>
      <c r="I1761" s="1">
        <f t="shared" ca="1" si="270"/>
        <v>53.210153022780318</v>
      </c>
      <c r="J1761" s="6">
        <f t="shared" ca="1" si="274"/>
        <v>1619617.8701385132</v>
      </c>
      <c r="K1761" s="1">
        <f t="shared" ca="1" si="271"/>
        <v>117.93261694614266</v>
      </c>
      <c r="L1761" s="6">
        <f t="shared" ca="1" si="272"/>
        <v>69935.376842013633</v>
      </c>
      <c r="M1761" s="7">
        <f t="shared" ca="1" si="268"/>
        <v>29.914959397497487</v>
      </c>
      <c r="N1761" s="8">
        <f ca="1">J1761/AVERAGE(L1641:L1760)</f>
        <v>32.710126862242028</v>
      </c>
      <c r="O1761" s="13">
        <f ca="1">1/M1761-(G1761/100-(((E1761/E1641)^(1/10))-1))</f>
        <v>2.8090568896086642E-2</v>
      </c>
      <c r="P1761" s="5">
        <f ca="1">((G1761/G1762+G1761/1200+((1+G1762/1200)^(-119))*(1-G1761/G1762)))</f>
        <v>1.0027318846719444</v>
      </c>
      <c r="Q1761" s="5">
        <f ca="1">Q1760*P1760*E1760/E1761</f>
        <v>50.62388307804467</v>
      </c>
      <c r="R1761" s="10"/>
      <c r="S1761" s="10"/>
      <c r="T1761" s="10"/>
      <c r="U1761" s="10"/>
      <c r="V1761" s="11"/>
      <c r="W1761" s="12"/>
      <c r="X1761" s="12"/>
    </row>
    <row r="1762" spans="1:24" x14ac:dyDescent="0.2">
      <c r="A1762" s="3">
        <v>2017.09</v>
      </c>
      <c r="B1762" s="4">
        <v>2492.84</v>
      </c>
      <c r="C1762" s="1">
        <v>48.17</v>
      </c>
      <c r="D1762" s="4">
        <v>107.08</v>
      </c>
      <c r="E1762" s="4">
        <v>246.81899999999999</v>
      </c>
      <c r="F1762" s="1">
        <f t="shared" ca="1" si="273"/>
        <v>2017.7083333332</v>
      </c>
      <c r="G1762" s="5">
        <v>2.2000000000000002</v>
      </c>
      <c r="H1762" s="1">
        <f t="shared" ca="1" si="269"/>
        <v>2757.295015861826</v>
      </c>
      <c r="I1762" s="1">
        <f t="shared" ca="1" si="270"/>
        <v>53.280154728768856</v>
      </c>
      <c r="J1762" s="6">
        <f t="shared" ca="1" si="274"/>
        <v>1637740.1347927086</v>
      </c>
      <c r="K1762" s="1">
        <f t="shared" ca="1" si="271"/>
        <v>118.43967133810605</v>
      </c>
      <c r="L1762" s="6">
        <f t="shared" ca="1" si="272"/>
        <v>70349.16546332826</v>
      </c>
      <c r="M1762" s="7">
        <f t="shared" ca="1" si="268"/>
        <v>30.1681144106789</v>
      </c>
      <c r="N1762" s="8">
        <f ca="1">J1762/AVERAGE(L1642:L1761)</f>
        <v>32.970280770701343</v>
      </c>
      <c r="O1762" s="13">
        <f ca="1">1/M1762-(G1762/100-(((E1762/E1642)^(1/10))-1))</f>
        <v>2.8167211336622037E-2</v>
      </c>
      <c r="P1762" s="5">
        <f ca="1">((G1762/G1763+G1762/1200+((1+G1763/1200)^(-119))*(1-G1762/G1763)))</f>
        <v>0.98769891518516217</v>
      </c>
      <c r="Q1762" s="5">
        <f ca="1">Q1761*P1761*E1761/E1762</f>
        <v>50.494816387392703</v>
      </c>
      <c r="R1762" s="10"/>
      <c r="S1762" s="10"/>
      <c r="T1762" s="10"/>
      <c r="U1762" s="10"/>
      <c r="V1762" s="11"/>
      <c r="W1762" s="12"/>
      <c r="X1762" s="12"/>
    </row>
    <row r="1763" spans="1:24" x14ac:dyDescent="0.2">
      <c r="A1763" s="3">
        <v>2017.1</v>
      </c>
      <c r="B1763" s="4">
        <v>2557</v>
      </c>
      <c r="C1763" s="1">
        <f ca="1">C1762*2/3+C1765/3</f>
        <v>48.423333333333332</v>
      </c>
      <c r="D1763" s="4">
        <f ca="1">D1762*2/3+D1765/3</f>
        <v>108.01333333333334</v>
      </c>
      <c r="E1763" s="4">
        <v>246.66300000000001</v>
      </c>
      <c r="F1763" s="1">
        <f t="shared" ca="1" si="273"/>
        <v>2017.7916666665333</v>
      </c>
      <c r="G1763" s="5">
        <v>2.36</v>
      </c>
      <c r="H1763" s="1">
        <f t="shared" ca="1" si="269"/>
        <v>2830.0501939893697</v>
      </c>
      <c r="I1763" s="1">
        <f t="shared" ca="1" si="270"/>
        <v>53.594236954873644</v>
      </c>
      <c r="J1763" s="6">
        <f t="shared" ca="1" si="274"/>
        <v>1683607.0178225695</v>
      </c>
      <c r="K1763" s="1">
        <f t="shared" ca="1" si="271"/>
        <v>119.54757722074245</v>
      </c>
      <c r="L1763" s="6">
        <f t="shared" ca="1" si="272"/>
        <v>71119.282760425689</v>
      </c>
      <c r="M1763" s="7">
        <f t="shared" ca="1" si="268"/>
        <v>30.920393290333827</v>
      </c>
      <c r="N1763" s="8">
        <f ca="1">J1763/AVERAGE(L1643:L1762)</f>
        <v>33.775350452959316</v>
      </c>
      <c r="O1763" s="13">
        <f ca="1">1/M1763-(G1763/100-(((E1763/E1643)^(1/10))-1))</f>
        <v>2.5479157179329293E-2</v>
      </c>
      <c r="P1763" s="5">
        <f ca="1">((G1763/G1764+G1763/1200+((1+G1764/1200)^(-119))*(1-G1763/G1764)))</f>
        <v>1.0028504917557177</v>
      </c>
      <c r="Q1763" s="5">
        <f ca="1">Q1762*P1762*E1762/E1763</f>
        <v>49.905217566999767</v>
      </c>
      <c r="R1763" s="10"/>
      <c r="S1763" s="10"/>
      <c r="T1763" s="10"/>
      <c r="U1763" s="10"/>
      <c r="V1763" s="11"/>
      <c r="W1763" s="12"/>
      <c r="X1763" s="12"/>
    </row>
    <row r="1764" spans="1:24" x14ac:dyDescent="0.2">
      <c r="A1764" s="3">
        <v>2017.11</v>
      </c>
      <c r="B1764" s="4">
        <v>2593.61</v>
      </c>
      <c r="C1764" s="1">
        <f ca="1">C1762/3+C1765*2/3</f>
        <v>48.676666666666662</v>
      </c>
      <c r="D1764" s="4">
        <f ca="1">D1762/3+D1765*2/3</f>
        <v>108.94666666666666</v>
      </c>
      <c r="E1764" s="4">
        <v>246.66900000000001</v>
      </c>
      <c r="F1764" s="1">
        <f t="shared" ca="1" si="273"/>
        <v>2017.8749999998665</v>
      </c>
      <c r="G1764" s="5">
        <v>2.35</v>
      </c>
      <c r="H1764" s="1">
        <f t="shared" ca="1" si="269"/>
        <v>2870.4997824209768</v>
      </c>
      <c r="I1764" s="1">
        <f t="shared" ca="1" si="270"/>
        <v>53.873312130831181</v>
      </c>
      <c r="J1764" s="6">
        <f t="shared" ca="1" si="274"/>
        <v>1710341.408721447</v>
      </c>
      <c r="K1764" s="1">
        <f t="shared" ca="1" si="271"/>
        <v>120.57764388715241</v>
      </c>
      <c r="L1764" s="6">
        <f t="shared" ca="1" si="272"/>
        <v>71844.261605319451</v>
      </c>
      <c r="M1764" s="7">
        <f t="shared" ca="1" si="268"/>
        <v>31.298913333880261</v>
      </c>
      <c r="N1764" s="8">
        <f ca="1">J1764/AVERAGE(L1644:L1763)</f>
        <v>34.17293597222708</v>
      </c>
      <c r="O1764" s="13">
        <f ca="1">1/M1764-(G1764/100-(((E1764/E1644)^(1/10))-1))</f>
        <v>2.4588565855586088E-2</v>
      </c>
      <c r="P1764" s="5">
        <f ca="1">((G1764/G1765+G1764/1200+((1+G1765/1200)^(-119))*(1-G1764/G1765)))</f>
        <v>0.99754979283024348</v>
      </c>
      <c r="Q1764" s="5">
        <f ca="1">Q1763*P1763*E1763/E1764</f>
        <v>50.04625461881735</v>
      </c>
      <c r="R1764" s="10"/>
      <c r="S1764" s="10"/>
      <c r="T1764" s="10"/>
      <c r="U1764" s="10"/>
      <c r="V1764" s="11"/>
      <c r="W1764" s="12"/>
      <c r="X1764" s="12"/>
    </row>
    <row r="1765" spans="1:24" x14ac:dyDescent="0.2">
      <c r="A1765" s="3">
        <v>2017.12</v>
      </c>
      <c r="B1765" s="4">
        <v>2664.34</v>
      </c>
      <c r="C1765" s="1">
        <v>48.93</v>
      </c>
      <c r="D1765" s="4">
        <v>109.88</v>
      </c>
      <c r="E1765" s="4">
        <v>246.524</v>
      </c>
      <c r="F1765" s="1">
        <f t="shared" ca="1" si="273"/>
        <v>2017.9583333331998</v>
      </c>
      <c r="G1765" s="5">
        <v>2.4</v>
      </c>
      <c r="H1765" s="1">
        <f t="shared" ca="1" si="269"/>
        <v>2950.5152156382342</v>
      </c>
      <c r="I1765" s="1">
        <f t="shared" ca="1" si="270"/>
        <v>54.185542949165196</v>
      </c>
      <c r="J1765" s="6">
        <f t="shared" ca="1" si="274"/>
        <v>1760707.791308196</v>
      </c>
      <c r="K1765" s="1">
        <f t="shared" ca="1" si="271"/>
        <v>121.68214713374762</v>
      </c>
      <c r="L1765" s="6">
        <f t="shared" ca="1" si="272"/>
        <v>72613.319662259528</v>
      </c>
      <c r="M1765" s="7">
        <f t="shared" ca="1" si="268"/>
        <v>32.086132007705991</v>
      </c>
      <c r="N1765" s="8">
        <f ca="1">J1765/AVERAGE(L1645:L1764)</f>
        <v>35.017141106605763</v>
      </c>
      <c r="O1765" s="13">
        <f ca="1">1/M1765-(G1765/100-(((E1765/E1645)^(1/10))-1))</f>
        <v>2.3313129772496815E-2</v>
      </c>
      <c r="P1765" s="5">
        <f ca="1">((G1765/G1766+G1765/1200+((1+G1766/1200)^(-119))*(1-G1765/G1766)))</f>
        <v>0.98626540285410402</v>
      </c>
      <c r="Q1765" s="5">
        <f ca="1">Q1764*P1764*E1764/E1765</f>
        <v>49.952994909684698</v>
      </c>
      <c r="R1765" s="10"/>
      <c r="S1765" s="10"/>
      <c r="T1765" s="10"/>
      <c r="U1765" s="10"/>
      <c r="V1765" s="11"/>
      <c r="W1765" s="12"/>
      <c r="X1765" s="12"/>
    </row>
    <row r="1766" spans="1:24" x14ac:dyDescent="0.2">
      <c r="A1766" s="3">
        <v>2018.01</v>
      </c>
      <c r="B1766" s="4">
        <v>2789.8</v>
      </c>
      <c r="C1766" s="1">
        <f ca="1">C1765*2/3+C1768/3</f>
        <v>49.286666666666662</v>
      </c>
      <c r="D1766" s="4">
        <f ca="1">D1765*2/3+D1768/3</f>
        <v>111.73333333333332</v>
      </c>
      <c r="E1766" s="4">
        <v>247.86699999999999</v>
      </c>
      <c r="F1766" s="1">
        <f t="shared" ca="1" si="273"/>
        <v>2018.041666666533</v>
      </c>
      <c r="G1766" s="5">
        <v>2.58</v>
      </c>
      <c r="H1766" s="1">
        <f t="shared" ca="1" si="269"/>
        <v>3072.7114517059554</v>
      </c>
      <c r="I1766" s="1">
        <f t="shared" ca="1" si="270"/>
        <v>54.284789261983235</v>
      </c>
      <c r="J1766" s="6">
        <f t="shared" ca="1" si="274"/>
        <v>1836327.4101058464</v>
      </c>
      <c r="K1766" s="1">
        <f t="shared" ca="1" si="271"/>
        <v>123.06412390515879</v>
      </c>
      <c r="L1766" s="6">
        <f t="shared" ca="1" si="272"/>
        <v>73546.1261102922</v>
      </c>
      <c r="M1766" s="7">
        <f t="shared" ca="1" si="268"/>
        <v>33.307343828030653</v>
      </c>
      <c r="N1766" s="8">
        <f ca="1">J1766/AVERAGE(L1646:L1765)</f>
        <v>36.333940411695828</v>
      </c>
      <c r="O1766" s="13">
        <f ca="1">1/M1766-(G1766/100-(((E1766/E1646)^(1/10))-1))</f>
        <v>2.0418663333554906E-2</v>
      </c>
      <c r="P1766" s="5">
        <f ca="1">((G1766/G1767+G1766/1200+((1+G1767/1200)^(-119))*(1-G1766/G1767)))</f>
        <v>0.97799847417367836</v>
      </c>
      <c r="Q1766" s="5">
        <f ca="1">Q1765*P1765*E1765/E1766</f>
        <v>48.999971277655213</v>
      </c>
      <c r="R1766" s="10"/>
      <c r="S1766" s="10"/>
      <c r="T1766" s="10"/>
      <c r="U1766" s="10"/>
      <c r="V1766" s="11"/>
      <c r="W1766" s="12"/>
      <c r="X1766" s="12"/>
    </row>
    <row r="1767" spans="1:24" x14ac:dyDescent="0.2">
      <c r="A1767" s="3">
        <v>2018.02</v>
      </c>
      <c r="B1767" s="4">
        <v>2705.16</v>
      </c>
      <c r="C1767" s="1">
        <f ca="1">C1765/3+C1768*2/3</f>
        <v>49.643333333333331</v>
      </c>
      <c r="D1767" s="4">
        <f ca="1">D1765/3+D1768*2/3</f>
        <v>113.58666666666666</v>
      </c>
      <c r="E1767" s="4">
        <v>248.99100000000001</v>
      </c>
      <c r="F1767" s="1">
        <f t="shared" ca="1" si="273"/>
        <v>2018.1249999998663</v>
      </c>
      <c r="G1767" s="5">
        <v>2.86</v>
      </c>
      <c r="H1767" s="1">
        <f t="shared" ca="1" si="269"/>
        <v>2966.0381117389784</v>
      </c>
      <c r="I1767" s="1">
        <f t="shared" ca="1" si="270"/>
        <v>54.430798422432929</v>
      </c>
      <c r="J1767" s="6">
        <f t="shared" ca="1" si="274"/>
        <v>1775287.5813426606</v>
      </c>
      <c r="K1767" s="1">
        <f t="shared" ca="1" si="271"/>
        <v>124.54064909976664</v>
      </c>
      <c r="L1767" s="6">
        <f t="shared" ca="1" si="272"/>
        <v>74542.355623860203</v>
      </c>
      <c r="M1767" s="7">
        <f t="shared" ca="1" si="268"/>
        <v>32.03538233925029</v>
      </c>
      <c r="N1767" s="8">
        <f ca="1">J1767/AVERAGE(L1647:L1766)</f>
        <v>34.934084784156283</v>
      </c>
      <c r="O1767" s="13">
        <f ca="1">1/M1767-(G1767/100-(((E1767/E1647)^(1/10))-1))</f>
        <v>1.8975837596655443E-2</v>
      </c>
      <c r="P1767" s="5">
        <f ca="1">((G1767/G1768+G1767/1200+((1+G1768/1200)^(-119))*(1-G1767/G1768)))</f>
        <v>1.0041100839387809</v>
      </c>
      <c r="Q1767" s="5">
        <f ca="1">Q1766*P1766*E1766/E1767</f>
        <v>47.705567186833449</v>
      </c>
      <c r="R1767" s="10"/>
      <c r="S1767" s="10"/>
      <c r="T1767" s="10"/>
      <c r="U1767" s="10"/>
      <c r="V1767" s="11"/>
      <c r="W1767" s="12"/>
      <c r="X1767" s="12"/>
    </row>
    <row r="1768" spans="1:24" x14ac:dyDescent="0.2">
      <c r="A1768" s="3">
        <v>2018.03</v>
      </c>
      <c r="B1768" s="4">
        <v>2702.77</v>
      </c>
      <c r="C1768" s="1">
        <v>50</v>
      </c>
      <c r="D1768" s="4">
        <v>115.44</v>
      </c>
      <c r="E1768" s="4">
        <v>249.554</v>
      </c>
      <c r="F1768" s="1">
        <f t="shared" ca="1" si="273"/>
        <v>2018.2083333331996</v>
      </c>
      <c r="G1768" s="5">
        <v>2.84</v>
      </c>
      <c r="H1768" s="1">
        <f t="shared" ca="1" si="269"/>
        <v>2956.7320832765654</v>
      </c>
      <c r="I1768" s="1">
        <f t="shared" ca="1" si="270"/>
        <v>54.698181555895715</v>
      </c>
      <c r="J1768" s="6">
        <f t="shared" ca="1" si="274"/>
        <v>1772445.812994821</v>
      </c>
      <c r="K1768" s="1">
        <f t="shared" ca="1" si="271"/>
        <v>126.28716157625203</v>
      </c>
      <c r="L1768" s="6">
        <f t="shared" ca="1" si="272"/>
        <v>75704.238485746886</v>
      </c>
      <c r="M1768" s="7">
        <f t="shared" ca="1" si="268"/>
        <v>31.808409057643118</v>
      </c>
      <c r="N1768" s="8">
        <f ca="1">J1768/AVERAGE(L1648:L1767)</f>
        <v>34.675728647302456</v>
      </c>
      <c r="O1768" s="13">
        <f ca="1">1/M1768-(G1768/100-(((E1768/E1648)^(1/10))-1))</f>
        <v>1.8751132383798632E-2</v>
      </c>
      <c r="P1768" s="5">
        <f ca="1">((G1768/G1769+G1768/1200+((1+G1769/1200)^(-119))*(1-G1768/G1769)))</f>
        <v>0.99978023319015985</v>
      </c>
      <c r="Q1768" s="5">
        <f ca="1">Q1767*P1767*E1767/E1768</f>
        <v>47.793573784582307</v>
      </c>
      <c r="R1768" s="10"/>
      <c r="S1768" s="10"/>
      <c r="T1768" s="10"/>
      <c r="U1768" s="10"/>
      <c r="V1768" s="11"/>
      <c r="W1768" s="12"/>
      <c r="X1768" s="12"/>
    </row>
    <row r="1769" spans="1:24" x14ac:dyDescent="0.2">
      <c r="A1769" s="3">
        <v>2018.04</v>
      </c>
      <c r="B1769" s="4">
        <v>2653.63</v>
      </c>
      <c r="C1769" s="1">
        <f ca="1">C1768*2/3+C1771/3</f>
        <v>50.33</v>
      </c>
      <c r="D1769" s="4">
        <f ca="1">D1768*2/3+D1771/3</f>
        <v>117.78666666666666</v>
      </c>
      <c r="E1769" s="4">
        <v>250.54599999999999</v>
      </c>
      <c r="F1769" s="1">
        <f t="shared" ca="1" si="273"/>
        <v>2018.2916666665328</v>
      </c>
      <c r="G1769" s="5">
        <v>2.87</v>
      </c>
      <c r="H1769" s="1">
        <f t="shared" ca="1" si="269"/>
        <v>2891.4808094721129</v>
      </c>
      <c r="I1769" s="1">
        <f t="shared" ca="1" si="270"/>
        <v>54.841190799294338</v>
      </c>
      <c r="J1769" s="6">
        <f t="shared" ca="1" si="274"/>
        <v>1736069.8104463913</v>
      </c>
      <c r="K1769" s="1">
        <f t="shared" ca="1" si="271"/>
        <v>128.3441498168001</v>
      </c>
      <c r="L1769" s="6">
        <f t="shared" ca="1" si="272"/>
        <v>77058.925348715638</v>
      </c>
      <c r="M1769" s="7">
        <f t="shared" ca="1" si="268"/>
        <v>30.97017929332522</v>
      </c>
      <c r="N1769" s="8">
        <f ca="1">J1769/AVERAGE(L1649:L1768)</f>
        <v>33.753721250693438</v>
      </c>
      <c r="O1769" s="13">
        <f ca="1">1/M1769-(G1769/100-(((E1769/E1649)^(1/10))-1))</f>
        <v>1.9090860063881391E-2</v>
      </c>
      <c r="P1769" s="5">
        <f ca="1">((G1769/G1770+G1769/1200+((1+G1770/1200)^(-119))*(1-G1769/G1770)))</f>
        <v>0.993298828410901</v>
      </c>
      <c r="Q1769" s="5">
        <f ca="1">Q1768*P1768*E1768/E1769</f>
        <v>47.593880311248526</v>
      </c>
      <c r="R1769" s="10"/>
      <c r="S1769" s="10"/>
      <c r="T1769" s="10"/>
      <c r="U1769" s="10"/>
      <c r="V1769" s="11"/>
      <c r="W1769" s="12"/>
      <c r="X1769" s="12"/>
    </row>
    <row r="1770" spans="1:24" x14ac:dyDescent="0.2">
      <c r="A1770" s="3">
        <v>2018.05</v>
      </c>
      <c r="B1770" s="4">
        <v>2701.49</v>
      </c>
      <c r="C1770" s="1">
        <f ca="1">C1768/3+C1771*2/3</f>
        <v>50.66</v>
      </c>
      <c r="D1770" s="4">
        <f ca="1">D1768/3+D1771*2/3</f>
        <v>120.13333333333333</v>
      </c>
      <c r="E1770" s="4">
        <v>251.58799999999999</v>
      </c>
      <c r="F1770" s="1">
        <f t="shared" ca="1" si="273"/>
        <v>2018.3749999998661</v>
      </c>
      <c r="G1770" s="5">
        <v>2.976</v>
      </c>
      <c r="H1770" s="1">
        <f t="shared" ca="1" si="269"/>
        <v>2931.4389973687139</v>
      </c>
      <c r="I1770" s="1">
        <f t="shared" ca="1" si="270"/>
        <v>54.972144855875477</v>
      </c>
      <c r="J1770" s="6">
        <f t="shared" ca="1" si="274"/>
        <v>1762811.5270756171</v>
      </c>
      <c r="K1770" s="1">
        <f t="shared" ca="1" si="271"/>
        <v>130.35900122422373</v>
      </c>
      <c r="L1770" s="6">
        <f t="shared" ca="1" si="272"/>
        <v>78390.971199603722</v>
      </c>
      <c r="M1770" s="7">
        <f t="shared" ca="1" si="268"/>
        <v>31.243615074864611</v>
      </c>
      <c r="N1770" s="8">
        <f ca="1">J1770/AVERAGE(L1650:L1769)</f>
        <v>34.044187061418867</v>
      </c>
      <c r="O1770" s="13">
        <f ca="1">1/M1770-(G1770/100-(((E1770/E1650)^(1/10))-1))</f>
        <v>1.7318266255325284E-2</v>
      </c>
      <c r="P1770" s="5">
        <f ca="1">((G1770/G1771+G1770/1200+((1+G1771/1200)^(-119))*(1-G1770/G1771)))</f>
        <v>1.0081593472990933</v>
      </c>
      <c r="Q1770" s="5">
        <f ca="1">Q1769*P1769*E1769/E1770</f>
        <v>47.079147290191592</v>
      </c>
      <c r="R1770" s="10"/>
      <c r="S1770" s="10"/>
      <c r="T1770" s="10"/>
      <c r="U1770" s="10"/>
      <c r="V1770" s="11"/>
      <c r="W1770" s="12"/>
      <c r="X1770" s="12"/>
    </row>
    <row r="1771" spans="1:24" x14ac:dyDescent="0.2">
      <c r="A1771" s="3">
        <v>2018.06</v>
      </c>
      <c r="B1771" s="4">
        <v>2754.35</v>
      </c>
      <c r="C1771" s="1">
        <v>50.99</v>
      </c>
      <c r="D1771" s="4">
        <v>122.48</v>
      </c>
      <c r="E1771" s="4">
        <v>251.989</v>
      </c>
      <c r="F1771" s="1">
        <f t="shared" ca="1" si="273"/>
        <v>2018.4583333331993</v>
      </c>
      <c r="G1771" s="5">
        <v>2.91</v>
      </c>
      <c r="H1771" s="1">
        <f t="shared" ca="1" si="269"/>
        <v>2984.0422123584754</v>
      </c>
      <c r="I1771" s="1">
        <f t="shared" ca="1" si="270"/>
        <v>55.242185055696872</v>
      </c>
      <c r="J1771" s="6">
        <f t="shared" ca="1" si="274"/>
        <v>1797212.6126467171</v>
      </c>
      <c r="K1771" s="1">
        <f t="shared" ca="1" si="271"/>
        <v>132.69391695669256</v>
      </c>
      <c r="L1771" s="6">
        <f t="shared" ca="1" si="272"/>
        <v>79918.166099794864</v>
      </c>
      <c r="M1771" s="7">
        <f t="shared" ca="1" si="268"/>
        <v>31.630556496454602</v>
      </c>
      <c r="N1771" s="8">
        <f ca="1">J1771/AVERAGE(L1651:L1770)</f>
        <v>34.458919633674256</v>
      </c>
      <c r="O1771" s="13">
        <f ca="1">1/M1771-(G1771/100-(((E1771/E1651)^(1/10))-1))</f>
        <v>1.6730979295013715E-2</v>
      </c>
      <c r="P1771" s="5">
        <f ca="1">((G1771/G1772+G1771/1200+((1+G1772/1200)^(-119))*(1-G1771/G1772)))</f>
        <v>1.0041476505871525</v>
      </c>
      <c r="Q1771" s="5">
        <f ca="1">Q1770*P1770*E1770/E1771</f>
        <v>47.387752216668503</v>
      </c>
      <c r="R1771" s="10"/>
      <c r="S1771" s="10"/>
      <c r="T1771" s="10"/>
      <c r="U1771" s="10"/>
      <c r="V1771" s="11"/>
      <c r="W1771" s="12"/>
      <c r="X1771" s="12"/>
    </row>
    <row r="1772" spans="1:24" x14ac:dyDescent="0.2">
      <c r="A1772" s="3">
        <v>2018.07</v>
      </c>
      <c r="B1772" s="4">
        <v>2793.64</v>
      </c>
      <c r="C1772" s="1">
        <f ca="1">C1771*2/3+C1774/3</f>
        <v>51.44</v>
      </c>
      <c r="D1772" s="4">
        <f ca="1">D1771*2/3+D1774/3</f>
        <v>125.11666666666667</v>
      </c>
      <c r="E1772" s="4">
        <v>252.006</v>
      </c>
      <c r="F1772" s="1">
        <f t="shared" ca="1" si="273"/>
        <v>2018.5416666665326</v>
      </c>
      <c r="G1772" s="5">
        <v>2.89</v>
      </c>
      <c r="H1772" s="1">
        <f t="shared" ca="1" si="269"/>
        <v>3026.4045337015782</v>
      </c>
      <c r="I1772" s="1">
        <f t="shared" ca="1" si="270"/>
        <v>55.725952239232392</v>
      </c>
      <c r="J1772" s="6">
        <f t="shared" ca="1" si="274"/>
        <v>1825523.2198337121</v>
      </c>
      <c r="K1772" s="1">
        <f t="shared" ca="1" si="271"/>
        <v>135.54131786544764</v>
      </c>
      <c r="L1772" s="6">
        <f t="shared" ca="1" si="272"/>
        <v>81758.344020057935</v>
      </c>
      <c r="M1772" s="7">
        <f t="shared" ca="1" si="268"/>
        <v>31.886366962158984</v>
      </c>
      <c r="N1772" s="8">
        <f ca="1">J1772/AVERAGE(L1652:L1771)</f>
        <v>34.731777571325296</v>
      </c>
      <c r="O1772" s="13">
        <f ca="1">1/M1772-(G1772/100-(((E1772/E1652)^(1/10))-1))</f>
        <v>1.6153150850947935E-2</v>
      </c>
      <c r="P1772" s="5">
        <f ca="1">((G1772/G1773+G1772/1200+((1+G1773/1200)^(-119))*(1-G1772/G1773)))</f>
        <v>1.0024083333333333</v>
      </c>
      <c r="Q1772" s="5">
        <f ca="1">Q1771*P1771*E1771/E1772</f>
        <v>47.581090079413954</v>
      </c>
      <c r="R1772" s="10"/>
      <c r="S1772" s="10"/>
      <c r="T1772" s="10"/>
      <c r="U1772" s="10"/>
      <c r="V1772" s="11"/>
      <c r="W1772" s="12"/>
      <c r="X1772" s="12"/>
    </row>
    <row r="1773" spans="1:24" x14ac:dyDescent="0.2">
      <c r="A1773" s="3">
        <v>2018.08</v>
      </c>
      <c r="B1773" s="4">
        <v>2857.82</v>
      </c>
      <c r="C1773" s="1">
        <f ca="1">C1771/3+C1774*2/3</f>
        <v>51.89</v>
      </c>
      <c r="D1773" s="4">
        <f ca="1">D1771/3+D1774*2/3</f>
        <v>127.75333333333333</v>
      </c>
      <c r="E1773" s="4">
        <v>252.14599999999999</v>
      </c>
      <c r="F1773" s="1">
        <f ca="1">F1772+1/12</f>
        <v>2018.6249999998658</v>
      </c>
      <c r="G1773" s="5">
        <v>2.89</v>
      </c>
      <c r="H1773" s="1">
        <f t="shared" ca="1" si="269"/>
        <v>3094.2130093675887</v>
      </c>
      <c r="I1773" s="1">
        <f t="shared" ca="1" si="270"/>
        <v>56.182234380081383</v>
      </c>
      <c r="J1773" s="6">
        <f t="shared" ca="1" si="274"/>
        <v>1869249.2903154038</v>
      </c>
      <c r="K1773" s="1">
        <f t="shared" ca="1" si="271"/>
        <v>138.32082706051256</v>
      </c>
      <c r="L1773" s="6">
        <f t="shared" ca="1" si="272"/>
        <v>83561.185683059302</v>
      </c>
      <c r="M1773" s="7">
        <f t="shared" ca="1" si="268"/>
        <v>32.390276880301123</v>
      </c>
      <c r="N1773" s="8">
        <f ca="1">J1773/AVERAGE(L1653:L1772)</f>
        <v>35.274629408295581</v>
      </c>
      <c r="O1773" s="13">
        <f ca="1">1/M1773-(G1773/100-(((E1773/E1653)^(1/10))-1))</f>
        <v>1.6127083652587599E-2</v>
      </c>
      <c r="P1773" s="5">
        <f ca="1">((G1773/G1774+G1773/1200+((1+G1774/1200)^(-119))*(1-G1773/G1774)))</f>
        <v>0.99298310639894383</v>
      </c>
      <c r="Q1773" s="5">
        <f ca="1">Q1772*P1772*E1772/E1773</f>
        <v>47.669198946914648</v>
      </c>
      <c r="R1773" s="10"/>
      <c r="S1773" s="10"/>
      <c r="T1773" s="10"/>
      <c r="U1773" s="10"/>
      <c r="V1773" s="11"/>
      <c r="W1773" s="12"/>
      <c r="X1773" s="12"/>
    </row>
    <row r="1774" spans="1:24" x14ac:dyDescent="0.2">
      <c r="A1774" s="3">
        <v>2018.09</v>
      </c>
      <c r="B1774" s="4">
        <v>2901.5</v>
      </c>
      <c r="C1774" s="1">
        <v>52.34</v>
      </c>
      <c r="D1774" s="4">
        <v>130.38999999999999</v>
      </c>
      <c r="E1774" s="4">
        <v>252.43899999999999</v>
      </c>
      <c r="F1774" s="1">
        <f t="shared" ca="1" si="273"/>
        <v>2018.7083333331991</v>
      </c>
      <c r="G1774" s="5">
        <v>3</v>
      </c>
      <c r="H1774" s="1">
        <f t="shared" ca="1" si="269"/>
        <v>3137.8598572328365</v>
      </c>
      <c r="I1774" s="1">
        <f t="shared" ca="1" si="270"/>
        <v>56.60368255301281</v>
      </c>
      <c r="J1774" s="6">
        <f t="shared" ca="1" si="274"/>
        <v>1898466.4251979664</v>
      </c>
      <c r="K1774" s="1">
        <f t="shared" ca="1" si="271"/>
        <v>141.01173420113372</v>
      </c>
      <c r="L1774" s="6">
        <f t="shared" ca="1" si="272"/>
        <v>85314.849967796923</v>
      </c>
      <c r="M1774" s="7">
        <f t="shared" ca="1" si="268"/>
        <v>32.622891120500206</v>
      </c>
      <c r="N1774" s="8">
        <f ca="1">J1774/AVERAGE(L1654:L1773)</f>
        <v>35.522018512241353</v>
      </c>
      <c r="O1774" s="13">
        <f ca="1">1/M1774-(G1774/100-(((E1774/E1654)^(1/10))-1))</f>
        <v>1.5065111583944898E-2</v>
      </c>
      <c r="P1774" s="5">
        <f ca="1">((G1774/G1775+G1774/1200+((1+G1775/1200)^(-119))*(1-G1774/G1775)))</f>
        <v>0.98973841038753507</v>
      </c>
      <c r="Q1774" s="5">
        <f ca="1">Q1773*P1773*E1773/E1774</f>
        <v>47.27976896800547</v>
      </c>
      <c r="R1774" s="10"/>
      <c r="S1774" s="10"/>
      <c r="T1774" s="10"/>
      <c r="U1774" s="10"/>
      <c r="V1774" s="11"/>
      <c r="W1774" s="12"/>
      <c r="X1774" s="12"/>
    </row>
    <row r="1775" spans="1:24" x14ac:dyDescent="0.2">
      <c r="A1775" s="3">
        <v>2018.1</v>
      </c>
      <c r="B1775" s="4">
        <v>2785.46</v>
      </c>
      <c r="C1775" s="1">
        <f ca="1">C1774*2/3+C1777/3</f>
        <v>52.81</v>
      </c>
      <c r="D1775" s="4">
        <f ca="1">D1774*2/3+D1777/3</f>
        <v>131.05666666666667</v>
      </c>
      <c r="E1775" s="4">
        <v>252.88499999999999</v>
      </c>
      <c r="F1775" s="1">
        <f t="shared" ca="1" si="273"/>
        <v>2018.7916666665324</v>
      </c>
      <c r="G1775" s="5">
        <v>3.15</v>
      </c>
      <c r="H1775" s="1">
        <f t="shared" ca="1" si="269"/>
        <v>3007.0543384542379</v>
      </c>
      <c r="I1775" s="1">
        <f t="shared" ca="1" si="270"/>
        <v>57.011243964647967</v>
      </c>
      <c r="J1775" s="6">
        <f t="shared" ca="1" si="274"/>
        <v>1822200.9442195797</v>
      </c>
      <c r="K1775" s="1">
        <f t="shared" ca="1" si="271"/>
        <v>141.4827418391759</v>
      </c>
      <c r="L1775" s="6">
        <f t="shared" ca="1" si="272"/>
        <v>85735.060545213608</v>
      </c>
      <c r="M1775" s="7">
        <f t="shared" ca="1" si="268"/>
        <v>31.037961078006504</v>
      </c>
      <c r="N1775" s="8">
        <f ca="1">J1775/AVERAGE(L1655:L1774)</f>
        <v>33.793743849936035</v>
      </c>
      <c r="O1775" s="13">
        <f ca="1">1/M1775-(G1775/100-(((E1775/E1655)^(1/10))-1))</f>
        <v>1.6340087128316701E-2</v>
      </c>
      <c r="P1775" s="5">
        <f ca="1">((G1775/G1776+G1775/1200+((1+G1776/1200)^(-119))*(1-G1775/G1776)))</f>
        <v>1.0051809433745449</v>
      </c>
      <c r="Q1775" s="5">
        <f ca="1">Q1774*P1774*E1774/E1775</f>
        <v>46.712074196252551</v>
      </c>
      <c r="R1775" s="10"/>
      <c r="S1775" s="10"/>
      <c r="T1775" s="10"/>
      <c r="U1775" s="10"/>
      <c r="V1775" s="11"/>
      <c r="W1775" s="12"/>
      <c r="X1775" s="12"/>
    </row>
    <row r="1776" spans="1:24" x14ac:dyDescent="0.2">
      <c r="A1776" s="3">
        <v>2018.11</v>
      </c>
      <c r="B1776" s="4">
        <v>2723.23</v>
      </c>
      <c r="C1776" s="1">
        <f ca="1">C1774/3+C1777*2/3</f>
        <v>53.28</v>
      </c>
      <c r="D1776" s="4">
        <f ca="1">D1774/3+D1777*2/3</f>
        <v>131.72333333333333</v>
      </c>
      <c r="E1776" s="4">
        <v>252.03800000000001</v>
      </c>
      <c r="F1776" s="1">
        <f t="shared" ca="1" si="273"/>
        <v>2018.8749999998656</v>
      </c>
      <c r="G1776" s="5">
        <v>3.12</v>
      </c>
      <c r="H1776" s="1">
        <f t="shared" ca="1" si="269"/>
        <v>2949.753448646632</v>
      </c>
      <c r="I1776" s="1">
        <f t="shared" ca="1" si="270"/>
        <v>57.711931692839961</v>
      </c>
      <c r="J1776" s="6">
        <f t="shared" ca="1" si="274"/>
        <v>1790392.3490371623</v>
      </c>
      <c r="K1776" s="1">
        <f t="shared" ca="1" si="271"/>
        <v>142.68033062474706</v>
      </c>
      <c r="L1776" s="6">
        <f t="shared" ca="1" si="272"/>
        <v>86601.736977659559</v>
      </c>
      <c r="M1776" s="7">
        <f t="shared" ca="1" si="268"/>
        <v>30.195583406705243</v>
      </c>
      <c r="N1776" s="8">
        <f ca="1">J1776/AVERAGE(L1656:L1775)</f>
        <v>32.880333947031943</v>
      </c>
      <c r="O1776" s="13">
        <f ca="1">1/M1776-(G1776/100-(((E1776/E1656)^(1/10))-1))</f>
        <v>1.9163540746558332E-2</v>
      </c>
      <c r="P1776" s="5">
        <f ca="1">((G1776/G1777+G1776/1200+((1+G1777/1200)^(-119))*(1-G1776/G1777)))</f>
        <v>1.0276497972023233</v>
      </c>
      <c r="Q1776" s="5">
        <f ca="1">Q1775*P1775*E1775/E1776</f>
        <v>47.111880916102173</v>
      </c>
      <c r="R1776" s="10"/>
      <c r="S1776" s="10"/>
      <c r="T1776" s="10"/>
      <c r="U1776" s="10"/>
      <c r="V1776" s="11"/>
      <c r="W1776" s="12"/>
      <c r="X1776" s="12"/>
    </row>
    <row r="1777" spans="1:24" x14ac:dyDescent="0.2">
      <c r="A1777" s="3">
        <v>2018.12</v>
      </c>
      <c r="B1777" s="4">
        <v>2567.31</v>
      </c>
      <c r="C1777" s="1">
        <v>53.75</v>
      </c>
      <c r="D1777" s="4">
        <v>132.38999999999999</v>
      </c>
      <c r="E1777" s="4">
        <v>251.233</v>
      </c>
      <c r="F1777" s="1">
        <f t="shared" ca="1" si="273"/>
        <v>2018.9583333331989</v>
      </c>
      <c r="G1777" s="5">
        <v>2.83</v>
      </c>
      <c r="H1777" s="1">
        <f t="shared" ca="1" si="269"/>
        <v>2789.7741615552095</v>
      </c>
      <c r="I1777" s="1">
        <f t="shared" ca="1" si="270"/>
        <v>58.407578821253573</v>
      </c>
      <c r="J1777" s="6">
        <f t="shared" ca="1" si="274"/>
        <v>1696245.0506520362</v>
      </c>
      <c r="K1777" s="1">
        <f t="shared" ca="1" si="271"/>
        <v>143.86194158410717</v>
      </c>
      <c r="L1777" s="6">
        <f t="shared" ca="1" si="272"/>
        <v>87471.276260296989</v>
      </c>
      <c r="M1777" s="7">
        <f t="shared" ca="1" si="268"/>
        <v>28.291857012072878</v>
      </c>
      <c r="N1777" s="8">
        <f ca="1">J1777/AVERAGE(L1657:L1776)</f>
        <v>30.818335095022281</v>
      </c>
      <c r="O1777" s="13">
        <f ca="1">1/M1777-(G1777/100-(((E1777/E1657)^(1/10))-1))</f>
        <v>2.5024375553964872E-2</v>
      </c>
      <c r="P1777" s="5">
        <f ca="1">((G1777/G1778+G1777/1200+((1+G1778/1200)^(-119))*(1-G1777/G1778)))</f>
        <v>1.0127831755337824</v>
      </c>
      <c r="Q1777" s="5">
        <f ca="1">Q1776*P1776*E1776/E1777</f>
        <v>48.569644507754305</v>
      </c>
      <c r="R1777" s="10"/>
      <c r="S1777" s="10"/>
      <c r="T1777" s="10"/>
      <c r="U1777" s="10"/>
      <c r="V1777" s="11"/>
      <c r="W1777" s="12"/>
      <c r="X1777" s="12"/>
    </row>
    <row r="1778" spans="1:24" x14ac:dyDescent="0.2">
      <c r="A1778" s="3">
        <v>2019.01</v>
      </c>
      <c r="B1778" s="4">
        <v>2607.39</v>
      </c>
      <c r="C1778" s="1">
        <f ca="1">C1777*2/3+C1780/3</f>
        <v>54.146666666666668</v>
      </c>
      <c r="D1778" s="4">
        <f ca="1">D1777*2/3+D1780/3</f>
        <v>133.05666666666664</v>
      </c>
      <c r="E1778" s="4">
        <v>251.71199999999999</v>
      </c>
      <c r="F1778" s="1">
        <f t="shared" ca="1" si="273"/>
        <v>2019.0416666665321</v>
      </c>
      <c r="G1778" s="5">
        <v>2.71</v>
      </c>
      <c r="H1778" s="1">
        <f t="shared" ca="1" si="269"/>
        <v>2827.9354666046906</v>
      </c>
      <c r="I1778" s="1">
        <f t="shared" ca="1" si="270"/>
        <v>58.72664966310704</v>
      </c>
      <c r="J1778" s="6">
        <f t="shared" ca="1" si="274"/>
        <v>1722423.5701271014</v>
      </c>
      <c r="K1778" s="1">
        <f t="shared" ca="1" si="271"/>
        <v>144.31123335399184</v>
      </c>
      <c r="L1778" s="6">
        <f t="shared" ca="1" si="272"/>
        <v>87896.30198367397</v>
      </c>
      <c r="M1778" s="7">
        <f t="shared" ca="1" si="268"/>
        <v>28.380164463547587</v>
      </c>
      <c r="N1778" s="8">
        <f ca="1">J1778/AVERAGE(L1658:L1777)</f>
        <v>30.929105694293291</v>
      </c>
      <c r="O1778" s="13">
        <f ca="1">1/M1778-(G1778/100-(((E1778/E1658)^(1/10))-1))</f>
        <v>2.5866221302712572E-2</v>
      </c>
      <c r="P1778" s="5">
        <f ca="1">((G1778/G1779+G1778/1200+((1+G1779/1200)^(-119))*(1-G1778/G1779)))</f>
        <v>1.0048682752251044</v>
      </c>
      <c r="Q1778" s="5">
        <f ca="1">Q1777*P1777*E1777/E1778</f>
        <v>49.096910792719015</v>
      </c>
      <c r="R1778" s="10"/>
      <c r="S1778" s="10"/>
      <c r="T1778" s="10"/>
      <c r="U1778" s="10"/>
      <c r="V1778" s="11"/>
      <c r="W1778" s="12"/>
      <c r="X1778" s="12"/>
    </row>
    <row r="1779" spans="1:24" x14ac:dyDescent="0.2">
      <c r="A1779" s="3">
        <v>2019.02</v>
      </c>
      <c r="B1779" s="4">
        <v>2754.86</v>
      </c>
      <c r="C1779" s="1">
        <f ca="1">C1777/3+C1780*2/3</f>
        <v>54.543333333333337</v>
      </c>
      <c r="D1779" s="4">
        <f ca="1">D1777/3+D1780*2/3</f>
        <v>133.7233333333333</v>
      </c>
      <c r="E1779" s="4">
        <v>252.77600000000001</v>
      </c>
      <c r="F1779" s="1">
        <f t="shared" ca="1" si="273"/>
        <v>2019.1249999998654</v>
      </c>
      <c r="G1779" s="5">
        <v>2.68</v>
      </c>
      <c r="H1779" s="1">
        <f t="shared" ca="1" si="269"/>
        <v>2975.3024202455927</v>
      </c>
      <c r="I1779" s="1">
        <f t="shared" ca="1" si="270"/>
        <v>58.907861624521317</v>
      </c>
      <c r="J1779" s="6">
        <f t="shared" ca="1" si="274"/>
        <v>1815170.9736482336</v>
      </c>
      <c r="K1779" s="1">
        <f t="shared" ca="1" si="271"/>
        <v>144.42380277399749</v>
      </c>
      <c r="L1779" s="6">
        <f t="shared" ca="1" si="272"/>
        <v>88109.999479521255</v>
      </c>
      <c r="M1779" s="7">
        <f t="shared" ca="1" si="268"/>
        <v>29.541548965131209</v>
      </c>
      <c r="N1779" s="8">
        <f ca="1">J1779/AVERAGE(L1659:L1778)</f>
        <v>32.208640010689471</v>
      </c>
      <c r="O1779" s="13">
        <f ca="1">1/M1779-(G1779/100-(((E1779/E1659)^(1/10))-1))</f>
        <v>2.4705412201290366E-2</v>
      </c>
      <c r="P1779" s="5">
        <f ca="1">((G1779/G1780+G1779/1200+((1+G1780/1200)^(-119))*(1-G1779/G1780)))</f>
        <v>1.0118535170500875</v>
      </c>
      <c r="Q1779" s="5">
        <f ca="1">Q1778*P1778*E1778/E1779</f>
        <v>49.128260300190959</v>
      </c>
      <c r="R1779" s="10"/>
      <c r="S1779" s="10"/>
      <c r="T1779" s="10"/>
      <c r="U1779" s="10"/>
      <c r="V1779" s="11"/>
      <c r="W1779" s="12"/>
      <c r="X1779" s="12"/>
    </row>
    <row r="1780" spans="1:24" x14ac:dyDescent="0.2">
      <c r="A1780" s="3">
        <v>2019.03</v>
      </c>
      <c r="B1780" s="4">
        <v>2803.98</v>
      </c>
      <c r="C1780" s="1">
        <v>54.94</v>
      </c>
      <c r="D1780" s="4">
        <v>134.38999999999999</v>
      </c>
      <c r="E1780" s="4">
        <v>254.202</v>
      </c>
      <c r="F1780" s="1">
        <f t="shared" ca="1" si="273"/>
        <v>2019.2083333331987</v>
      </c>
      <c r="G1780" s="5">
        <v>2.57</v>
      </c>
      <c r="H1780" s="1">
        <f t="shared" ca="1" si="269"/>
        <v>3011.3647883966291</v>
      </c>
      <c r="I1780" s="1">
        <f t="shared" ca="1" si="270"/>
        <v>59.003409965303177</v>
      </c>
      <c r="J1780" s="6">
        <f t="shared" ca="1" si="274"/>
        <v>1840171.615542281</v>
      </c>
      <c r="K1780" s="1">
        <f t="shared" ca="1" si="271"/>
        <v>144.32960075058415</v>
      </c>
      <c r="L1780" s="6">
        <f t="shared" ca="1" si="272"/>
        <v>88196.30076274692</v>
      </c>
      <c r="M1780" s="7">
        <f t="shared" ca="1" si="268"/>
        <v>29.576196014784827</v>
      </c>
      <c r="N1780" s="8">
        <f ca="1">J1780/AVERAGE(L1660:L1779)</f>
        <v>32.26103863164942</v>
      </c>
      <c r="O1780" s="13">
        <f ca="1">1/M1780-(G1780/100-(((E1780/E1660)^(1/10))-1))</f>
        <v>2.6091124483199838E-2</v>
      </c>
      <c r="P1780" s="5">
        <f ca="1">((G1780/G1781+G1780/1200+((1+G1781/1200)^(-119))*(1-G1780/G1781)))</f>
        <v>1.0056466121980145</v>
      </c>
      <c r="Q1780" s="5">
        <f ca="1">Q1779*P1779*E1779/E1780</f>
        <v>49.431740807206211</v>
      </c>
      <c r="R1780" s="10"/>
      <c r="S1780" s="10"/>
      <c r="T1780" s="10"/>
      <c r="U1780" s="10"/>
      <c r="V1780" s="11"/>
      <c r="W1780" s="12"/>
      <c r="X1780" s="12"/>
    </row>
    <row r="1781" spans="1:24" x14ac:dyDescent="0.2">
      <c r="A1781" s="3">
        <v>2019.04</v>
      </c>
      <c r="B1781" s="4">
        <v>2903.8</v>
      </c>
      <c r="C1781" s="1">
        <f ca="1">C1780*2/3+C1783/3</f>
        <v>55.319091580592705</v>
      </c>
      <c r="D1781" s="4">
        <f ca="1">D1780*2/3+D1783/3</f>
        <v>134.68333333333334</v>
      </c>
      <c r="E1781" s="4">
        <v>255.548</v>
      </c>
      <c r="F1781" s="1">
        <f t="shared" ca="1" si="273"/>
        <v>2019.2916666665319</v>
      </c>
      <c r="G1781" s="5">
        <v>2.5299999999999998</v>
      </c>
      <c r="H1781" s="1">
        <f t="shared" ca="1" si="269"/>
        <v>3102.1417166246656</v>
      </c>
      <c r="I1781" s="1">
        <f t="shared" ca="1" si="270"/>
        <v>59.097617507382367</v>
      </c>
      <c r="J1781" s="6">
        <f t="shared" ca="1" si="274"/>
        <v>1898652.6096771883</v>
      </c>
      <c r="K1781" s="1">
        <f t="shared" ca="1" si="271"/>
        <v>143.8827697731933</v>
      </c>
      <c r="L1781" s="6">
        <f t="shared" ca="1" si="272"/>
        <v>88062.835702650322</v>
      </c>
      <c r="M1781" s="7">
        <f t="shared" ca="1" si="268"/>
        <v>30.133517171387528</v>
      </c>
      <c r="N1781" s="8">
        <f ca="1">J1781/AVERAGE(L1661:L1780)</f>
        <v>32.883690363719694</v>
      </c>
      <c r="O1781" s="13">
        <f ca="1">1/M1781-(G1781/100-(((E1781/E1661)^(1/10))-1))</f>
        <v>2.6149618052130171E-2</v>
      </c>
      <c r="P1781" s="5">
        <f ca="1">((G1781/G1782+G1781/1200+((1+G1782/1200)^(-119))*(1-G1781/G1782)))</f>
        <v>1.0135705386413667</v>
      </c>
      <c r="Q1781" s="5">
        <f ca="1">Q1780*P1780*E1780/E1781</f>
        <v>49.449029984294569</v>
      </c>
      <c r="R1781" s="10"/>
      <c r="S1781" s="10"/>
      <c r="T1781" s="10"/>
      <c r="U1781" s="10"/>
      <c r="V1781" s="11"/>
      <c r="W1781" s="12"/>
      <c r="X1781" s="12"/>
    </row>
    <row r="1782" spans="1:24" x14ac:dyDescent="0.2">
      <c r="A1782" s="3">
        <v>2019.05</v>
      </c>
      <c r="B1782" s="4">
        <v>2854.71</v>
      </c>
      <c r="C1782" s="1">
        <f ca="1">C1780/3+C1783*2/3</f>
        <v>55.698183161185412</v>
      </c>
      <c r="D1782" s="4">
        <f ca="1">D1780/3+D1783*2/3</f>
        <v>134.97666666666666</v>
      </c>
      <c r="E1782" s="4">
        <v>256.09199999999998</v>
      </c>
      <c r="F1782" s="1">
        <f t="shared" ca="1" si="273"/>
        <v>2019.3749999998652</v>
      </c>
      <c r="G1782" s="5">
        <v>2.4</v>
      </c>
      <c r="H1782" s="1">
        <f t="shared" ca="1" si="269"/>
        <v>3043.220382245443</v>
      </c>
      <c r="I1782" s="1">
        <f t="shared" ca="1" si="270"/>
        <v>59.376205026135537</v>
      </c>
      <c r="J1782" s="6">
        <f t="shared" ca="1" si="274"/>
        <v>1865618.4709776381</v>
      </c>
      <c r="K1782" s="1">
        <f t="shared" ca="1" si="271"/>
        <v>143.88983228683441</v>
      </c>
      <c r="L1782" s="6">
        <f t="shared" ca="1" si="272"/>
        <v>88210.34798081941</v>
      </c>
      <c r="M1782" s="7">
        <f t="shared" ca="1" si="268"/>
        <v>29.242030936939859</v>
      </c>
      <c r="N1782" s="8">
        <f ca="1">J1782/AVERAGE(L1662:L1781)</f>
        <v>31.926648340129919</v>
      </c>
      <c r="O1782" s="13">
        <f ca="1">1/M1782-(G1782/100-(((E1782/E1662)^(1/10))-1))</f>
        <v>2.8384138933322742E-2</v>
      </c>
      <c r="P1782" s="5">
        <f ca="1">((G1782/G1783+G1782/1200+((1+G1783/1200)^(-119))*(1-G1782/G1783)))</f>
        <v>1.0324722275649159</v>
      </c>
      <c r="Q1782" s="5">
        <f ca="1">Q1781*P1781*E1781/E1782</f>
        <v>50.013613048112227</v>
      </c>
      <c r="R1782" s="10"/>
      <c r="S1782" s="10"/>
      <c r="T1782" s="10"/>
      <c r="U1782" s="10"/>
      <c r="V1782" s="11"/>
      <c r="W1782" s="12"/>
      <c r="X1782" s="12"/>
    </row>
    <row r="1783" spans="1:24" x14ac:dyDescent="0.2">
      <c r="A1783" s="3">
        <v>2019.06</v>
      </c>
      <c r="B1783" s="4">
        <v>2890.17</v>
      </c>
      <c r="C1783" s="1">
        <v>56.077274741778119</v>
      </c>
      <c r="D1783" s="4">
        <v>135.27000000000001</v>
      </c>
      <c r="E1783" s="4">
        <v>256.14299999999997</v>
      </c>
      <c r="F1783" s="1">
        <f t="shared" ca="1" si="273"/>
        <v>2019.4583333331984</v>
      </c>
      <c r="G1783" s="5">
        <v>2.06</v>
      </c>
      <c r="H1783" s="1">
        <f t="shared" ca="1" si="269"/>
        <v>3080.40852379335</v>
      </c>
      <c r="I1783" s="1">
        <f t="shared" ca="1" si="270"/>
        <v>59.768427153307535</v>
      </c>
      <c r="J1783" s="6">
        <f t="shared" ca="1" si="274"/>
        <v>1891469.6956776162</v>
      </c>
      <c r="K1783" s="1">
        <f t="shared" ca="1" si="271"/>
        <v>144.17382403579253</v>
      </c>
      <c r="L1783" s="6">
        <f t="shared" ca="1" si="272"/>
        <v>88527.355046350625</v>
      </c>
      <c r="M1783" s="7">
        <f t="shared" ca="1" si="268"/>
        <v>29.283796275306273</v>
      </c>
      <c r="N1783" s="8">
        <f ca="1">J1783/AVERAGE(L1663:L1782)</f>
        <v>31.987942034596212</v>
      </c>
      <c r="O1783" s="13">
        <f ca="1">1/M1783-(G1783/100-(((E1783/E1663)^(1/10))-1))</f>
        <v>3.0885119389954162E-2</v>
      </c>
      <c r="P1783" s="5">
        <f ca="1">((G1783/G1784+G1783/1200+((1+G1784/1200)^(-119))*(1-G1783/G1784)))</f>
        <v>1.0410658037704619</v>
      </c>
      <c r="Q1783" s="5">
        <f ca="1">Q1782*P1782*E1782/E1783</f>
        <v>51.62738502413935</v>
      </c>
      <c r="R1783" s="10"/>
      <c r="S1783" s="10"/>
      <c r="T1783" s="10"/>
      <c r="U1783" s="10"/>
      <c r="V1783" s="11"/>
      <c r="W1783" s="12"/>
      <c r="X1783" s="12"/>
    </row>
    <row r="1784" spans="1:24" x14ac:dyDescent="0.2">
      <c r="A1784" s="3">
        <v>2019.07</v>
      </c>
      <c r="B1784" s="4">
        <v>2996.1136363636365</v>
      </c>
      <c r="C1784" s="1">
        <f ca="1">C1783*2/3+C1786/3</f>
        <v>56.458183161185417</v>
      </c>
      <c r="D1784" s="4">
        <f ca="1">D1783*2/3+D1786/3</f>
        <v>134.48000000000002</v>
      </c>
      <c r="E1784" s="4">
        <v>256.57100000000003</v>
      </c>
      <c r="F1784" s="1">
        <f t="shared" ca="1" si="273"/>
        <v>2019.5416666665317</v>
      </c>
      <c r="G1784" s="5">
        <v>1.63</v>
      </c>
      <c r="H1784" s="1">
        <f t="shared" ca="1" si="269"/>
        <v>3187.9986867891607</v>
      </c>
      <c r="I1784" s="1">
        <f t="shared" ca="1" si="270"/>
        <v>60.07402776445155</v>
      </c>
      <c r="J1784" s="6">
        <f ca="1">J1783*((H1784+(I1784/12))/H1783)</f>
        <v>1960607.4571571033</v>
      </c>
      <c r="K1784" s="1">
        <f t="shared" ca="1" si="271"/>
        <v>143.09272458695642</v>
      </c>
      <c r="L1784" s="6">
        <f t="shared" ca="1" si="272"/>
        <v>88001.498887903566</v>
      </c>
      <c r="M1784" s="7">
        <f t="shared" ca="1" si="268"/>
        <v>29.986685335042537</v>
      </c>
      <c r="N1784" s="8">
        <f ca="1">J1784/AVERAGE(L1664:L1783)</f>
        <v>32.770388154606174</v>
      </c>
      <c r="O1784" s="13">
        <f ca="1">1/M1784-(G1784/100-(((E1784/E1664)^(1/10))-1))</f>
        <v>3.4716014055352351E-2</v>
      </c>
      <c r="P1784" s="5">
        <f ca="1">((G1784/G1785+G1784/1200+((1+G1785/1200)^(-119))*(1-G1784/G1785)))</f>
        <v>1.0013583333333334</v>
      </c>
      <c r="Q1784" s="5">
        <f ca="1">Q1783*P1783*E1783/E1784</f>
        <v>53.657845958539426</v>
      </c>
      <c r="R1784" s="10"/>
      <c r="S1784" s="10"/>
      <c r="T1784" s="10"/>
      <c r="U1784" s="10"/>
      <c r="V1784" s="11"/>
      <c r="W1784" s="12"/>
      <c r="X1784" s="12"/>
    </row>
    <row r="1785" spans="1:24" x14ac:dyDescent="0.2">
      <c r="A1785" s="3">
        <v>2019.08</v>
      </c>
      <c r="B1785" s="17">
        <v>2897.4981818181818</v>
      </c>
      <c r="C1785" s="1">
        <f ca="1">C1783/3+C1786*2/3</f>
        <v>56.839091580592708</v>
      </c>
      <c r="D1785" s="4">
        <f ca="1">D1783/3+D1786*2/3</f>
        <v>133.69</v>
      </c>
      <c r="E1785" s="4">
        <v>256.55799999999999</v>
      </c>
      <c r="F1785" s="1">
        <f t="shared" ca="1" si="273"/>
        <v>2019.6249999998649</v>
      </c>
      <c r="G1785" s="5">
        <v>1.63</v>
      </c>
      <c r="H1785" s="1">
        <f t="shared" ca="1" si="269"/>
        <v>3083.2236614368253</v>
      </c>
      <c r="I1785" s="1">
        <f t="shared" ca="1" si="270"/>
        <v>60.482395866730144</v>
      </c>
      <c r="J1785" s="6">
        <f t="shared" ca="1" si="274"/>
        <v>1899270.9064835827</v>
      </c>
      <c r="K1785" s="1">
        <f t="shared" ca="1" si="271"/>
        <v>142.25933734282304</v>
      </c>
      <c r="L1785" s="6">
        <f t="shared" ca="1" si="272"/>
        <v>87631.988548292808</v>
      </c>
      <c r="M1785" s="7">
        <f t="shared" ca="1" si="268"/>
        <v>28.705397371833079</v>
      </c>
      <c r="N1785" s="8">
        <f ca="1">J1785/AVERAGE(L1665:L1784)</f>
        <v>31.386112854170026</v>
      </c>
      <c r="O1785" s="13">
        <f ca="1">1/M1785-(G1785/100-(((E1785/E1665)^(1/10))-1))</f>
        <v>3.5971412380679191E-2</v>
      </c>
      <c r="P1785" s="5">
        <f ca="1">((G1785/G1786+G1785/1200+((1+G1786/1200)^(-119))*(1-G1785/G1786)))</f>
        <v>0.99497440143010019</v>
      </c>
      <c r="Q1785" s="5">
        <f ca="1">Q1784*P1784*E1784/E1785</f>
        <v>53.733453778621382</v>
      </c>
      <c r="R1785" s="10"/>
      <c r="S1785" s="10"/>
      <c r="T1785" s="10"/>
      <c r="U1785" s="10"/>
      <c r="V1785" s="11"/>
      <c r="W1785" s="12"/>
      <c r="X1785" s="12"/>
    </row>
    <row r="1786" spans="1:24" x14ac:dyDescent="0.2">
      <c r="A1786" s="3">
        <v>2019.09</v>
      </c>
      <c r="B1786" s="17">
        <v>2982.1559999999999</v>
      </c>
      <c r="C1786" s="1">
        <v>57.22</v>
      </c>
      <c r="D1786" s="4">
        <v>132.9</v>
      </c>
      <c r="E1786" s="4">
        <v>256.75900000000001</v>
      </c>
      <c r="F1786" s="1">
        <f t="shared" ca="1" si="273"/>
        <v>2019.7083333331982</v>
      </c>
      <c r="G1786" s="5">
        <v>1.7</v>
      </c>
      <c r="H1786" s="1">
        <f t="shared" ca="1" si="269"/>
        <v>3170.8237470468412</v>
      </c>
      <c r="I1786" s="1">
        <f t="shared" ca="1" si="270"/>
        <v>60.840054915309679</v>
      </c>
      <c r="J1786" s="6">
        <f t="shared" ca="1" si="274"/>
        <v>1956355.8362580298</v>
      </c>
      <c r="K1786" s="1">
        <f t="shared" ca="1" si="271"/>
        <v>141.30799193017577</v>
      </c>
      <c r="L1786" s="6">
        <f t="shared" ca="1" si="272"/>
        <v>87185.140763491989</v>
      </c>
      <c r="M1786" s="7">
        <f t="shared" ref="M1786:M1806" ca="1" si="275">H1786/AVERAGE(K1666:K1785)</f>
        <v>29.229520233035288</v>
      </c>
      <c r="N1786" s="8">
        <f ca="1">J1786/AVERAGE(L1666:L1785)</f>
        <v>31.974134120476862</v>
      </c>
      <c r="O1786" s="13">
        <f ca="1">1/M1786-(G1786/100-(((E1786/E1666)^(1/10))-1))</f>
        <v>3.4662807416811839E-2</v>
      </c>
      <c r="P1786" s="5">
        <f ca="1">((G1786/G1787+G1786/1200+((1+G1787/1200)^(-119))*(1-G1786/G1787)))</f>
        <v>1.0005051189267946</v>
      </c>
      <c r="Q1786" s="5">
        <f ca="1">Q1785*P1785*E1785/E1786</f>
        <v>53.421557966589454</v>
      </c>
      <c r="R1786" s="10"/>
      <c r="S1786" s="10"/>
      <c r="T1786" s="10"/>
      <c r="U1786" s="10"/>
      <c r="V1786" s="11"/>
      <c r="W1786" s="12"/>
      <c r="X1786" s="12"/>
    </row>
    <row r="1787" spans="1:24" x14ac:dyDescent="0.2">
      <c r="A1787" s="3">
        <v>2019.1</v>
      </c>
      <c r="B1787" s="17">
        <v>2977.68</v>
      </c>
      <c r="C1787" s="1">
        <f ca="1">C1786*2/3+C1789/3</f>
        <v>57.56</v>
      </c>
      <c r="D1787" s="4">
        <f ca="1">D1786*2/3+D1789/3</f>
        <v>135.09</v>
      </c>
      <c r="E1787" s="4">
        <v>257.346</v>
      </c>
      <c r="F1787" s="1">
        <f t="shared" ca="1" si="273"/>
        <v>2019.7916666665315</v>
      </c>
      <c r="G1787" s="5">
        <v>1.71</v>
      </c>
      <c r="H1787" s="1">
        <f t="shared" ca="1" si="269"/>
        <v>3158.8428537455407</v>
      </c>
      <c r="I1787" s="1">
        <f t="shared" ca="1" si="270"/>
        <v>61.061965913594932</v>
      </c>
      <c r="J1787" s="6">
        <f t="shared" ca="1" si="274"/>
        <v>1952103.3200371463</v>
      </c>
      <c r="K1787" s="1">
        <f t="shared" ca="1" si="271"/>
        <v>143.30891200951248</v>
      </c>
      <c r="L1787" s="6">
        <f t="shared" ca="1" si="272"/>
        <v>88562.114634150799</v>
      </c>
      <c r="M1787" s="7">
        <f t="shared" ca="1" si="275"/>
        <v>28.841122881953414</v>
      </c>
      <c r="N1787" s="8">
        <f ca="1">J1787/AVERAGE(L1667:L1786)</f>
        <v>31.564281230570646</v>
      </c>
      <c r="O1787" s="13">
        <f ca="1">1/M1787-(G1787/100-(((E1787/E1667)^(1/10))-1))</f>
        <v>3.5157941464796741E-2</v>
      </c>
      <c r="P1787" s="5">
        <f ca="1">((G1787/G1788+G1787/1200+((1+G1788/1200)^(-119))*(1-G1787/G1788)))</f>
        <v>0.99235361515253806</v>
      </c>
      <c r="Q1787" s="5">
        <f ca="1">Q1786*P1786*E1786/E1787</f>
        <v>53.326627374930382</v>
      </c>
      <c r="R1787" s="10"/>
      <c r="S1787" s="10"/>
      <c r="T1787" s="10"/>
      <c r="U1787" s="10"/>
      <c r="V1787" s="11"/>
      <c r="W1787" s="12"/>
      <c r="X1787" s="12"/>
    </row>
    <row r="1788" spans="1:24" x14ac:dyDescent="0.2">
      <c r="A1788" s="3">
        <v>2019.11</v>
      </c>
      <c r="B1788" s="17">
        <v>3104.9044999999996</v>
      </c>
      <c r="C1788" s="1">
        <f ca="1">C1786/3+C1789*2/3</f>
        <v>57.900000000000006</v>
      </c>
      <c r="D1788" s="4">
        <f ca="1">D1786/3+D1789*2/3</f>
        <v>137.28</v>
      </c>
      <c r="E1788" s="4">
        <v>257.20800000000003</v>
      </c>
      <c r="F1788" s="1">
        <f t="shared" ca="1" si="273"/>
        <v>2019.8749999998647</v>
      </c>
      <c r="G1788" s="5">
        <v>1.81</v>
      </c>
      <c r="H1788" s="1">
        <f t="shared" ca="1" si="269"/>
        <v>3295.5749557303807</v>
      </c>
      <c r="I1788" s="1">
        <f t="shared" ca="1" si="270"/>
        <v>61.455606746290933</v>
      </c>
      <c r="J1788" s="6">
        <f t="shared" ca="1" si="274"/>
        <v>2039765.958190317</v>
      </c>
      <c r="K1788" s="1">
        <f t="shared" ca="1" si="271"/>
        <v>145.71028832695714</v>
      </c>
      <c r="L1788" s="6">
        <f t="shared" ca="1" si="272"/>
        <v>90186.049438997798</v>
      </c>
      <c r="M1788" s="7">
        <f t="shared" ca="1" si="275"/>
        <v>29.836867659083442</v>
      </c>
      <c r="N1788" s="8">
        <f ca="1">J1788/AVERAGE(L1668:L1787)</f>
        <v>32.663322842581969</v>
      </c>
      <c r="O1788" s="13">
        <f ca="1">1/M1788-(G1788/100-(((E1788/E1668)^(1/10))-1))</f>
        <v>3.2874241630862971E-2</v>
      </c>
      <c r="P1788" s="5">
        <f ca="1">((G1788/G1789+G1788/1200+((1+G1789/1200)^(-119))*(1-G1788/G1789)))</f>
        <v>0.99698360950010423</v>
      </c>
      <c r="Q1788" s="5">
        <f ca="1">Q1787*P1787*E1787/E1788</f>
        <v>52.947264060961942</v>
      </c>
      <c r="R1788" s="10"/>
      <c r="S1788" s="10"/>
      <c r="T1788" s="10"/>
      <c r="U1788" s="10"/>
      <c r="V1788" s="11"/>
      <c r="W1788" s="12"/>
      <c r="X1788" s="12"/>
    </row>
    <row r="1789" spans="1:24" x14ac:dyDescent="0.2">
      <c r="A1789" s="3">
        <v>2019.12</v>
      </c>
      <c r="B1789" s="17">
        <v>3176.7495238095235</v>
      </c>
      <c r="C1789" s="1">
        <v>58.24</v>
      </c>
      <c r="D1789" s="4">
        <v>139.47</v>
      </c>
      <c r="E1789" s="4">
        <v>256.97399999999999</v>
      </c>
      <c r="F1789" s="1">
        <f t="shared" ca="1" si="273"/>
        <v>2019.958333333198</v>
      </c>
      <c r="G1789" s="5">
        <v>1.86</v>
      </c>
      <c r="H1789" s="1">
        <f t="shared" ca="1" si="269"/>
        <v>3374.9023257161089</v>
      </c>
      <c r="I1789" s="1">
        <f t="shared" ca="1" si="270"/>
        <v>61.872775922856007</v>
      </c>
      <c r="J1789" s="6">
        <f t="shared" ca="1" si="274"/>
        <v>2092056.2068834002</v>
      </c>
      <c r="K1789" s="1">
        <f t="shared" ca="1" si="271"/>
        <v>148.16957517102895</v>
      </c>
      <c r="L1789" s="6">
        <f t="shared" ca="1" si="272"/>
        <v>91848.311296551154</v>
      </c>
      <c r="M1789" s="7">
        <f t="shared" ca="1" si="275"/>
        <v>30.331822322243305</v>
      </c>
      <c r="N1789" s="8">
        <f ca="1">J1789/AVERAGE(L1669:L1788)</f>
        <v>33.209287577306547</v>
      </c>
      <c r="O1789" s="13">
        <f ca="1">1/M1789-(G1789/100-(((E1789/E1669)^(1/10))-1))</f>
        <v>3.1914083264958287E-2</v>
      </c>
      <c r="P1789" s="5">
        <f ca="1">((G1789/G1790+G1789/1200+((1+G1790/1200)^(-119))*(1-G1789/G1790)))</f>
        <v>1.0106433946666906</v>
      </c>
      <c r="Q1789" s="5">
        <f ca="1">Q1788*P1788*E1788/E1789</f>
        <v>52.835622676000852</v>
      </c>
      <c r="R1789" s="10"/>
      <c r="S1789" s="10"/>
      <c r="T1789" s="10"/>
      <c r="U1789" s="10"/>
      <c r="V1789" s="11"/>
      <c r="W1789" s="12"/>
      <c r="X1789" s="12"/>
    </row>
    <row r="1790" spans="1:24" x14ac:dyDescent="0.2">
      <c r="A1790" s="3">
        <v>2020.01</v>
      </c>
      <c r="B1790" s="17">
        <v>3278.2028571428577</v>
      </c>
      <c r="C1790" s="1">
        <f ca="1">C1789*2/3+C1792/3</f>
        <v>58.686867862126704</v>
      </c>
      <c r="D1790" s="4">
        <f ca="1">D1789*2/3+D1792/3</f>
        <v>131.75666666666666</v>
      </c>
      <c r="E1790" s="4">
        <v>257.971</v>
      </c>
      <c r="F1790" s="1">
        <f t="shared" ca="1" si="273"/>
        <v>2020.0416666665312</v>
      </c>
      <c r="G1790" s="5">
        <v>1.76</v>
      </c>
      <c r="H1790" s="1">
        <f t="shared" ca="1" si="269"/>
        <v>3469.2241166975027</v>
      </c>
      <c r="I1790" s="1">
        <f t="shared" ca="1" si="270"/>
        <v>62.106558438600366</v>
      </c>
      <c r="J1790" s="6">
        <f t="shared" ca="1" si="274"/>
        <v>2153733.257782531</v>
      </c>
      <c r="K1790" s="1">
        <f t="shared" ca="1" si="271"/>
        <v>139.43414286877206</v>
      </c>
      <c r="L1790" s="6">
        <f t="shared" ca="1" si="272"/>
        <v>86562.280401978467</v>
      </c>
      <c r="M1790" s="7">
        <f t="shared" ca="1" si="275"/>
        <v>30.985220300230708</v>
      </c>
      <c r="N1790" s="8">
        <f ca="1">J1790/AVERAGE(L1670:L1789)</f>
        <v>33.923158399287793</v>
      </c>
      <c r="O1790" s="13">
        <f ca="1">1/M1790-(G1790/100-(((E1790/E1670)^(1/10))-1))</f>
        <v>3.2265730188327416E-2</v>
      </c>
      <c r="P1790" s="5">
        <f ca="1">((G1790/G1791+G1790/1200+((1+G1791/1200)^(-119))*(1-G1790/G1791)))</f>
        <v>1.0254101377073785</v>
      </c>
      <c r="Q1790" s="5">
        <f ca="1">Q1789*P1789*E1789/E1790</f>
        <v>53.191601882673268</v>
      </c>
      <c r="R1790" s="10"/>
      <c r="S1790" s="10"/>
      <c r="T1790" s="10"/>
      <c r="U1790" s="10"/>
      <c r="V1790" s="11"/>
      <c r="W1790" s="12"/>
      <c r="X1790" s="12"/>
    </row>
    <row r="1791" spans="1:24" x14ac:dyDescent="0.2">
      <c r="A1791" s="3">
        <v>2020.02</v>
      </c>
      <c r="B1791" s="17">
        <v>3277.3142105263164</v>
      </c>
      <c r="C1791" s="1">
        <f ca="1">C1789/3+C1792*2/3</f>
        <v>59.133735724253413</v>
      </c>
      <c r="D1791" s="4">
        <f ca="1">D1789/3+D1792*2/3</f>
        <v>124.04333333333332</v>
      </c>
      <c r="E1791" s="4">
        <v>258.678</v>
      </c>
      <c r="F1791" s="1">
        <f t="shared" ca="1" si="273"/>
        <v>2020.1249999998645</v>
      </c>
      <c r="G1791" s="5">
        <v>1.5</v>
      </c>
      <c r="H1791" s="1">
        <f t="shared" ca="1" si="269"/>
        <v>3458.8044264155278</v>
      </c>
      <c r="I1791" s="1">
        <f t="shared" ca="1" si="270"/>
        <v>62.408427674283679</v>
      </c>
      <c r="J1791" s="6">
        <f t="shared" ca="1" si="274"/>
        <v>2150493.2514879489</v>
      </c>
      <c r="K1791" s="1">
        <f t="shared" ca="1" si="271"/>
        <v>130.91257134352361</v>
      </c>
      <c r="L1791" s="6">
        <f t="shared" ca="1" si="272"/>
        <v>81394.19478566396</v>
      </c>
      <c r="M1791" s="7">
        <f t="shared" ca="1" si="275"/>
        <v>30.729689264735768</v>
      </c>
      <c r="N1791" s="8">
        <f ca="1">J1791/AVERAGE(L1671:L1790)</f>
        <v>33.643652731592425</v>
      </c>
      <c r="O1791" s="13">
        <f ca="1">1/M1791-(G1791/100-(((E1791/E1671)^(1/10))-1))</f>
        <v>3.5387275516498715E-2</v>
      </c>
      <c r="P1791" s="5">
        <f ca="1">((G1791/G1792+G1791/1200+((1+G1792/1200)^(-119))*(1-G1791/G1792)))</f>
        <v>1.0610850801002183</v>
      </c>
      <c r="Q1791" s="5">
        <f ca="1">Q1790*P1790*E1790/E1791</f>
        <v>54.394134260785947</v>
      </c>
      <c r="R1791" s="10"/>
      <c r="S1791" s="10"/>
      <c r="T1791" s="10"/>
      <c r="U1791" s="10"/>
      <c r="V1791" s="11"/>
      <c r="W1791" s="12"/>
      <c r="X1791" s="12"/>
    </row>
    <row r="1792" spans="1:24" x14ac:dyDescent="0.2">
      <c r="A1792" s="3">
        <v>2020.03</v>
      </c>
      <c r="B1792" s="17">
        <v>2652.3936363636367</v>
      </c>
      <c r="C1792" s="1">
        <v>59.580603586380121</v>
      </c>
      <c r="D1792" s="4">
        <v>116.33</v>
      </c>
      <c r="E1792" s="4">
        <v>258.11500000000001</v>
      </c>
      <c r="F1792" s="1">
        <f t="shared" ca="1" si="273"/>
        <v>2020.2083333331977</v>
      </c>
      <c r="G1792" s="5">
        <v>0.87</v>
      </c>
      <c r="H1792" s="1">
        <f t="shared" ca="1" si="269"/>
        <v>2805.3829491047859</v>
      </c>
      <c r="I1792" s="1">
        <f t="shared" ca="1" si="270"/>
        <v>63.017195904509734</v>
      </c>
      <c r="J1792" s="6">
        <f t="shared" ca="1" si="274"/>
        <v>1747496.9746592711</v>
      </c>
      <c r="K1792" s="1">
        <f t="shared" ca="1" si="271"/>
        <v>123.03988140944926</v>
      </c>
      <c r="L1792" s="6">
        <f t="shared" ca="1" si="272"/>
        <v>76642.591912116535</v>
      </c>
      <c r="M1792" s="7">
        <f t="shared" ca="1" si="275"/>
        <v>24.817168629099438</v>
      </c>
      <c r="N1792" s="8">
        <f ca="1">J1792/AVERAGE(L1672:L1791)</f>
        <v>27.181633677916484</v>
      </c>
      <c r="O1792" s="13">
        <f ca="1">1/M1792-(G1792/100-(((E1792/E1672)^(1/10))-1))</f>
        <v>4.8801470894720575E-2</v>
      </c>
      <c r="P1792" s="5">
        <f ca="1">((G1792/G1793+G1792/1200+((1+G1793/1200)^(-119))*(1-G1792/G1793)))</f>
        <v>1.0208777676284946</v>
      </c>
      <c r="Q1792" s="5">
        <f ca="1">Q1791*P1791*E1791/E1792</f>
        <v>57.842696104706377</v>
      </c>
      <c r="R1792" s="10"/>
      <c r="S1792" s="10"/>
      <c r="T1792" s="10"/>
      <c r="U1792" s="10"/>
      <c r="V1792" s="11"/>
      <c r="W1792" s="12"/>
      <c r="X1792" s="12"/>
    </row>
    <row r="1793" spans="1:24" x14ac:dyDescent="0.2">
      <c r="A1793" s="3">
        <v>2020.04</v>
      </c>
      <c r="B1793" s="17">
        <v>2761.9752380952382</v>
      </c>
      <c r="C1793" s="1">
        <f ca="1">C1792*2/3+C1795/3</f>
        <v>59.613735724253416</v>
      </c>
      <c r="D1793" s="4">
        <f ca="1">D1792*2/3+D1795/3</f>
        <v>110.63</v>
      </c>
      <c r="E1793" s="4">
        <v>256.38900000000001</v>
      </c>
      <c r="F1793" s="1">
        <f t="shared" ca="1" si="273"/>
        <v>2020.291666666531</v>
      </c>
      <c r="G1793" s="5">
        <v>0.66</v>
      </c>
      <c r="H1793" s="1">
        <f t="shared" ca="1" si="269"/>
        <v>2940.9511559611146</v>
      </c>
      <c r="I1793" s="1">
        <f t="shared" ca="1" si="270"/>
        <v>63.476704125092553</v>
      </c>
      <c r="J1793" s="6">
        <f t="shared" ca="1" si="274"/>
        <v>1835238.5824333397</v>
      </c>
      <c r="K1793" s="1">
        <f t="shared" ca="1" si="271"/>
        <v>117.79882089325203</v>
      </c>
      <c r="L1793" s="6">
        <f t="shared" ca="1" si="272"/>
        <v>73509.871332017865</v>
      </c>
      <c r="M1793" s="7">
        <f t="shared" ca="1" si="275"/>
        <v>25.927358825280184</v>
      </c>
      <c r="N1793" s="8">
        <f ca="1">J1793/AVERAGE(L1673:L1792)</f>
        <v>28.40796250754919</v>
      </c>
      <c r="O1793" s="13">
        <f ca="1">1/M1793-(G1793/100-(((E1793/E1673)^(1/10))-1))</f>
        <v>4.8317436544444856E-2</v>
      </c>
      <c r="P1793" s="5">
        <f ca="1">((G1793/G1794+G1793/1200+((1+G1794/1200)^(-119))*(1-G1793/G1794)))</f>
        <v>0.99959081861874433</v>
      </c>
      <c r="Q1793" s="5">
        <f ca="1">Q1792*P1792*E1792/E1793</f>
        <v>59.447846768444819</v>
      </c>
      <c r="R1793" s="10"/>
      <c r="S1793" s="10"/>
      <c r="T1793" s="10"/>
      <c r="U1793" s="10"/>
      <c r="V1793" s="11"/>
      <c r="W1793" s="12"/>
      <c r="X1793" s="12"/>
    </row>
    <row r="1794" spans="1:24" x14ac:dyDescent="0.2">
      <c r="A1794" s="3">
        <v>2020.05</v>
      </c>
      <c r="B1794" s="17">
        <v>2919.6149999999998</v>
      </c>
      <c r="C1794" s="1">
        <f ca="1">C1792/3+C1795*2/3</f>
        <v>59.646867862126712</v>
      </c>
      <c r="D1794" s="4">
        <f ca="1">D1792/3+D1795*2/3</f>
        <v>104.93</v>
      </c>
      <c r="E1794" s="4">
        <v>256.39400000000001</v>
      </c>
      <c r="F1794" s="1">
        <f t="shared" ca="1" si="273"/>
        <v>2020.3749999998643</v>
      </c>
      <c r="G1794" s="5">
        <v>0.67</v>
      </c>
      <c r="H1794" s="1">
        <f t="shared" ca="1" si="269"/>
        <v>3108.7453444503376</v>
      </c>
      <c r="I1794" s="1">
        <f t="shared" ca="1" si="270"/>
        <v>63.510744662371891</v>
      </c>
      <c r="J1794" s="6">
        <f t="shared" ca="1" si="274"/>
        <v>1943249.7209601623</v>
      </c>
      <c r="K1794" s="1">
        <f t="shared" ca="1" si="271"/>
        <v>111.72728219069089</v>
      </c>
      <c r="L1794" s="6">
        <f t="shared" ca="1" si="272"/>
        <v>69839.753947129968</v>
      </c>
      <c r="M1794" s="7">
        <f t="shared" ca="1" si="275"/>
        <v>27.328480997698481</v>
      </c>
      <c r="N1794" s="8">
        <f ca="1">J1794/AVERAGE(L1674:L1793)</f>
        <v>29.951773296263529</v>
      </c>
      <c r="O1794" s="13">
        <f ca="1">1/M1794-(G1794/100-(((E1794/E1674)^(1/10))-1))</f>
        <v>4.6163229869854244E-2</v>
      </c>
      <c r="P1794" s="5">
        <f ca="1">((G1794/G1795+G1794/1200+((1+G1795/1200)^(-119))*(1-G1794/G1795)))</f>
        <v>0.99482027711052812</v>
      </c>
      <c r="Q1794" s="5">
        <f ca="1">Q1793*P1793*E1793/E1794</f>
        <v>59.42236298424605</v>
      </c>
      <c r="R1794" s="10"/>
      <c r="S1794" s="10"/>
      <c r="T1794" s="10"/>
      <c r="U1794" s="10"/>
      <c r="V1794" s="11"/>
      <c r="W1794" s="12"/>
      <c r="X1794" s="12"/>
    </row>
    <row r="1795" spans="1:24" x14ac:dyDescent="0.2">
      <c r="A1795" s="3">
        <v>2020.06</v>
      </c>
      <c r="B1795" s="17">
        <v>3104.6609090909087</v>
      </c>
      <c r="C1795" s="1">
        <v>59.68</v>
      </c>
      <c r="D1795" s="4">
        <v>99.23</v>
      </c>
      <c r="E1795" s="4">
        <v>257.79700000000003</v>
      </c>
      <c r="F1795" s="1">
        <f t="shared" ca="1" si="273"/>
        <v>2020.4583333331975</v>
      </c>
      <c r="G1795" s="5">
        <v>0.73</v>
      </c>
      <c r="H1795" s="1">
        <f t="shared" ref="H1795:H1808" ca="1" si="276">B1795*$E$1815/E1795</f>
        <v>3287.7874535566561</v>
      </c>
      <c r="I1795" s="1">
        <f t="shared" ref="I1795:I1807" ca="1" si="277">C1795*$E$1815/E1795</f>
        <v>63.200188675585814</v>
      </c>
      <c r="J1795" s="6">
        <f t="shared" ca="1" si="274"/>
        <v>2058459.5461342914</v>
      </c>
      <c r="K1795" s="1">
        <f t="shared" ref="K1795:K1804" ca="1" si="278">D1795*$E$1815/E1795</f>
        <v>105.08302148589782</v>
      </c>
      <c r="L1795" s="6">
        <f t="shared" ref="L1795:L1807" ca="1" si="279">K1795*(J1795/H1795)</f>
        <v>65791.70696703119</v>
      </c>
      <c r="M1795" s="7">
        <f t="shared" ca="1" si="275"/>
        <v>28.838315955122862</v>
      </c>
      <c r="N1795" s="8">
        <f ca="1">J1795/AVERAGE(L1675:L1794)</f>
        <v>31.613284503327336</v>
      </c>
      <c r="O1795" s="13">
        <f ca="1">1/M1795-(G1795/100-(((E1795/E1675)^(1/10))-1))</f>
        <v>4.4301523235910627E-2</v>
      </c>
      <c r="P1795" s="5">
        <f ca="1">((G1795/G1796+G1795/1200+((1+G1796/1200)^(-119))*(1-G1795/G1796)))</f>
        <v>1.0111854455272233</v>
      </c>
      <c r="Q1795" s="5">
        <f ca="1">Q1794*P1794*E1794/E1795</f>
        <v>58.792854352515221</v>
      </c>
      <c r="R1795" s="10"/>
      <c r="S1795" s="10"/>
      <c r="T1795" s="10"/>
      <c r="U1795" s="10"/>
      <c r="V1795" s="11"/>
      <c r="W1795" s="12"/>
      <c r="X1795" s="12"/>
    </row>
    <row r="1796" spans="1:24" x14ac:dyDescent="0.2">
      <c r="A1796" s="3">
        <v>2020.07</v>
      </c>
      <c r="B1796" s="17">
        <v>3207.6190909090906</v>
      </c>
      <c r="C1796" s="1">
        <f ca="1">C1795*2/3+C1798/3</f>
        <v>59.403333333333336</v>
      </c>
      <c r="D1796" s="4">
        <f ca="1">D1795*2/3+D1798/3</f>
        <v>98.893333333333345</v>
      </c>
      <c r="E1796" s="4">
        <v>259.101</v>
      </c>
      <c r="F1796" s="1">
        <f t="shared" ref="F1796:F1805" ca="1" si="280">F1795+1/12</f>
        <v>2020.5416666665308</v>
      </c>
      <c r="G1796" s="5">
        <v>0.62</v>
      </c>
      <c r="H1796" s="1">
        <f t="shared" ca="1" si="276"/>
        <v>3379.7230990056173</v>
      </c>
      <c r="I1796" s="1">
        <f t="shared" ca="1" si="277"/>
        <v>62.590604474702914</v>
      </c>
      <c r="J1796" s="6">
        <f t="shared" ref="J1796:J1810" ca="1" si="281">J1795*((H1796+(I1796/12))/H1795)</f>
        <v>2119285.404081617</v>
      </c>
      <c r="K1796" s="1">
        <f t="shared" ca="1" si="278"/>
        <v>104.19943064673622</v>
      </c>
      <c r="L1796" s="6">
        <f t="shared" ca="1" si="279"/>
        <v>65339.178984282742</v>
      </c>
      <c r="M1796" s="7">
        <f t="shared" ca="1" si="275"/>
        <v>29.599194927667021</v>
      </c>
      <c r="N1796" s="8">
        <f ca="1">J1796/AVERAGE(L1676:L1795)</f>
        <v>32.453341337253249</v>
      </c>
      <c r="O1796" s="13">
        <f ca="1">1/M1796-(G1796/100-(((E1796/E1676)^(1/10))-1))</f>
        <v>4.5001885969564948E-2</v>
      </c>
      <c r="P1796" s="5">
        <f ca="1">((G1796/G1797+G1796/1200+((1+G1797/1200)^(-119))*(1-G1796/G1797)))</f>
        <v>0.99763627625134665</v>
      </c>
      <c r="Q1796" s="5">
        <f ca="1">Q1795*P1795*E1795/E1796</f>
        <v>59.151277059463752</v>
      </c>
      <c r="R1796" s="10"/>
      <c r="S1796" s="10"/>
      <c r="T1796" s="10"/>
      <c r="U1796" s="10"/>
      <c r="V1796" s="11"/>
      <c r="W1796" s="12"/>
      <c r="X1796" s="12"/>
    </row>
    <row r="1797" spans="1:24" x14ac:dyDescent="0.2">
      <c r="A1797" s="3">
        <v>2020.08</v>
      </c>
      <c r="B1797" s="17">
        <v>3391.71</v>
      </c>
      <c r="C1797" s="1">
        <f ca="1">C1795/3+C1798*2/3</f>
        <v>59.126666666666665</v>
      </c>
      <c r="D1797" s="4">
        <f ca="1">D1795/3+D1798*2/3</f>
        <v>98.556666666666672</v>
      </c>
      <c r="E1797" s="4">
        <v>259.91800000000001</v>
      </c>
      <c r="F1797" s="1">
        <f t="shared" ca="1" si="280"/>
        <v>2020.624999999864</v>
      </c>
      <c r="G1797" s="5">
        <v>0.65</v>
      </c>
      <c r="H1797" s="1">
        <f t="shared" ca="1" si="276"/>
        <v>3562.4581796181869</v>
      </c>
      <c r="I1797" s="1">
        <f t="shared" ca="1" si="277"/>
        <v>62.103268646265356</v>
      </c>
      <c r="J1797" s="6">
        <f t="shared" ca="1" si="281"/>
        <v>2237116.2608477767</v>
      </c>
      <c r="K1797" s="1">
        <f t="shared" ca="1" si="278"/>
        <v>103.51828526689187</v>
      </c>
      <c r="L1797" s="6">
        <f t="shared" ca="1" si="279"/>
        <v>65006.360100053971</v>
      </c>
      <c r="M1797" s="7">
        <f t="shared" ca="1" si="275"/>
        <v>31.158208965355236</v>
      </c>
      <c r="N1797" s="8">
        <f ca="1">J1797/AVERAGE(L1677:L1796)</f>
        <v>34.165665199989697</v>
      </c>
      <c r="O1797" s="13">
        <f ca="1">1/M1797-(G1797/100-(((E1797/E1677)^(1/10))-1))</f>
        <v>4.3191404179545534E-2</v>
      </c>
      <c r="P1797" s="5">
        <f ca="1">((G1797/G1798+G1797/1200+((1+G1798/1200)^(-119))*(1-G1797/G1798)))</f>
        <v>0.99766554423298126</v>
      </c>
      <c r="Q1797" s="5">
        <f ca="1">Q1796*P1796*E1796/E1797</f>
        <v>58.825969116208604</v>
      </c>
      <c r="R1797" s="10"/>
      <c r="S1797" s="10"/>
      <c r="T1797" s="10"/>
      <c r="U1797" s="10"/>
      <c r="V1797" s="11"/>
      <c r="W1797" s="12"/>
      <c r="X1797" s="12"/>
    </row>
    <row r="1798" spans="1:24" x14ac:dyDescent="0.2">
      <c r="A1798" s="3">
        <v>2020.09</v>
      </c>
      <c r="B1798" s="17">
        <v>3365.5166666666664</v>
      </c>
      <c r="C1798" s="1">
        <f ca="1">58.85</f>
        <v>58.85</v>
      </c>
      <c r="D1798" s="4">
        <v>98.22</v>
      </c>
      <c r="E1798" s="4">
        <v>260.27999999999997</v>
      </c>
      <c r="F1798" s="1">
        <f t="shared" ca="1" si="280"/>
        <v>2020.7083333331973</v>
      </c>
      <c r="G1798" s="5">
        <v>0.68</v>
      </c>
      <c r="H1798" s="1">
        <f t="shared" ca="1" si="276"/>
        <v>3530.0297623712922</v>
      </c>
      <c r="I1798" s="1">
        <f t="shared" ca="1" si="277"/>
        <v>61.726704126325501</v>
      </c>
      <c r="J1798" s="6">
        <f t="shared" ca="1" si="281"/>
        <v>2219982.4021473411</v>
      </c>
      <c r="K1798" s="1">
        <f t="shared" ca="1" si="278"/>
        <v>103.02118741355463</v>
      </c>
      <c r="L1798" s="6">
        <f t="shared" ca="1" si="279"/>
        <v>64788.468795453453</v>
      </c>
      <c r="M1798" s="7">
        <f ca="1">H1798/AVERAGE(K1678:K1797)</f>
        <v>30.839426043811265</v>
      </c>
      <c r="N1798" s="8">
        <f ca="1">J1798/AVERAGE(L1678:L1797)</f>
        <v>33.819004850298576</v>
      </c>
      <c r="O1798" s="13">
        <f ca="1">1/M1798-(G1798/100-(((E1798/E1678)^(1/10))-1))</f>
        <v>4.3305608427917044E-2</v>
      </c>
      <c r="P1798" s="5">
        <f ca="1">((G1798/G1799+G1798/1200+((1+G1799/1200)^(-119))*(1-G1798/G1799)))</f>
        <v>0.99007799751736891</v>
      </c>
      <c r="Q1798" s="5">
        <f ca="1">Q1797*P1797*E1797/E1798</f>
        <v>58.607017748531568</v>
      </c>
      <c r="R1798" s="10"/>
      <c r="S1798" s="10"/>
      <c r="T1798" s="10"/>
      <c r="U1798" s="10"/>
      <c r="V1798" s="11"/>
      <c r="W1798" s="12"/>
      <c r="X1798" s="12"/>
    </row>
    <row r="1799" spans="1:24" x14ac:dyDescent="0.2">
      <c r="A1799" s="3">
        <v>2020.1</v>
      </c>
      <c r="B1799" s="17">
        <v>3418.701363636364</v>
      </c>
      <c r="C1799" s="1">
        <f ca="1">C1798*2/3+C1801/3</f>
        <v>58.659615378670054</v>
      </c>
      <c r="D1799" s="4">
        <f ca="1">D1798*2/3+D1801/3</f>
        <v>96.856666666666669</v>
      </c>
      <c r="E1799" s="4">
        <v>260.38799999999998</v>
      </c>
      <c r="F1799" s="1">
        <f t="shared" ca="1" si="280"/>
        <v>2020.7916666665305</v>
      </c>
      <c r="G1799" s="5">
        <v>0.79</v>
      </c>
      <c r="H1799" s="1">
        <f t="shared" ca="1" si="276"/>
        <v>3584.3269596787036</v>
      </c>
      <c r="I1799" s="1">
        <f t="shared" ca="1" si="277"/>
        <v>61.501493836978135</v>
      </c>
      <c r="J1799" s="6">
        <f t="shared" ca="1" si="281"/>
        <v>2257352.2028451166</v>
      </c>
      <c r="K1799" s="1">
        <f t="shared" ca="1" si="278"/>
        <v>101.54907511098823</v>
      </c>
      <c r="L1799" s="6">
        <f t="shared" ca="1" si="279"/>
        <v>63953.994983544035</v>
      </c>
      <c r="M1799" s="7">
        <f t="shared" ca="1" si="275"/>
        <v>31.283694032592862</v>
      </c>
      <c r="N1799" s="8">
        <f ca="1">J1799/AVERAGE(L1679:L1798)</f>
        <v>34.307908575345294</v>
      </c>
      <c r="O1799" s="13">
        <f ca="1">1/M1799-(G1799/100-(((E1799/E1679)^(1/10))-1))</f>
        <v>4.1660697490221693E-2</v>
      </c>
      <c r="P1799" s="5">
        <f ca="1">((G1799/G1800+G1799/1200+((1+G1800/1200)^(-119))*(1-G1799/G1800)))</f>
        <v>0.99306022792378179</v>
      </c>
      <c r="Q1799" s="5">
        <f ca="1">Q1798*P1798*E1798/E1799</f>
        <v>58.001451780491003</v>
      </c>
      <c r="R1799" s="10"/>
      <c r="S1799" s="10"/>
      <c r="T1799" s="10"/>
      <c r="U1799" s="10"/>
      <c r="V1799" s="11"/>
      <c r="W1799" s="12"/>
      <c r="X1799" s="12"/>
    </row>
    <row r="1800" spans="1:24" x14ac:dyDescent="0.2">
      <c r="A1800" s="3">
        <v>2020.11</v>
      </c>
      <c r="B1800" s="17">
        <v>3548.9925000000012</v>
      </c>
      <c r="C1800" s="1">
        <f ca="1">C1798/3+C1801*2/3</f>
        <v>58.469230757340114</v>
      </c>
      <c r="D1800" s="4">
        <f ca="1">D1798/3+D1801*2/3</f>
        <v>95.493333333333339</v>
      </c>
      <c r="E1800" s="4">
        <v>260.22899999999998</v>
      </c>
      <c r="F1800" s="1">
        <f t="shared" ca="1" si="280"/>
        <v>2020.8749999998638</v>
      </c>
      <c r="G1800" s="5">
        <v>0.87</v>
      </c>
      <c r="H1800" s="1">
        <f t="shared" ca="1" si="276"/>
        <v>3723.2037915739611</v>
      </c>
      <c r="I1800" s="1">
        <f t="shared" ca="1" si="277"/>
        <v>61.339341135869262</v>
      </c>
      <c r="J1800" s="6">
        <f t="shared" ca="1" si="281"/>
        <v>2348033.8382340814</v>
      </c>
      <c r="K1800" s="1">
        <f t="shared" ca="1" si="278"/>
        <v>100.18086562220199</v>
      </c>
      <c r="L1800" s="6">
        <f t="shared" ca="1" si="279"/>
        <v>63178.938245835445</v>
      </c>
      <c r="M1800" s="7">
        <f t="shared" ca="1" si="275"/>
        <v>32.473204096612577</v>
      </c>
      <c r="N1800" s="8">
        <f ca="1">J1800/AVERAGE(L1680:L1799)</f>
        <v>35.612031301968479</v>
      </c>
      <c r="O1800" s="13">
        <f ca="1">1/M1800-(G1800/100-(((E1800/E1680)^(1/10))-1))</f>
        <v>3.9584837150407753E-2</v>
      </c>
      <c r="P1800" s="5">
        <f ca="1">((G1800/G1801+G1800/1200+((1+G1801/1200)^(-119))*(1-G1800/G1801)))</f>
        <v>0.99504322719134342</v>
      </c>
      <c r="Q1800" s="5">
        <f ca="1">Q1799*P1799*E1799/E1800</f>
        <v>57.634127892212327</v>
      </c>
      <c r="R1800" s="10"/>
      <c r="S1800" s="10"/>
      <c r="T1800" s="10"/>
      <c r="U1800" s="10"/>
      <c r="V1800" s="11"/>
      <c r="W1800" s="12"/>
      <c r="X1800" s="12"/>
    </row>
    <row r="1801" spans="1:24" x14ac:dyDescent="0.2">
      <c r="A1801" s="3">
        <v>2020.12</v>
      </c>
      <c r="B1801" s="17">
        <v>3695.3099999999995</v>
      </c>
      <c r="C1801" s="1">
        <v>58.278846136010173</v>
      </c>
      <c r="D1801" s="4">
        <v>94.13</v>
      </c>
      <c r="E1801" s="4">
        <v>260.47399999999999</v>
      </c>
      <c r="F1801" s="1">
        <f t="shared" ca="1" si="280"/>
        <v>2020.9583333331971</v>
      </c>
      <c r="G1801" s="5">
        <v>0.93</v>
      </c>
      <c r="H1801" s="1">
        <f t="shared" ca="1" si="276"/>
        <v>3873.0572568855237</v>
      </c>
      <c r="I1801" s="1">
        <f t="shared" ca="1" si="277"/>
        <v>61.082103517699217</v>
      </c>
      <c r="J1801" s="6">
        <f t="shared" ca="1" si="281"/>
        <v>2445748.8523792583</v>
      </c>
      <c r="K1801" s="1">
        <f t="shared" ca="1" si="278"/>
        <v>98.657725492755517</v>
      </c>
      <c r="L1801" s="6">
        <f t="shared" ca="1" si="279"/>
        <v>62300.142470986088</v>
      </c>
      <c r="M1801" s="7">
        <f t="shared" ca="1" si="275"/>
        <v>33.765591418117118</v>
      </c>
      <c r="N1801" s="8">
        <f ca="1">J1801/AVERAGE(L1681:L1800)</f>
        <v>37.026596400604191</v>
      </c>
      <c r="O1801" s="13">
        <f ca="1">1/M1801-(G1801/100-(((E1801/E1681)^(1/10))-1))</f>
        <v>3.7727217459252019E-2</v>
      </c>
      <c r="P1801" s="5">
        <f ca="1">((G1801/G1802+G1801/1200+((1+G1802/1200)^(-119))*(1-G1801/G1802)))</f>
        <v>0.98667487501523965</v>
      </c>
      <c r="Q1801" s="5">
        <f ca="1">Q1800*P1800*E1800/E1801</f>
        <v>57.29450706953979</v>
      </c>
      <c r="R1801" s="10"/>
      <c r="S1801" s="10"/>
      <c r="T1801" s="10"/>
      <c r="U1801" s="10"/>
      <c r="V1801" s="11"/>
      <c r="W1801" s="12"/>
      <c r="X1801" s="12"/>
    </row>
    <row r="1802" spans="1:24" x14ac:dyDescent="0.2">
      <c r="A1802" s="3">
        <v>2021.01</v>
      </c>
      <c r="B1802" s="17">
        <v>3793.7484210526318</v>
      </c>
      <c r="C1802" s="1">
        <f ca="1">C1801*2/3+C1804/3</f>
        <v>58.063693112307661</v>
      </c>
      <c r="D1802" s="4">
        <f ca="1">D1801*2/3+D1804/3</f>
        <v>105.48666666666665</v>
      </c>
      <c r="E1802" s="4">
        <v>261.58199999999999</v>
      </c>
      <c r="F1802" s="1">
        <f ca="1">F1801+1/12</f>
        <v>2021.0416666665303</v>
      </c>
      <c r="G1802" s="5">
        <v>1.08</v>
      </c>
      <c r="H1802" s="1">
        <f t="shared" ca="1" si="276"/>
        <v>3959.388261396547</v>
      </c>
      <c r="I1802" s="1">
        <f t="shared" ca="1" si="277"/>
        <v>60.598827177479059</v>
      </c>
      <c r="J1802" s="6">
        <f t="shared" ca="1" si="281"/>
        <v>2503453.846923037</v>
      </c>
      <c r="K1802" s="1">
        <f t="shared" ca="1" si="278"/>
        <v>110.09234756214111</v>
      </c>
      <c r="L1802" s="6">
        <f t="shared" ca="1" si="279"/>
        <v>69609.518649231235</v>
      </c>
      <c r="M1802" s="7">
        <f t="shared" ca="1" si="275"/>
        <v>34.512432294106922</v>
      </c>
      <c r="N1802" s="8">
        <f ca="1">J1802/AVERAGE(L1682:L1801)</f>
        <v>37.841180467856589</v>
      </c>
      <c r="O1802" s="13">
        <f ca="1">1/M1802-(G1802/100-(((E1802/E1682)^(1/10))-1))</f>
        <v>3.5534737619675003E-2</v>
      </c>
      <c r="P1802" s="5">
        <f ca="1">((G1802/G1803+G1802/1200+((1+G1803/1200)^(-119))*(1-G1802/G1803)))</f>
        <v>0.98412841193197109</v>
      </c>
      <c r="Q1802" s="5">
        <f ca="1">Q1801*P1801*E1801/E1802</f>
        <v>56.29159833046144</v>
      </c>
      <c r="R1802" s="10"/>
      <c r="S1802" s="10"/>
      <c r="T1802" s="10"/>
      <c r="U1802" s="10"/>
      <c r="V1802" s="11"/>
      <c r="W1802" s="12"/>
      <c r="X1802" s="12"/>
    </row>
    <row r="1803" spans="1:24" x14ac:dyDescent="0.2">
      <c r="A1803" s="3">
        <v>2021.02</v>
      </c>
      <c r="B1803" s="17">
        <v>3883.4321052631576</v>
      </c>
      <c r="C1803" s="1">
        <f ca="1">C1801/3+C1804*2/3</f>
        <v>57.848540088605162</v>
      </c>
      <c r="D1803" s="4">
        <f ca="1">D1801/3+D1804*2/3</f>
        <v>116.84333333333332</v>
      </c>
      <c r="E1803" s="4">
        <v>263.01400000000001</v>
      </c>
      <c r="F1803" s="1">
        <f t="shared" ca="1" si="280"/>
        <v>2021.1249999998636</v>
      </c>
      <c r="G1803" s="5">
        <v>1.26</v>
      </c>
      <c r="H1803" s="1">
        <f t="shared" ca="1" si="276"/>
        <v>4030.9208446438511</v>
      </c>
      <c r="I1803" s="1">
        <f t="shared" ca="1" si="277"/>
        <v>60.045567877791576</v>
      </c>
      <c r="J1803" s="6">
        <f t="shared" ca="1" si="281"/>
        <v>2551846.4984436748</v>
      </c>
      <c r="K1803" s="1">
        <f t="shared" ca="1" si="278"/>
        <v>121.28092242238054</v>
      </c>
      <c r="L1803" s="6">
        <f t="shared" ca="1" si="279"/>
        <v>76779.055987370928</v>
      </c>
      <c r="M1803" s="7">
        <f t="shared" ca="1" si="275"/>
        <v>35.103907171969844</v>
      </c>
      <c r="N1803" s="8">
        <f ca="1">J1803/AVERAGE(L1683:L1802)</f>
        <v>38.480638192752039</v>
      </c>
      <c r="O1803" s="13">
        <f ca="1">1/M1803-(G1803/100-(((E1803/E1683)^(1/10))-1))</f>
        <v>3.3301489166802957E-2</v>
      </c>
      <c r="P1803" s="5">
        <f ca="1">((G1803/G1804+G1803/1200+((1+G1804/1200)^(-119))*(1-G1803/G1804)))</f>
        <v>0.96899048053213055</v>
      </c>
      <c r="Q1803" s="5">
        <f ca="1">Q1802*P1802*E1802/E1803</f>
        <v>55.096541710126829</v>
      </c>
      <c r="R1803" s="10"/>
      <c r="S1803" s="10"/>
      <c r="T1803" s="10"/>
      <c r="U1803" s="10"/>
      <c r="V1803" s="11"/>
      <c r="W1803" s="12"/>
      <c r="X1803" s="12"/>
    </row>
    <row r="1804" spans="1:24" x14ac:dyDescent="0.2">
      <c r="A1804" s="3">
        <v>2021.03</v>
      </c>
      <c r="B1804" s="17">
        <v>3910.5082608695648</v>
      </c>
      <c r="C1804" s="1">
        <v>57.633387064902649</v>
      </c>
      <c r="D1804" s="4">
        <v>128.19999999999999</v>
      </c>
      <c r="E1804" s="4">
        <v>264.87700000000001</v>
      </c>
      <c r="F1804" s="1">
        <f t="shared" ca="1" si="280"/>
        <v>2021.2083333331968</v>
      </c>
      <c r="G1804" s="5">
        <v>1.61</v>
      </c>
      <c r="H1804" s="1">
        <f t="shared" ca="1" si="276"/>
        <v>4030.4763597525407</v>
      </c>
      <c r="I1804" s="1">
        <f t="shared" ca="1" si="277"/>
        <v>59.40148661031202</v>
      </c>
      <c r="J1804" s="6">
        <f t="shared" ca="1" si="281"/>
        <v>2554698.8737520399</v>
      </c>
      <c r="K1804" s="1">
        <f t="shared" ca="1" si="278"/>
        <v>132.1329696425133</v>
      </c>
      <c r="L1804" s="6">
        <f t="shared" ca="1" si="279"/>
        <v>83751.874121392044</v>
      </c>
      <c r="M1804" s="7">
        <f t="shared" ca="1" si="275"/>
        <v>35.042545112192094</v>
      </c>
      <c r="N1804" s="8">
        <f ca="1">J1804/AVERAGE(L1684:L1803)</f>
        <v>38.400680076306415</v>
      </c>
      <c r="O1804" s="13">
        <f ca="1">1/M1804-(G1804/100-(((E1804/E1684)^(1/10))-1))</f>
        <v>2.958224698608871E-2</v>
      </c>
      <c r="P1804" s="5">
        <f ca="1">((G1804/G1805+G1804/1200+((1+G1805/1200)^(-119))*(1-G1804/G1805)))</f>
        <v>0.99859771179400214</v>
      </c>
      <c r="Q1804" s="5">
        <f ca="1">Q1803*P1803*E1803/E1804</f>
        <v>53.012522252729312</v>
      </c>
      <c r="R1804" s="10"/>
      <c r="S1804" s="10"/>
      <c r="T1804" s="10"/>
      <c r="U1804" s="10"/>
      <c r="V1804" s="11"/>
      <c r="W1804" s="12"/>
      <c r="X1804" s="12"/>
    </row>
    <row r="1805" spans="1:24" x14ac:dyDescent="0.2">
      <c r="A1805" s="3">
        <v>2021.04</v>
      </c>
      <c r="B1805" s="17">
        <v>4141.1761904761906</v>
      </c>
      <c r="C1805" s="1">
        <f ca="1">C1804*2/3+C1807/3</f>
        <v>57.710605421407152</v>
      </c>
      <c r="D1805" s="4">
        <f ca="1">D1804*2/3+D1807/3</f>
        <v>138.38</v>
      </c>
      <c r="E1805" s="4">
        <v>267.05399999999997</v>
      </c>
      <c r="F1805" s="1">
        <f t="shared" ca="1" si="280"/>
        <v>2021.2916666665301</v>
      </c>
      <c r="G1805" s="5">
        <v>1.64</v>
      </c>
      <c r="H1805" s="1">
        <f t="shared" ca="1" si="276"/>
        <v>4233.4266610070308</v>
      </c>
      <c r="I1805" s="1">
        <f t="shared" ca="1" si="277"/>
        <v>58.996189579112901</v>
      </c>
      <c r="J1805" s="6">
        <f t="shared" ca="1" si="281"/>
        <v>2686454.1925363783</v>
      </c>
      <c r="K1805" s="1">
        <f ca="1">D1805*$E$1815/E1805</f>
        <v>141.46260733784177</v>
      </c>
      <c r="L1805" s="6">
        <f t="shared" ca="1" si="279"/>
        <v>89769.551949548069</v>
      </c>
      <c r="M1805" s="7">
        <f t="shared" ca="1" si="275"/>
        <v>36.719814109133026</v>
      </c>
      <c r="N1805" s="8">
        <f ca="1">J1805/AVERAGE(L1685:L1804)</f>
        <v>40.219749436274697</v>
      </c>
      <c r="O1805" s="13">
        <f ca="1">1/M1805-(G1805/100-(((E1805/E1685)^(1/10))-1))</f>
        <v>2.8158458253758518E-2</v>
      </c>
      <c r="P1805" s="5">
        <f ca="1">((G1805/G1806+G1805/1200+((1+G1806/1200)^(-119))*(1-G1805/G1806)))</f>
        <v>1.0031977488541435</v>
      </c>
      <c r="Q1805" s="5">
        <f ca="1">Q1804*P1804*E1804/E1805</f>
        <v>52.506636145538643</v>
      </c>
      <c r="R1805" s="10"/>
      <c r="S1805" s="10"/>
      <c r="T1805" s="10"/>
      <c r="U1805" s="10"/>
      <c r="V1805" s="11"/>
      <c r="W1805" s="12"/>
      <c r="X1805" s="12"/>
    </row>
    <row r="1806" spans="1:24" x14ac:dyDescent="0.2">
      <c r="A1806" s="3">
        <v>2021.05</v>
      </c>
      <c r="B1806" s="17">
        <v>4167.8495000000012</v>
      </c>
      <c r="C1806" s="1">
        <f ca="1">C1804/3+C1807*2/3</f>
        <v>57.787823777911655</v>
      </c>
      <c r="D1806" s="4">
        <f ca="1">D1804/3+D1807*2/3</f>
        <v>148.56</v>
      </c>
      <c r="E1806" s="4">
        <v>269.19499999999999</v>
      </c>
      <c r="F1806" s="1">
        <f ca="1">F1805+1/12</f>
        <v>2021.3749999998633</v>
      </c>
      <c r="G1806" s="5">
        <v>1.62</v>
      </c>
      <c r="H1806" s="1">
        <f t="shared" ca="1" si="276"/>
        <v>4226.8073963056531</v>
      </c>
      <c r="I1806" s="1">
        <f t="shared" ca="1" si="277"/>
        <v>58.605283362771281</v>
      </c>
      <c r="J1806" s="6">
        <f t="shared" ca="1" si="281"/>
        <v>2685352.8820183743</v>
      </c>
      <c r="K1806" s="1">
        <f ca="1">D1806*$E$1815/E1806</f>
        <v>150.66151184085888</v>
      </c>
      <c r="L1806" s="6">
        <f t="shared" ca="1" si="279"/>
        <v>95717.473520252985</v>
      </c>
      <c r="M1806" s="7">
        <f t="shared" ca="1" si="275"/>
        <v>36.55215194164267</v>
      </c>
      <c r="N1806" s="8">
        <f ca="1">J1806/AVERAGE(L1686:L1805)</f>
        <v>40.014712926923565</v>
      </c>
      <c r="O1806" s="13">
        <f ca="1">1/M1806-(G1806/100-(((E1806/E1686)^(1/10))-1))</f>
        <v>2.8818331989202872E-2</v>
      </c>
      <c r="P1806" s="5">
        <f ca="1">((G1806/G1807+G1806/1200+((1+G1807/1200)^(-119))*(1-G1806/G1807)))</f>
        <v>1.0105500616202074</v>
      </c>
      <c r="Q1806" s="5">
        <f ca="1">Q1805*P1805*E1805/E1806</f>
        <v>52.25560053668012</v>
      </c>
      <c r="R1806" s="10"/>
      <c r="S1806" s="10"/>
      <c r="T1806" s="10"/>
      <c r="U1806" s="10"/>
      <c r="V1806" s="11"/>
      <c r="W1806" s="12"/>
      <c r="X1806" s="12"/>
    </row>
    <row r="1807" spans="1:24" x14ac:dyDescent="0.2">
      <c r="A1807" s="3">
        <v>2021.06</v>
      </c>
      <c r="B1807" s="17">
        <v>4238.4895454545458</v>
      </c>
      <c r="C1807" s="1">
        <v>57.86504213441615</v>
      </c>
      <c r="D1807" s="4">
        <v>158.74</v>
      </c>
      <c r="E1807" s="4">
        <v>271.69600000000003</v>
      </c>
      <c r="F1807" s="1">
        <f ca="1">F1806+1/12</f>
        <v>2021.4583333331966</v>
      </c>
      <c r="G1807" s="5">
        <v>1.52</v>
      </c>
      <c r="H1807" s="1">
        <f t="shared" ca="1" si="276"/>
        <v>4258.8788991289057</v>
      </c>
      <c r="I1807" s="1">
        <f t="shared" ca="1" si="277"/>
        <v>58.143403280953756</v>
      </c>
      <c r="J1807" s="6">
        <f t="shared" ca="1" si="281"/>
        <v>2708806.6591933882</v>
      </c>
      <c r="K1807" s="1">
        <f ca="1">D1807*$E$1815/E1807</f>
        <v>159.50362250456391</v>
      </c>
      <c r="L1807" s="6">
        <f t="shared" ca="1" si="279"/>
        <v>101450.28422719506</v>
      </c>
      <c r="M1807" s="7">
        <f ca="1">H1807/AVERAGE(K1687:K1806)</f>
        <v>36.696311599802975</v>
      </c>
      <c r="N1807" s="8">
        <f ca="1">J1807/AVERAGE(L1687:L1806)</f>
        <v>40.148113566065902</v>
      </c>
      <c r="O1807" s="13">
        <f ca="1">1/M1807-(G1807/100-(((E1807/E1687)^(1/10))-1))</f>
        <v>3.0761553971758372E-2</v>
      </c>
      <c r="P1807" s="5">
        <f ca="1">((G1807/G1808+G1807/1200+((1+G1808/1200)^(-119))*(1-G1807/G1808)))</f>
        <v>1.019847179067535</v>
      </c>
      <c r="Q1807" s="5">
        <f ca="1">Q1806*P1806*E1806/E1807</f>
        <v>52.320805376807286</v>
      </c>
      <c r="R1807" s="10"/>
      <c r="S1807" s="10"/>
      <c r="T1807" s="10"/>
      <c r="U1807" s="10"/>
      <c r="V1807" s="11"/>
      <c r="W1807" s="12"/>
      <c r="X1807" s="12"/>
    </row>
    <row r="1808" spans="1:24" x14ac:dyDescent="0.2">
      <c r="A1808" s="3">
        <v>2021.07</v>
      </c>
      <c r="B1808" s="17">
        <v>4363.7128571428575</v>
      </c>
      <c r="C1808" s="1"/>
      <c r="D1808" s="4"/>
      <c r="E1808" s="4">
        <v>273.00299999999999</v>
      </c>
      <c r="F1808" s="1">
        <f ca="1">F1807+1/12</f>
        <v>2021.5416666665299</v>
      </c>
      <c r="G1808" s="5">
        <v>1.32</v>
      </c>
      <c r="H1808" s="1">
        <f t="shared" ca="1" si="276"/>
        <v>4363.7128571428575</v>
      </c>
      <c r="I1808" s="1"/>
      <c r="J1808" s="6">
        <f t="shared" ca="1" si="281"/>
        <v>2775484.9870594083</v>
      </c>
      <c r="K1808" s="1"/>
      <c r="L1808" s="6"/>
      <c r="M1808" s="7">
        <f ca="1">H1808/AVERAGE(K1688:K1807)</f>
        <v>37.443491441004092</v>
      </c>
      <c r="N1808" s="8">
        <f ca="1">J1808/AVERAGE(L1688:L1807)</f>
        <v>40.891936211286144</v>
      </c>
      <c r="O1808" s="13">
        <f ca="1">1/M1808-(G1808/100-(((E1808/E1688)^(1/10))-1))</f>
        <v>3.2616503871316871E-2</v>
      </c>
      <c r="P1808" s="5">
        <f ca="1">((G1808/G1809+G1808/1200+((1+G1809/1200)^(-119))*(1-G1808/G1809)))</f>
        <v>1.0048233757041396</v>
      </c>
      <c r="Q1808" s="5">
        <f ca="1">Q1807*P1807*E1807/E1808</f>
        <v>53.103768840735192</v>
      </c>
      <c r="R1808" s="10"/>
      <c r="S1808" s="10"/>
      <c r="T1808" s="10"/>
      <c r="U1808" s="10"/>
      <c r="V1808" s="11"/>
      <c r="W1808" s="12"/>
      <c r="X1808" s="12"/>
    </row>
    <row r="1809" spans="1:24" x14ac:dyDescent="0.2">
      <c r="A1809" s="3">
        <v>2021.08</v>
      </c>
      <c r="B1809" s="17">
        <v>4454.2063636363628</v>
      </c>
      <c r="C1809" s="1"/>
      <c r="D1809" s="4"/>
      <c r="E1809" s="4">
        <f ca="1">1.5*E1808-0.5*E1807</f>
        <v>273.65649999999999</v>
      </c>
      <c r="F1809" s="1">
        <f ca="1">F1808+1/12</f>
        <v>2021.6249999998631</v>
      </c>
      <c r="G1809" s="5">
        <v>1.28</v>
      </c>
      <c r="H1809" s="1">
        <f ca="1">B1809*$E$1815/E1809</f>
        <v>4443.5695841020333</v>
      </c>
      <c r="I1809" s="1"/>
      <c r="J1809" s="6">
        <f t="shared" ca="1" si="281"/>
        <v>2826276.8594962242</v>
      </c>
      <c r="K1809" s="1"/>
      <c r="L1809" s="6"/>
      <c r="M1809" s="7">
        <f ca="1">H1809/AVERAGE(K1689:K1808)</f>
        <v>38.090425610494457</v>
      </c>
      <c r="N1809" s="8">
        <f ca="1">J1809/AVERAGE(L1689:L1808)</f>
        <v>41.567546964422512</v>
      </c>
      <c r="O1809" s="13">
        <f ca="1">1/M1809-(G1809/100-(((E1809/E1689)^(1/10))-1))</f>
        <v>3.2525925628621548E-2</v>
      </c>
      <c r="P1809" s="5">
        <f ca="1">((G1809/G1810+G1809/1200+((1+G1810/1200)^(-119))*(1-G1809/G1810)))</f>
        <v>1.0001362777701961</v>
      </c>
      <c r="Q1809" s="5">
        <f ca="1">Q1808*P1808*E1808/E1809</f>
        <v>53.232483194097135</v>
      </c>
      <c r="R1809" s="10"/>
      <c r="S1809" s="10"/>
      <c r="T1809" s="10"/>
      <c r="U1809" s="10"/>
      <c r="V1809" s="11"/>
      <c r="W1809" s="12"/>
      <c r="X1809" s="12"/>
    </row>
    <row r="1810" spans="1:24" x14ac:dyDescent="0.2">
      <c r="A1810" s="3">
        <v>2021.09</v>
      </c>
      <c r="B1810" s="17">
        <v>4493.28</v>
      </c>
      <c r="C1810" s="1"/>
      <c r="D1810" s="4"/>
      <c r="E1810" s="4">
        <f ca="1">1.5*E1809-0.5*E1808</f>
        <v>273.98325</v>
      </c>
      <c r="F1810" s="1">
        <f ca="1">F1809+1/12</f>
        <v>2021.7083333331964</v>
      </c>
      <c r="G1810" s="5">
        <v>1.29</v>
      </c>
      <c r="H1810" s="1">
        <f ca="1">B1810*$E$1815/E1810</f>
        <v>4477.2040620731368</v>
      </c>
      <c r="I1810" s="1"/>
      <c r="J1810" s="6">
        <f t="shared" ca="1" si="281"/>
        <v>2847669.6485528122</v>
      </c>
      <c r="K1810" s="1"/>
      <c r="L1810" s="6"/>
      <c r="M1810" s="7">
        <f ca="1">H1810/AVERAGE(K1690:K1809)</f>
        <v>38.342279712632077</v>
      </c>
      <c r="N1810" s="8">
        <f ca="1">J1810/AVERAGE(L1690:L1809)</f>
        <v>41.811062051004633</v>
      </c>
      <c r="O1810" s="13">
        <f ca="1">1/M1810-(G1810/100-(((E1810/E1690)^(1/10))-1))</f>
        <v>3.2220460587685046E-2</v>
      </c>
      <c r="P1810" s="5"/>
      <c r="Q1810" s="5">
        <f ca="1">Q1809*P1809*E1809/E1810</f>
        <v>53.176244358165086</v>
      </c>
      <c r="R1810" s="10"/>
      <c r="S1810" s="10"/>
      <c r="T1810" s="10"/>
      <c r="U1810" s="10"/>
      <c r="V1810" s="11"/>
      <c r="W1810" s="12"/>
      <c r="X18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2021-11-26T16:49:05Z</dcterms:created>
  <dcterms:modified xsi:type="dcterms:W3CDTF">2021-11-26T16:54:31Z</dcterms:modified>
</cp:coreProperties>
</file>