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ejennings/Desktop/Resume/Cover Letters/HomeTap/Company X (GitHub)/"/>
    </mc:Choice>
  </mc:AlternateContent>
  <xr:revisionPtr revIDLastSave="0" documentId="13_ncr:1_{7BE22437-1125-6642-8145-4CAF852E77A2}" xr6:coauthVersionLast="47" xr6:coauthVersionMax="47" xr10:uidLastSave="{00000000-0000-0000-0000-000000000000}"/>
  <bookViews>
    <workbookView xWindow="0" yWindow="740" windowWidth="29400" windowHeight="18380" activeTab="5" xr2:uid="{B63CC041-4F3F-4A83-B47C-17E125BFB545}"/>
  </bookViews>
  <sheets>
    <sheet name="Executive Summary" sheetId="2" r:id="rId1"/>
    <sheet name="Assumptions" sheetId="1" r:id="rId2"/>
    <sheet name="Single Deal Model" sheetId="3" r:id="rId3"/>
    <sheet name="Single Deal HPA Scenarios" sheetId="6" r:id="rId4"/>
    <sheet name="Portfolio Simulation" sheetId="4" r:id="rId5"/>
    <sheet name="Portfolio Metrics" sheetId="5" r:id="rId6"/>
  </sheets>
  <definedNames>
    <definedName name="CompanyXPayout">'Single Deal Model'!$C$24</definedName>
    <definedName name="CompanyXShare">'Single Deal Model'!$C$22</definedName>
    <definedName name="DownMultiplier">Assumptions!$D$13</definedName>
    <definedName name="ExitHomeValue">'Single Deal Model'!$C$18</definedName>
    <definedName name="FinalCompanyXPayout">'Single Deal Model'!$C$28</definedName>
    <definedName name="FinalHometapPayout">'Single Deal Model'!$C$28</definedName>
    <definedName name="HometapPayout">'Single Deal Model'!$C$24</definedName>
    <definedName name="HometapShare">'Single Deal Model'!$C$22</definedName>
    <definedName name="HPAMean">Assumptions!$D$28</definedName>
    <definedName name="HPAStdDev">Assumptions!$D$30</definedName>
    <definedName name="InitialHomeValue">Assumptions!$D$5</definedName>
    <definedName name="InvestmentAmount">Assumptions!$D$7</definedName>
    <definedName name="IRR">'Single Deal Model'!$C$30</definedName>
    <definedName name="IRRCap">Assumptions!$D$9</definedName>
    <definedName name="IRRCappedPayout">'Single Deal Model'!$C$26</definedName>
    <definedName name="MaxTerm">Assumptions!$D$21</definedName>
    <definedName name="MinExitYear">Assumptions!$D$32</definedName>
    <definedName name="ModifiedCompanyXPayout">'Single Deal Model'!$C$48</definedName>
    <definedName name="ModifiedDownShare">Assumptions!$D$39</definedName>
    <definedName name="ModifiedExitHomeValue">'Single Deal Model'!$C$42</definedName>
    <definedName name="ModifiedHometapPayout">'Single Deal Model'!$C$48</definedName>
    <definedName name="ModifiedHPAMean">Assumptions!$D$41</definedName>
    <definedName name="ModifiedHPAStdDev">Assumptions!$D$43</definedName>
    <definedName name="ModifiedUpShare">Assumptions!$D$37</definedName>
    <definedName name="PartnerPortfolioSize">Assumptions!$D$15</definedName>
    <definedName name="PortfolioInvestments">Assumptions!$D$28</definedName>
    <definedName name="SelectedExitYear">Assumptions!$D$19</definedName>
    <definedName name="SelectedHeloc">Assumptions!$D$23</definedName>
    <definedName name="SelectedHPA">Assumptions!$D$17</definedName>
    <definedName name="TotalHPA">'Single Deal Model'!$C$20</definedName>
    <definedName name="UncappedPayout">'Single Deal Model'!$C$24</definedName>
    <definedName name="UpMultiplier">Assumptions!$D$11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3" l="1" a="1"/>
  <c r="I13" i="3" s="1"/>
  <c r="C52" i="3" a="1"/>
  <c r="C52" i="3" s="1"/>
  <c r="C32" i="3" a="1"/>
  <c r="C32" i="3" s="1"/>
  <c r="C28" i="3"/>
  <c r="H13" i="3" a="1"/>
  <c r="H13" i="3" s="1"/>
  <c r="E13" i="3" a="1"/>
  <c r="E13" i="3" s="1"/>
  <c r="D13" i="3" a="1"/>
  <c r="D13" i="3" s="1"/>
  <c r="I12" i="3" a="1"/>
  <c r="I12" i="3" s="1"/>
  <c r="H12" i="3" a="1"/>
  <c r="H12" i="3" s="1"/>
  <c r="E12" i="3"/>
  <c r="E12" i="3" a="1"/>
  <c r="D12" i="3" a="1"/>
  <c r="D12" i="3" s="1"/>
  <c r="I11" i="3"/>
  <c r="I11" i="3" a="1"/>
  <c r="H11" i="3" a="1"/>
  <c r="H11" i="3" s="1"/>
  <c r="E11" i="3" a="1"/>
  <c r="E11" i="3" s="1"/>
  <c r="D11" i="3" a="1"/>
  <c r="D11" i="3" s="1"/>
  <c r="I10" i="3" a="1"/>
  <c r="I10" i="3" s="1"/>
  <c r="H10" i="3"/>
  <c r="H10" i="3" a="1"/>
  <c r="E10" i="3" a="1"/>
  <c r="E10" i="3" s="1"/>
  <c r="D10" i="3" a="1"/>
  <c r="D10" i="3" s="1"/>
  <c r="I9" i="3" a="1"/>
  <c r="I9" i="3" s="1"/>
  <c r="H9" i="3" a="1"/>
  <c r="H9" i="3" s="1"/>
  <c r="E9" i="3" a="1"/>
  <c r="E9" i="3" s="1"/>
  <c r="D9" i="3" a="1"/>
  <c r="D9" i="3" s="1"/>
  <c r="I8" i="3" a="1"/>
  <c r="I8" i="3" s="1"/>
  <c r="H8" i="3" a="1"/>
  <c r="H8" i="3" s="1"/>
  <c r="E8" i="3" a="1"/>
  <c r="E8" i="3" s="1"/>
  <c r="D8" i="3" a="1"/>
  <c r="D8" i="3" s="1"/>
  <c r="I7" i="3"/>
  <c r="I7" i="3" a="1"/>
  <c r="H7" i="3" a="1"/>
  <c r="H7" i="3" s="1"/>
  <c r="E7" i="3"/>
  <c r="E7" i="3" a="1"/>
  <c r="D7" i="3" a="1"/>
  <c r="D7" i="3" s="1"/>
  <c r="I6" i="3" a="1"/>
  <c r="I6" i="3" s="1"/>
  <c r="H6" i="3"/>
  <c r="H6" i="3" a="1"/>
  <c r="E6" i="3" a="1"/>
  <c r="E6" i="3" s="1"/>
  <c r="D6" i="3" a="1"/>
  <c r="D6" i="3" s="1"/>
  <c r="I5" i="3" a="1"/>
  <c r="I5" i="3" s="1"/>
  <c r="H5" i="3" a="1"/>
  <c r="H5" i="3" s="1"/>
  <c r="E5" i="3"/>
  <c r="E5" i="3" a="1"/>
  <c r="D5" i="3" a="1"/>
  <c r="D5" i="3" s="1"/>
  <c r="I4" i="3" a="1"/>
  <c r="I4" i="3" s="1"/>
  <c r="H4" i="3" a="1"/>
  <c r="H4" i="3" s="1"/>
  <c r="E4" i="3" a="1"/>
  <c r="E4" i="3" s="1"/>
  <c r="D4" i="3" a="1"/>
  <c r="D4" i="3" s="1"/>
  <c r="I3" i="3" a="1"/>
  <c r="I3" i="3" s="1"/>
  <c r="H3" i="3" a="1"/>
  <c r="H3" i="3" s="1"/>
  <c r="E3" i="3" a="1"/>
  <c r="E3" i="3" s="1"/>
  <c r="D3" i="3" a="1"/>
  <c r="D3" i="3" s="1"/>
  <c r="C26" i="3"/>
  <c r="C18" i="3" a="1"/>
  <c r="C18" i="3" s="1"/>
  <c r="C3" i="4"/>
  <c r="D3" i="4" s="1"/>
  <c r="E3" i="4" s="1"/>
  <c r="C29" i="5"/>
  <c r="C19" i="5"/>
  <c r="C17" i="5"/>
  <c r="B3" i="4"/>
  <c r="H3" i="4" s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1936" i="4"/>
  <c r="K1937" i="4"/>
  <c r="K1938" i="4"/>
  <c r="K1939" i="4"/>
  <c r="K1940" i="4"/>
  <c r="K1941" i="4"/>
  <c r="K1942" i="4"/>
  <c r="K1943" i="4"/>
  <c r="K1944" i="4"/>
  <c r="K1945" i="4"/>
  <c r="K1946" i="4"/>
  <c r="K1947" i="4"/>
  <c r="K1948" i="4"/>
  <c r="K1949" i="4"/>
  <c r="K1950" i="4"/>
  <c r="K1951" i="4"/>
  <c r="K1952" i="4"/>
  <c r="K1953" i="4"/>
  <c r="K1954" i="4"/>
  <c r="K1955" i="4"/>
  <c r="K1956" i="4"/>
  <c r="K1957" i="4"/>
  <c r="K1958" i="4"/>
  <c r="K1959" i="4"/>
  <c r="K1960" i="4"/>
  <c r="K1961" i="4"/>
  <c r="K1962" i="4"/>
  <c r="K1963" i="4"/>
  <c r="K1964" i="4"/>
  <c r="K1965" i="4"/>
  <c r="K1966" i="4"/>
  <c r="K1967" i="4"/>
  <c r="K1968" i="4"/>
  <c r="K1969" i="4"/>
  <c r="K1970" i="4"/>
  <c r="K1971" i="4"/>
  <c r="K1972" i="4"/>
  <c r="K1973" i="4"/>
  <c r="K1974" i="4"/>
  <c r="K1975" i="4"/>
  <c r="K1976" i="4"/>
  <c r="K1977" i="4"/>
  <c r="K1978" i="4"/>
  <c r="K1979" i="4"/>
  <c r="K1980" i="4"/>
  <c r="K1981" i="4"/>
  <c r="K1982" i="4"/>
  <c r="K1983" i="4"/>
  <c r="K1984" i="4"/>
  <c r="K1985" i="4"/>
  <c r="K1986" i="4"/>
  <c r="K1987" i="4"/>
  <c r="K1988" i="4"/>
  <c r="K1989" i="4"/>
  <c r="K1990" i="4"/>
  <c r="K1991" i="4"/>
  <c r="K1992" i="4"/>
  <c r="K1993" i="4"/>
  <c r="K1994" i="4"/>
  <c r="K1995" i="4"/>
  <c r="K1996" i="4"/>
  <c r="K1997" i="4"/>
  <c r="K1998" i="4"/>
  <c r="K1999" i="4"/>
  <c r="K2000" i="4"/>
  <c r="K2001" i="4"/>
  <c r="K2002" i="4"/>
  <c r="K3" i="4"/>
  <c r="R56" i="4"/>
  <c r="F4" i="3"/>
  <c r="F5" i="3"/>
  <c r="F6" i="3"/>
  <c r="F7" i="3"/>
  <c r="F8" i="3"/>
  <c r="F9" i="3"/>
  <c r="F10" i="3"/>
  <c r="F11" i="3"/>
  <c r="F12" i="3"/>
  <c r="F13" i="3"/>
  <c r="F3" i="3"/>
  <c r="C6" i="4"/>
  <c r="D6" i="4" s="1"/>
  <c r="C46" i="3"/>
  <c r="C40" i="3"/>
  <c r="B4" i="4"/>
  <c r="C4" i="4"/>
  <c r="D4" i="4" s="1"/>
  <c r="J4" i="4"/>
  <c r="B5" i="4"/>
  <c r="O5" i="4" s="1"/>
  <c r="C5" i="4"/>
  <c r="D5" i="4" s="1"/>
  <c r="J5" i="4"/>
  <c r="B6" i="4"/>
  <c r="O6" i="4" s="1"/>
  <c r="J6" i="4"/>
  <c r="B7" i="4"/>
  <c r="C7" i="4"/>
  <c r="D7" i="4" s="1"/>
  <c r="J7" i="4"/>
  <c r="B8" i="4"/>
  <c r="O8" i="4" s="1"/>
  <c r="C8" i="4"/>
  <c r="D8" i="4" s="1"/>
  <c r="J8" i="4"/>
  <c r="B9" i="4"/>
  <c r="C9" i="4"/>
  <c r="D9" i="4" s="1"/>
  <c r="J9" i="4"/>
  <c r="L9" i="4" s="1"/>
  <c r="B10" i="4"/>
  <c r="O10" i="4" s="1"/>
  <c r="C10" i="4"/>
  <c r="D10" i="4" s="1"/>
  <c r="J10" i="4"/>
  <c r="B11" i="4"/>
  <c r="C11" i="4"/>
  <c r="D11" i="4" s="1"/>
  <c r="J11" i="4"/>
  <c r="L11" i="4" s="1"/>
  <c r="B12" i="4"/>
  <c r="O12" i="4" s="1"/>
  <c r="C12" i="4"/>
  <c r="D12" i="4" s="1"/>
  <c r="J12" i="4"/>
  <c r="B13" i="4"/>
  <c r="C13" i="4"/>
  <c r="D13" i="4" s="1"/>
  <c r="J13" i="4"/>
  <c r="B14" i="4"/>
  <c r="C14" i="4"/>
  <c r="J14" i="4"/>
  <c r="B15" i="4"/>
  <c r="C15" i="4"/>
  <c r="J15" i="4"/>
  <c r="B16" i="4"/>
  <c r="C16" i="4"/>
  <c r="J16" i="4"/>
  <c r="B17" i="4"/>
  <c r="C17" i="4"/>
  <c r="D17" i="4" s="1"/>
  <c r="J17" i="4"/>
  <c r="B18" i="4"/>
  <c r="C18" i="4"/>
  <c r="J18" i="4"/>
  <c r="B19" i="4"/>
  <c r="H19" i="4" s="1"/>
  <c r="C19" i="4"/>
  <c r="D19" i="4" s="1"/>
  <c r="J19" i="4"/>
  <c r="L19" i="4" s="1"/>
  <c r="B20" i="4"/>
  <c r="H20" i="4" s="1"/>
  <c r="C20" i="4"/>
  <c r="J20" i="4"/>
  <c r="B21" i="4"/>
  <c r="C21" i="4"/>
  <c r="D21" i="4" s="1"/>
  <c r="J21" i="4"/>
  <c r="L21" i="4" s="1"/>
  <c r="B22" i="4"/>
  <c r="O22" i="4" s="1"/>
  <c r="C22" i="4"/>
  <c r="D22" i="4" s="1"/>
  <c r="E22" i="4" s="1"/>
  <c r="J22" i="4"/>
  <c r="B23" i="4"/>
  <c r="O23" i="4" s="1"/>
  <c r="C23" i="4"/>
  <c r="J23" i="4"/>
  <c r="L23" i="4" s="1"/>
  <c r="B24" i="4"/>
  <c r="O24" i="4" s="1"/>
  <c r="C24" i="4"/>
  <c r="D24" i="4" s="1"/>
  <c r="J24" i="4"/>
  <c r="B25" i="4"/>
  <c r="C25" i="4"/>
  <c r="D25" i="4" s="1"/>
  <c r="J25" i="4"/>
  <c r="L25" i="4" s="1"/>
  <c r="B26" i="4"/>
  <c r="C26" i="4"/>
  <c r="J26" i="4"/>
  <c r="B27" i="4"/>
  <c r="C27" i="4"/>
  <c r="D27" i="4" s="1"/>
  <c r="J27" i="4"/>
  <c r="L27" i="4" s="1"/>
  <c r="B28" i="4"/>
  <c r="C28" i="4"/>
  <c r="D28" i="4" s="1"/>
  <c r="J28" i="4"/>
  <c r="B29" i="4"/>
  <c r="O29" i="4" s="1"/>
  <c r="C29" i="4"/>
  <c r="D29" i="4" s="1"/>
  <c r="J29" i="4"/>
  <c r="B30" i="4"/>
  <c r="C30" i="4"/>
  <c r="J30" i="4"/>
  <c r="B31" i="4"/>
  <c r="C31" i="4"/>
  <c r="D31" i="4" s="1"/>
  <c r="J31" i="4"/>
  <c r="L31" i="4" s="1"/>
  <c r="B32" i="4"/>
  <c r="H32" i="4" s="1"/>
  <c r="C32" i="4"/>
  <c r="J32" i="4"/>
  <c r="B33" i="4"/>
  <c r="O33" i="4" s="1"/>
  <c r="C33" i="4"/>
  <c r="J33" i="4"/>
  <c r="L33" i="4" s="1"/>
  <c r="B34" i="4"/>
  <c r="O34" i="4" s="1"/>
  <c r="C34" i="4"/>
  <c r="D34" i="4" s="1"/>
  <c r="E34" i="4" s="1"/>
  <c r="J34" i="4"/>
  <c r="B35" i="4"/>
  <c r="O35" i="4" s="1"/>
  <c r="C35" i="4"/>
  <c r="D35" i="4" s="1"/>
  <c r="E35" i="4" s="1"/>
  <c r="J35" i="4"/>
  <c r="L35" i="4" s="1"/>
  <c r="B36" i="4"/>
  <c r="H36" i="4" s="1"/>
  <c r="C36" i="4"/>
  <c r="D36" i="4" s="1"/>
  <c r="J36" i="4"/>
  <c r="B37" i="4"/>
  <c r="O37" i="4" s="1"/>
  <c r="C37" i="4"/>
  <c r="D37" i="4" s="1"/>
  <c r="J37" i="4"/>
  <c r="B38" i="4"/>
  <c r="O38" i="4" s="1"/>
  <c r="C38" i="4"/>
  <c r="J38" i="4"/>
  <c r="B39" i="4"/>
  <c r="C39" i="4"/>
  <c r="J39" i="4"/>
  <c r="L39" i="4" s="1"/>
  <c r="B40" i="4"/>
  <c r="O40" i="4" s="1"/>
  <c r="C40" i="4"/>
  <c r="D40" i="4" s="1"/>
  <c r="J40" i="4"/>
  <c r="B41" i="4"/>
  <c r="C41" i="4"/>
  <c r="J41" i="4"/>
  <c r="B42" i="4"/>
  <c r="C42" i="4"/>
  <c r="J42" i="4"/>
  <c r="B43" i="4"/>
  <c r="C43" i="4"/>
  <c r="D43" i="4" s="1"/>
  <c r="J43" i="4"/>
  <c r="L43" i="4" s="1"/>
  <c r="B44" i="4"/>
  <c r="O44" i="4" s="1"/>
  <c r="C44" i="4"/>
  <c r="D44" i="4" s="1"/>
  <c r="J44" i="4"/>
  <c r="B45" i="4"/>
  <c r="O45" i="4" s="1"/>
  <c r="C45" i="4"/>
  <c r="J45" i="4"/>
  <c r="B46" i="4"/>
  <c r="C46" i="4"/>
  <c r="J46" i="4"/>
  <c r="B47" i="4"/>
  <c r="C47" i="4"/>
  <c r="D47" i="4" s="1"/>
  <c r="J47" i="4"/>
  <c r="L47" i="4" s="1"/>
  <c r="B48" i="4"/>
  <c r="O48" i="4" s="1"/>
  <c r="C48" i="4"/>
  <c r="J48" i="4"/>
  <c r="B49" i="4"/>
  <c r="C49" i="4"/>
  <c r="D49" i="4" s="1"/>
  <c r="J49" i="4"/>
  <c r="L49" i="4" s="1"/>
  <c r="B50" i="4"/>
  <c r="H50" i="4" s="1"/>
  <c r="C50" i="4"/>
  <c r="D50" i="4" s="1"/>
  <c r="E50" i="4" s="1"/>
  <c r="J50" i="4"/>
  <c r="B51" i="4"/>
  <c r="H51" i="4" s="1"/>
  <c r="C51" i="4"/>
  <c r="J51" i="4"/>
  <c r="L51" i="4" s="1"/>
  <c r="B52" i="4"/>
  <c r="C52" i="4"/>
  <c r="J52" i="4"/>
  <c r="B53" i="4"/>
  <c r="C53" i="4"/>
  <c r="J53" i="4"/>
  <c r="B54" i="4"/>
  <c r="C54" i="4"/>
  <c r="D54" i="4" s="1"/>
  <c r="J54" i="4"/>
  <c r="B55" i="4"/>
  <c r="C55" i="4"/>
  <c r="D55" i="4" s="1"/>
  <c r="J55" i="4"/>
  <c r="L55" i="4" s="1"/>
  <c r="B56" i="4"/>
  <c r="C56" i="4"/>
  <c r="J56" i="4"/>
  <c r="L56" i="4" s="1"/>
  <c r="B57" i="4"/>
  <c r="O57" i="4" s="1"/>
  <c r="C57" i="4"/>
  <c r="J57" i="4"/>
  <c r="B58" i="4"/>
  <c r="O58" i="4" s="1"/>
  <c r="C58" i="4"/>
  <c r="D58" i="4" s="1"/>
  <c r="E58" i="4" s="1"/>
  <c r="J58" i="4"/>
  <c r="B59" i="4"/>
  <c r="H59" i="4" s="1"/>
  <c r="C59" i="4"/>
  <c r="J59" i="4"/>
  <c r="L59" i="4" s="1"/>
  <c r="B60" i="4"/>
  <c r="H60" i="4" s="1"/>
  <c r="C60" i="4"/>
  <c r="D60" i="4" s="1"/>
  <c r="J60" i="4"/>
  <c r="B61" i="4"/>
  <c r="O61" i="4" s="1"/>
  <c r="C61" i="4"/>
  <c r="J61" i="4"/>
  <c r="L61" i="4" s="1"/>
  <c r="B62" i="4"/>
  <c r="C62" i="4"/>
  <c r="D62" i="4" s="1"/>
  <c r="J62" i="4"/>
  <c r="B63" i="4"/>
  <c r="C63" i="4"/>
  <c r="J63" i="4"/>
  <c r="L63" i="4" s="1"/>
  <c r="B64" i="4"/>
  <c r="C64" i="4"/>
  <c r="J64" i="4"/>
  <c r="B65" i="4"/>
  <c r="C65" i="4"/>
  <c r="D65" i="4" s="1"/>
  <c r="J65" i="4"/>
  <c r="B66" i="4"/>
  <c r="O66" i="4" s="1"/>
  <c r="C66" i="4"/>
  <c r="D66" i="4" s="1"/>
  <c r="J66" i="4"/>
  <c r="B67" i="4"/>
  <c r="C67" i="4"/>
  <c r="D67" i="4" s="1"/>
  <c r="J67" i="4"/>
  <c r="L67" i="4" s="1"/>
  <c r="B68" i="4"/>
  <c r="C68" i="4"/>
  <c r="D68" i="4" s="1"/>
  <c r="J68" i="4"/>
  <c r="L68" i="4" s="1"/>
  <c r="B69" i="4"/>
  <c r="O69" i="4" s="1"/>
  <c r="C69" i="4"/>
  <c r="D69" i="4" s="1"/>
  <c r="J69" i="4"/>
  <c r="B70" i="4"/>
  <c r="O70" i="4" s="1"/>
  <c r="C70" i="4"/>
  <c r="D70" i="4" s="1"/>
  <c r="J70" i="4"/>
  <c r="B71" i="4"/>
  <c r="C71" i="4"/>
  <c r="J71" i="4"/>
  <c r="L71" i="4" s="1"/>
  <c r="B72" i="4"/>
  <c r="O72" i="4" s="1"/>
  <c r="C72" i="4"/>
  <c r="D72" i="4" s="1"/>
  <c r="E72" i="4" s="1"/>
  <c r="J72" i="4"/>
  <c r="B73" i="4"/>
  <c r="O73" i="4" s="1"/>
  <c r="C73" i="4"/>
  <c r="J73" i="4"/>
  <c r="L73" i="4" s="1"/>
  <c r="B74" i="4"/>
  <c r="O74" i="4" s="1"/>
  <c r="C74" i="4"/>
  <c r="D74" i="4" s="1"/>
  <c r="E74" i="4" s="1"/>
  <c r="J74" i="4"/>
  <c r="B75" i="4"/>
  <c r="H75" i="4" s="1"/>
  <c r="C75" i="4"/>
  <c r="J75" i="4"/>
  <c r="L75" i="4" s="1"/>
  <c r="B76" i="4"/>
  <c r="C76" i="4"/>
  <c r="D76" i="4" s="1"/>
  <c r="J76" i="4"/>
  <c r="B77" i="4"/>
  <c r="O77" i="4" s="1"/>
  <c r="C77" i="4"/>
  <c r="J77" i="4"/>
  <c r="B78" i="4"/>
  <c r="O78" i="4" s="1"/>
  <c r="C78" i="4"/>
  <c r="J78" i="4"/>
  <c r="B79" i="4"/>
  <c r="H79" i="4" s="1"/>
  <c r="C79" i="4"/>
  <c r="D79" i="4" s="1"/>
  <c r="J79" i="4"/>
  <c r="B80" i="4"/>
  <c r="H80" i="4" s="1"/>
  <c r="C80" i="4"/>
  <c r="J80" i="4"/>
  <c r="B81" i="4"/>
  <c r="C81" i="4"/>
  <c r="J81" i="4"/>
  <c r="B82" i="4"/>
  <c r="O82" i="4" s="1"/>
  <c r="C82" i="4"/>
  <c r="J82" i="4"/>
  <c r="B83" i="4"/>
  <c r="O83" i="4" s="1"/>
  <c r="C83" i="4"/>
  <c r="J83" i="4"/>
  <c r="L83" i="4" s="1"/>
  <c r="B84" i="4"/>
  <c r="O84" i="4" s="1"/>
  <c r="C84" i="4"/>
  <c r="D84" i="4" s="1"/>
  <c r="E84" i="4" s="1"/>
  <c r="J84" i="4"/>
  <c r="L84" i="4" s="1"/>
  <c r="B85" i="4"/>
  <c r="O85" i="4" s="1"/>
  <c r="C85" i="4"/>
  <c r="D85" i="4" s="1"/>
  <c r="E85" i="4" s="1"/>
  <c r="J85" i="4"/>
  <c r="L85" i="4" s="1"/>
  <c r="B86" i="4"/>
  <c r="C86" i="4"/>
  <c r="J86" i="4"/>
  <c r="B87" i="4"/>
  <c r="C87" i="4"/>
  <c r="J87" i="4"/>
  <c r="L87" i="4" s="1"/>
  <c r="B88" i="4"/>
  <c r="C88" i="4"/>
  <c r="J88" i="4"/>
  <c r="B89" i="4"/>
  <c r="O89" i="4" s="1"/>
  <c r="C89" i="4"/>
  <c r="D89" i="4" s="1"/>
  <c r="J89" i="4"/>
  <c r="B90" i="4"/>
  <c r="O90" i="4" s="1"/>
  <c r="C90" i="4"/>
  <c r="J90" i="4"/>
  <c r="L90" i="4" s="1"/>
  <c r="B91" i="4"/>
  <c r="C91" i="4"/>
  <c r="D91" i="4" s="1"/>
  <c r="J91" i="4"/>
  <c r="L91" i="4" s="1"/>
  <c r="B92" i="4"/>
  <c r="H92" i="4" s="1"/>
  <c r="C92" i="4"/>
  <c r="D92" i="4" s="1"/>
  <c r="J92" i="4"/>
  <c r="B93" i="4"/>
  <c r="O93" i="4" s="1"/>
  <c r="C93" i="4"/>
  <c r="J93" i="4"/>
  <c r="B94" i="4"/>
  <c r="C94" i="4"/>
  <c r="J94" i="4"/>
  <c r="B95" i="4"/>
  <c r="O95" i="4" s="1"/>
  <c r="C95" i="4"/>
  <c r="J95" i="4"/>
  <c r="B96" i="4"/>
  <c r="H96" i="4" s="1"/>
  <c r="C96" i="4"/>
  <c r="J96" i="4"/>
  <c r="B97" i="4"/>
  <c r="O97" i="4" s="1"/>
  <c r="C97" i="4"/>
  <c r="D97" i="4" s="1"/>
  <c r="J97" i="4"/>
  <c r="L97" i="4" s="1"/>
  <c r="B98" i="4"/>
  <c r="O98" i="4" s="1"/>
  <c r="C98" i="4"/>
  <c r="D98" i="4" s="1"/>
  <c r="J98" i="4"/>
  <c r="L98" i="4" s="1"/>
  <c r="B99" i="4"/>
  <c r="H99" i="4" s="1"/>
  <c r="C99" i="4"/>
  <c r="J99" i="4"/>
  <c r="B100" i="4"/>
  <c r="O100" i="4" s="1"/>
  <c r="C100" i="4"/>
  <c r="D100" i="4" s="1"/>
  <c r="J100" i="4"/>
  <c r="B101" i="4"/>
  <c r="C101" i="4"/>
  <c r="J101" i="4"/>
  <c r="B102" i="4"/>
  <c r="O102" i="4" s="1"/>
  <c r="C102" i="4"/>
  <c r="D102" i="4" s="1"/>
  <c r="J102" i="4"/>
  <c r="B103" i="4"/>
  <c r="C103" i="4"/>
  <c r="J103" i="4"/>
  <c r="L103" i="4" s="1"/>
  <c r="B104" i="4"/>
  <c r="C104" i="4"/>
  <c r="J104" i="4"/>
  <c r="L104" i="4" s="1"/>
  <c r="B105" i="4"/>
  <c r="O105" i="4" s="1"/>
  <c r="C105" i="4"/>
  <c r="D105" i="4" s="1"/>
  <c r="J105" i="4"/>
  <c r="L105" i="4" s="1"/>
  <c r="B106" i="4"/>
  <c r="C106" i="4"/>
  <c r="J106" i="4"/>
  <c r="B107" i="4"/>
  <c r="O107" i="4" s="1"/>
  <c r="C107" i="4"/>
  <c r="D107" i="4" s="1"/>
  <c r="J107" i="4"/>
  <c r="L107" i="4" s="1"/>
  <c r="B108" i="4"/>
  <c r="H108" i="4" s="1"/>
  <c r="C108" i="4"/>
  <c r="D108" i="4" s="1"/>
  <c r="E108" i="4" s="1"/>
  <c r="J108" i="4"/>
  <c r="B109" i="4"/>
  <c r="O109" i="4" s="1"/>
  <c r="C109" i="4"/>
  <c r="D109" i="4" s="1"/>
  <c r="E109" i="4" s="1"/>
  <c r="J109" i="4"/>
  <c r="L109" i="4" s="1"/>
  <c r="B110" i="4"/>
  <c r="O110" i="4" s="1"/>
  <c r="C110" i="4"/>
  <c r="D110" i="4" s="1"/>
  <c r="E110" i="4" s="1"/>
  <c r="J110" i="4"/>
  <c r="B111" i="4"/>
  <c r="C111" i="4"/>
  <c r="J111" i="4"/>
  <c r="L111" i="4" s="1"/>
  <c r="B112" i="4"/>
  <c r="C112" i="4"/>
  <c r="J112" i="4"/>
  <c r="B113" i="4"/>
  <c r="O113" i="4" s="1"/>
  <c r="C113" i="4"/>
  <c r="D113" i="4" s="1"/>
  <c r="J113" i="4"/>
  <c r="B114" i="4"/>
  <c r="C114" i="4"/>
  <c r="J114" i="4"/>
  <c r="B115" i="4"/>
  <c r="C115" i="4"/>
  <c r="D115" i="4" s="1"/>
  <c r="J115" i="4"/>
  <c r="L115" i="4" s="1"/>
  <c r="B116" i="4"/>
  <c r="O116" i="4" s="1"/>
  <c r="C116" i="4"/>
  <c r="D116" i="4" s="1"/>
  <c r="J116" i="4"/>
  <c r="B117" i="4"/>
  <c r="C117" i="4"/>
  <c r="J117" i="4"/>
  <c r="L117" i="4" s="1"/>
  <c r="B118" i="4"/>
  <c r="O118" i="4" s="1"/>
  <c r="C118" i="4"/>
  <c r="J118" i="4"/>
  <c r="B119" i="4"/>
  <c r="C119" i="4"/>
  <c r="D119" i="4" s="1"/>
  <c r="J119" i="4"/>
  <c r="B120" i="4"/>
  <c r="O120" i="4" s="1"/>
  <c r="C120" i="4"/>
  <c r="D120" i="4" s="1"/>
  <c r="J120" i="4"/>
  <c r="B121" i="4"/>
  <c r="C121" i="4"/>
  <c r="J121" i="4"/>
  <c r="L121" i="4" s="1"/>
  <c r="B122" i="4"/>
  <c r="C122" i="4"/>
  <c r="J122" i="4"/>
  <c r="B123" i="4"/>
  <c r="C123" i="4"/>
  <c r="D123" i="4" s="1"/>
  <c r="E123" i="4" s="1"/>
  <c r="J123" i="4"/>
  <c r="L123" i="4" s="1"/>
  <c r="B124" i="4"/>
  <c r="O124" i="4" s="1"/>
  <c r="C124" i="4"/>
  <c r="D124" i="4" s="1"/>
  <c r="J124" i="4"/>
  <c r="B125" i="4"/>
  <c r="C125" i="4"/>
  <c r="J125" i="4"/>
  <c r="B126" i="4"/>
  <c r="C126" i="4"/>
  <c r="D126" i="4" s="1"/>
  <c r="J126" i="4"/>
  <c r="L126" i="4" s="1"/>
  <c r="B127" i="4"/>
  <c r="C127" i="4"/>
  <c r="D127" i="4" s="1"/>
  <c r="J127" i="4"/>
  <c r="L127" i="4" s="1"/>
  <c r="B128" i="4"/>
  <c r="H128" i="4" s="1"/>
  <c r="C128" i="4"/>
  <c r="D128" i="4" s="1"/>
  <c r="E128" i="4" s="1"/>
  <c r="J128" i="4"/>
  <c r="B129" i="4"/>
  <c r="O129" i="4" s="1"/>
  <c r="C129" i="4"/>
  <c r="D129" i="4" s="1"/>
  <c r="J129" i="4"/>
  <c r="L129" i="4" s="1"/>
  <c r="B130" i="4"/>
  <c r="O130" i="4" s="1"/>
  <c r="C130" i="4"/>
  <c r="D130" i="4" s="1"/>
  <c r="E130" i="4" s="1"/>
  <c r="J130" i="4"/>
  <c r="B131" i="4"/>
  <c r="H131" i="4" s="1"/>
  <c r="C131" i="4"/>
  <c r="D131" i="4" s="1"/>
  <c r="J131" i="4"/>
  <c r="L131" i="4" s="1"/>
  <c r="B132" i="4"/>
  <c r="H132" i="4" s="1"/>
  <c r="C132" i="4"/>
  <c r="J132" i="4"/>
  <c r="L132" i="4" s="1"/>
  <c r="B133" i="4"/>
  <c r="C133" i="4"/>
  <c r="D133" i="4" s="1"/>
  <c r="J133" i="4"/>
  <c r="L133" i="4" s="1"/>
  <c r="B134" i="4"/>
  <c r="C134" i="4"/>
  <c r="J134" i="4"/>
  <c r="B135" i="4"/>
  <c r="O135" i="4" s="1"/>
  <c r="C135" i="4"/>
  <c r="D135" i="4" s="1"/>
  <c r="J135" i="4"/>
  <c r="B136" i="4"/>
  <c r="C136" i="4"/>
  <c r="J136" i="4"/>
  <c r="B137" i="4"/>
  <c r="C137" i="4"/>
  <c r="D137" i="4" s="1"/>
  <c r="J137" i="4"/>
  <c r="B138" i="4"/>
  <c r="C138" i="4"/>
  <c r="D138" i="4" s="1"/>
  <c r="J138" i="4"/>
  <c r="B139" i="4"/>
  <c r="C139" i="4"/>
  <c r="J139" i="4"/>
  <c r="L139" i="4" s="1"/>
  <c r="B140" i="4"/>
  <c r="O140" i="4" s="1"/>
  <c r="C140" i="4"/>
  <c r="J140" i="4"/>
  <c r="L140" i="4" s="1"/>
  <c r="B141" i="4"/>
  <c r="C141" i="4"/>
  <c r="J141" i="4"/>
  <c r="B142" i="4"/>
  <c r="C142" i="4"/>
  <c r="J142" i="4"/>
  <c r="B143" i="4"/>
  <c r="O143" i="4" s="1"/>
  <c r="C143" i="4"/>
  <c r="D143" i="4" s="1"/>
  <c r="J143" i="4"/>
  <c r="L143" i="4" s="1"/>
  <c r="B144" i="4"/>
  <c r="C144" i="4"/>
  <c r="D144" i="4" s="1"/>
  <c r="J144" i="4"/>
  <c r="B145" i="4"/>
  <c r="C145" i="4"/>
  <c r="D145" i="4" s="1"/>
  <c r="J145" i="4"/>
  <c r="L145" i="4" s="1"/>
  <c r="B146" i="4"/>
  <c r="H146" i="4" s="1"/>
  <c r="C146" i="4"/>
  <c r="J146" i="4"/>
  <c r="B147" i="4"/>
  <c r="O147" i="4" s="1"/>
  <c r="C147" i="4"/>
  <c r="D147" i="4" s="1"/>
  <c r="E147" i="4" s="1"/>
  <c r="J147" i="4"/>
  <c r="L147" i="4" s="1"/>
  <c r="B148" i="4"/>
  <c r="C148" i="4"/>
  <c r="J148" i="4"/>
  <c r="B149" i="4"/>
  <c r="O149" i="4" s="1"/>
  <c r="C149" i="4"/>
  <c r="D149" i="4" s="1"/>
  <c r="J149" i="4"/>
  <c r="B150" i="4"/>
  <c r="O150" i="4" s="1"/>
  <c r="C150" i="4"/>
  <c r="J150" i="4"/>
  <c r="B151" i="4"/>
  <c r="C151" i="4"/>
  <c r="J151" i="4"/>
  <c r="L151" i="4" s="1"/>
  <c r="B152" i="4"/>
  <c r="O152" i="4" s="1"/>
  <c r="C152" i="4"/>
  <c r="D152" i="4" s="1"/>
  <c r="J152" i="4"/>
  <c r="B153" i="4"/>
  <c r="C153" i="4"/>
  <c r="J153" i="4"/>
  <c r="L153" i="4" s="1"/>
  <c r="B154" i="4"/>
  <c r="H154" i="4" s="1"/>
  <c r="C154" i="4"/>
  <c r="D154" i="4" s="1"/>
  <c r="J154" i="4"/>
  <c r="L154" i="4" s="1"/>
  <c r="B155" i="4"/>
  <c r="O155" i="4" s="1"/>
  <c r="C155" i="4"/>
  <c r="D155" i="4" s="1"/>
  <c r="J155" i="4"/>
  <c r="L155" i="4" s="1"/>
  <c r="B156" i="4"/>
  <c r="H156" i="4" s="1"/>
  <c r="C156" i="4"/>
  <c r="J156" i="4"/>
  <c r="B157" i="4"/>
  <c r="O157" i="4" s="1"/>
  <c r="C157" i="4"/>
  <c r="J157" i="4"/>
  <c r="L157" i="4" s="1"/>
  <c r="B158" i="4"/>
  <c r="H158" i="4" s="1"/>
  <c r="C158" i="4"/>
  <c r="D158" i="4" s="1"/>
  <c r="E158" i="4" s="1"/>
  <c r="J158" i="4"/>
  <c r="B159" i="4"/>
  <c r="O159" i="4" s="1"/>
  <c r="C159" i="4"/>
  <c r="D159" i="4" s="1"/>
  <c r="E159" i="4" s="1"/>
  <c r="J159" i="4"/>
  <c r="B160" i="4"/>
  <c r="C160" i="4"/>
  <c r="D160" i="4" s="1"/>
  <c r="J160" i="4"/>
  <c r="B161" i="4"/>
  <c r="C161" i="4"/>
  <c r="D161" i="4" s="1"/>
  <c r="J161" i="4"/>
  <c r="B162" i="4"/>
  <c r="C162" i="4"/>
  <c r="D162" i="4" s="1"/>
  <c r="J162" i="4"/>
  <c r="B163" i="4"/>
  <c r="C163" i="4"/>
  <c r="J163" i="4"/>
  <c r="L163" i="4" s="1"/>
  <c r="B164" i="4"/>
  <c r="O164" i="4" s="1"/>
  <c r="C164" i="4"/>
  <c r="D164" i="4" s="1"/>
  <c r="E164" i="4" s="1"/>
  <c r="J164" i="4"/>
  <c r="B165" i="4"/>
  <c r="C165" i="4"/>
  <c r="D165" i="4" s="1"/>
  <c r="E165" i="4" s="1"/>
  <c r="J165" i="4"/>
  <c r="B166" i="4"/>
  <c r="C166" i="4"/>
  <c r="J166" i="4"/>
  <c r="B167" i="4"/>
  <c r="C167" i="4"/>
  <c r="D167" i="4" s="1"/>
  <c r="E167" i="4" s="1"/>
  <c r="J167" i="4"/>
  <c r="L167" i="4" s="1"/>
  <c r="B168" i="4"/>
  <c r="O168" i="4" s="1"/>
  <c r="C168" i="4"/>
  <c r="D168" i="4" s="1"/>
  <c r="J168" i="4"/>
  <c r="L168" i="4" s="1"/>
  <c r="B169" i="4"/>
  <c r="C169" i="4"/>
  <c r="J169" i="4"/>
  <c r="B170" i="4"/>
  <c r="C170" i="4"/>
  <c r="D170" i="4" s="1"/>
  <c r="J170" i="4"/>
  <c r="B171" i="4"/>
  <c r="O171" i="4" s="1"/>
  <c r="C171" i="4"/>
  <c r="D171" i="4" s="1"/>
  <c r="J171" i="4"/>
  <c r="L171" i="4" s="1"/>
  <c r="B172" i="4"/>
  <c r="O172" i="4" s="1"/>
  <c r="C172" i="4"/>
  <c r="J172" i="4"/>
  <c r="B173" i="4"/>
  <c r="C173" i="4"/>
  <c r="J173" i="4"/>
  <c r="B174" i="4"/>
  <c r="C174" i="4"/>
  <c r="J174" i="4"/>
  <c r="B175" i="4"/>
  <c r="H175" i="4" s="1"/>
  <c r="C175" i="4"/>
  <c r="D175" i="4" s="1"/>
  <c r="J175" i="4"/>
  <c r="L175" i="4" s="1"/>
  <c r="B176" i="4"/>
  <c r="O176" i="4" s="1"/>
  <c r="C176" i="4"/>
  <c r="J176" i="4"/>
  <c r="B177" i="4"/>
  <c r="C177" i="4"/>
  <c r="J177" i="4"/>
  <c r="L177" i="4" s="1"/>
  <c r="B178" i="4"/>
  <c r="H178" i="4" s="1"/>
  <c r="C178" i="4"/>
  <c r="J178" i="4"/>
  <c r="B179" i="4"/>
  <c r="O179" i="4" s="1"/>
  <c r="C179" i="4"/>
  <c r="D179" i="4" s="1"/>
  <c r="J179" i="4"/>
  <c r="B180" i="4"/>
  <c r="C180" i="4"/>
  <c r="J180" i="4"/>
  <c r="B181" i="4"/>
  <c r="O181" i="4" s="1"/>
  <c r="C181" i="4"/>
  <c r="J181" i="4"/>
  <c r="L181" i="4" s="1"/>
  <c r="B182" i="4"/>
  <c r="C182" i="4"/>
  <c r="D182" i="4" s="1"/>
  <c r="E182" i="4" s="1"/>
  <c r="J182" i="4"/>
  <c r="B183" i="4"/>
  <c r="C183" i="4"/>
  <c r="D183" i="4" s="1"/>
  <c r="J183" i="4"/>
  <c r="B184" i="4"/>
  <c r="O184" i="4" s="1"/>
  <c r="C184" i="4"/>
  <c r="D184" i="4" s="1"/>
  <c r="J184" i="4"/>
  <c r="B185" i="4"/>
  <c r="C185" i="4"/>
  <c r="J185" i="4"/>
  <c r="B186" i="4"/>
  <c r="O186" i="4" s="1"/>
  <c r="C186" i="4"/>
  <c r="J186" i="4"/>
  <c r="L186" i="4" s="1"/>
  <c r="B187" i="4"/>
  <c r="H187" i="4" s="1"/>
  <c r="C187" i="4"/>
  <c r="J187" i="4"/>
  <c r="L187" i="4" s="1"/>
  <c r="B188" i="4"/>
  <c r="O188" i="4" s="1"/>
  <c r="C188" i="4"/>
  <c r="J188" i="4"/>
  <c r="L188" i="4" s="1"/>
  <c r="B189" i="4"/>
  <c r="O189" i="4" s="1"/>
  <c r="C189" i="4"/>
  <c r="D189" i="4" s="1"/>
  <c r="J189" i="4"/>
  <c r="L189" i="4" s="1"/>
  <c r="B190" i="4"/>
  <c r="C190" i="4"/>
  <c r="J190" i="4"/>
  <c r="B191" i="4"/>
  <c r="C191" i="4"/>
  <c r="D191" i="4" s="1"/>
  <c r="J191" i="4"/>
  <c r="L191" i="4" s="1"/>
  <c r="B192" i="4"/>
  <c r="O192" i="4" s="1"/>
  <c r="C192" i="4"/>
  <c r="D192" i="4" s="1"/>
  <c r="E192" i="4" s="1"/>
  <c r="J192" i="4"/>
  <c r="B193" i="4"/>
  <c r="O193" i="4" s="1"/>
  <c r="C193" i="4"/>
  <c r="J193" i="4"/>
  <c r="L193" i="4" s="1"/>
  <c r="B194" i="4"/>
  <c r="O194" i="4" s="1"/>
  <c r="C194" i="4"/>
  <c r="J194" i="4"/>
  <c r="B195" i="4"/>
  <c r="H195" i="4" s="1"/>
  <c r="C195" i="4"/>
  <c r="J195" i="4"/>
  <c r="L195" i="4" s="1"/>
  <c r="B196" i="4"/>
  <c r="C196" i="4"/>
  <c r="D196" i="4" s="1"/>
  <c r="J196" i="4"/>
  <c r="B197" i="4"/>
  <c r="C197" i="4"/>
  <c r="J197" i="4"/>
  <c r="B198" i="4"/>
  <c r="C198" i="4"/>
  <c r="J198" i="4"/>
  <c r="B199" i="4"/>
  <c r="C199" i="4"/>
  <c r="J199" i="4"/>
  <c r="B200" i="4"/>
  <c r="C200" i="4"/>
  <c r="D200" i="4" s="1"/>
  <c r="J200" i="4"/>
  <c r="B201" i="4"/>
  <c r="O201" i="4" s="1"/>
  <c r="C201" i="4"/>
  <c r="D201" i="4" s="1"/>
  <c r="J201" i="4"/>
  <c r="L201" i="4" s="1"/>
  <c r="B202" i="4"/>
  <c r="C202" i="4"/>
  <c r="D202" i="4" s="1"/>
  <c r="J202" i="4"/>
  <c r="B203" i="4"/>
  <c r="O203" i="4" s="1"/>
  <c r="C203" i="4"/>
  <c r="D203" i="4" s="1"/>
  <c r="J203" i="4"/>
  <c r="B204" i="4"/>
  <c r="O204" i="4" s="1"/>
  <c r="C204" i="4"/>
  <c r="D204" i="4" s="1"/>
  <c r="J204" i="4"/>
  <c r="L204" i="4" s="1"/>
  <c r="B205" i="4"/>
  <c r="O205" i="4" s="1"/>
  <c r="C205" i="4"/>
  <c r="D205" i="4" s="1"/>
  <c r="J205" i="4"/>
  <c r="L205" i="4" s="1"/>
  <c r="B206" i="4"/>
  <c r="H206" i="4" s="1"/>
  <c r="C206" i="4"/>
  <c r="J206" i="4"/>
  <c r="B207" i="4"/>
  <c r="H207" i="4" s="1"/>
  <c r="C207" i="4"/>
  <c r="J207" i="4"/>
  <c r="L207" i="4" s="1"/>
  <c r="B208" i="4"/>
  <c r="O208" i="4" s="1"/>
  <c r="C208" i="4"/>
  <c r="J208" i="4"/>
  <c r="B209" i="4"/>
  <c r="O209" i="4" s="1"/>
  <c r="C209" i="4"/>
  <c r="D209" i="4" s="1"/>
  <c r="J209" i="4"/>
  <c r="B210" i="4"/>
  <c r="C210" i="4"/>
  <c r="J210" i="4"/>
  <c r="B211" i="4"/>
  <c r="O211" i="4" s="1"/>
  <c r="C211" i="4"/>
  <c r="D211" i="4" s="1"/>
  <c r="J211" i="4"/>
  <c r="L211" i="4" s="1"/>
  <c r="B212" i="4"/>
  <c r="H212" i="4" s="1"/>
  <c r="C212" i="4"/>
  <c r="J212" i="4"/>
  <c r="L212" i="4" s="1"/>
  <c r="B213" i="4"/>
  <c r="O213" i="4" s="1"/>
  <c r="C213" i="4"/>
  <c r="J213" i="4"/>
  <c r="L213" i="4" s="1"/>
  <c r="B214" i="4"/>
  <c r="O214" i="4" s="1"/>
  <c r="C214" i="4"/>
  <c r="D214" i="4" s="1"/>
  <c r="E214" i="4" s="1"/>
  <c r="J214" i="4"/>
  <c r="B215" i="4"/>
  <c r="C215" i="4"/>
  <c r="D215" i="4" s="1"/>
  <c r="E215" i="4" s="1"/>
  <c r="J215" i="4"/>
  <c r="L215" i="4" s="1"/>
  <c r="B216" i="4"/>
  <c r="H216" i="4" s="1"/>
  <c r="C216" i="4"/>
  <c r="J216" i="4"/>
  <c r="B217" i="4"/>
  <c r="C217" i="4"/>
  <c r="J217" i="4"/>
  <c r="B218" i="4"/>
  <c r="C218" i="4"/>
  <c r="J218" i="4"/>
  <c r="B219" i="4"/>
  <c r="C219" i="4"/>
  <c r="J219" i="4"/>
  <c r="L219" i="4" s="1"/>
  <c r="B220" i="4"/>
  <c r="O220" i="4" s="1"/>
  <c r="C220" i="4"/>
  <c r="D220" i="4" s="1"/>
  <c r="J220" i="4"/>
  <c r="B221" i="4"/>
  <c r="O221" i="4" s="1"/>
  <c r="C221" i="4"/>
  <c r="D221" i="4" s="1"/>
  <c r="J221" i="4"/>
  <c r="B222" i="4"/>
  <c r="O222" i="4" s="1"/>
  <c r="C222" i="4"/>
  <c r="D222" i="4" s="1"/>
  <c r="J222" i="4"/>
  <c r="B223" i="4"/>
  <c r="O223" i="4" s="1"/>
  <c r="C223" i="4"/>
  <c r="J223" i="4"/>
  <c r="L223" i="4" s="1"/>
  <c r="B224" i="4"/>
  <c r="O224" i="4" s="1"/>
  <c r="C224" i="4"/>
  <c r="J224" i="4"/>
  <c r="B225" i="4"/>
  <c r="C225" i="4"/>
  <c r="D225" i="4" s="1"/>
  <c r="J225" i="4"/>
  <c r="B226" i="4"/>
  <c r="H226" i="4" s="1"/>
  <c r="C226" i="4"/>
  <c r="D226" i="4" s="1"/>
  <c r="J226" i="4"/>
  <c r="B227" i="4"/>
  <c r="H227" i="4" s="1"/>
  <c r="C227" i="4"/>
  <c r="D227" i="4" s="1"/>
  <c r="J227" i="4"/>
  <c r="L227" i="4" s="1"/>
  <c r="B228" i="4"/>
  <c r="O228" i="4" s="1"/>
  <c r="C228" i="4"/>
  <c r="D228" i="4" s="1"/>
  <c r="J228" i="4"/>
  <c r="L228" i="4" s="1"/>
  <c r="B229" i="4"/>
  <c r="C229" i="4"/>
  <c r="J229" i="4"/>
  <c r="L229" i="4" s="1"/>
  <c r="B230" i="4"/>
  <c r="C230" i="4"/>
  <c r="J230" i="4"/>
  <c r="B231" i="4"/>
  <c r="O231" i="4" s="1"/>
  <c r="C231" i="4"/>
  <c r="J231" i="4"/>
  <c r="L231" i="4" s="1"/>
  <c r="B232" i="4"/>
  <c r="C232" i="4"/>
  <c r="D232" i="4" s="1"/>
  <c r="J232" i="4"/>
  <c r="B233" i="4"/>
  <c r="O233" i="4" s="1"/>
  <c r="C233" i="4"/>
  <c r="D233" i="4" s="1"/>
  <c r="J233" i="4"/>
  <c r="B234" i="4"/>
  <c r="C234" i="4"/>
  <c r="D234" i="4" s="1"/>
  <c r="J234" i="4"/>
  <c r="B235" i="4"/>
  <c r="H235" i="4" s="1"/>
  <c r="C235" i="4"/>
  <c r="J235" i="4"/>
  <c r="L235" i="4" s="1"/>
  <c r="B236" i="4"/>
  <c r="O236" i="4" s="1"/>
  <c r="C236" i="4"/>
  <c r="J236" i="4"/>
  <c r="B237" i="4"/>
  <c r="C237" i="4"/>
  <c r="D237" i="4" s="1"/>
  <c r="J237" i="4"/>
  <c r="B238" i="4"/>
  <c r="C238" i="4"/>
  <c r="J238" i="4"/>
  <c r="B239" i="4"/>
  <c r="O239" i="4" s="1"/>
  <c r="C239" i="4"/>
  <c r="D239" i="4" s="1"/>
  <c r="J239" i="4"/>
  <c r="L239" i="4" s="1"/>
  <c r="B240" i="4"/>
  <c r="C240" i="4"/>
  <c r="D240" i="4" s="1"/>
  <c r="J240" i="4"/>
  <c r="B241" i="4"/>
  <c r="C241" i="4"/>
  <c r="D241" i="4" s="1"/>
  <c r="J241" i="4"/>
  <c r="L241" i="4" s="1"/>
  <c r="B242" i="4"/>
  <c r="C242" i="4"/>
  <c r="J242" i="4"/>
  <c r="B243" i="4"/>
  <c r="O243" i="4" s="1"/>
  <c r="C243" i="4"/>
  <c r="D243" i="4" s="1"/>
  <c r="J243" i="4"/>
  <c r="B244" i="4"/>
  <c r="C244" i="4"/>
  <c r="J244" i="4"/>
  <c r="B245" i="4"/>
  <c r="C245" i="4"/>
  <c r="D245" i="4" s="1"/>
  <c r="J245" i="4"/>
  <c r="B246" i="4"/>
  <c r="C246" i="4"/>
  <c r="D246" i="4" s="1"/>
  <c r="J246" i="4"/>
  <c r="L246" i="4" s="1"/>
  <c r="B247" i="4"/>
  <c r="O247" i="4" s="1"/>
  <c r="C247" i="4"/>
  <c r="D247" i="4" s="1"/>
  <c r="J247" i="4"/>
  <c r="L247" i="4" s="1"/>
  <c r="B248" i="4"/>
  <c r="C248" i="4"/>
  <c r="J248" i="4"/>
  <c r="B249" i="4"/>
  <c r="O249" i="4" s="1"/>
  <c r="C249" i="4"/>
  <c r="J249" i="4"/>
  <c r="L249" i="4" s="1"/>
  <c r="B250" i="4"/>
  <c r="H250" i="4" s="1"/>
  <c r="C250" i="4"/>
  <c r="J250" i="4"/>
  <c r="B251" i="4"/>
  <c r="O251" i="4" s="1"/>
  <c r="C251" i="4"/>
  <c r="D251" i="4" s="1"/>
  <c r="J251" i="4"/>
  <c r="B252" i="4"/>
  <c r="H252" i="4" s="1"/>
  <c r="C252" i="4"/>
  <c r="J252" i="4"/>
  <c r="B253" i="4"/>
  <c r="C253" i="4"/>
  <c r="D253" i="4" s="1"/>
  <c r="J253" i="4"/>
  <c r="L253" i="4" s="1"/>
  <c r="B254" i="4"/>
  <c r="H254" i="4" s="1"/>
  <c r="C254" i="4"/>
  <c r="J254" i="4"/>
  <c r="B255" i="4"/>
  <c r="C255" i="4"/>
  <c r="J255" i="4"/>
  <c r="L255" i="4" s="1"/>
  <c r="B256" i="4"/>
  <c r="O256" i="4" s="1"/>
  <c r="C256" i="4"/>
  <c r="J256" i="4"/>
  <c r="B257" i="4"/>
  <c r="O257" i="4" s="1"/>
  <c r="C257" i="4"/>
  <c r="D257" i="4" s="1"/>
  <c r="J257" i="4"/>
  <c r="B258" i="4"/>
  <c r="C258" i="4"/>
  <c r="J258" i="4"/>
  <c r="B259" i="4"/>
  <c r="O259" i="4" s="1"/>
  <c r="C259" i="4"/>
  <c r="D259" i="4" s="1"/>
  <c r="J259" i="4"/>
  <c r="L259" i="4" s="1"/>
  <c r="B260" i="4"/>
  <c r="C260" i="4"/>
  <c r="D260" i="4" s="1"/>
  <c r="J260" i="4"/>
  <c r="B261" i="4"/>
  <c r="O261" i="4" s="1"/>
  <c r="C261" i="4"/>
  <c r="D261" i="4" s="1"/>
  <c r="J261" i="4"/>
  <c r="B262" i="4"/>
  <c r="O262" i="4" s="1"/>
  <c r="C262" i="4"/>
  <c r="D262" i="4" s="1"/>
  <c r="J262" i="4"/>
  <c r="B263" i="4"/>
  <c r="O263" i="4" s="1"/>
  <c r="C263" i="4"/>
  <c r="D263" i="4" s="1"/>
  <c r="J263" i="4"/>
  <c r="B264" i="4"/>
  <c r="H264" i="4" s="1"/>
  <c r="C264" i="4"/>
  <c r="J264" i="4"/>
  <c r="B265" i="4"/>
  <c r="C265" i="4"/>
  <c r="J265" i="4"/>
  <c r="B266" i="4"/>
  <c r="O266" i="4" s="1"/>
  <c r="C266" i="4"/>
  <c r="D266" i="4" s="1"/>
  <c r="E266" i="4" s="1"/>
  <c r="J266" i="4"/>
  <c r="B267" i="4"/>
  <c r="C267" i="4"/>
  <c r="J267" i="4"/>
  <c r="L267" i="4" s="1"/>
  <c r="B268" i="4"/>
  <c r="O268" i="4" s="1"/>
  <c r="C268" i="4"/>
  <c r="J268" i="4"/>
  <c r="B269" i="4"/>
  <c r="C269" i="4"/>
  <c r="D269" i="4" s="1"/>
  <c r="J269" i="4"/>
  <c r="B270" i="4"/>
  <c r="C270" i="4"/>
  <c r="J270" i="4"/>
  <c r="B271" i="4"/>
  <c r="C271" i="4"/>
  <c r="D271" i="4" s="1"/>
  <c r="J271" i="4"/>
  <c r="L271" i="4" s="1"/>
  <c r="B272" i="4"/>
  <c r="H272" i="4" s="1"/>
  <c r="C272" i="4"/>
  <c r="D272" i="4" s="1"/>
  <c r="E272" i="4" s="1"/>
  <c r="J272" i="4"/>
  <c r="L272" i="4" s="1"/>
  <c r="B273" i="4"/>
  <c r="C273" i="4"/>
  <c r="J273" i="4"/>
  <c r="L273" i="4" s="1"/>
  <c r="B274" i="4"/>
  <c r="H274" i="4" s="1"/>
  <c r="C274" i="4"/>
  <c r="J274" i="4"/>
  <c r="L274" i="4" s="1"/>
  <c r="B275" i="4"/>
  <c r="O275" i="4" s="1"/>
  <c r="C275" i="4"/>
  <c r="D275" i="4" s="1"/>
  <c r="J275" i="4"/>
  <c r="L275" i="4" s="1"/>
  <c r="B276" i="4"/>
  <c r="C276" i="4"/>
  <c r="D276" i="4" s="1"/>
  <c r="J276" i="4"/>
  <c r="L276" i="4" s="1"/>
  <c r="B277" i="4"/>
  <c r="C277" i="4"/>
  <c r="J277" i="4"/>
  <c r="L277" i="4" s="1"/>
  <c r="B278" i="4"/>
  <c r="C278" i="4"/>
  <c r="J278" i="4"/>
  <c r="B279" i="4"/>
  <c r="O279" i="4" s="1"/>
  <c r="C279" i="4"/>
  <c r="D279" i="4" s="1"/>
  <c r="J279" i="4"/>
  <c r="B280" i="4"/>
  <c r="O280" i="4" s="1"/>
  <c r="C280" i="4"/>
  <c r="D280" i="4" s="1"/>
  <c r="J280" i="4"/>
  <c r="B281" i="4"/>
  <c r="C281" i="4"/>
  <c r="J281" i="4"/>
  <c r="B282" i="4"/>
  <c r="C282" i="4"/>
  <c r="J282" i="4"/>
  <c r="B283" i="4"/>
  <c r="H283" i="4" s="1"/>
  <c r="C283" i="4"/>
  <c r="J283" i="4"/>
  <c r="L283" i="4" s="1"/>
  <c r="B284" i="4"/>
  <c r="H284" i="4" s="1"/>
  <c r="C284" i="4"/>
  <c r="D284" i="4" s="1"/>
  <c r="J284" i="4"/>
  <c r="B285" i="4"/>
  <c r="O285" i="4" s="1"/>
  <c r="C285" i="4"/>
  <c r="D285" i="4" s="1"/>
  <c r="J285" i="4"/>
  <c r="L285" i="4" s="1"/>
  <c r="B286" i="4"/>
  <c r="H286" i="4" s="1"/>
  <c r="C286" i="4"/>
  <c r="J286" i="4"/>
  <c r="B287" i="4"/>
  <c r="O287" i="4" s="1"/>
  <c r="C287" i="4"/>
  <c r="D287" i="4" s="1"/>
  <c r="J287" i="4"/>
  <c r="B288" i="4"/>
  <c r="O288" i="4" s="1"/>
  <c r="C288" i="4"/>
  <c r="J288" i="4"/>
  <c r="L288" i="4" s="1"/>
  <c r="B289" i="4"/>
  <c r="O289" i="4" s="1"/>
  <c r="C289" i="4"/>
  <c r="D289" i="4" s="1"/>
  <c r="J289" i="4"/>
  <c r="L289" i="4" s="1"/>
  <c r="B290" i="4"/>
  <c r="O290" i="4" s="1"/>
  <c r="C290" i="4"/>
  <c r="D290" i="4" s="1"/>
  <c r="J290" i="4"/>
  <c r="B291" i="4"/>
  <c r="O291" i="4" s="1"/>
  <c r="C291" i="4"/>
  <c r="J291" i="4"/>
  <c r="L291" i="4" s="1"/>
  <c r="B292" i="4"/>
  <c r="C292" i="4"/>
  <c r="J292" i="4"/>
  <c r="B293" i="4"/>
  <c r="O293" i="4" s="1"/>
  <c r="C293" i="4"/>
  <c r="D293" i="4" s="1"/>
  <c r="J293" i="4"/>
  <c r="B294" i="4"/>
  <c r="O294" i="4" s="1"/>
  <c r="C294" i="4"/>
  <c r="D294" i="4" s="1"/>
  <c r="J294" i="4"/>
  <c r="B295" i="4"/>
  <c r="C295" i="4"/>
  <c r="J295" i="4"/>
  <c r="L295" i="4" s="1"/>
  <c r="B296" i="4"/>
  <c r="C296" i="4"/>
  <c r="D296" i="4" s="1"/>
  <c r="J296" i="4"/>
  <c r="B297" i="4"/>
  <c r="C297" i="4"/>
  <c r="D297" i="4" s="1"/>
  <c r="J297" i="4"/>
  <c r="L297" i="4" s="1"/>
  <c r="B298" i="4"/>
  <c r="C298" i="4"/>
  <c r="J298" i="4"/>
  <c r="B299" i="4"/>
  <c r="O299" i="4" s="1"/>
  <c r="C299" i="4"/>
  <c r="J299" i="4"/>
  <c r="L299" i="4" s="1"/>
  <c r="B300" i="4"/>
  <c r="H300" i="4" s="1"/>
  <c r="C300" i="4"/>
  <c r="J300" i="4"/>
  <c r="B301" i="4"/>
  <c r="C301" i="4"/>
  <c r="D301" i="4" s="1"/>
  <c r="E301" i="4" s="1"/>
  <c r="J301" i="4"/>
  <c r="B302" i="4"/>
  <c r="H302" i="4" s="1"/>
  <c r="C302" i="4"/>
  <c r="J302" i="4"/>
  <c r="B303" i="4"/>
  <c r="H303" i="4" s="1"/>
  <c r="C303" i="4"/>
  <c r="J303" i="4"/>
  <c r="L303" i="4" s="1"/>
  <c r="B304" i="4"/>
  <c r="C304" i="4"/>
  <c r="J304" i="4"/>
  <c r="B305" i="4"/>
  <c r="O305" i="4" s="1"/>
  <c r="C305" i="4"/>
  <c r="D305" i="4" s="1"/>
  <c r="J305" i="4"/>
  <c r="B306" i="4"/>
  <c r="C306" i="4"/>
  <c r="J306" i="4"/>
  <c r="L306" i="4" s="1"/>
  <c r="B307" i="4"/>
  <c r="C307" i="4"/>
  <c r="J307" i="4"/>
  <c r="B308" i="4"/>
  <c r="C308" i="4"/>
  <c r="J308" i="4"/>
  <c r="B309" i="4"/>
  <c r="C309" i="4"/>
  <c r="J309" i="4"/>
  <c r="L309" i="4" s="1"/>
  <c r="B310" i="4"/>
  <c r="H310" i="4" s="1"/>
  <c r="C310" i="4"/>
  <c r="D310" i="4" s="1"/>
  <c r="J310" i="4"/>
  <c r="B311" i="4"/>
  <c r="O311" i="4" s="1"/>
  <c r="C311" i="4"/>
  <c r="D311" i="4" s="1"/>
  <c r="E311" i="4" s="1"/>
  <c r="J311" i="4"/>
  <c r="L311" i="4" s="1"/>
  <c r="B312" i="4"/>
  <c r="C312" i="4"/>
  <c r="D312" i="4" s="1"/>
  <c r="J312" i="4"/>
  <c r="L312" i="4" s="1"/>
  <c r="B313" i="4"/>
  <c r="O313" i="4" s="1"/>
  <c r="C313" i="4"/>
  <c r="J313" i="4"/>
  <c r="L313" i="4" s="1"/>
  <c r="B314" i="4"/>
  <c r="O314" i="4" s="1"/>
  <c r="C314" i="4"/>
  <c r="J314" i="4"/>
  <c r="B315" i="4"/>
  <c r="C315" i="4"/>
  <c r="D315" i="4" s="1"/>
  <c r="J315" i="4"/>
  <c r="L315" i="4" s="1"/>
  <c r="B316" i="4"/>
  <c r="C316" i="4"/>
  <c r="J316" i="4"/>
  <c r="B317" i="4"/>
  <c r="C317" i="4"/>
  <c r="J317" i="4"/>
  <c r="B318" i="4"/>
  <c r="C318" i="4"/>
  <c r="J318" i="4"/>
  <c r="B319" i="4"/>
  <c r="C319" i="4"/>
  <c r="J319" i="4"/>
  <c r="L319" i="4" s="1"/>
  <c r="B320" i="4"/>
  <c r="H320" i="4" s="1"/>
  <c r="C320" i="4"/>
  <c r="D320" i="4" s="1"/>
  <c r="E320" i="4" s="1"/>
  <c r="J320" i="4"/>
  <c r="B321" i="4"/>
  <c r="C321" i="4"/>
  <c r="J321" i="4"/>
  <c r="L321" i="4" s="1"/>
  <c r="B322" i="4"/>
  <c r="C322" i="4"/>
  <c r="D322" i="4" s="1"/>
  <c r="E322" i="4" s="1"/>
  <c r="J322" i="4"/>
  <c r="B323" i="4"/>
  <c r="H323" i="4" s="1"/>
  <c r="C323" i="4"/>
  <c r="D323" i="4" s="1"/>
  <c r="E323" i="4" s="1"/>
  <c r="J323" i="4"/>
  <c r="B324" i="4"/>
  <c r="H324" i="4" s="1"/>
  <c r="C324" i="4"/>
  <c r="J324" i="4"/>
  <c r="B325" i="4"/>
  <c r="O325" i="4" s="1"/>
  <c r="C325" i="4"/>
  <c r="D325" i="4" s="1"/>
  <c r="J325" i="4"/>
  <c r="L325" i="4" s="1"/>
  <c r="B326" i="4"/>
  <c r="O326" i="4" s="1"/>
  <c r="C326" i="4"/>
  <c r="D326" i="4" s="1"/>
  <c r="E326" i="4" s="1"/>
  <c r="J326" i="4"/>
  <c r="B327" i="4"/>
  <c r="O327" i="4" s="1"/>
  <c r="C327" i="4"/>
  <c r="J327" i="4"/>
  <c r="B328" i="4"/>
  <c r="C328" i="4"/>
  <c r="D328" i="4" s="1"/>
  <c r="J328" i="4"/>
  <c r="B329" i="4"/>
  <c r="C329" i="4"/>
  <c r="J329" i="4"/>
  <c r="B330" i="4"/>
  <c r="C330" i="4"/>
  <c r="D330" i="4" s="1"/>
  <c r="J330" i="4"/>
  <c r="B331" i="4"/>
  <c r="C331" i="4"/>
  <c r="D331" i="4" s="1"/>
  <c r="J331" i="4"/>
  <c r="L331" i="4" s="1"/>
  <c r="B332" i="4"/>
  <c r="H332" i="4" s="1"/>
  <c r="C332" i="4"/>
  <c r="D332" i="4" s="1"/>
  <c r="J332" i="4"/>
  <c r="L332" i="4" s="1"/>
  <c r="B333" i="4"/>
  <c r="C333" i="4"/>
  <c r="J333" i="4"/>
  <c r="L333" i="4" s="1"/>
  <c r="B334" i="4"/>
  <c r="C334" i="4"/>
  <c r="D334" i="4" s="1"/>
  <c r="J334" i="4"/>
  <c r="B335" i="4"/>
  <c r="O335" i="4" s="1"/>
  <c r="C335" i="4"/>
  <c r="D335" i="4" s="1"/>
  <c r="J335" i="4"/>
  <c r="L335" i="4" s="1"/>
  <c r="B336" i="4"/>
  <c r="O336" i="4" s="1"/>
  <c r="C336" i="4"/>
  <c r="D336" i="4" s="1"/>
  <c r="J336" i="4"/>
  <c r="B337" i="4"/>
  <c r="C337" i="4"/>
  <c r="D337" i="4" s="1"/>
  <c r="J337" i="4"/>
  <c r="B338" i="4"/>
  <c r="O338" i="4" s="1"/>
  <c r="C338" i="4"/>
  <c r="D338" i="4" s="1"/>
  <c r="J338" i="4"/>
  <c r="B339" i="4"/>
  <c r="O339" i="4" s="1"/>
  <c r="C339" i="4"/>
  <c r="D339" i="4" s="1"/>
  <c r="J339" i="4"/>
  <c r="L339" i="4" s="1"/>
  <c r="B340" i="4"/>
  <c r="C340" i="4"/>
  <c r="D340" i="4" s="1"/>
  <c r="J340" i="4"/>
  <c r="B341" i="4"/>
  <c r="C341" i="4"/>
  <c r="J341" i="4"/>
  <c r="B342" i="4"/>
  <c r="C342" i="4"/>
  <c r="D342" i="4" s="1"/>
  <c r="J342" i="4"/>
  <c r="B343" i="4"/>
  <c r="C343" i="4"/>
  <c r="D343" i="4" s="1"/>
  <c r="J343" i="4"/>
  <c r="L343" i="4" s="1"/>
  <c r="B344" i="4"/>
  <c r="O344" i="4" s="1"/>
  <c r="C344" i="4"/>
  <c r="D344" i="4" s="1"/>
  <c r="E344" i="4" s="1"/>
  <c r="J344" i="4"/>
  <c r="B345" i="4"/>
  <c r="C345" i="4"/>
  <c r="J345" i="4"/>
  <c r="L345" i="4" s="1"/>
  <c r="B346" i="4"/>
  <c r="O346" i="4" s="1"/>
  <c r="C346" i="4"/>
  <c r="D346" i="4" s="1"/>
  <c r="E346" i="4" s="1"/>
  <c r="J346" i="4"/>
  <c r="B347" i="4"/>
  <c r="C347" i="4"/>
  <c r="D347" i="4" s="1"/>
  <c r="J347" i="4"/>
  <c r="B348" i="4"/>
  <c r="O348" i="4" s="1"/>
  <c r="C348" i="4"/>
  <c r="J348" i="4"/>
  <c r="L348" i="4" s="1"/>
  <c r="B349" i="4"/>
  <c r="C349" i="4"/>
  <c r="D349" i="4" s="1"/>
  <c r="J349" i="4"/>
  <c r="L349" i="4" s="1"/>
  <c r="B350" i="4"/>
  <c r="O350" i="4" s="1"/>
  <c r="C350" i="4"/>
  <c r="D350" i="4" s="1"/>
  <c r="J350" i="4"/>
  <c r="B351" i="4"/>
  <c r="H351" i="4" s="1"/>
  <c r="C351" i="4"/>
  <c r="D351" i="4" s="1"/>
  <c r="J351" i="4"/>
  <c r="B352" i="4"/>
  <c r="C352" i="4"/>
  <c r="J352" i="4"/>
  <c r="B353" i="4"/>
  <c r="C353" i="4"/>
  <c r="J353" i="4"/>
  <c r="B354" i="4"/>
  <c r="C354" i="4"/>
  <c r="D354" i="4" s="1"/>
  <c r="J354" i="4"/>
  <c r="B355" i="4"/>
  <c r="H355" i="4" s="1"/>
  <c r="C355" i="4"/>
  <c r="D355" i="4" s="1"/>
  <c r="J355" i="4"/>
  <c r="L355" i="4" s="1"/>
  <c r="B356" i="4"/>
  <c r="H356" i="4" s="1"/>
  <c r="C356" i="4"/>
  <c r="J356" i="4"/>
  <c r="B357" i="4"/>
  <c r="O357" i="4" s="1"/>
  <c r="C357" i="4"/>
  <c r="D357" i="4" s="1"/>
  <c r="E357" i="4" s="1"/>
  <c r="J357" i="4"/>
  <c r="L357" i="4" s="1"/>
  <c r="B358" i="4"/>
  <c r="C358" i="4"/>
  <c r="D358" i="4" s="1"/>
  <c r="E358" i="4" s="1"/>
  <c r="J358" i="4"/>
  <c r="B359" i="4"/>
  <c r="O359" i="4" s="1"/>
  <c r="C359" i="4"/>
  <c r="D359" i="4" s="1"/>
  <c r="J359" i="4"/>
  <c r="L359" i="4" s="1"/>
  <c r="B360" i="4"/>
  <c r="H360" i="4" s="1"/>
  <c r="C360" i="4"/>
  <c r="D360" i="4" s="1"/>
  <c r="J360" i="4"/>
  <c r="L360" i="4" s="1"/>
  <c r="B361" i="4"/>
  <c r="C361" i="4"/>
  <c r="J361" i="4"/>
  <c r="L361" i="4" s="1"/>
  <c r="B362" i="4"/>
  <c r="C362" i="4"/>
  <c r="D362" i="4" s="1"/>
  <c r="J362" i="4"/>
  <c r="B363" i="4"/>
  <c r="O363" i="4" s="1"/>
  <c r="C363" i="4"/>
  <c r="D363" i="4" s="1"/>
  <c r="J363" i="4"/>
  <c r="L363" i="4" s="1"/>
  <c r="B364" i="4"/>
  <c r="O364" i="4" s="1"/>
  <c r="C364" i="4"/>
  <c r="J364" i="4"/>
  <c r="B365" i="4"/>
  <c r="C365" i="4"/>
  <c r="D365" i="4" s="1"/>
  <c r="J365" i="4"/>
  <c r="B366" i="4"/>
  <c r="C366" i="4"/>
  <c r="J366" i="4"/>
  <c r="B367" i="4"/>
  <c r="C367" i="4"/>
  <c r="D367" i="4" s="1"/>
  <c r="J367" i="4"/>
  <c r="L367" i="4" s="1"/>
  <c r="B368" i="4"/>
  <c r="O368" i="4" s="1"/>
  <c r="C368" i="4"/>
  <c r="J368" i="4"/>
  <c r="B369" i="4"/>
  <c r="C369" i="4"/>
  <c r="J369" i="4"/>
  <c r="B370" i="4"/>
  <c r="H370" i="4" s="1"/>
  <c r="C370" i="4"/>
  <c r="D370" i="4" s="1"/>
  <c r="J370" i="4"/>
  <c r="B371" i="4"/>
  <c r="O371" i="4" s="1"/>
  <c r="C371" i="4"/>
  <c r="J371" i="4"/>
  <c r="L371" i="4" s="1"/>
  <c r="B372" i="4"/>
  <c r="H372" i="4" s="1"/>
  <c r="C372" i="4"/>
  <c r="J372" i="4"/>
  <c r="B373" i="4"/>
  <c r="O373" i="4" s="1"/>
  <c r="C373" i="4"/>
  <c r="D373" i="4" s="1"/>
  <c r="J373" i="4"/>
  <c r="L373" i="4" s="1"/>
  <c r="B374" i="4"/>
  <c r="H374" i="4" s="1"/>
  <c r="C374" i="4"/>
  <c r="J374" i="4"/>
  <c r="B375" i="4"/>
  <c r="O375" i="4" s="1"/>
  <c r="C375" i="4"/>
  <c r="D375" i="4" s="1"/>
  <c r="E375" i="4" s="1"/>
  <c r="J375" i="4"/>
  <c r="L375" i="4" s="1"/>
  <c r="B376" i="4"/>
  <c r="C376" i="4"/>
  <c r="J376" i="4"/>
  <c r="B377" i="4"/>
  <c r="C377" i="4"/>
  <c r="D377" i="4" s="1"/>
  <c r="J377" i="4"/>
  <c r="B378" i="4"/>
  <c r="C378" i="4"/>
  <c r="D378" i="4" s="1"/>
  <c r="J378" i="4"/>
  <c r="B379" i="4"/>
  <c r="O379" i="4" s="1"/>
  <c r="C379" i="4"/>
  <c r="J379" i="4"/>
  <c r="L379" i="4" s="1"/>
  <c r="B380" i="4"/>
  <c r="C380" i="4"/>
  <c r="J380" i="4"/>
  <c r="B381" i="4"/>
  <c r="C381" i="4"/>
  <c r="D381" i="4" s="1"/>
  <c r="J381" i="4"/>
  <c r="L381" i="4" s="1"/>
  <c r="B382" i="4"/>
  <c r="C382" i="4"/>
  <c r="J382" i="4"/>
  <c r="B383" i="4"/>
  <c r="C383" i="4"/>
  <c r="D383" i="4" s="1"/>
  <c r="E383" i="4" s="1"/>
  <c r="J383" i="4"/>
  <c r="L383" i="4" s="1"/>
  <c r="B384" i="4"/>
  <c r="O384" i="4" s="1"/>
  <c r="C384" i="4"/>
  <c r="D384" i="4" s="1"/>
  <c r="J384" i="4"/>
  <c r="B385" i="4"/>
  <c r="C385" i="4"/>
  <c r="D385" i="4" s="1"/>
  <c r="J385" i="4"/>
  <c r="B386" i="4"/>
  <c r="O386" i="4" s="1"/>
  <c r="C386" i="4"/>
  <c r="D386" i="4" s="1"/>
  <c r="J386" i="4"/>
  <c r="B387" i="4"/>
  <c r="C387" i="4"/>
  <c r="J387" i="4"/>
  <c r="L387" i="4" s="1"/>
  <c r="B388" i="4"/>
  <c r="O388" i="4" s="1"/>
  <c r="C388" i="4"/>
  <c r="D388" i="4" s="1"/>
  <c r="J388" i="4"/>
  <c r="B389" i="4"/>
  <c r="C389" i="4"/>
  <c r="J389" i="4"/>
  <c r="B390" i="4"/>
  <c r="C390" i="4"/>
  <c r="J390" i="4"/>
  <c r="B391" i="4"/>
  <c r="O391" i="4" s="1"/>
  <c r="C391" i="4"/>
  <c r="D391" i="4" s="1"/>
  <c r="J391" i="4"/>
  <c r="B392" i="4"/>
  <c r="H392" i="4" s="1"/>
  <c r="C392" i="4"/>
  <c r="J392" i="4"/>
  <c r="L392" i="4" s="1"/>
  <c r="B393" i="4"/>
  <c r="O393" i="4" s="1"/>
  <c r="C393" i="4"/>
  <c r="J393" i="4"/>
  <c r="B394" i="4"/>
  <c r="C394" i="4"/>
  <c r="D394" i="4" s="1"/>
  <c r="J394" i="4"/>
  <c r="B395" i="4"/>
  <c r="O395" i="4" s="1"/>
  <c r="C395" i="4"/>
  <c r="D395" i="4" s="1"/>
  <c r="E395" i="4" s="1"/>
  <c r="J395" i="4"/>
  <c r="L395" i="4" s="1"/>
  <c r="B396" i="4"/>
  <c r="O396" i="4" s="1"/>
  <c r="C396" i="4"/>
  <c r="J396" i="4"/>
  <c r="B397" i="4"/>
  <c r="O397" i="4" s="1"/>
  <c r="C397" i="4"/>
  <c r="D397" i="4" s="1"/>
  <c r="J397" i="4"/>
  <c r="L397" i="4" s="1"/>
  <c r="B398" i="4"/>
  <c r="C398" i="4"/>
  <c r="D398" i="4" s="1"/>
  <c r="J398" i="4"/>
  <c r="B399" i="4"/>
  <c r="C399" i="4"/>
  <c r="J399" i="4"/>
  <c r="L399" i="4" s="1"/>
  <c r="B400" i="4"/>
  <c r="O400" i="4" s="1"/>
  <c r="C400" i="4"/>
  <c r="J400" i="4"/>
  <c r="B401" i="4"/>
  <c r="O401" i="4" s="1"/>
  <c r="C401" i="4"/>
  <c r="D401" i="4" s="1"/>
  <c r="J401" i="4"/>
  <c r="B402" i="4"/>
  <c r="C402" i="4"/>
  <c r="J402" i="4"/>
  <c r="B403" i="4"/>
  <c r="O403" i="4" s="1"/>
  <c r="C403" i="4"/>
  <c r="D403" i="4" s="1"/>
  <c r="J403" i="4"/>
  <c r="L403" i="4" s="1"/>
  <c r="B404" i="4"/>
  <c r="H404" i="4" s="1"/>
  <c r="C404" i="4"/>
  <c r="J404" i="4"/>
  <c r="B405" i="4"/>
  <c r="O405" i="4" s="1"/>
  <c r="C405" i="4"/>
  <c r="D405" i="4" s="1"/>
  <c r="J405" i="4"/>
  <c r="B406" i="4"/>
  <c r="O406" i="4" s="1"/>
  <c r="C406" i="4"/>
  <c r="D406" i="4" s="1"/>
  <c r="J406" i="4"/>
  <c r="B407" i="4"/>
  <c r="O407" i="4" s="1"/>
  <c r="C407" i="4"/>
  <c r="J407" i="4"/>
  <c r="L407" i="4" s="1"/>
  <c r="B408" i="4"/>
  <c r="O408" i="4" s="1"/>
  <c r="C408" i="4"/>
  <c r="J408" i="4"/>
  <c r="B409" i="4"/>
  <c r="O409" i="4" s="1"/>
  <c r="C409" i="4"/>
  <c r="J409" i="4"/>
  <c r="L409" i="4" s="1"/>
  <c r="B410" i="4"/>
  <c r="C410" i="4"/>
  <c r="J410" i="4"/>
  <c r="B411" i="4"/>
  <c r="O411" i="4" s="1"/>
  <c r="C411" i="4"/>
  <c r="D411" i="4" s="1"/>
  <c r="E411" i="4" s="1"/>
  <c r="J411" i="4"/>
  <c r="B412" i="4"/>
  <c r="O412" i="4" s="1"/>
  <c r="C412" i="4"/>
  <c r="J412" i="4"/>
  <c r="B413" i="4"/>
  <c r="C413" i="4"/>
  <c r="D413" i="4" s="1"/>
  <c r="J413" i="4"/>
  <c r="B414" i="4"/>
  <c r="C414" i="4"/>
  <c r="J414" i="4"/>
  <c r="B415" i="4"/>
  <c r="C415" i="4"/>
  <c r="D415" i="4" s="1"/>
  <c r="J415" i="4"/>
  <c r="L415" i="4" s="1"/>
  <c r="B416" i="4"/>
  <c r="O416" i="4" s="1"/>
  <c r="C416" i="4"/>
  <c r="J416" i="4"/>
  <c r="L416" i="4" s="1"/>
  <c r="B417" i="4"/>
  <c r="C417" i="4"/>
  <c r="J417" i="4"/>
  <c r="B418" i="4"/>
  <c r="H418" i="4" s="1"/>
  <c r="C418" i="4"/>
  <c r="J418" i="4"/>
  <c r="B419" i="4"/>
  <c r="O419" i="4" s="1"/>
  <c r="C419" i="4"/>
  <c r="D419" i="4" s="1"/>
  <c r="E419" i="4" s="1"/>
  <c r="J419" i="4"/>
  <c r="L419" i="4" s="1"/>
  <c r="B420" i="4"/>
  <c r="O420" i="4" s="1"/>
  <c r="C420" i="4"/>
  <c r="D420" i="4" s="1"/>
  <c r="J420" i="4"/>
  <c r="B421" i="4"/>
  <c r="O421" i="4" s="1"/>
  <c r="C421" i="4"/>
  <c r="D421" i="4" s="1"/>
  <c r="J421" i="4"/>
  <c r="L421" i="4" s="1"/>
  <c r="B422" i="4"/>
  <c r="O422" i="4" s="1"/>
  <c r="C422" i="4"/>
  <c r="D422" i="4" s="1"/>
  <c r="J422" i="4"/>
  <c r="B423" i="4"/>
  <c r="H423" i="4" s="1"/>
  <c r="C423" i="4"/>
  <c r="J423" i="4"/>
  <c r="B424" i="4"/>
  <c r="C424" i="4"/>
  <c r="J424" i="4"/>
  <c r="B425" i="4"/>
  <c r="C425" i="4"/>
  <c r="D425" i="4" s="1"/>
  <c r="J425" i="4"/>
  <c r="B426" i="4"/>
  <c r="O426" i="4" s="1"/>
  <c r="C426" i="4"/>
  <c r="D426" i="4" s="1"/>
  <c r="J426" i="4"/>
  <c r="B427" i="4"/>
  <c r="O427" i="4" s="1"/>
  <c r="C427" i="4"/>
  <c r="J427" i="4"/>
  <c r="L427" i="4" s="1"/>
  <c r="B428" i="4"/>
  <c r="H428" i="4" s="1"/>
  <c r="C428" i="4"/>
  <c r="J428" i="4"/>
  <c r="B429" i="4"/>
  <c r="C429" i="4"/>
  <c r="J429" i="4"/>
  <c r="L429" i="4" s="1"/>
  <c r="B430" i="4"/>
  <c r="C430" i="4"/>
  <c r="D430" i="4" s="1"/>
  <c r="E430" i="4" s="1"/>
  <c r="J430" i="4"/>
  <c r="B431" i="4"/>
  <c r="O431" i="4" s="1"/>
  <c r="C431" i="4"/>
  <c r="J431" i="4"/>
  <c r="B432" i="4"/>
  <c r="O432" i="4" s="1"/>
  <c r="C432" i="4"/>
  <c r="J432" i="4"/>
  <c r="L432" i="4" s="1"/>
  <c r="B433" i="4"/>
  <c r="C433" i="4"/>
  <c r="D433" i="4" s="1"/>
  <c r="J433" i="4"/>
  <c r="L433" i="4" s="1"/>
  <c r="B434" i="4"/>
  <c r="O434" i="4" s="1"/>
  <c r="C434" i="4"/>
  <c r="D434" i="4" s="1"/>
  <c r="E434" i="4" s="1"/>
  <c r="J434" i="4"/>
  <c r="B435" i="4"/>
  <c r="C435" i="4"/>
  <c r="J435" i="4"/>
  <c r="L435" i="4" s="1"/>
  <c r="B436" i="4"/>
  <c r="O436" i="4" s="1"/>
  <c r="C436" i="4"/>
  <c r="J436" i="4"/>
  <c r="B437" i="4"/>
  <c r="O437" i="4" s="1"/>
  <c r="C437" i="4"/>
  <c r="J437" i="4"/>
  <c r="B438" i="4"/>
  <c r="C438" i="4"/>
  <c r="J438" i="4"/>
  <c r="B439" i="4"/>
  <c r="H439" i="4" s="1"/>
  <c r="C439" i="4"/>
  <c r="D439" i="4" s="1"/>
  <c r="J439" i="4"/>
  <c r="B440" i="4"/>
  <c r="O440" i="4" s="1"/>
  <c r="C440" i="4"/>
  <c r="J440" i="4"/>
  <c r="B441" i="4"/>
  <c r="C441" i="4"/>
  <c r="J441" i="4"/>
  <c r="L441" i="4" s="1"/>
  <c r="B442" i="4"/>
  <c r="H442" i="4" s="1"/>
  <c r="C442" i="4"/>
  <c r="J442" i="4"/>
  <c r="B443" i="4"/>
  <c r="O443" i="4" s="1"/>
  <c r="C443" i="4"/>
  <c r="D443" i="4" s="1"/>
  <c r="J443" i="4"/>
  <c r="L443" i="4" s="1"/>
  <c r="B444" i="4"/>
  <c r="O444" i="4" s="1"/>
  <c r="C444" i="4"/>
  <c r="J444" i="4"/>
  <c r="L444" i="4" s="1"/>
  <c r="B445" i="4"/>
  <c r="O445" i="4" s="1"/>
  <c r="C445" i="4"/>
  <c r="J445" i="4"/>
  <c r="L445" i="4" s="1"/>
  <c r="B446" i="4"/>
  <c r="H446" i="4" s="1"/>
  <c r="C446" i="4"/>
  <c r="D446" i="4" s="1"/>
  <c r="J446" i="4"/>
  <c r="B447" i="4"/>
  <c r="C447" i="4"/>
  <c r="J447" i="4"/>
  <c r="L447" i="4" s="1"/>
  <c r="B448" i="4"/>
  <c r="C448" i="4"/>
  <c r="J448" i="4"/>
  <c r="B449" i="4"/>
  <c r="O449" i="4" s="1"/>
  <c r="C449" i="4"/>
  <c r="D449" i="4" s="1"/>
  <c r="J449" i="4"/>
  <c r="B450" i="4"/>
  <c r="C450" i="4"/>
  <c r="D450" i="4" s="1"/>
  <c r="J450" i="4"/>
  <c r="L450" i="4" s="1"/>
  <c r="B451" i="4"/>
  <c r="C451" i="4"/>
  <c r="D451" i="4" s="1"/>
  <c r="J451" i="4"/>
  <c r="B452" i="4"/>
  <c r="O452" i="4" s="1"/>
  <c r="C452" i="4"/>
  <c r="J452" i="4"/>
  <c r="B453" i="4"/>
  <c r="C453" i="4"/>
  <c r="D453" i="4" s="1"/>
  <c r="J453" i="4"/>
  <c r="L453" i="4" s="1"/>
  <c r="B454" i="4"/>
  <c r="C454" i="4"/>
  <c r="J454" i="4"/>
  <c r="B455" i="4"/>
  <c r="O455" i="4" s="1"/>
  <c r="C455" i="4"/>
  <c r="D455" i="4" s="1"/>
  <c r="E455" i="4" s="1"/>
  <c r="J455" i="4"/>
  <c r="L455" i="4" s="1"/>
  <c r="B456" i="4"/>
  <c r="O456" i="4" s="1"/>
  <c r="C456" i="4"/>
  <c r="D456" i="4" s="1"/>
  <c r="J456" i="4"/>
  <c r="B457" i="4"/>
  <c r="C457" i="4"/>
  <c r="D457" i="4" s="1"/>
  <c r="J457" i="4"/>
  <c r="L457" i="4" s="1"/>
  <c r="B458" i="4"/>
  <c r="C458" i="4"/>
  <c r="J458" i="4"/>
  <c r="B459" i="4"/>
  <c r="H459" i="4" s="1"/>
  <c r="C459" i="4"/>
  <c r="D459" i="4" s="1"/>
  <c r="J459" i="4"/>
  <c r="L459" i="4" s="1"/>
  <c r="B460" i="4"/>
  <c r="O460" i="4" s="1"/>
  <c r="C460" i="4"/>
  <c r="D460" i="4" s="1"/>
  <c r="J460" i="4"/>
  <c r="B461" i="4"/>
  <c r="C461" i="4"/>
  <c r="J461" i="4"/>
  <c r="B462" i="4"/>
  <c r="C462" i="4"/>
  <c r="J462" i="4"/>
  <c r="B463" i="4"/>
  <c r="H463" i="4" s="1"/>
  <c r="C463" i="4"/>
  <c r="J463" i="4"/>
  <c r="L463" i="4" s="1"/>
  <c r="B464" i="4"/>
  <c r="H464" i="4" s="1"/>
  <c r="C464" i="4"/>
  <c r="J464" i="4"/>
  <c r="L464" i="4" s="1"/>
  <c r="B465" i="4"/>
  <c r="C465" i="4"/>
  <c r="J465" i="4"/>
  <c r="B466" i="4"/>
  <c r="C466" i="4"/>
  <c r="D466" i="4" s="1"/>
  <c r="E466" i="4" s="1"/>
  <c r="J466" i="4"/>
  <c r="B467" i="4"/>
  <c r="O467" i="4" s="1"/>
  <c r="C467" i="4"/>
  <c r="J467" i="4"/>
  <c r="B468" i="4"/>
  <c r="O468" i="4" s="1"/>
  <c r="C468" i="4"/>
  <c r="J468" i="4"/>
  <c r="B469" i="4"/>
  <c r="C469" i="4"/>
  <c r="D469" i="4" s="1"/>
  <c r="J469" i="4"/>
  <c r="L469" i="4" s="1"/>
  <c r="B470" i="4"/>
  <c r="C470" i="4"/>
  <c r="J470" i="4"/>
  <c r="B471" i="4"/>
  <c r="O471" i="4" s="1"/>
  <c r="C471" i="4"/>
  <c r="J471" i="4"/>
  <c r="B472" i="4"/>
  <c r="O472" i="4" s="1"/>
  <c r="C472" i="4"/>
  <c r="D472" i="4" s="1"/>
  <c r="J472" i="4"/>
  <c r="B473" i="4"/>
  <c r="O473" i="4" s="1"/>
  <c r="C473" i="4"/>
  <c r="D473" i="4" s="1"/>
  <c r="J473" i="4"/>
  <c r="B474" i="4"/>
  <c r="C474" i="4"/>
  <c r="D474" i="4" s="1"/>
  <c r="J474" i="4"/>
  <c r="B475" i="4"/>
  <c r="O475" i="4" s="1"/>
  <c r="C475" i="4"/>
  <c r="D475" i="4" s="1"/>
  <c r="J475" i="4"/>
  <c r="L475" i="4" s="1"/>
  <c r="B476" i="4"/>
  <c r="O476" i="4" s="1"/>
  <c r="C476" i="4"/>
  <c r="D476" i="4" s="1"/>
  <c r="J476" i="4"/>
  <c r="B477" i="4"/>
  <c r="O477" i="4" s="1"/>
  <c r="C477" i="4"/>
  <c r="D477" i="4" s="1"/>
  <c r="J477" i="4"/>
  <c r="L477" i="4" s="1"/>
  <c r="B478" i="4"/>
  <c r="O478" i="4" s="1"/>
  <c r="C478" i="4"/>
  <c r="D478" i="4" s="1"/>
  <c r="J478" i="4"/>
  <c r="B479" i="4"/>
  <c r="O479" i="4" s="1"/>
  <c r="C479" i="4"/>
  <c r="J479" i="4"/>
  <c r="L479" i="4" s="1"/>
  <c r="B480" i="4"/>
  <c r="O480" i="4" s="1"/>
  <c r="C480" i="4"/>
  <c r="D480" i="4" s="1"/>
  <c r="E480" i="4" s="1"/>
  <c r="J480" i="4"/>
  <c r="B481" i="4"/>
  <c r="O481" i="4" s="1"/>
  <c r="C481" i="4"/>
  <c r="D481" i="4" s="1"/>
  <c r="J481" i="4"/>
  <c r="L481" i="4" s="1"/>
  <c r="B482" i="4"/>
  <c r="H482" i="4" s="1"/>
  <c r="C482" i="4"/>
  <c r="J482" i="4"/>
  <c r="B483" i="4"/>
  <c r="C483" i="4"/>
  <c r="J483" i="4"/>
  <c r="L483" i="4" s="1"/>
  <c r="B484" i="4"/>
  <c r="C484" i="4"/>
  <c r="J484" i="4"/>
  <c r="B485" i="4"/>
  <c r="O485" i="4" s="1"/>
  <c r="C485" i="4"/>
  <c r="J485" i="4"/>
  <c r="B486" i="4"/>
  <c r="C486" i="4"/>
  <c r="J486" i="4"/>
  <c r="B487" i="4"/>
  <c r="O487" i="4" s="1"/>
  <c r="C487" i="4"/>
  <c r="J487" i="4"/>
  <c r="L487" i="4" s="1"/>
  <c r="B488" i="4"/>
  <c r="H488" i="4" s="1"/>
  <c r="C488" i="4"/>
  <c r="D488" i="4" s="1"/>
  <c r="J488" i="4"/>
  <c r="B489" i="4"/>
  <c r="C489" i="4"/>
  <c r="J489" i="4"/>
  <c r="L489" i="4" s="1"/>
  <c r="B490" i="4"/>
  <c r="H490" i="4" s="1"/>
  <c r="C490" i="4"/>
  <c r="D490" i="4" s="1"/>
  <c r="E490" i="4" s="1"/>
  <c r="J490" i="4"/>
  <c r="B491" i="4"/>
  <c r="O491" i="4" s="1"/>
  <c r="C491" i="4"/>
  <c r="J491" i="4"/>
  <c r="L491" i="4" s="1"/>
  <c r="B492" i="4"/>
  <c r="H492" i="4" s="1"/>
  <c r="C492" i="4"/>
  <c r="D492" i="4" s="1"/>
  <c r="J492" i="4"/>
  <c r="B493" i="4"/>
  <c r="C493" i="4"/>
  <c r="J493" i="4"/>
  <c r="B494" i="4"/>
  <c r="O494" i="4" s="1"/>
  <c r="C494" i="4"/>
  <c r="D494" i="4" s="1"/>
  <c r="J494" i="4"/>
  <c r="B495" i="4"/>
  <c r="O495" i="4" s="1"/>
  <c r="C495" i="4"/>
  <c r="D495" i="4" s="1"/>
  <c r="J495" i="4"/>
  <c r="L495" i="4" s="1"/>
  <c r="B496" i="4"/>
  <c r="C496" i="4"/>
  <c r="J496" i="4"/>
  <c r="B497" i="4"/>
  <c r="C497" i="4"/>
  <c r="J497" i="4"/>
  <c r="B498" i="4"/>
  <c r="O498" i="4" s="1"/>
  <c r="C498" i="4"/>
  <c r="D498" i="4" s="1"/>
  <c r="J498" i="4"/>
  <c r="B499" i="4"/>
  <c r="O499" i="4" s="1"/>
  <c r="C499" i="4"/>
  <c r="D499" i="4" s="1"/>
  <c r="J499" i="4"/>
  <c r="L499" i="4" s="1"/>
  <c r="B500" i="4"/>
  <c r="H500" i="4" s="1"/>
  <c r="C500" i="4"/>
  <c r="J500" i="4"/>
  <c r="L500" i="4" s="1"/>
  <c r="B501" i="4"/>
  <c r="C501" i="4"/>
  <c r="J501" i="4"/>
  <c r="L501" i="4" s="1"/>
  <c r="B502" i="4"/>
  <c r="O502" i="4" s="1"/>
  <c r="C502" i="4"/>
  <c r="D502" i="4" s="1"/>
  <c r="J502" i="4"/>
  <c r="B503" i="4"/>
  <c r="C503" i="4"/>
  <c r="J503" i="4"/>
  <c r="L503" i="4" s="1"/>
  <c r="B504" i="4"/>
  <c r="H504" i="4" s="1"/>
  <c r="C504" i="4"/>
  <c r="J504" i="4"/>
  <c r="L504" i="4" s="1"/>
  <c r="B505" i="4"/>
  <c r="C505" i="4"/>
  <c r="J505" i="4"/>
  <c r="L505" i="4" s="1"/>
  <c r="B506" i="4"/>
  <c r="O506" i="4" s="1"/>
  <c r="C506" i="4"/>
  <c r="D506" i="4" s="1"/>
  <c r="J506" i="4"/>
  <c r="B507" i="4"/>
  <c r="C507" i="4"/>
  <c r="D507" i="4" s="1"/>
  <c r="E507" i="4" s="1"/>
  <c r="J507" i="4"/>
  <c r="B508" i="4"/>
  <c r="C508" i="4"/>
  <c r="J508" i="4"/>
  <c r="B509" i="4"/>
  <c r="O509" i="4" s="1"/>
  <c r="C509" i="4"/>
  <c r="J509" i="4"/>
  <c r="B510" i="4"/>
  <c r="C510" i="4"/>
  <c r="J510" i="4"/>
  <c r="B511" i="4"/>
  <c r="O511" i="4" s="1"/>
  <c r="C511" i="4"/>
  <c r="D511" i="4" s="1"/>
  <c r="J511" i="4"/>
  <c r="B512" i="4"/>
  <c r="O512" i="4" s="1"/>
  <c r="C512" i="4"/>
  <c r="D512" i="4" s="1"/>
  <c r="J512" i="4"/>
  <c r="B513" i="4"/>
  <c r="C513" i="4"/>
  <c r="J513" i="4"/>
  <c r="B514" i="4"/>
  <c r="O514" i="4" s="1"/>
  <c r="C514" i="4"/>
  <c r="D514" i="4" s="1"/>
  <c r="J514" i="4"/>
  <c r="L514" i="4" s="1"/>
  <c r="B515" i="4"/>
  <c r="H515" i="4" s="1"/>
  <c r="C515" i="4"/>
  <c r="D515" i="4" s="1"/>
  <c r="J515" i="4"/>
  <c r="B516" i="4"/>
  <c r="H516" i="4" s="1"/>
  <c r="C516" i="4"/>
  <c r="J516" i="4"/>
  <c r="L516" i="4" s="1"/>
  <c r="B517" i="4"/>
  <c r="C517" i="4"/>
  <c r="D517" i="4" s="1"/>
  <c r="E517" i="4" s="1"/>
  <c r="J517" i="4"/>
  <c r="B518" i="4"/>
  <c r="C518" i="4"/>
  <c r="J518" i="4"/>
  <c r="B519" i="4"/>
  <c r="C519" i="4"/>
  <c r="J519" i="4"/>
  <c r="L519" i="4" s="1"/>
  <c r="B520" i="4"/>
  <c r="C520" i="4"/>
  <c r="J520" i="4"/>
  <c r="B521" i="4"/>
  <c r="O521" i="4" s="1"/>
  <c r="C521" i="4"/>
  <c r="J521" i="4"/>
  <c r="B522" i="4"/>
  <c r="C522" i="4"/>
  <c r="J522" i="4"/>
  <c r="B523" i="4"/>
  <c r="C523" i="4"/>
  <c r="J523" i="4"/>
  <c r="L523" i="4" s="1"/>
  <c r="B524" i="4"/>
  <c r="C524" i="4"/>
  <c r="J524" i="4"/>
  <c r="B525" i="4"/>
  <c r="C525" i="4"/>
  <c r="D525" i="4" s="1"/>
  <c r="J525" i="4"/>
  <c r="B526" i="4"/>
  <c r="C526" i="4"/>
  <c r="J526" i="4"/>
  <c r="B527" i="4"/>
  <c r="O527" i="4" s="1"/>
  <c r="C527" i="4"/>
  <c r="J527" i="4"/>
  <c r="L527" i="4" s="1"/>
  <c r="B528" i="4"/>
  <c r="H528" i="4" s="1"/>
  <c r="C528" i="4"/>
  <c r="D528" i="4" s="1"/>
  <c r="J528" i="4"/>
  <c r="B529" i="4"/>
  <c r="C529" i="4"/>
  <c r="D529" i="4" s="1"/>
  <c r="J529" i="4"/>
  <c r="L529" i="4" s="1"/>
  <c r="B530" i="4"/>
  <c r="O530" i="4" s="1"/>
  <c r="C530" i="4"/>
  <c r="D530" i="4" s="1"/>
  <c r="J530" i="4"/>
  <c r="B531" i="4"/>
  <c r="O531" i="4" s="1"/>
  <c r="C531" i="4"/>
  <c r="D531" i="4" s="1"/>
  <c r="J531" i="4"/>
  <c r="L531" i="4" s="1"/>
  <c r="B532" i="4"/>
  <c r="C532" i="4"/>
  <c r="J532" i="4"/>
  <c r="B533" i="4"/>
  <c r="C533" i="4"/>
  <c r="J533" i="4"/>
  <c r="B534" i="4"/>
  <c r="C534" i="4"/>
  <c r="D534" i="4" s="1"/>
  <c r="J534" i="4"/>
  <c r="B535" i="4"/>
  <c r="C535" i="4"/>
  <c r="J535" i="4"/>
  <c r="B536" i="4"/>
  <c r="C536" i="4"/>
  <c r="J536" i="4"/>
  <c r="L536" i="4" s="1"/>
  <c r="B537" i="4"/>
  <c r="O537" i="4" s="1"/>
  <c r="C537" i="4"/>
  <c r="J537" i="4"/>
  <c r="L537" i="4" s="1"/>
  <c r="B538" i="4"/>
  <c r="O538" i="4" s="1"/>
  <c r="C538" i="4"/>
  <c r="J538" i="4"/>
  <c r="B539" i="4"/>
  <c r="O539" i="4" s="1"/>
  <c r="C539" i="4"/>
  <c r="D539" i="4" s="1"/>
  <c r="J539" i="4"/>
  <c r="L539" i="4" s="1"/>
  <c r="B540" i="4"/>
  <c r="H540" i="4" s="1"/>
  <c r="C540" i="4"/>
  <c r="J540" i="4"/>
  <c r="B541" i="4"/>
  <c r="C541" i="4"/>
  <c r="J541" i="4"/>
  <c r="B542" i="4"/>
  <c r="O542" i="4" s="1"/>
  <c r="C542" i="4"/>
  <c r="D542" i="4" s="1"/>
  <c r="J542" i="4"/>
  <c r="B543" i="4"/>
  <c r="C543" i="4"/>
  <c r="D543" i="4" s="1"/>
  <c r="J543" i="4"/>
  <c r="L543" i="4" s="1"/>
  <c r="B544" i="4"/>
  <c r="C544" i="4"/>
  <c r="D544" i="4" s="1"/>
  <c r="J544" i="4"/>
  <c r="B545" i="4"/>
  <c r="O545" i="4" s="1"/>
  <c r="C545" i="4"/>
  <c r="J545" i="4"/>
  <c r="B546" i="4"/>
  <c r="C546" i="4"/>
  <c r="J546" i="4"/>
  <c r="B547" i="4"/>
  <c r="C547" i="4"/>
  <c r="J547" i="4"/>
  <c r="L547" i="4" s="1"/>
  <c r="B548" i="4"/>
  <c r="O548" i="4" s="1"/>
  <c r="C548" i="4"/>
  <c r="D548" i="4" s="1"/>
  <c r="J548" i="4"/>
  <c r="L548" i="4" s="1"/>
  <c r="B549" i="4"/>
  <c r="C549" i="4"/>
  <c r="D549" i="4" s="1"/>
  <c r="J549" i="4"/>
  <c r="L549" i="4" s="1"/>
  <c r="B550" i="4"/>
  <c r="O550" i="4" s="1"/>
  <c r="C550" i="4"/>
  <c r="D550" i="4" s="1"/>
  <c r="J550" i="4"/>
  <c r="B551" i="4"/>
  <c r="O551" i="4" s="1"/>
  <c r="C551" i="4"/>
  <c r="D551" i="4" s="1"/>
  <c r="J551" i="4"/>
  <c r="L551" i="4" s="1"/>
  <c r="B552" i="4"/>
  <c r="C552" i="4"/>
  <c r="J552" i="4"/>
  <c r="B553" i="4"/>
  <c r="C553" i="4"/>
  <c r="J553" i="4"/>
  <c r="L553" i="4" s="1"/>
  <c r="B554" i="4"/>
  <c r="O554" i="4" s="1"/>
  <c r="C554" i="4"/>
  <c r="D554" i="4" s="1"/>
  <c r="J554" i="4"/>
  <c r="B555" i="4"/>
  <c r="O555" i="4" s="1"/>
  <c r="C555" i="4"/>
  <c r="J555" i="4"/>
  <c r="B556" i="4"/>
  <c r="C556" i="4"/>
  <c r="J556" i="4"/>
  <c r="B557" i="4"/>
  <c r="C557" i="4"/>
  <c r="J557" i="4"/>
  <c r="B558" i="4"/>
  <c r="C558" i="4"/>
  <c r="D558" i="4" s="1"/>
  <c r="J558" i="4"/>
  <c r="B559" i="4"/>
  <c r="O559" i="4" s="1"/>
  <c r="C559" i="4"/>
  <c r="J559" i="4"/>
  <c r="L559" i="4" s="1"/>
  <c r="B560" i="4"/>
  <c r="H560" i="4" s="1"/>
  <c r="C560" i="4"/>
  <c r="J560" i="4"/>
  <c r="B561" i="4"/>
  <c r="C561" i="4"/>
  <c r="J561" i="4"/>
  <c r="B562" i="4"/>
  <c r="H562" i="4" s="1"/>
  <c r="C562" i="4"/>
  <c r="J562" i="4"/>
  <c r="B563" i="4"/>
  <c r="O563" i="4" s="1"/>
  <c r="C563" i="4"/>
  <c r="D563" i="4" s="1"/>
  <c r="E563" i="4" s="1"/>
  <c r="J563" i="4"/>
  <c r="L563" i="4" s="1"/>
  <c r="B564" i="4"/>
  <c r="H564" i="4" s="1"/>
  <c r="C564" i="4"/>
  <c r="D564" i="4" s="1"/>
  <c r="J564" i="4"/>
  <c r="L564" i="4" s="1"/>
  <c r="B565" i="4"/>
  <c r="C565" i="4"/>
  <c r="J565" i="4"/>
  <c r="B566" i="4"/>
  <c r="O566" i="4" s="1"/>
  <c r="C566" i="4"/>
  <c r="D566" i="4" s="1"/>
  <c r="J566" i="4"/>
  <c r="B567" i="4"/>
  <c r="C567" i="4"/>
  <c r="J567" i="4"/>
  <c r="L567" i="4" s="1"/>
  <c r="B568" i="4"/>
  <c r="C568" i="4"/>
  <c r="J568" i="4"/>
  <c r="B569" i="4"/>
  <c r="C569" i="4"/>
  <c r="J569" i="4"/>
  <c r="B570" i="4"/>
  <c r="O570" i="4" s="1"/>
  <c r="C570" i="4"/>
  <c r="J570" i="4"/>
  <c r="B571" i="4"/>
  <c r="C571" i="4"/>
  <c r="J571" i="4"/>
  <c r="L571" i="4" s="1"/>
  <c r="B572" i="4"/>
  <c r="C572" i="4"/>
  <c r="J572" i="4"/>
  <c r="B573" i="4"/>
  <c r="O573" i="4" s="1"/>
  <c r="C573" i="4"/>
  <c r="J573" i="4"/>
  <c r="L573" i="4" s="1"/>
  <c r="B574" i="4"/>
  <c r="O574" i="4" s="1"/>
  <c r="C574" i="4"/>
  <c r="D574" i="4" s="1"/>
  <c r="J574" i="4"/>
  <c r="L574" i="4" s="1"/>
  <c r="B575" i="4"/>
  <c r="H575" i="4" s="1"/>
  <c r="C575" i="4"/>
  <c r="D575" i="4" s="1"/>
  <c r="J575" i="4"/>
  <c r="B576" i="4"/>
  <c r="H576" i="4" s="1"/>
  <c r="C576" i="4"/>
  <c r="J576" i="4"/>
  <c r="B577" i="4"/>
  <c r="H577" i="4" s="1"/>
  <c r="C577" i="4"/>
  <c r="J577" i="4"/>
  <c r="L577" i="4" s="1"/>
  <c r="B578" i="4"/>
  <c r="O578" i="4" s="1"/>
  <c r="C578" i="4"/>
  <c r="D578" i="4" s="1"/>
  <c r="J578" i="4"/>
  <c r="B579" i="4"/>
  <c r="O579" i="4" s="1"/>
  <c r="C579" i="4"/>
  <c r="D579" i="4" s="1"/>
  <c r="J579" i="4"/>
  <c r="L579" i="4" s="1"/>
  <c r="B580" i="4"/>
  <c r="C580" i="4"/>
  <c r="J580" i="4"/>
  <c r="B581" i="4"/>
  <c r="O581" i="4" s="1"/>
  <c r="C581" i="4"/>
  <c r="J581" i="4"/>
  <c r="B582" i="4"/>
  <c r="C582" i="4"/>
  <c r="D582" i="4" s="1"/>
  <c r="J582" i="4"/>
  <c r="B583" i="4"/>
  <c r="O583" i="4" s="1"/>
  <c r="C583" i="4"/>
  <c r="D583" i="4" s="1"/>
  <c r="J583" i="4"/>
  <c r="L583" i="4" s="1"/>
  <c r="B584" i="4"/>
  <c r="O584" i="4" s="1"/>
  <c r="C584" i="4"/>
  <c r="J584" i="4"/>
  <c r="B585" i="4"/>
  <c r="C585" i="4"/>
  <c r="D585" i="4" s="1"/>
  <c r="J585" i="4"/>
  <c r="L585" i="4" s="1"/>
  <c r="B586" i="4"/>
  <c r="O586" i="4" s="1"/>
  <c r="C586" i="4"/>
  <c r="J586" i="4"/>
  <c r="B587" i="4"/>
  <c r="O587" i="4" s="1"/>
  <c r="C587" i="4"/>
  <c r="D587" i="4" s="1"/>
  <c r="J587" i="4"/>
  <c r="L587" i="4" s="1"/>
  <c r="B588" i="4"/>
  <c r="C588" i="4"/>
  <c r="J588" i="4"/>
  <c r="L588" i="4" s="1"/>
  <c r="B589" i="4"/>
  <c r="C589" i="4"/>
  <c r="J589" i="4"/>
  <c r="B590" i="4"/>
  <c r="O590" i="4" s="1"/>
  <c r="C590" i="4"/>
  <c r="D590" i="4" s="1"/>
  <c r="E590" i="4" s="1"/>
  <c r="J590" i="4"/>
  <c r="B591" i="4"/>
  <c r="O591" i="4" s="1"/>
  <c r="C591" i="4"/>
  <c r="D591" i="4" s="1"/>
  <c r="J591" i="4"/>
  <c r="L591" i="4" s="1"/>
  <c r="B592" i="4"/>
  <c r="C592" i="4"/>
  <c r="J592" i="4"/>
  <c r="B593" i="4"/>
  <c r="C593" i="4"/>
  <c r="J593" i="4"/>
  <c r="B594" i="4"/>
  <c r="C594" i="4"/>
  <c r="J594" i="4"/>
  <c r="B595" i="4"/>
  <c r="O595" i="4" s="1"/>
  <c r="C595" i="4"/>
  <c r="J595" i="4"/>
  <c r="L595" i="4" s="1"/>
  <c r="B596" i="4"/>
  <c r="C596" i="4"/>
  <c r="J596" i="4"/>
  <c r="B597" i="4"/>
  <c r="C597" i="4"/>
  <c r="J597" i="4"/>
  <c r="B598" i="4"/>
  <c r="C598" i="4"/>
  <c r="J598" i="4"/>
  <c r="B599" i="4"/>
  <c r="H599" i="4" s="1"/>
  <c r="C599" i="4"/>
  <c r="J599" i="4"/>
  <c r="B600" i="4"/>
  <c r="O600" i="4" s="1"/>
  <c r="C600" i="4"/>
  <c r="D600" i="4" s="1"/>
  <c r="J600" i="4"/>
  <c r="L600" i="4" s="1"/>
  <c r="B601" i="4"/>
  <c r="O601" i="4" s="1"/>
  <c r="C601" i="4"/>
  <c r="D601" i="4" s="1"/>
  <c r="J601" i="4"/>
  <c r="L601" i="4" s="1"/>
  <c r="B602" i="4"/>
  <c r="O602" i="4" s="1"/>
  <c r="C602" i="4"/>
  <c r="D602" i="4" s="1"/>
  <c r="J602" i="4"/>
  <c r="L602" i="4" s="1"/>
  <c r="B603" i="4"/>
  <c r="C603" i="4"/>
  <c r="J603" i="4"/>
  <c r="L603" i="4" s="1"/>
  <c r="B604" i="4"/>
  <c r="C604" i="4"/>
  <c r="J604" i="4"/>
  <c r="B605" i="4"/>
  <c r="C605" i="4"/>
  <c r="J605" i="4"/>
  <c r="B606" i="4"/>
  <c r="C606" i="4"/>
  <c r="J606" i="4"/>
  <c r="B607" i="4"/>
  <c r="O607" i="4" s="1"/>
  <c r="C607" i="4"/>
  <c r="D607" i="4" s="1"/>
  <c r="J607" i="4"/>
  <c r="L607" i="4" s="1"/>
  <c r="B608" i="4"/>
  <c r="H608" i="4" s="1"/>
  <c r="C608" i="4"/>
  <c r="J608" i="4"/>
  <c r="L608" i="4" s="1"/>
  <c r="B609" i="4"/>
  <c r="O609" i="4" s="1"/>
  <c r="C609" i="4"/>
  <c r="J609" i="4"/>
  <c r="L609" i="4" s="1"/>
  <c r="B610" i="4"/>
  <c r="C610" i="4"/>
  <c r="J610" i="4"/>
  <c r="B611" i="4"/>
  <c r="H611" i="4" s="1"/>
  <c r="C611" i="4"/>
  <c r="J611" i="4"/>
  <c r="B612" i="4"/>
  <c r="H612" i="4" s="1"/>
  <c r="C612" i="4"/>
  <c r="J612" i="4"/>
  <c r="B613" i="4"/>
  <c r="C613" i="4"/>
  <c r="J613" i="4"/>
  <c r="B614" i="4"/>
  <c r="O614" i="4" s="1"/>
  <c r="C614" i="4"/>
  <c r="D614" i="4" s="1"/>
  <c r="J614" i="4"/>
  <c r="B615" i="4"/>
  <c r="C615" i="4"/>
  <c r="D615" i="4" s="1"/>
  <c r="J615" i="4"/>
  <c r="L615" i="4" s="1"/>
  <c r="B616" i="4"/>
  <c r="O616" i="4" s="1"/>
  <c r="C616" i="4"/>
  <c r="D616" i="4" s="1"/>
  <c r="J616" i="4"/>
  <c r="B617" i="4"/>
  <c r="C617" i="4"/>
  <c r="J617" i="4"/>
  <c r="B618" i="4"/>
  <c r="C618" i="4"/>
  <c r="J618" i="4"/>
  <c r="B619" i="4"/>
  <c r="O619" i="4" s="1"/>
  <c r="C619" i="4"/>
  <c r="D619" i="4" s="1"/>
  <c r="J619" i="4"/>
  <c r="B620" i="4"/>
  <c r="H620" i="4" s="1"/>
  <c r="C620" i="4"/>
  <c r="D620" i="4" s="1"/>
  <c r="J620" i="4"/>
  <c r="L620" i="4" s="1"/>
  <c r="B621" i="4"/>
  <c r="O621" i="4" s="1"/>
  <c r="C621" i="4"/>
  <c r="J621" i="4"/>
  <c r="L621" i="4" s="1"/>
  <c r="B622" i="4"/>
  <c r="C622" i="4"/>
  <c r="D622" i="4" s="1"/>
  <c r="J622" i="4"/>
  <c r="B623" i="4"/>
  <c r="C623" i="4"/>
  <c r="D623" i="4" s="1"/>
  <c r="J623" i="4"/>
  <c r="L623" i="4" s="1"/>
  <c r="B624" i="4"/>
  <c r="C624" i="4"/>
  <c r="D624" i="4" s="1"/>
  <c r="J624" i="4"/>
  <c r="B625" i="4"/>
  <c r="C625" i="4"/>
  <c r="J625" i="4"/>
  <c r="L625" i="4" s="1"/>
  <c r="B626" i="4"/>
  <c r="O626" i="4" s="1"/>
  <c r="C626" i="4"/>
  <c r="D626" i="4" s="1"/>
  <c r="J626" i="4"/>
  <c r="B627" i="4"/>
  <c r="O627" i="4" s="1"/>
  <c r="C627" i="4"/>
  <c r="D627" i="4" s="1"/>
  <c r="E627" i="4" s="1"/>
  <c r="J627" i="4"/>
  <c r="L627" i="4" s="1"/>
  <c r="B628" i="4"/>
  <c r="C628" i="4"/>
  <c r="D628" i="4" s="1"/>
  <c r="J628" i="4"/>
  <c r="B629" i="4"/>
  <c r="C629" i="4"/>
  <c r="D629" i="4" s="1"/>
  <c r="J629" i="4"/>
  <c r="B630" i="4"/>
  <c r="C630" i="4"/>
  <c r="J630" i="4"/>
  <c r="B631" i="4"/>
  <c r="O631" i="4" s="1"/>
  <c r="C631" i="4"/>
  <c r="D631" i="4" s="1"/>
  <c r="J631" i="4"/>
  <c r="L631" i="4" s="1"/>
  <c r="B632" i="4"/>
  <c r="O632" i="4" s="1"/>
  <c r="C632" i="4"/>
  <c r="J632" i="4"/>
  <c r="B633" i="4"/>
  <c r="O633" i="4" s="1"/>
  <c r="C633" i="4"/>
  <c r="D633" i="4" s="1"/>
  <c r="E633" i="4" s="1"/>
  <c r="J633" i="4"/>
  <c r="L633" i="4" s="1"/>
  <c r="B634" i="4"/>
  <c r="C634" i="4"/>
  <c r="D634" i="4" s="1"/>
  <c r="J634" i="4"/>
  <c r="B635" i="4"/>
  <c r="O635" i="4" s="1"/>
  <c r="C635" i="4"/>
  <c r="J635" i="4"/>
  <c r="L635" i="4" s="1"/>
  <c r="B636" i="4"/>
  <c r="O636" i="4" s="1"/>
  <c r="C636" i="4"/>
  <c r="J636" i="4"/>
  <c r="L636" i="4" s="1"/>
  <c r="B637" i="4"/>
  <c r="C637" i="4"/>
  <c r="J637" i="4"/>
  <c r="B638" i="4"/>
  <c r="O638" i="4" s="1"/>
  <c r="C638" i="4"/>
  <c r="D638" i="4" s="1"/>
  <c r="J638" i="4"/>
  <c r="B639" i="4"/>
  <c r="C639" i="4"/>
  <c r="D639" i="4" s="1"/>
  <c r="J639" i="4"/>
  <c r="L639" i="4" s="1"/>
  <c r="B640" i="4"/>
  <c r="C640" i="4"/>
  <c r="J640" i="4"/>
  <c r="B641" i="4"/>
  <c r="C641" i="4"/>
  <c r="J641" i="4"/>
  <c r="B642" i="4"/>
  <c r="O642" i="4" s="1"/>
  <c r="C642" i="4"/>
  <c r="J642" i="4"/>
  <c r="B643" i="4"/>
  <c r="C643" i="4"/>
  <c r="J643" i="4"/>
  <c r="L643" i="4" s="1"/>
  <c r="B644" i="4"/>
  <c r="O644" i="4" s="1"/>
  <c r="C644" i="4"/>
  <c r="D644" i="4" s="1"/>
  <c r="J644" i="4"/>
  <c r="L644" i="4" s="1"/>
  <c r="B645" i="4"/>
  <c r="O645" i="4" s="1"/>
  <c r="C645" i="4"/>
  <c r="J645" i="4"/>
  <c r="L645" i="4" s="1"/>
  <c r="B646" i="4"/>
  <c r="H646" i="4" s="1"/>
  <c r="C646" i="4"/>
  <c r="J646" i="4"/>
  <c r="B647" i="4"/>
  <c r="O647" i="4" s="1"/>
  <c r="C647" i="4"/>
  <c r="D647" i="4" s="1"/>
  <c r="J647" i="4"/>
  <c r="L647" i="4" s="1"/>
  <c r="B648" i="4"/>
  <c r="O648" i="4" s="1"/>
  <c r="C648" i="4"/>
  <c r="D648" i="4" s="1"/>
  <c r="J648" i="4"/>
  <c r="B649" i="4"/>
  <c r="C649" i="4"/>
  <c r="D649" i="4" s="1"/>
  <c r="J649" i="4"/>
  <c r="L649" i="4" s="1"/>
  <c r="B650" i="4"/>
  <c r="H650" i="4" s="1"/>
  <c r="C650" i="4"/>
  <c r="D650" i="4" s="1"/>
  <c r="J650" i="4"/>
  <c r="B651" i="4"/>
  <c r="C651" i="4"/>
  <c r="J651" i="4"/>
  <c r="L651" i="4" s="1"/>
  <c r="B652" i="4"/>
  <c r="C652" i="4"/>
  <c r="D652" i="4" s="1"/>
  <c r="J652" i="4"/>
  <c r="B653" i="4"/>
  <c r="O653" i="4" s="1"/>
  <c r="C653" i="4"/>
  <c r="D653" i="4" s="1"/>
  <c r="J653" i="4"/>
  <c r="B654" i="4"/>
  <c r="O654" i="4" s="1"/>
  <c r="C654" i="4"/>
  <c r="D654" i="4" s="1"/>
  <c r="J654" i="4"/>
  <c r="B655" i="4"/>
  <c r="O655" i="4" s="1"/>
  <c r="C655" i="4"/>
  <c r="D655" i="4" s="1"/>
  <c r="J655" i="4"/>
  <c r="B656" i="4"/>
  <c r="C656" i="4"/>
  <c r="D656" i="4" s="1"/>
  <c r="J656" i="4"/>
  <c r="B657" i="4"/>
  <c r="C657" i="4"/>
  <c r="D657" i="4" s="1"/>
  <c r="E657" i="4" s="1"/>
  <c r="J657" i="4"/>
  <c r="L657" i="4" s="1"/>
  <c r="B658" i="4"/>
  <c r="O658" i="4" s="1"/>
  <c r="C658" i="4"/>
  <c r="J658" i="4"/>
  <c r="L658" i="4" s="1"/>
  <c r="B659" i="4"/>
  <c r="C659" i="4"/>
  <c r="D659" i="4" s="1"/>
  <c r="J659" i="4"/>
  <c r="B660" i="4"/>
  <c r="O660" i="4" s="1"/>
  <c r="C660" i="4"/>
  <c r="D660" i="4" s="1"/>
  <c r="J660" i="4"/>
  <c r="L660" i="4" s="1"/>
  <c r="B661" i="4"/>
  <c r="C661" i="4"/>
  <c r="J661" i="4"/>
  <c r="L661" i="4" s="1"/>
  <c r="B662" i="4"/>
  <c r="C662" i="4"/>
  <c r="J662" i="4"/>
  <c r="B663" i="4"/>
  <c r="C663" i="4"/>
  <c r="D663" i="4" s="1"/>
  <c r="J663" i="4"/>
  <c r="L663" i="4" s="1"/>
  <c r="B664" i="4"/>
  <c r="C664" i="4"/>
  <c r="D664" i="4" s="1"/>
  <c r="J664" i="4"/>
  <c r="B665" i="4"/>
  <c r="C665" i="4"/>
  <c r="D665" i="4" s="1"/>
  <c r="J665" i="4"/>
  <c r="B666" i="4"/>
  <c r="O666" i="4" s="1"/>
  <c r="C666" i="4"/>
  <c r="D666" i="4" s="1"/>
  <c r="J666" i="4"/>
  <c r="B667" i="4"/>
  <c r="O667" i="4" s="1"/>
  <c r="C667" i="4"/>
  <c r="J667" i="4"/>
  <c r="L667" i="4" s="1"/>
  <c r="B668" i="4"/>
  <c r="O668" i="4" s="1"/>
  <c r="C668" i="4"/>
  <c r="D668" i="4" s="1"/>
  <c r="J668" i="4"/>
  <c r="B669" i="4"/>
  <c r="C669" i="4"/>
  <c r="D669" i="4" s="1"/>
  <c r="E669" i="4" s="1"/>
  <c r="J669" i="4"/>
  <c r="L669" i="4" s="1"/>
  <c r="B670" i="4"/>
  <c r="H670" i="4" s="1"/>
  <c r="C670" i="4"/>
  <c r="J670" i="4"/>
  <c r="B671" i="4"/>
  <c r="O671" i="4" s="1"/>
  <c r="C671" i="4"/>
  <c r="J671" i="4"/>
  <c r="L671" i="4" s="1"/>
  <c r="B672" i="4"/>
  <c r="H672" i="4" s="1"/>
  <c r="C672" i="4"/>
  <c r="D672" i="4" s="1"/>
  <c r="J672" i="4"/>
  <c r="L672" i="4" s="1"/>
  <c r="B673" i="4"/>
  <c r="O673" i="4" s="1"/>
  <c r="C673" i="4"/>
  <c r="D673" i="4" s="1"/>
  <c r="J673" i="4"/>
  <c r="L673" i="4" s="1"/>
  <c r="B674" i="4"/>
  <c r="O674" i="4" s="1"/>
  <c r="C674" i="4"/>
  <c r="D674" i="4" s="1"/>
  <c r="J674" i="4"/>
  <c r="B675" i="4"/>
  <c r="C675" i="4"/>
  <c r="J675" i="4"/>
  <c r="L675" i="4" s="1"/>
  <c r="B676" i="4"/>
  <c r="C676" i="4"/>
  <c r="D676" i="4" s="1"/>
  <c r="J676" i="4"/>
  <c r="B677" i="4"/>
  <c r="H677" i="4" s="1"/>
  <c r="C677" i="4"/>
  <c r="J677" i="4"/>
  <c r="B678" i="4"/>
  <c r="C678" i="4"/>
  <c r="D678" i="4" s="1"/>
  <c r="J678" i="4"/>
  <c r="B679" i="4"/>
  <c r="H679" i="4" s="1"/>
  <c r="C679" i="4"/>
  <c r="D679" i="4" s="1"/>
  <c r="J679" i="4"/>
  <c r="B680" i="4"/>
  <c r="H680" i="4" s="1"/>
  <c r="C680" i="4"/>
  <c r="D680" i="4" s="1"/>
  <c r="J680" i="4"/>
  <c r="B681" i="4"/>
  <c r="C681" i="4"/>
  <c r="D681" i="4" s="1"/>
  <c r="J681" i="4"/>
  <c r="L681" i="4" s="1"/>
  <c r="B682" i="4"/>
  <c r="C682" i="4"/>
  <c r="J682" i="4"/>
  <c r="B683" i="4"/>
  <c r="O683" i="4" s="1"/>
  <c r="C683" i="4"/>
  <c r="D683" i="4" s="1"/>
  <c r="J683" i="4"/>
  <c r="B684" i="4"/>
  <c r="H684" i="4" s="1"/>
  <c r="C684" i="4"/>
  <c r="D684" i="4" s="1"/>
  <c r="J684" i="4"/>
  <c r="B685" i="4"/>
  <c r="C685" i="4"/>
  <c r="J685" i="4"/>
  <c r="L685" i="4" s="1"/>
  <c r="B686" i="4"/>
  <c r="C686" i="4"/>
  <c r="J686" i="4"/>
  <c r="B687" i="4"/>
  <c r="O687" i="4" s="1"/>
  <c r="C687" i="4"/>
  <c r="D687" i="4" s="1"/>
  <c r="E687" i="4" s="1"/>
  <c r="J687" i="4"/>
  <c r="L687" i="4" s="1"/>
  <c r="B688" i="4"/>
  <c r="O688" i="4" s="1"/>
  <c r="C688" i="4"/>
  <c r="D688" i="4" s="1"/>
  <c r="J688" i="4"/>
  <c r="B689" i="4"/>
  <c r="O689" i="4" s="1"/>
  <c r="C689" i="4"/>
  <c r="D689" i="4" s="1"/>
  <c r="E689" i="4" s="1"/>
  <c r="J689" i="4"/>
  <c r="B690" i="4"/>
  <c r="O690" i="4" s="1"/>
  <c r="C690" i="4"/>
  <c r="D690" i="4" s="1"/>
  <c r="J690" i="4"/>
  <c r="L690" i="4" s="1"/>
  <c r="B691" i="4"/>
  <c r="C691" i="4"/>
  <c r="J691" i="4"/>
  <c r="L691" i="4" s="1"/>
  <c r="B692" i="4"/>
  <c r="C692" i="4"/>
  <c r="J692" i="4"/>
  <c r="L692" i="4" s="1"/>
  <c r="B693" i="4"/>
  <c r="O693" i="4" s="1"/>
  <c r="C693" i="4"/>
  <c r="D693" i="4" s="1"/>
  <c r="J693" i="4"/>
  <c r="L693" i="4" s="1"/>
  <c r="B694" i="4"/>
  <c r="H694" i="4" s="1"/>
  <c r="C694" i="4"/>
  <c r="J694" i="4"/>
  <c r="B695" i="4"/>
  <c r="O695" i="4" s="1"/>
  <c r="C695" i="4"/>
  <c r="D695" i="4" s="1"/>
  <c r="J695" i="4"/>
  <c r="L695" i="4" s="1"/>
  <c r="B696" i="4"/>
  <c r="C696" i="4"/>
  <c r="D696" i="4" s="1"/>
  <c r="J696" i="4"/>
  <c r="B697" i="4"/>
  <c r="O697" i="4" s="1"/>
  <c r="C697" i="4"/>
  <c r="D697" i="4" s="1"/>
  <c r="J697" i="4"/>
  <c r="B698" i="4"/>
  <c r="C698" i="4"/>
  <c r="D698" i="4" s="1"/>
  <c r="J698" i="4"/>
  <c r="B699" i="4"/>
  <c r="O699" i="4" s="1"/>
  <c r="C699" i="4"/>
  <c r="D699" i="4" s="1"/>
  <c r="J699" i="4"/>
  <c r="L699" i="4" s="1"/>
  <c r="B700" i="4"/>
  <c r="C700" i="4"/>
  <c r="J700" i="4"/>
  <c r="B701" i="4"/>
  <c r="C701" i="4"/>
  <c r="J701" i="4"/>
  <c r="B702" i="4"/>
  <c r="O702" i="4" s="1"/>
  <c r="C702" i="4"/>
  <c r="D702" i="4" s="1"/>
  <c r="J702" i="4"/>
  <c r="B703" i="4"/>
  <c r="O703" i="4" s="1"/>
  <c r="C703" i="4"/>
  <c r="D703" i="4" s="1"/>
  <c r="J703" i="4"/>
  <c r="B704" i="4"/>
  <c r="O704" i="4" s="1"/>
  <c r="C704" i="4"/>
  <c r="D704" i="4" s="1"/>
  <c r="J704" i="4"/>
  <c r="L704" i="4" s="1"/>
  <c r="B705" i="4"/>
  <c r="O705" i="4" s="1"/>
  <c r="C705" i="4"/>
  <c r="D705" i="4" s="1"/>
  <c r="E705" i="4" s="1"/>
  <c r="J705" i="4"/>
  <c r="L705" i="4" s="1"/>
  <c r="B706" i="4"/>
  <c r="C706" i="4"/>
  <c r="J706" i="4"/>
  <c r="B707" i="4"/>
  <c r="O707" i="4" s="1"/>
  <c r="C707" i="4"/>
  <c r="D707" i="4" s="1"/>
  <c r="J707" i="4"/>
  <c r="L707" i="4" s="1"/>
  <c r="B708" i="4"/>
  <c r="O708" i="4" s="1"/>
  <c r="C708" i="4"/>
  <c r="J708" i="4"/>
  <c r="L708" i="4" s="1"/>
  <c r="B709" i="4"/>
  <c r="O709" i="4" s="1"/>
  <c r="C709" i="4"/>
  <c r="D709" i="4" s="1"/>
  <c r="J709" i="4"/>
  <c r="L709" i="4" s="1"/>
  <c r="B710" i="4"/>
  <c r="C710" i="4"/>
  <c r="J710" i="4"/>
  <c r="B711" i="4"/>
  <c r="C711" i="4"/>
  <c r="J711" i="4"/>
  <c r="L711" i="4" s="1"/>
  <c r="B712" i="4"/>
  <c r="O712" i="4" s="1"/>
  <c r="C712" i="4"/>
  <c r="D712" i="4" s="1"/>
  <c r="J712" i="4"/>
  <c r="B713" i="4"/>
  <c r="C713" i="4"/>
  <c r="J713" i="4"/>
  <c r="B714" i="4"/>
  <c r="C714" i="4"/>
  <c r="D714" i="4" s="1"/>
  <c r="J714" i="4"/>
  <c r="B715" i="4"/>
  <c r="H715" i="4" s="1"/>
  <c r="C715" i="4"/>
  <c r="D715" i="4" s="1"/>
  <c r="J715" i="4"/>
  <c r="L715" i="4" s="1"/>
  <c r="B716" i="4"/>
  <c r="H716" i="4" s="1"/>
  <c r="C716" i="4"/>
  <c r="D716" i="4" s="1"/>
  <c r="J716" i="4"/>
  <c r="B717" i="4"/>
  <c r="C717" i="4"/>
  <c r="D717" i="4" s="1"/>
  <c r="J717" i="4"/>
  <c r="B718" i="4"/>
  <c r="H718" i="4" s="1"/>
  <c r="C718" i="4"/>
  <c r="D718" i="4" s="1"/>
  <c r="J718" i="4"/>
  <c r="B719" i="4"/>
  <c r="O719" i="4" s="1"/>
  <c r="C719" i="4"/>
  <c r="J719" i="4"/>
  <c r="L719" i="4" s="1"/>
  <c r="B720" i="4"/>
  <c r="C720" i="4"/>
  <c r="J720" i="4"/>
  <c r="L720" i="4" s="1"/>
  <c r="B721" i="4"/>
  <c r="O721" i="4" s="1"/>
  <c r="C721" i="4"/>
  <c r="D721" i="4" s="1"/>
  <c r="J721" i="4"/>
  <c r="B722" i="4"/>
  <c r="H722" i="4" s="1"/>
  <c r="C722" i="4"/>
  <c r="D722" i="4" s="1"/>
  <c r="J722" i="4"/>
  <c r="L722" i="4" s="1"/>
  <c r="B723" i="4"/>
  <c r="C723" i="4"/>
  <c r="J723" i="4"/>
  <c r="L723" i="4" s="1"/>
  <c r="B724" i="4"/>
  <c r="O724" i="4" s="1"/>
  <c r="C724" i="4"/>
  <c r="J724" i="4"/>
  <c r="B725" i="4"/>
  <c r="C725" i="4"/>
  <c r="J725" i="4"/>
  <c r="B726" i="4"/>
  <c r="O726" i="4" s="1"/>
  <c r="C726" i="4"/>
  <c r="D726" i="4" s="1"/>
  <c r="E726" i="4" s="1"/>
  <c r="J726" i="4"/>
  <c r="B727" i="4"/>
  <c r="C727" i="4"/>
  <c r="J727" i="4"/>
  <c r="L727" i="4" s="1"/>
  <c r="B728" i="4"/>
  <c r="O728" i="4" s="1"/>
  <c r="C728" i="4"/>
  <c r="D728" i="4" s="1"/>
  <c r="J728" i="4"/>
  <c r="B729" i="4"/>
  <c r="O729" i="4" s="1"/>
  <c r="C729" i="4"/>
  <c r="D729" i="4" s="1"/>
  <c r="E729" i="4" s="1"/>
  <c r="J729" i="4"/>
  <c r="L729" i="4" s="1"/>
  <c r="B730" i="4"/>
  <c r="C730" i="4"/>
  <c r="J730" i="4"/>
  <c r="B731" i="4"/>
  <c r="C731" i="4"/>
  <c r="J731" i="4"/>
  <c r="L731" i="4" s="1"/>
  <c r="B732" i="4"/>
  <c r="O732" i="4" s="1"/>
  <c r="C732" i="4"/>
  <c r="J732" i="4"/>
  <c r="B733" i="4"/>
  <c r="O733" i="4" s="1"/>
  <c r="C733" i="4"/>
  <c r="J733" i="4"/>
  <c r="B734" i="4"/>
  <c r="O734" i="4" s="1"/>
  <c r="C734" i="4"/>
  <c r="D734" i="4" s="1"/>
  <c r="J734" i="4"/>
  <c r="B735" i="4"/>
  <c r="H735" i="4" s="1"/>
  <c r="C735" i="4"/>
  <c r="D735" i="4" s="1"/>
  <c r="J735" i="4"/>
  <c r="L735" i="4" s="1"/>
  <c r="B736" i="4"/>
  <c r="C736" i="4"/>
  <c r="D736" i="4" s="1"/>
  <c r="J736" i="4"/>
  <c r="B737" i="4"/>
  <c r="C737" i="4"/>
  <c r="J737" i="4"/>
  <c r="B738" i="4"/>
  <c r="C738" i="4"/>
  <c r="D738" i="4" s="1"/>
  <c r="J738" i="4"/>
  <c r="B739" i="4"/>
  <c r="O739" i="4" s="1"/>
  <c r="C739" i="4"/>
  <c r="D739" i="4" s="1"/>
  <c r="J739" i="4"/>
  <c r="L739" i="4" s="1"/>
  <c r="B740" i="4"/>
  <c r="C740" i="4"/>
  <c r="J740" i="4"/>
  <c r="B741" i="4"/>
  <c r="O741" i="4" s="1"/>
  <c r="C741" i="4"/>
  <c r="J741" i="4"/>
  <c r="B742" i="4"/>
  <c r="H742" i="4" s="1"/>
  <c r="C742" i="4"/>
  <c r="J742" i="4"/>
  <c r="B743" i="4"/>
  <c r="O743" i="4" s="1"/>
  <c r="C743" i="4"/>
  <c r="D743" i="4" s="1"/>
  <c r="J743" i="4"/>
  <c r="B744" i="4"/>
  <c r="C744" i="4"/>
  <c r="J744" i="4"/>
  <c r="L744" i="4" s="1"/>
  <c r="B745" i="4"/>
  <c r="O745" i="4" s="1"/>
  <c r="C745" i="4"/>
  <c r="J745" i="4"/>
  <c r="L745" i="4" s="1"/>
  <c r="B746" i="4"/>
  <c r="O746" i="4" s="1"/>
  <c r="C746" i="4"/>
  <c r="D746" i="4" s="1"/>
  <c r="E746" i="4" s="1"/>
  <c r="J746" i="4"/>
  <c r="B747" i="4"/>
  <c r="H747" i="4" s="1"/>
  <c r="C747" i="4"/>
  <c r="J747" i="4"/>
  <c r="L747" i="4" s="1"/>
  <c r="B748" i="4"/>
  <c r="C748" i="4"/>
  <c r="J748" i="4"/>
  <c r="B749" i="4"/>
  <c r="C749" i="4"/>
  <c r="D749" i="4" s="1"/>
  <c r="J749" i="4"/>
  <c r="B750" i="4"/>
  <c r="C750" i="4"/>
  <c r="D750" i="4" s="1"/>
  <c r="J750" i="4"/>
  <c r="L750" i="4" s="1"/>
  <c r="B751" i="4"/>
  <c r="C751" i="4"/>
  <c r="D751" i="4" s="1"/>
  <c r="J751" i="4"/>
  <c r="B752" i="4"/>
  <c r="H752" i="4" s="1"/>
  <c r="C752" i="4"/>
  <c r="D752" i="4" s="1"/>
  <c r="J752" i="4"/>
  <c r="L752" i="4" s="1"/>
  <c r="B753" i="4"/>
  <c r="C753" i="4"/>
  <c r="D753" i="4" s="1"/>
  <c r="J753" i="4"/>
  <c r="B754" i="4"/>
  <c r="C754" i="4"/>
  <c r="J754" i="4"/>
  <c r="B755" i="4"/>
  <c r="O755" i="4" s="1"/>
  <c r="C755" i="4"/>
  <c r="D755" i="4" s="1"/>
  <c r="E755" i="4" s="1"/>
  <c r="J755" i="4"/>
  <c r="B756" i="4"/>
  <c r="H756" i="4" s="1"/>
  <c r="C756" i="4"/>
  <c r="D756" i="4" s="1"/>
  <c r="J756" i="4"/>
  <c r="L756" i="4" s="1"/>
  <c r="B757" i="4"/>
  <c r="C757" i="4"/>
  <c r="D757" i="4" s="1"/>
  <c r="J757" i="4"/>
  <c r="B758" i="4"/>
  <c r="H758" i="4" s="1"/>
  <c r="C758" i="4"/>
  <c r="J758" i="4"/>
  <c r="B759" i="4"/>
  <c r="C759" i="4"/>
  <c r="J759" i="4"/>
  <c r="L759" i="4" s="1"/>
  <c r="B760" i="4"/>
  <c r="O760" i="4" s="1"/>
  <c r="C760" i="4"/>
  <c r="D760" i="4" s="1"/>
  <c r="J760" i="4"/>
  <c r="B761" i="4"/>
  <c r="C761" i="4"/>
  <c r="J761" i="4"/>
  <c r="B762" i="4"/>
  <c r="C762" i="4"/>
  <c r="D762" i="4" s="1"/>
  <c r="J762" i="4"/>
  <c r="B763" i="4"/>
  <c r="O763" i="4" s="1"/>
  <c r="C763" i="4"/>
  <c r="D763" i="4" s="1"/>
  <c r="J763" i="4"/>
  <c r="L763" i="4" s="1"/>
  <c r="B764" i="4"/>
  <c r="O764" i="4" s="1"/>
  <c r="C764" i="4"/>
  <c r="D764" i="4" s="1"/>
  <c r="J764" i="4"/>
  <c r="B765" i="4"/>
  <c r="C765" i="4"/>
  <c r="D765" i="4" s="1"/>
  <c r="J765" i="4"/>
  <c r="L765" i="4" s="1"/>
  <c r="B766" i="4"/>
  <c r="O766" i="4" s="1"/>
  <c r="C766" i="4"/>
  <c r="D766" i="4" s="1"/>
  <c r="J766" i="4"/>
  <c r="B767" i="4"/>
  <c r="O767" i="4" s="1"/>
  <c r="C767" i="4"/>
  <c r="J767" i="4"/>
  <c r="B768" i="4"/>
  <c r="C768" i="4"/>
  <c r="J768" i="4"/>
  <c r="B769" i="4"/>
  <c r="C769" i="4"/>
  <c r="J769" i="4"/>
  <c r="L769" i="4" s="1"/>
  <c r="B770" i="4"/>
  <c r="O770" i="4" s="1"/>
  <c r="C770" i="4"/>
  <c r="D770" i="4" s="1"/>
  <c r="E770" i="4" s="1"/>
  <c r="J770" i="4"/>
  <c r="B771" i="4"/>
  <c r="H771" i="4" s="1"/>
  <c r="C771" i="4"/>
  <c r="J771" i="4"/>
  <c r="L771" i="4" s="1"/>
  <c r="B772" i="4"/>
  <c r="O772" i="4" s="1"/>
  <c r="C772" i="4"/>
  <c r="D772" i="4" s="1"/>
  <c r="J772" i="4"/>
  <c r="L772" i="4" s="1"/>
  <c r="B773" i="4"/>
  <c r="C773" i="4"/>
  <c r="D773" i="4" s="1"/>
  <c r="J773" i="4"/>
  <c r="B774" i="4"/>
  <c r="O774" i="4" s="1"/>
  <c r="C774" i="4"/>
  <c r="D774" i="4" s="1"/>
  <c r="E774" i="4" s="1"/>
  <c r="J774" i="4"/>
  <c r="L774" i="4" s="1"/>
  <c r="B775" i="4"/>
  <c r="O775" i="4" s="1"/>
  <c r="C775" i="4"/>
  <c r="J775" i="4"/>
  <c r="B776" i="4"/>
  <c r="H776" i="4" s="1"/>
  <c r="C776" i="4"/>
  <c r="J776" i="4"/>
  <c r="L776" i="4" s="1"/>
  <c r="B777" i="4"/>
  <c r="C777" i="4"/>
  <c r="J777" i="4"/>
  <c r="L777" i="4" s="1"/>
  <c r="B778" i="4"/>
  <c r="C778" i="4"/>
  <c r="J778" i="4"/>
  <c r="B779" i="4"/>
  <c r="O779" i="4" s="1"/>
  <c r="C779" i="4"/>
  <c r="D779" i="4" s="1"/>
  <c r="J779" i="4"/>
  <c r="B780" i="4"/>
  <c r="C780" i="4"/>
  <c r="D780" i="4" s="1"/>
  <c r="J780" i="4"/>
  <c r="B781" i="4"/>
  <c r="C781" i="4"/>
  <c r="D781" i="4" s="1"/>
  <c r="J781" i="4"/>
  <c r="B782" i="4"/>
  <c r="O782" i="4" s="1"/>
  <c r="C782" i="4"/>
  <c r="D782" i="4" s="1"/>
  <c r="J782" i="4"/>
  <c r="B783" i="4"/>
  <c r="O783" i="4" s="1"/>
  <c r="C783" i="4"/>
  <c r="D783" i="4" s="1"/>
  <c r="E783" i="4" s="1"/>
  <c r="J783" i="4"/>
  <c r="B784" i="4"/>
  <c r="O784" i="4" s="1"/>
  <c r="C784" i="4"/>
  <c r="D784" i="4" s="1"/>
  <c r="J784" i="4"/>
  <c r="L784" i="4" s="1"/>
  <c r="B785" i="4"/>
  <c r="C785" i="4"/>
  <c r="J785" i="4"/>
  <c r="B786" i="4"/>
  <c r="O786" i="4" s="1"/>
  <c r="C786" i="4"/>
  <c r="D786" i="4" s="1"/>
  <c r="J786" i="4"/>
  <c r="B787" i="4"/>
  <c r="H787" i="4" s="1"/>
  <c r="C787" i="4"/>
  <c r="J787" i="4"/>
  <c r="L787" i="4" s="1"/>
  <c r="B788" i="4"/>
  <c r="H788" i="4" s="1"/>
  <c r="C788" i="4"/>
  <c r="D788" i="4" s="1"/>
  <c r="J788" i="4"/>
  <c r="L788" i="4" s="1"/>
  <c r="B789" i="4"/>
  <c r="O789" i="4" s="1"/>
  <c r="C789" i="4"/>
  <c r="D789" i="4" s="1"/>
  <c r="J789" i="4"/>
  <c r="L789" i="4" s="1"/>
  <c r="B790" i="4"/>
  <c r="H790" i="4" s="1"/>
  <c r="C790" i="4"/>
  <c r="J790" i="4"/>
  <c r="B791" i="4"/>
  <c r="O791" i="4" s="1"/>
  <c r="C791" i="4"/>
  <c r="J791" i="4"/>
  <c r="L791" i="4" s="1"/>
  <c r="B792" i="4"/>
  <c r="H792" i="4" s="1"/>
  <c r="C792" i="4"/>
  <c r="J792" i="4"/>
  <c r="B793" i="4"/>
  <c r="C793" i="4"/>
  <c r="J793" i="4"/>
  <c r="B794" i="4"/>
  <c r="O794" i="4" s="1"/>
  <c r="C794" i="4"/>
  <c r="D794" i="4" s="1"/>
  <c r="E794" i="4" s="1"/>
  <c r="J794" i="4"/>
  <c r="B795" i="4"/>
  <c r="C795" i="4"/>
  <c r="D795" i="4" s="1"/>
  <c r="E795" i="4" s="1"/>
  <c r="J795" i="4"/>
  <c r="L795" i="4" s="1"/>
  <c r="B796" i="4"/>
  <c r="C796" i="4"/>
  <c r="J796" i="4"/>
  <c r="B797" i="4"/>
  <c r="C797" i="4"/>
  <c r="D797" i="4" s="1"/>
  <c r="J797" i="4"/>
  <c r="B798" i="4"/>
  <c r="O798" i="4" s="1"/>
  <c r="C798" i="4"/>
  <c r="D798" i="4" s="1"/>
  <c r="J798" i="4"/>
  <c r="B799" i="4"/>
  <c r="C799" i="4"/>
  <c r="J799" i="4"/>
  <c r="B800" i="4"/>
  <c r="H800" i="4" s="1"/>
  <c r="C800" i="4"/>
  <c r="D800" i="4" s="1"/>
  <c r="J800" i="4"/>
  <c r="B801" i="4"/>
  <c r="O801" i="4" s="1"/>
  <c r="C801" i="4"/>
  <c r="D801" i="4" s="1"/>
  <c r="J801" i="4"/>
  <c r="L801" i="4" s="1"/>
  <c r="B802" i="4"/>
  <c r="C802" i="4"/>
  <c r="J802" i="4"/>
  <c r="L802" i="4" s="1"/>
  <c r="B803" i="4"/>
  <c r="O803" i="4" s="1"/>
  <c r="C803" i="4"/>
  <c r="D803" i="4" s="1"/>
  <c r="J803" i="4"/>
  <c r="L803" i="4" s="1"/>
  <c r="B804" i="4"/>
  <c r="H804" i="4" s="1"/>
  <c r="C804" i="4"/>
  <c r="D804" i="4" s="1"/>
  <c r="J804" i="4"/>
  <c r="L804" i="4" s="1"/>
  <c r="B805" i="4"/>
  <c r="O805" i="4" s="1"/>
  <c r="C805" i="4"/>
  <c r="J805" i="4"/>
  <c r="B806" i="4"/>
  <c r="H806" i="4" s="1"/>
  <c r="C806" i="4"/>
  <c r="J806" i="4"/>
  <c r="L806" i="4" s="1"/>
  <c r="B807" i="4"/>
  <c r="H807" i="4" s="1"/>
  <c r="C807" i="4"/>
  <c r="J807" i="4"/>
  <c r="B808" i="4"/>
  <c r="C808" i="4"/>
  <c r="D808" i="4" s="1"/>
  <c r="J808" i="4"/>
  <c r="L808" i="4" s="1"/>
  <c r="B809" i="4"/>
  <c r="C809" i="4"/>
  <c r="D809" i="4" s="1"/>
  <c r="J809" i="4"/>
  <c r="B810" i="4"/>
  <c r="C810" i="4"/>
  <c r="D810" i="4" s="1"/>
  <c r="J810" i="4"/>
  <c r="B811" i="4"/>
  <c r="O811" i="4" s="1"/>
  <c r="C811" i="4"/>
  <c r="D811" i="4" s="1"/>
  <c r="J811" i="4"/>
  <c r="L811" i="4" s="1"/>
  <c r="B812" i="4"/>
  <c r="C812" i="4"/>
  <c r="J812" i="4"/>
  <c r="B813" i="4"/>
  <c r="O813" i="4" s="1"/>
  <c r="C813" i="4"/>
  <c r="D813" i="4" s="1"/>
  <c r="J813" i="4"/>
  <c r="B814" i="4"/>
  <c r="C814" i="4"/>
  <c r="J814" i="4"/>
  <c r="B815" i="4"/>
  <c r="C815" i="4"/>
  <c r="J815" i="4"/>
  <c r="L815" i="4" s="1"/>
  <c r="B816" i="4"/>
  <c r="O816" i="4" s="1"/>
  <c r="C816" i="4"/>
  <c r="D816" i="4" s="1"/>
  <c r="J816" i="4"/>
  <c r="L816" i="4" s="1"/>
  <c r="B817" i="4"/>
  <c r="C817" i="4"/>
  <c r="D817" i="4" s="1"/>
  <c r="J817" i="4"/>
  <c r="B818" i="4"/>
  <c r="H818" i="4" s="1"/>
  <c r="C818" i="4"/>
  <c r="J818" i="4"/>
  <c r="B819" i="4"/>
  <c r="C819" i="4"/>
  <c r="J819" i="4"/>
  <c r="L819" i="4" s="1"/>
  <c r="B820" i="4"/>
  <c r="O820" i="4" s="1"/>
  <c r="C820" i="4"/>
  <c r="J820" i="4"/>
  <c r="B821" i="4"/>
  <c r="C821" i="4"/>
  <c r="J821" i="4"/>
  <c r="B822" i="4"/>
  <c r="O822" i="4" s="1"/>
  <c r="C822" i="4"/>
  <c r="D822" i="4" s="1"/>
  <c r="E822" i="4" s="1"/>
  <c r="J822" i="4"/>
  <c r="B823" i="4"/>
  <c r="O823" i="4" s="1"/>
  <c r="C823" i="4"/>
  <c r="D823" i="4" s="1"/>
  <c r="J823" i="4"/>
  <c r="L823" i="4" s="1"/>
  <c r="B824" i="4"/>
  <c r="H824" i="4" s="1"/>
  <c r="C824" i="4"/>
  <c r="D824" i="4" s="1"/>
  <c r="J824" i="4"/>
  <c r="L824" i="4" s="1"/>
  <c r="B825" i="4"/>
  <c r="C825" i="4"/>
  <c r="J825" i="4"/>
  <c r="B826" i="4"/>
  <c r="O826" i="4" s="1"/>
  <c r="C826" i="4"/>
  <c r="D826" i="4" s="1"/>
  <c r="E826" i="4" s="1"/>
  <c r="J826" i="4"/>
  <c r="B827" i="4"/>
  <c r="O827" i="4" s="1"/>
  <c r="C827" i="4"/>
  <c r="J827" i="4"/>
  <c r="B828" i="4"/>
  <c r="H828" i="4" s="1"/>
  <c r="C828" i="4"/>
  <c r="D828" i="4" s="1"/>
  <c r="J828" i="4"/>
  <c r="L828" i="4" s="1"/>
  <c r="B829" i="4"/>
  <c r="O829" i="4" s="1"/>
  <c r="C829" i="4"/>
  <c r="D829" i="4" s="1"/>
  <c r="J829" i="4"/>
  <c r="B830" i="4"/>
  <c r="O830" i="4" s="1"/>
  <c r="C830" i="4"/>
  <c r="D830" i="4" s="1"/>
  <c r="J830" i="4"/>
  <c r="B831" i="4"/>
  <c r="C831" i="4"/>
  <c r="J831" i="4"/>
  <c r="B832" i="4"/>
  <c r="C832" i="4"/>
  <c r="D832" i="4" s="1"/>
  <c r="J832" i="4"/>
  <c r="B833" i="4"/>
  <c r="C833" i="4"/>
  <c r="J833" i="4"/>
  <c r="B834" i="4"/>
  <c r="O834" i="4" s="1"/>
  <c r="C834" i="4"/>
  <c r="D834" i="4" s="1"/>
  <c r="E834" i="4" s="1"/>
  <c r="J834" i="4"/>
  <c r="B835" i="4"/>
  <c r="H835" i="4" s="1"/>
  <c r="C835" i="4"/>
  <c r="J835" i="4"/>
  <c r="L835" i="4" s="1"/>
  <c r="B836" i="4"/>
  <c r="O836" i="4" s="1"/>
  <c r="C836" i="4"/>
  <c r="D836" i="4" s="1"/>
  <c r="J836" i="4"/>
  <c r="L836" i="4" s="1"/>
  <c r="B837" i="4"/>
  <c r="C837" i="4"/>
  <c r="J837" i="4"/>
  <c r="B838" i="4"/>
  <c r="O838" i="4" s="1"/>
  <c r="C838" i="4"/>
  <c r="D838" i="4" s="1"/>
  <c r="J838" i="4"/>
  <c r="B839" i="4"/>
  <c r="C839" i="4"/>
  <c r="J839" i="4"/>
  <c r="L839" i="4" s="1"/>
  <c r="B840" i="4"/>
  <c r="C840" i="4"/>
  <c r="D840" i="4" s="1"/>
  <c r="J840" i="4"/>
  <c r="L840" i="4" s="1"/>
  <c r="B841" i="4"/>
  <c r="O841" i="4" s="1"/>
  <c r="C841" i="4"/>
  <c r="D841" i="4" s="1"/>
  <c r="J841" i="4"/>
  <c r="L841" i="4" s="1"/>
  <c r="B842" i="4"/>
  <c r="O842" i="4" s="1"/>
  <c r="C842" i="4"/>
  <c r="D842" i="4" s="1"/>
  <c r="J842" i="4"/>
  <c r="B843" i="4"/>
  <c r="O843" i="4" s="1"/>
  <c r="C843" i="4"/>
  <c r="J843" i="4"/>
  <c r="L843" i="4" s="1"/>
  <c r="B844" i="4"/>
  <c r="C844" i="4"/>
  <c r="J844" i="4"/>
  <c r="B845" i="4"/>
  <c r="C845" i="4"/>
  <c r="J845" i="4"/>
  <c r="B846" i="4"/>
  <c r="O846" i="4" s="1"/>
  <c r="C846" i="4"/>
  <c r="J846" i="4"/>
  <c r="B847" i="4"/>
  <c r="O847" i="4" s="1"/>
  <c r="C847" i="4"/>
  <c r="J847" i="4"/>
  <c r="B848" i="4"/>
  <c r="C848" i="4"/>
  <c r="J848" i="4"/>
  <c r="L848" i="4" s="1"/>
  <c r="B849" i="4"/>
  <c r="O849" i="4" s="1"/>
  <c r="C849" i="4"/>
  <c r="D849" i="4" s="1"/>
  <c r="J849" i="4"/>
  <c r="B850" i="4"/>
  <c r="C850" i="4"/>
  <c r="J850" i="4"/>
  <c r="B851" i="4"/>
  <c r="O851" i="4" s="1"/>
  <c r="C851" i="4"/>
  <c r="J851" i="4"/>
  <c r="B852" i="4"/>
  <c r="H852" i="4" s="1"/>
  <c r="C852" i="4"/>
  <c r="J852" i="4"/>
  <c r="L852" i="4" s="1"/>
  <c r="B853" i="4"/>
  <c r="C853" i="4"/>
  <c r="D853" i="4" s="1"/>
  <c r="J853" i="4"/>
  <c r="B854" i="4"/>
  <c r="O854" i="4" s="1"/>
  <c r="C854" i="4"/>
  <c r="D854" i="4" s="1"/>
  <c r="J854" i="4"/>
  <c r="B855" i="4"/>
  <c r="H855" i="4" s="1"/>
  <c r="C855" i="4"/>
  <c r="D855" i="4" s="1"/>
  <c r="J855" i="4"/>
  <c r="L855" i="4" s="1"/>
  <c r="B856" i="4"/>
  <c r="C856" i="4"/>
  <c r="J856" i="4"/>
  <c r="L856" i="4" s="1"/>
  <c r="B857" i="4"/>
  <c r="O857" i="4" s="1"/>
  <c r="C857" i="4"/>
  <c r="J857" i="4"/>
  <c r="B858" i="4"/>
  <c r="O858" i="4" s="1"/>
  <c r="C858" i="4"/>
  <c r="D858" i="4" s="1"/>
  <c r="J858" i="4"/>
  <c r="B859" i="4"/>
  <c r="O859" i="4" s="1"/>
  <c r="C859" i="4"/>
  <c r="D859" i="4" s="1"/>
  <c r="J859" i="4"/>
  <c r="B860" i="4"/>
  <c r="H860" i="4" s="1"/>
  <c r="C860" i="4"/>
  <c r="J860" i="4"/>
  <c r="B861" i="4"/>
  <c r="C861" i="4"/>
  <c r="D861" i="4" s="1"/>
  <c r="J861" i="4"/>
  <c r="L861" i="4" s="1"/>
  <c r="B862" i="4"/>
  <c r="H862" i="4" s="1"/>
  <c r="C862" i="4"/>
  <c r="J862" i="4"/>
  <c r="B863" i="4"/>
  <c r="C863" i="4"/>
  <c r="D863" i="4" s="1"/>
  <c r="E863" i="4" s="1"/>
  <c r="J863" i="4"/>
  <c r="L863" i="4" s="1"/>
  <c r="B864" i="4"/>
  <c r="C864" i="4"/>
  <c r="J864" i="4"/>
  <c r="L864" i="4" s="1"/>
  <c r="B865" i="4"/>
  <c r="C865" i="4"/>
  <c r="J865" i="4"/>
  <c r="L865" i="4" s="1"/>
  <c r="B866" i="4"/>
  <c r="C866" i="4"/>
  <c r="D866" i="4" s="1"/>
  <c r="E866" i="4" s="1"/>
  <c r="J866" i="4"/>
  <c r="B867" i="4"/>
  <c r="O867" i="4" s="1"/>
  <c r="C867" i="4"/>
  <c r="D867" i="4" s="1"/>
  <c r="J867" i="4"/>
  <c r="L867" i="4" s="1"/>
  <c r="B868" i="4"/>
  <c r="C868" i="4"/>
  <c r="D868" i="4" s="1"/>
  <c r="J868" i="4"/>
  <c r="B869" i="4"/>
  <c r="C869" i="4"/>
  <c r="D869" i="4" s="1"/>
  <c r="J869" i="4"/>
  <c r="B870" i="4"/>
  <c r="O870" i="4" s="1"/>
  <c r="C870" i="4"/>
  <c r="D870" i="4" s="1"/>
  <c r="J870" i="4"/>
  <c r="B871" i="4"/>
  <c r="C871" i="4"/>
  <c r="D871" i="4" s="1"/>
  <c r="J871" i="4"/>
  <c r="B872" i="4"/>
  <c r="O872" i="4" s="1"/>
  <c r="C872" i="4"/>
  <c r="D872" i="4" s="1"/>
  <c r="J872" i="4"/>
  <c r="L872" i="4" s="1"/>
  <c r="B873" i="4"/>
  <c r="C873" i="4"/>
  <c r="D873" i="4" s="1"/>
  <c r="E873" i="4" s="1"/>
  <c r="J873" i="4"/>
  <c r="B874" i="4"/>
  <c r="O874" i="4" s="1"/>
  <c r="C874" i="4"/>
  <c r="D874" i="4" s="1"/>
  <c r="E874" i="4" s="1"/>
  <c r="J874" i="4"/>
  <c r="B875" i="4"/>
  <c r="H875" i="4" s="1"/>
  <c r="C875" i="4"/>
  <c r="D875" i="4" s="1"/>
  <c r="J875" i="4"/>
  <c r="B876" i="4"/>
  <c r="H876" i="4" s="1"/>
  <c r="C876" i="4"/>
  <c r="J876" i="4"/>
  <c r="L876" i="4" s="1"/>
  <c r="B877" i="4"/>
  <c r="O877" i="4" s="1"/>
  <c r="C877" i="4"/>
  <c r="D877" i="4" s="1"/>
  <c r="J877" i="4"/>
  <c r="B878" i="4"/>
  <c r="H878" i="4" s="1"/>
  <c r="C878" i="4"/>
  <c r="J878" i="4"/>
  <c r="B879" i="4"/>
  <c r="O879" i="4" s="1"/>
  <c r="C879" i="4"/>
  <c r="J879" i="4"/>
  <c r="L879" i="4" s="1"/>
  <c r="B880" i="4"/>
  <c r="C880" i="4"/>
  <c r="J880" i="4"/>
  <c r="L880" i="4" s="1"/>
  <c r="B881" i="4"/>
  <c r="C881" i="4"/>
  <c r="D881" i="4" s="1"/>
  <c r="J881" i="4"/>
  <c r="B882" i="4"/>
  <c r="C882" i="4"/>
  <c r="J882" i="4"/>
  <c r="B883" i="4"/>
  <c r="O883" i="4" s="1"/>
  <c r="C883" i="4"/>
  <c r="D883" i="4" s="1"/>
  <c r="J883" i="4"/>
  <c r="L883" i="4" s="1"/>
  <c r="B884" i="4"/>
  <c r="C884" i="4"/>
  <c r="D884" i="4" s="1"/>
  <c r="J884" i="4"/>
  <c r="B885" i="4"/>
  <c r="C885" i="4"/>
  <c r="J885" i="4"/>
  <c r="L885" i="4" s="1"/>
  <c r="B886" i="4"/>
  <c r="O886" i="4" s="1"/>
  <c r="C886" i="4"/>
  <c r="D886" i="4" s="1"/>
  <c r="E886" i="4" s="1"/>
  <c r="J886" i="4"/>
  <c r="B887" i="4"/>
  <c r="H887" i="4" s="1"/>
  <c r="C887" i="4"/>
  <c r="J887" i="4"/>
  <c r="L887" i="4" s="1"/>
  <c r="B888" i="4"/>
  <c r="H888" i="4" s="1"/>
  <c r="C888" i="4"/>
  <c r="J888" i="4"/>
  <c r="B889" i="4"/>
  <c r="C889" i="4"/>
  <c r="J889" i="4"/>
  <c r="L889" i="4" s="1"/>
  <c r="B890" i="4"/>
  <c r="O890" i="4" s="1"/>
  <c r="C890" i="4"/>
  <c r="D890" i="4" s="1"/>
  <c r="J890" i="4"/>
  <c r="B891" i="4"/>
  <c r="O891" i="4" s="1"/>
  <c r="C891" i="4"/>
  <c r="D891" i="4" s="1"/>
  <c r="J891" i="4"/>
  <c r="L891" i="4" s="1"/>
  <c r="B892" i="4"/>
  <c r="C892" i="4"/>
  <c r="J892" i="4"/>
  <c r="B893" i="4"/>
  <c r="C893" i="4"/>
  <c r="J893" i="4"/>
  <c r="B894" i="4"/>
  <c r="O894" i="4" s="1"/>
  <c r="C894" i="4"/>
  <c r="J894" i="4"/>
  <c r="B895" i="4"/>
  <c r="O895" i="4" s="1"/>
  <c r="C895" i="4"/>
  <c r="D895" i="4" s="1"/>
  <c r="J895" i="4"/>
  <c r="L895" i="4" s="1"/>
  <c r="B896" i="4"/>
  <c r="O896" i="4" s="1"/>
  <c r="C896" i="4"/>
  <c r="D896" i="4" s="1"/>
  <c r="J896" i="4"/>
  <c r="L896" i="4" s="1"/>
  <c r="B897" i="4"/>
  <c r="C897" i="4"/>
  <c r="J897" i="4"/>
  <c r="B898" i="4"/>
  <c r="C898" i="4"/>
  <c r="D898" i="4" s="1"/>
  <c r="J898" i="4"/>
  <c r="B899" i="4"/>
  <c r="C899" i="4"/>
  <c r="J899" i="4"/>
  <c r="B900" i="4"/>
  <c r="C900" i="4"/>
  <c r="J900" i="4"/>
  <c r="L900" i="4" s="1"/>
  <c r="B901" i="4"/>
  <c r="O901" i="4" s="1"/>
  <c r="C901" i="4"/>
  <c r="D901" i="4" s="1"/>
  <c r="E901" i="4" s="1"/>
  <c r="J901" i="4"/>
  <c r="L901" i="4" s="1"/>
  <c r="B902" i="4"/>
  <c r="H902" i="4" s="1"/>
  <c r="C902" i="4"/>
  <c r="D902" i="4" s="1"/>
  <c r="E902" i="4" s="1"/>
  <c r="J902" i="4"/>
  <c r="B903" i="4"/>
  <c r="H903" i="4" s="1"/>
  <c r="C903" i="4"/>
  <c r="D903" i="4" s="1"/>
  <c r="E903" i="4" s="1"/>
  <c r="J903" i="4"/>
  <c r="L903" i="4" s="1"/>
  <c r="B904" i="4"/>
  <c r="C904" i="4"/>
  <c r="D904" i="4" s="1"/>
  <c r="J904" i="4"/>
  <c r="L904" i="4" s="1"/>
  <c r="B905" i="4"/>
  <c r="O905" i="4" s="1"/>
  <c r="C905" i="4"/>
  <c r="D905" i="4" s="1"/>
  <c r="E905" i="4" s="1"/>
  <c r="J905" i="4"/>
  <c r="B906" i="4"/>
  <c r="C906" i="4"/>
  <c r="D906" i="4" s="1"/>
  <c r="J906" i="4"/>
  <c r="B907" i="4"/>
  <c r="O907" i="4" s="1"/>
  <c r="C907" i="4"/>
  <c r="J907" i="4"/>
  <c r="B908" i="4"/>
  <c r="O908" i="4" s="1"/>
  <c r="C908" i="4"/>
  <c r="D908" i="4" s="1"/>
  <c r="J908" i="4"/>
  <c r="B909" i="4"/>
  <c r="C909" i="4"/>
  <c r="J909" i="4"/>
  <c r="L909" i="4" s="1"/>
  <c r="B910" i="4"/>
  <c r="C910" i="4"/>
  <c r="D910" i="4" s="1"/>
  <c r="J910" i="4"/>
  <c r="B911" i="4"/>
  <c r="C911" i="4"/>
  <c r="D911" i="4" s="1"/>
  <c r="J911" i="4"/>
  <c r="L911" i="4" s="1"/>
  <c r="B912" i="4"/>
  <c r="C912" i="4"/>
  <c r="D912" i="4" s="1"/>
  <c r="J912" i="4"/>
  <c r="B913" i="4"/>
  <c r="C913" i="4"/>
  <c r="D913" i="4" s="1"/>
  <c r="J913" i="4"/>
  <c r="B914" i="4"/>
  <c r="C914" i="4"/>
  <c r="J914" i="4"/>
  <c r="L914" i="4" s="1"/>
  <c r="B915" i="4"/>
  <c r="O915" i="4" s="1"/>
  <c r="C915" i="4"/>
  <c r="J915" i="4"/>
  <c r="L915" i="4" s="1"/>
  <c r="B916" i="4"/>
  <c r="C916" i="4"/>
  <c r="D916" i="4" s="1"/>
  <c r="J916" i="4"/>
  <c r="L916" i="4" s="1"/>
  <c r="B917" i="4"/>
  <c r="O917" i="4" s="1"/>
  <c r="C917" i="4"/>
  <c r="J917" i="4"/>
  <c r="B918" i="4"/>
  <c r="C918" i="4"/>
  <c r="J918" i="4"/>
  <c r="B919" i="4"/>
  <c r="C919" i="4"/>
  <c r="J919" i="4"/>
  <c r="L919" i="4" s="1"/>
  <c r="B920" i="4"/>
  <c r="H920" i="4" s="1"/>
  <c r="C920" i="4"/>
  <c r="J920" i="4"/>
  <c r="L920" i="4" s="1"/>
  <c r="B921" i="4"/>
  <c r="O921" i="4" s="1"/>
  <c r="C921" i="4"/>
  <c r="D921" i="4" s="1"/>
  <c r="J921" i="4"/>
  <c r="B922" i="4"/>
  <c r="O922" i="4" s="1"/>
  <c r="C922" i="4"/>
  <c r="J922" i="4"/>
  <c r="B923" i="4"/>
  <c r="O923" i="4" s="1"/>
  <c r="C923" i="4"/>
  <c r="J923" i="4"/>
  <c r="B924" i="4"/>
  <c r="H924" i="4" s="1"/>
  <c r="C924" i="4"/>
  <c r="D924" i="4" s="1"/>
  <c r="J924" i="4"/>
  <c r="B925" i="4"/>
  <c r="O925" i="4" s="1"/>
  <c r="C925" i="4"/>
  <c r="D925" i="4" s="1"/>
  <c r="J925" i="4"/>
  <c r="B926" i="4"/>
  <c r="C926" i="4"/>
  <c r="D926" i="4" s="1"/>
  <c r="E926" i="4" s="1"/>
  <c r="J926" i="4"/>
  <c r="B927" i="4"/>
  <c r="O927" i="4" s="1"/>
  <c r="C927" i="4"/>
  <c r="J927" i="4"/>
  <c r="B928" i="4"/>
  <c r="C928" i="4"/>
  <c r="D928" i="4" s="1"/>
  <c r="J928" i="4"/>
  <c r="L928" i="4" s="1"/>
  <c r="B929" i="4"/>
  <c r="O929" i="4" s="1"/>
  <c r="C929" i="4"/>
  <c r="D929" i="4" s="1"/>
  <c r="E929" i="4" s="1"/>
  <c r="J929" i="4"/>
  <c r="B930" i="4"/>
  <c r="C930" i="4"/>
  <c r="D930" i="4" s="1"/>
  <c r="E930" i="4" s="1"/>
  <c r="J930" i="4"/>
  <c r="B931" i="4"/>
  <c r="H931" i="4" s="1"/>
  <c r="C931" i="4"/>
  <c r="D931" i="4" s="1"/>
  <c r="J931" i="4"/>
  <c r="B932" i="4"/>
  <c r="H932" i="4" s="1"/>
  <c r="C932" i="4"/>
  <c r="J932" i="4"/>
  <c r="L932" i="4" s="1"/>
  <c r="B933" i="4"/>
  <c r="C933" i="4"/>
  <c r="J933" i="4"/>
  <c r="L933" i="4" s="1"/>
  <c r="B934" i="4"/>
  <c r="O934" i="4" s="1"/>
  <c r="C934" i="4"/>
  <c r="D934" i="4" s="1"/>
  <c r="J934" i="4"/>
  <c r="B935" i="4"/>
  <c r="C935" i="4"/>
  <c r="J935" i="4"/>
  <c r="L935" i="4" s="1"/>
  <c r="B936" i="4"/>
  <c r="H936" i="4" s="1"/>
  <c r="C936" i="4"/>
  <c r="J936" i="4"/>
  <c r="B937" i="4"/>
  <c r="O937" i="4" s="1"/>
  <c r="C937" i="4"/>
  <c r="D937" i="4" s="1"/>
  <c r="J937" i="4"/>
  <c r="B938" i="4"/>
  <c r="C938" i="4"/>
  <c r="J938" i="4"/>
  <c r="B939" i="4"/>
  <c r="O939" i="4" s="1"/>
  <c r="C939" i="4"/>
  <c r="J939" i="4"/>
  <c r="L939" i="4" s="1"/>
  <c r="B940" i="4"/>
  <c r="C940" i="4"/>
  <c r="D940" i="4" s="1"/>
  <c r="J940" i="4"/>
  <c r="B941" i="4"/>
  <c r="O941" i="4" s="1"/>
  <c r="C941" i="4"/>
  <c r="J941" i="4"/>
  <c r="B942" i="4"/>
  <c r="O942" i="4" s="1"/>
  <c r="C942" i="4"/>
  <c r="D942" i="4" s="1"/>
  <c r="J942" i="4"/>
  <c r="L942" i="4" s="1"/>
  <c r="B943" i="4"/>
  <c r="C943" i="4"/>
  <c r="J943" i="4"/>
  <c r="L943" i="4" s="1"/>
  <c r="B944" i="4"/>
  <c r="O944" i="4" s="1"/>
  <c r="C944" i="4"/>
  <c r="D944" i="4" s="1"/>
  <c r="J944" i="4"/>
  <c r="L944" i="4" s="1"/>
  <c r="B945" i="4"/>
  <c r="O945" i="4" s="1"/>
  <c r="C945" i="4"/>
  <c r="D945" i="4" s="1"/>
  <c r="J945" i="4"/>
  <c r="B946" i="4"/>
  <c r="O946" i="4" s="1"/>
  <c r="C946" i="4"/>
  <c r="J946" i="4"/>
  <c r="B947" i="4"/>
  <c r="O947" i="4" s="1"/>
  <c r="C947" i="4"/>
  <c r="D947" i="4" s="1"/>
  <c r="J947" i="4"/>
  <c r="L947" i="4" s="1"/>
  <c r="B948" i="4"/>
  <c r="H948" i="4" s="1"/>
  <c r="C948" i="4"/>
  <c r="D948" i="4" s="1"/>
  <c r="J948" i="4"/>
  <c r="B949" i="4"/>
  <c r="C949" i="4"/>
  <c r="D949" i="4" s="1"/>
  <c r="J949" i="4"/>
  <c r="B950" i="4"/>
  <c r="C950" i="4"/>
  <c r="J950" i="4"/>
  <c r="B951" i="4"/>
  <c r="O951" i="4" s="1"/>
  <c r="C951" i="4"/>
  <c r="J951" i="4"/>
  <c r="B952" i="4"/>
  <c r="C952" i="4"/>
  <c r="J952" i="4"/>
  <c r="L952" i="4" s="1"/>
  <c r="B953" i="4"/>
  <c r="C953" i="4"/>
  <c r="J953" i="4"/>
  <c r="B954" i="4"/>
  <c r="C954" i="4"/>
  <c r="D954" i="4" s="1"/>
  <c r="J954" i="4"/>
  <c r="B955" i="4"/>
  <c r="C955" i="4"/>
  <c r="J955" i="4"/>
  <c r="L955" i="4" s="1"/>
  <c r="B956" i="4"/>
  <c r="O956" i="4" s="1"/>
  <c r="C956" i="4"/>
  <c r="D956" i="4" s="1"/>
  <c r="J956" i="4"/>
  <c r="B957" i="4"/>
  <c r="C957" i="4"/>
  <c r="D957" i="4" s="1"/>
  <c r="J957" i="4"/>
  <c r="L957" i="4" s="1"/>
  <c r="B958" i="4"/>
  <c r="O958" i="4" s="1"/>
  <c r="C958" i="4"/>
  <c r="D958" i="4" s="1"/>
  <c r="E958" i="4" s="1"/>
  <c r="J958" i="4"/>
  <c r="B959" i="4"/>
  <c r="C959" i="4"/>
  <c r="J959" i="4"/>
  <c r="L959" i="4" s="1"/>
  <c r="B960" i="4"/>
  <c r="H960" i="4" s="1"/>
  <c r="C960" i="4"/>
  <c r="D960" i="4" s="1"/>
  <c r="J960" i="4"/>
  <c r="L960" i="4" s="1"/>
  <c r="B961" i="4"/>
  <c r="C961" i="4"/>
  <c r="D961" i="4" s="1"/>
  <c r="J961" i="4"/>
  <c r="L961" i="4" s="1"/>
  <c r="B962" i="4"/>
  <c r="C962" i="4"/>
  <c r="J962" i="4"/>
  <c r="B963" i="4"/>
  <c r="O963" i="4" s="1"/>
  <c r="C963" i="4"/>
  <c r="J963" i="4"/>
  <c r="B964" i="4"/>
  <c r="C964" i="4"/>
  <c r="J964" i="4"/>
  <c r="B965" i="4"/>
  <c r="C965" i="4"/>
  <c r="D965" i="4" s="1"/>
  <c r="E965" i="4" s="1"/>
  <c r="J965" i="4"/>
  <c r="B966" i="4"/>
  <c r="O966" i="4" s="1"/>
  <c r="C966" i="4"/>
  <c r="J966" i="4"/>
  <c r="L966" i="4" s="1"/>
  <c r="B967" i="4"/>
  <c r="O967" i="4" s="1"/>
  <c r="C967" i="4"/>
  <c r="J967" i="4"/>
  <c r="L967" i="4" s="1"/>
  <c r="B968" i="4"/>
  <c r="C968" i="4"/>
  <c r="D968" i="4" s="1"/>
  <c r="J968" i="4"/>
  <c r="B969" i="4"/>
  <c r="C969" i="4"/>
  <c r="D969" i="4" s="1"/>
  <c r="J969" i="4"/>
  <c r="B970" i="4"/>
  <c r="C970" i="4"/>
  <c r="D970" i="4" s="1"/>
  <c r="E970" i="4" s="1"/>
  <c r="J970" i="4"/>
  <c r="L970" i="4" s="1"/>
  <c r="B971" i="4"/>
  <c r="H971" i="4" s="1"/>
  <c r="C971" i="4"/>
  <c r="J971" i="4"/>
  <c r="B972" i="4"/>
  <c r="C972" i="4"/>
  <c r="J972" i="4"/>
  <c r="L972" i="4" s="1"/>
  <c r="B973" i="4"/>
  <c r="O973" i="4" s="1"/>
  <c r="C973" i="4"/>
  <c r="D973" i="4" s="1"/>
  <c r="J973" i="4"/>
  <c r="L973" i="4" s="1"/>
  <c r="B974" i="4"/>
  <c r="H974" i="4" s="1"/>
  <c r="C974" i="4"/>
  <c r="D974" i="4" s="1"/>
  <c r="J974" i="4"/>
  <c r="B975" i="4"/>
  <c r="H975" i="4" s="1"/>
  <c r="C975" i="4"/>
  <c r="D975" i="4" s="1"/>
  <c r="J975" i="4"/>
  <c r="B976" i="4"/>
  <c r="C976" i="4"/>
  <c r="J976" i="4"/>
  <c r="L976" i="4" s="1"/>
  <c r="B977" i="4"/>
  <c r="O977" i="4" s="1"/>
  <c r="C977" i="4"/>
  <c r="D977" i="4" s="1"/>
  <c r="J977" i="4"/>
  <c r="B978" i="4"/>
  <c r="O978" i="4" s="1"/>
  <c r="C978" i="4"/>
  <c r="J978" i="4"/>
  <c r="B979" i="4"/>
  <c r="C979" i="4"/>
  <c r="D979" i="4" s="1"/>
  <c r="J979" i="4"/>
  <c r="L979" i="4" s="1"/>
  <c r="B980" i="4"/>
  <c r="H980" i="4" s="1"/>
  <c r="C980" i="4"/>
  <c r="J980" i="4"/>
  <c r="L980" i="4" s="1"/>
  <c r="B981" i="4"/>
  <c r="O981" i="4" s="1"/>
  <c r="C981" i="4"/>
  <c r="J981" i="4"/>
  <c r="L981" i="4" s="1"/>
  <c r="B982" i="4"/>
  <c r="C982" i="4"/>
  <c r="J982" i="4"/>
  <c r="B983" i="4"/>
  <c r="C983" i="4"/>
  <c r="D983" i="4" s="1"/>
  <c r="J983" i="4"/>
  <c r="L983" i="4" s="1"/>
  <c r="B984" i="4"/>
  <c r="O984" i="4" s="1"/>
  <c r="C984" i="4"/>
  <c r="D984" i="4" s="1"/>
  <c r="J984" i="4"/>
  <c r="B985" i="4"/>
  <c r="O985" i="4" s="1"/>
  <c r="C985" i="4"/>
  <c r="D985" i="4" s="1"/>
  <c r="J985" i="4"/>
  <c r="L985" i="4" s="1"/>
  <c r="B986" i="4"/>
  <c r="C986" i="4"/>
  <c r="J986" i="4"/>
  <c r="B987" i="4"/>
  <c r="O987" i="4" s="1"/>
  <c r="C987" i="4"/>
  <c r="D987" i="4" s="1"/>
  <c r="J987" i="4"/>
  <c r="B988" i="4"/>
  <c r="C988" i="4"/>
  <c r="J988" i="4"/>
  <c r="B989" i="4"/>
  <c r="O989" i="4" s="1"/>
  <c r="C989" i="4"/>
  <c r="D989" i="4" s="1"/>
  <c r="E989" i="4" s="1"/>
  <c r="J989" i="4"/>
  <c r="B990" i="4"/>
  <c r="H990" i="4" s="1"/>
  <c r="C990" i="4"/>
  <c r="J990" i="4"/>
  <c r="B991" i="4"/>
  <c r="H991" i="4" s="1"/>
  <c r="C991" i="4"/>
  <c r="D991" i="4" s="1"/>
  <c r="J991" i="4"/>
  <c r="B992" i="4"/>
  <c r="O992" i="4" s="1"/>
  <c r="C992" i="4"/>
  <c r="J992" i="4"/>
  <c r="L992" i="4" s="1"/>
  <c r="B993" i="4"/>
  <c r="C993" i="4"/>
  <c r="D993" i="4" s="1"/>
  <c r="J993" i="4"/>
  <c r="L993" i="4" s="1"/>
  <c r="B994" i="4"/>
  <c r="O994" i="4" s="1"/>
  <c r="C994" i="4"/>
  <c r="J994" i="4"/>
  <c r="L994" i="4" s="1"/>
  <c r="B995" i="4"/>
  <c r="O995" i="4" s="1"/>
  <c r="C995" i="4"/>
  <c r="D995" i="4" s="1"/>
  <c r="J995" i="4"/>
  <c r="L995" i="4" s="1"/>
  <c r="B996" i="4"/>
  <c r="H996" i="4" s="1"/>
  <c r="C996" i="4"/>
  <c r="J996" i="4"/>
  <c r="L996" i="4" s="1"/>
  <c r="B997" i="4"/>
  <c r="O997" i="4" s="1"/>
  <c r="C997" i="4"/>
  <c r="J997" i="4"/>
  <c r="L997" i="4" s="1"/>
  <c r="B998" i="4"/>
  <c r="C998" i="4"/>
  <c r="D998" i="4" s="1"/>
  <c r="J998" i="4"/>
  <c r="B999" i="4"/>
  <c r="C999" i="4"/>
  <c r="J999" i="4"/>
  <c r="B1000" i="4"/>
  <c r="C1000" i="4"/>
  <c r="D1000" i="4" s="1"/>
  <c r="J1000" i="4"/>
  <c r="B1001" i="4"/>
  <c r="O1001" i="4" s="1"/>
  <c r="C1001" i="4"/>
  <c r="D1001" i="4" s="1"/>
  <c r="J1001" i="4"/>
  <c r="B1002" i="4"/>
  <c r="O1002" i="4" s="1"/>
  <c r="C1002" i="4"/>
  <c r="J1002" i="4"/>
  <c r="B1003" i="4"/>
  <c r="C1003" i="4"/>
  <c r="J1003" i="4"/>
  <c r="B1004" i="4"/>
  <c r="H1004" i="4" s="1"/>
  <c r="C1004" i="4"/>
  <c r="J1004" i="4"/>
  <c r="B1005" i="4"/>
  <c r="C1005" i="4"/>
  <c r="D1005" i="4" s="1"/>
  <c r="E1005" i="4" s="1"/>
  <c r="J1005" i="4"/>
  <c r="L1005" i="4" s="1"/>
  <c r="B1006" i="4"/>
  <c r="O1006" i="4" s="1"/>
  <c r="C1006" i="4"/>
  <c r="D1006" i="4" s="1"/>
  <c r="E1006" i="4" s="1"/>
  <c r="J1006" i="4"/>
  <c r="B1007" i="4"/>
  <c r="C1007" i="4"/>
  <c r="J1007" i="4"/>
  <c r="B1008" i="4"/>
  <c r="C1008" i="4"/>
  <c r="J1008" i="4"/>
  <c r="L1008" i="4" s="1"/>
  <c r="B1009" i="4"/>
  <c r="O1009" i="4" s="1"/>
  <c r="C1009" i="4"/>
  <c r="D1009" i="4" s="1"/>
  <c r="J1009" i="4"/>
  <c r="L1009" i="4" s="1"/>
  <c r="B1010" i="4"/>
  <c r="H1010" i="4" s="1"/>
  <c r="C1010" i="4"/>
  <c r="J1010" i="4"/>
  <c r="B1011" i="4"/>
  <c r="O1011" i="4" s="1"/>
  <c r="C1011" i="4"/>
  <c r="J1011" i="4"/>
  <c r="L1011" i="4" s="1"/>
  <c r="B1012" i="4"/>
  <c r="C1012" i="4"/>
  <c r="D1012" i="4" s="1"/>
  <c r="J1012" i="4"/>
  <c r="L1012" i="4" s="1"/>
  <c r="B1013" i="4"/>
  <c r="O1013" i="4" s="1"/>
  <c r="C1013" i="4"/>
  <c r="D1013" i="4" s="1"/>
  <c r="J1013" i="4"/>
  <c r="B1014" i="4"/>
  <c r="C1014" i="4"/>
  <c r="J1014" i="4"/>
  <c r="B1015" i="4"/>
  <c r="O1015" i="4" s="1"/>
  <c r="C1015" i="4"/>
  <c r="J1015" i="4"/>
  <c r="B1016" i="4"/>
  <c r="C1016" i="4"/>
  <c r="J1016" i="4"/>
  <c r="B1017" i="4"/>
  <c r="C1017" i="4"/>
  <c r="J1017" i="4"/>
  <c r="L1017" i="4" s="1"/>
  <c r="B1018" i="4"/>
  <c r="O1018" i="4" s="1"/>
  <c r="C1018" i="4"/>
  <c r="J1018" i="4"/>
  <c r="B1019" i="4"/>
  <c r="H1019" i="4" s="1"/>
  <c r="C1019" i="4"/>
  <c r="D1019" i="4" s="1"/>
  <c r="J1019" i="4"/>
  <c r="L1019" i="4" s="1"/>
  <c r="B1020" i="4"/>
  <c r="C1020" i="4"/>
  <c r="J1020" i="4"/>
  <c r="B1021" i="4"/>
  <c r="O1021" i="4" s="1"/>
  <c r="C1021" i="4"/>
  <c r="D1021" i="4" s="1"/>
  <c r="J1021" i="4"/>
  <c r="L1021" i="4" s="1"/>
  <c r="B1022" i="4"/>
  <c r="C1022" i="4"/>
  <c r="J1022" i="4"/>
  <c r="L1022" i="4" s="1"/>
  <c r="B1023" i="4"/>
  <c r="O1023" i="4" s="1"/>
  <c r="C1023" i="4"/>
  <c r="D1023" i="4" s="1"/>
  <c r="E1023" i="4" s="1"/>
  <c r="J1023" i="4"/>
  <c r="B1024" i="4"/>
  <c r="H1024" i="4" s="1"/>
  <c r="C1024" i="4"/>
  <c r="J1024" i="4"/>
  <c r="L1024" i="4" s="1"/>
  <c r="B1025" i="4"/>
  <c r="C1025" i="4"/>
  <c r="J1025" i="4"/>
  <c r="L1025" i="4" s="1"/>
  <c r="B1026" i="4"/>
  <c r="H1026" i="4" s="1"/>
  <c r="C1026" i="4"/>
  <c r="D1026" i="4" s="1"/>
  <c r="J1026" i="4"/>
  <c r="B1027" i="4"/>
  <c r="O1027" i="4" s="1"/>
  <c r="C1027" i="4"/>
  <c r="D1027" i="4" s="1"/>
  <c r="J1027" i="4"/>
  <c r="B1028" i="4"/>
  <c r="C1028" i="4"/>
  <c r="D1028" i="4" s="1"/>
  <c r="J1028" i="4"/>
  <c r="L1028" i="4" s="1"/>
  <c r="B1029" i="4"/>
  <c r="O1029" i="4" s="1"/>
  <c r="C1029" i="4"/>
  <c r="J1029" i="4"/>
  <c r="B1030" i="4"/>
  <c r="O1030" i="4" s="1"/>
  <c r="C1030" i="4"/>
  <c r="J1030" i="4"/>
  <c r="B1031" i="4"/>
  <c r="H1031" i="4" s="1"/>
  <c r="C1031" i="4"/>
  <c r="J1031" i="4"/>
  <c r="B1032" i="4"/>
  <c r="O1032" i="4" s="1"/>
  <c r="C1032" i="4"/>
  <c r="D1032" i="4" s="1"/>
  <c r="J1032" i="4"/>
  <c r="L1032" i="4" s="1"/>
  <c r="B1033" i="4"/>
  <c r="O1033" i="4" s="1"/>
  <c r="C1033" i="4"/>
  <c r="D1033" i="4" s="1"/>
  <c r="J1033" i="4"/>
  <c r="L1033" i="4" s="1"/>
  <c r="B1034" i="4"/>
  <c r="H1034" i="4" s="1"/>
  <c r="C1034" i="4"/>
  <c r="J1034" i="4"/>
  <c r="B1035" i="4"/>
  <c r="H1035" i="4" s="1"/>
  <c r="C1035" i="4"/>
  <c r="J1035" i="4"/>
  <c r="B1036" i="4"/>
  <c r="C1036" i="4"/>
  <c r="D1036" i="4" s="1"/>
  <c r="J1036" i="4"/>
  <c r="L1036" i="4" s="1"/>
  <c r="B1037" i="4"/>
  <c r="O1037" i="4" s="1"/>
  <c r="C1037" i="4"/>
  <c r="D1037" i="4" s="1"/>
  <c r="J1037" i="4"/>
  <c r="L1037" i="4" s="1"/>
  <c r="B1038" i="4"/>
  <c r="O1038" i="4" s="1"/>
  <c r="C1038" i="4"/>
  <c r="D1038" i="4" s="1"/>
  <c r="J1038" i="4"/>
  <c r="B1039" i="4"/>
  <c r="O1039" i="4" s="1"/>
  <c r="C1039" i="4"/>
  <c r="D1039" i="4" s="1"/>
  <c r="J1039" i="4"/>
  <c r="B1040" i="4"/>
  <c r="H1040" i="4" s="1"/>
  <c r="C1040" i="4"/>
  <c r="J1040" i="4"/>
  <c r="L1040" i="4" s="1"/>
  <c r="B1041" i="4"/>
  <c r="C1041" i="4"/>
  <c r="J1041" i="4"/>
  <c r="L1041" i="4" s="1"/>
  <c r="B1042" i="4"/>
  <c r="C1042" i="4"/>
  <c r="J1042" i="4"/>
  <c r="B1043" i="4"/>
  <c r="C1043" i="4"/>
  <c r="J1043" i="4"/>
  <c r="L1043" i="4" s="1"/>
  <c r="B1044" i="4"/>
  <c r="C1044" i="4"/>
  <c r="D1044" i="4" s="1"/>
  <c r="J1044" i="4"/>
  <c r="B1045" i="4"/>
  <c r="C1045" i="4"/>
  <c r="J1045" i="4"/>
  <c r="L1045" i="4" s="1"/>
  <c r="B1046" i="4"/>
  <c r="C1046" i="4"/>
  <c r="J1046" i="4"/>
  <c r="B1047" i="4"/>
  <c r="O1047" i="4" s="1"/>
  <c r="C1047" i="4"/>
  <c r="J1047" i="4"/>
  <c r="L1047" i="4" s="1"/>
  <c r="B1048" i="4"/>
  <c r="H1048" i="4" s="1"/>
  <c r="C1048" i="4"/>
  <c r="J1048" i="4"/>
  <c r="L1048" i="4" s="1"/>
  <c r="B1049" i="4"/>
  <c r="O1049" i="4" s="1"/>
  <c r="C1049" i="4"/>
  <c r="D1049" i="4" s="1"/>
  <c r="J1049" i="4"/>
  <c r="B1050" i="4"/>
  <c r="O1050" i="4" s="1"/>
  <c r="C1050" i="4"/>
  <c r="D1050" i="4" s="1"/>
  <c r="J1050" i="4"/>
  <c r="B1051" i="4"/>
  <c r="H1051" i="4" s="1"/>
  <c r="C1051" i="4"/>
  <c r="D1051" i="4" s="1"/>
  <c r="J1051" i="4"/>
  <c r="B1052" i="4"/>
  <c r="H1052" i="4" s="1"/>
  <c r="C1052" i="4"/>
  <c r="D1052" i="4" s="1"/>
  <c r="J1052" i="4"/>
  <c r="L1052" i="4" s="1"/>
  <c r="B1053" i="4"/>
  <c r="O1053" i="4" s="1"/>
  <c r="C1053" i="4"/>
  <c r="J1053" i="4"/>
  <c r="L1053" i="4" s="1"/>
  <c r="B1054" i="4"/>
  <c r="H1054" i="4" s="1"/>
  <c r="C1054" i="4"/>
  <c r="J1054" i="4"/>
  <c r="B1055" i="4"/>
  <c r="O1055" i="4" s="1"/>
  <c r="C1055" i="4"/>
  <c r="D1055" i="4" s="1"/>
  <c r="J1055" i="4"/>
  <c r="B1056" i="4"/>
  <c r="C1056" i="4"/>
  <c r="D1056" i="4" s="1"/>
  <c r="J1056" i="4"/>
  <c r="L1056" i="4" s="1"/>
  <c r="B1057" i="4"/>
  <c r="C1057" i="4"/>
  <c r="J1057" i="4"/>
  <c r="B1058" i="4"/>
  <c r="C1058" i="4"/>
  <c r="J1058" i="4"/>
  <c r="B1059" i="4"/>
  <c r="O1059" i="4" s="1"/>
  <c r="C1059" i="4"/>
  <c r="J1059" i="4"/>
  <c r="L1059" i="4" s="1"/>
  <c r="B1060" i="4"/>
  <c r="O1060" i="4" s="1"/>
  <c r="C1060" i="4"/>
  <c r="D1060" i="4" s="1"/>
  <c r="J1060" i="4"/>
  <c r="L1060" i="4" s="1"/>
  <c r="B1061" i="4"/>
  <c r="C1061" i="4"/>
  <c r="J1061" i="4"/>
  <c r="L1061" i="4" s="1"/>
  <c r="B1062" i="4"/>
  <c r="C1062" i="4"/>
  <c r="J1062" i="4"/>
  <c r="L1062" i="4" s="1"/>
  <c r="B1063" i="4"/>
  <c r="O1063" i="4" s="1"/>
  <c r="C1063" i="4"/>
  <c r="J1063" i="4"/>
  <c r="B1064" i="4"/>
  <c r="H1064" i="4" s="1"/>
  <c r="C1064" i="4"/>
  <c r="J1064" i="4"/>
  <c r="L1064" i="4" s="1"/>
  <c r="B1065" i="4"/>
  <c r="O1065" i="4" s="1"/>
  <c r="C1065" i="4"/>
  <c r="D1065" i="4" s="1"/>
  <c r="E1065" i="4" s="1"/>
  <c r="J1065" i="4"/>
  <c r="L1065" i="4" s="1"/>
  <c r="B1066" i="4"/>
  <c r="O1066" i="4" s="1"/>
  <c r="C1066" i="4"/>
  <c r="J1066" i="4"/>
  <c r="B1067" i="4"/>
  <c r="O1067" i="4" s="1"/>
  <c r="C1067" i="4"/>
  <c r="D1067" i="4" s="1"/>
  <c r="J1067" i="4"/>
  <c r="L1067" i="4" s="1"/>
  <c r="B1068" i="4"/>
  <c r="C1068" i="4"/>
  <c r="J1068" i="4"/>
  <c r="B1069" i="4"/>
  <c r="O1069" i="4" s="1"/>
  <c r="C1069" i="4"/>
  <c r="D1069" i="4" s="1"/>
  <c r="J1069" i="4"/>
  <c r="B1070" i="4"/>
  <c r="H1070" i="4" s="1"/>
  <c r="C1070" i="4"/>
  <c r="D1070" i="4" s="1"/>
  <c r="J1070" i="4"/>
  <c r="B1071" i="4"/>
  <c r="O1071" i="4" s="1"/>
  <c r="C1071" i="4"/>
  <c r="D1071" i="4" s="1"/>
  <c r="J1071" i="4"/>
  <c r="B1072" i="4"/>
  <c r="C1072" i="4"/>
  <c r="D1072" i="4" s="1"/>
  <c r="J1072" i="4"/>
  <c r="L1072" i="4" s="1"/>
  <c r="B1073" i="4"/>
  <c r="C1073" i="4"/>
  <c r="D1073" i="4" s="1"/>
  <c r="J1073" i="4"/>
  <c r="L1073" i="4" s="1"/>
  <c r="B1074" i="4"/>
  <c r="C1074" i="4"/>
  <c r="J1074" i="4"/>
  <c r="B1075" i="4"/>
  <c r="H1075" i="4" s="1"/>
  <c r="C1075" i="4"/>
  <c r="J1075" i="4"/>
  <c r="B1076" i="4"/>
  <c r="H1076" i="4" s="1"/>
  <c r="C1076" i="4"/>
  <c r="J1076" i="4"/>
  <c r="L1076" i="4" s="1"/>
  <c r="B1077" i="4"/>
  <c r="C1077" i="4"/>
  <c r="J1077" i="4"/>
  <c r="L1077" i="4" s="1"/>
  <c r="B1078" i="4"/>
  <c r="O1078" i="4" s="1"/>
  <c r="C1078" i="4"/>
  <c r="D1078" i="4" s="1"/>
  <c r="E1078" i="4" s="1"/>
  <c r="J1078" i="4"/>
  <c r="B1079" i="4"/>
  <c r="O1079" i="4" s="1"/>
  <c r="C1079" i="4"/>
  <c r="D1079" i="4" s="1"/>
  <c r="E1079" i="4" s="1"/>
  <c r="J1079" i="4"/>
  <c r="L1079" i="4" s="1"/>
  <c r="B1080" i="4"/>
  <c r="C1080" i="4"/>
  <c r="D1080" i="4" s="1"/>
  <c r="J1080" i="4"/>
  <c r="L1080" i="4" s="1"/>
  <c r="B1081" i="4"/>
  <c r="O1081" i="4" s="1"/>
  <c r="C1081" i="4"/>
  <c r="D1081" i="4" s="1"/>
  <c r="J1081" i="4"/>
  <c r="B1082" i="4"/>
  <c r="O1082" i="4" s="1"/>
  <c r="C1082" i="4"/>
  <c r="D1082" i="4" s="1"/>
  <c r="J1082" i="4"/>
  <c r="B1083" i="4"/>
  <c r="C1083" i="4"/>
  <c r="D1083" i="4" s="1"/>
  <c r="E1083" i="4" s="1"/>
  <c r="J1083" i="4"/>
  <c r="B1084" i="4"/>
  <c r="H1084" i="4" s="1"/>
  <c r="C1084" i="4"/>
  <c r="J1084" i="4"/>
  <c r="L1084" i="4" s="1"/>
  <c r="B1085" i="4"/>
  <c r="C1085" i="4"/>
  <c r="D1085" i="4" s="1"/>
  <c r="J1085" i="4"/>
  <c r="L1085" i="4" s="1"/>
  <c r="B1086" i="4"/>
  <c r="C1086" i="4"/>
  <c r="J1086" i="4"/>
  <c r="B1087" i="4"/>
  <c r="O1087" i="4" s="1"/>
  <c r="C1087" i="4"/>
  <c r="D1087" i="4" s="1"/>
  <c r="J1087" i="4"/>
  <c r="B1088" i="4"/>
  <c r="C1088" i="4"/>
  <c r="J1088" i="4"/>
  <c r="L1088" i="4" s="1"/>
  <c r="B1089" i="4"/>
  <c r="O1089" i="4" s="1"/>
  <c r="C1089" i="4"/>
  <c r="D1089" i="4" s="1"/>
  <c r="J1089" i="4"/>
  <c r="B1090" i="4"/>
  <c r="O1090" i="4" s="1"/>
  <c r="C1090" i="4"/>
  <c r="D1090" i="4" s="1"/>
  <c r="J1090" i="4"/>
  <c r="L1090" i="4" s="1"/>
  <c r="B1091" i="4"/>
  <c r="H1091" i="4" s="1"/>
  <c r="C1091" i="4"/>
  <c r="J1091" i="4"/>
  <c r="L1091" i="4" s="1"/>
  <c r="B1092" i="4"/>
  <c r="C1092" i="4"/>
  <c r="J1092" i="4"/>
  <c r="L1092" i="4" s="1"/>
  <c r="B1093" i="4"/>
  <c r="O1093" i="4" s="1"/>
  <c r="C1093" i="4"/>
  <c r="D1093" i="4" s="1"/>
  <c r="J1093" i="4"/>
  <c r="L1093" i="4" s="1"/>
  <c r="B1094" i="4"/>
  <c r="H1094" i="4" s="1"/>
  <c r="C1094" i="4"/>
  <c r="D1094" i="4" s="1"/>
  <c r="J1094" i="4"/>
  <c r="B1095" i="4"/>
  <c r="H1095" i="4" s="1"/>
  <c r="C1095" i="4"/>
  <c r="D1095" i="4" s="1"/>
  <c r="J1095" i="4"/>
  <c r="L1095" i="4" s="1"/>
  <c r="B1096" i="4"/>
  <c r="O1096" i="4" s="1"/>
  <c r="C1096" i="4"/>
  <c r="D1096" i="4" s="1"/>
  <c r="J1096" i="4"/>
  <c r="B1097" i="4"/>
  <c r="C1097" i="4"/>
  <c r="J1097" i="4"/>
  <c r="L1097" i="4" s="1"/>
  <c r="B1098" i="4"/>
  <c r="C1098" i="4"/>
  <c r="J1098" i="4"/>
  <c r="B1099" i="4"/>
  <c r="C1099" i="4"/>
  <c r="J1099" i="4"/>
  <c r="B1100" i="4"/>
  <c r="O1100" i="4" s="1"/>
  <c r="C1100" i="4"/>
  <c r="J1100" i="4"/>
  <c r="L1100" i="4" s="1"/>
  <c r="B1101" i="4"/>
  <c r="C1101" i="4"/>
  <c r="J1101" i="4"/>
  <c r="L1101" i="4" s="1"/>
  <c r="B1102" i="4"/>
  <c r="C1102" i="4"/>
  <c r="J1102" i="4"/>
  <c r="B1103" i="4"/>
  <c r="C1103" i="4"/>
  <c r="D1103" i="4" s="1"/>
  <c r="E1103" i="4" s="1"/>
  <c r="J1103" i="4"/>
  <c r="L1103" i="4" s="1"/>
  <c r="B1104" i="4"/>
  <c r="C1104" i="4"/>
  <c r="J1104" i="4"/>
  <c r="L1104" i="4" s="1"/>
  <c r="B1105" i="4"/>
  <c r="C1105" i="4"/>
  <c r="J1105" i="4"/>
  <c r="L1105" i="4" s="1"/>
  <c r="B1106" i="4"/>
  <c r="C1106" i="4"/>
  <c r="D1106" i="4" s="1"/>
  <c r="J1106" i="4"/>
  <c r="B1107" i="4"/>
  <c r="H1107" i="4" s="1"/>
  <c r="C1107" i="4"/>
  <c r="D1107" i="4" s="1"/>
  <c r="E1107" i="4" s="1"/>
  <c r="J1107" i="4"/>
  <c r="B1108" i="4"/>
  <c r="H1108" i="4" s="1"/>
  <c r="C1108" i="4"/>
  <c r="J1108" i="4"/>
  <c r="L1108" i="4" s="1"/>
  <c r="B1109" i="4"/>
  <c r="O1109" i="4" s="1"/>
  <c r="C1109" i="4"/>
  <c r="J1109" i="4"/>
  <c r="B1110" i="4"/>
  <c r="H1110" i="4" s="1"/>
  <c r="C1110" i="4"/>
  <c r="D1110" i="4" s="1"/>
  <c r="J1110" i="4"/>
  <c r="L1110" i="4" s="1"/>
  <c r="B1111" i="4"/>
  <c r="H1111" i="4" s="1"/>
  <c r="C1111" i="4"/>
  <c r="J1111" i="4"/>
  <c r="B1112" i="4"/>
  <c r="O1112" i="4" s="1"/>
  <c r="C1112" i="4"/>
  <c r="D1112" i="4" s="1"/>
  <c r="J1112" i="4"/>
  <c r="L1112" i="4" s="1"/>
  <c r="B1113" i="4"/>
  <c r="C1113" i="4"/>
  <c r="J1113" i="4"/>
  <c r="L1113" i="4" s="1"/>
  <c r="B1114" i="4"/>
  <c r="C1114" i="4"/>
  <c r="J1114" i="4"/>
  <c r="B1115" i="4"/>
  <c r="C1115" i="4"/>
  <c r="J1115" i="4"/>
  <c r="L1115" i="4" s="1"/>
  <c r="B1116" i="4"/>
  <c r="C1116" i="4"/>
  <c r="D1116" i="4" s="1"/>
  <c r="J1116" i="4"/>
  <c r="L1116" i="4" s="1"/>
  <c r="B1117" i="4"/>
  <c r="C1117" i="4"/>
  <c r="J1117" i="4"/>
  <c r="B1118" i="4"/>
  <c r="C1118" i="4"/>
  <c r="D1118" i="4" s="1"/>
  <c r="E1118" i="4" s="1"/>
  <c r="J1118" i="4"/>
  <c r="B1119" i="4"/>
  <c r="C1119" i="4"/>
  <c r="J1119" i="4"/>
  <c r="L1119" i="4" s="1"/>
  <c r="B1120" i="4"/>
  <c r="H1120" i="4" s="1"/>
  <c r="C1120" i="4"/>
  <c r="J1120" i="4"/>
  <c r="B1121" i="4"/>
  <c r="O1121" i="4" s="1"/>
  <c r="C1121" i="4"/>
  <c r="D1121" i="4" s="1"/>
  <c r="J1121" i="4"/>
  <c r="B1122" i="4"/>
  <c r="O1122" i="4" s="1"/>
  <c r="C1122" i="4"/>
  <c r="J1122" i="4"/>
  <c r="B1123" i="4"/>
  <c r="H1123" i="4" s="1"/>
  <c r="C1123" i="4"/>
  <c r="J1123" i="4"/>
  <c r="B1124" i="4"/>
  <c r="O1124" i="4" s="1"/>
  <c r="C1124" i="4"/>
  <c r="D1124" i="4" s="1"/>
  <c r="J1124" i="4"/>
  <c r="L1124" i="4" s="1"/>
  <c r="B1125" i="4"/>
  <c r="O1125" i="4" s="1"/>
  <c r="C1125" i="4"/>
  <c r="D1125" i="4" s="1"/>
  <c r="J1125" i="4"/>
  <c r="L1125" i="4" s="1"/>
  <c r="B1126" i="4"/>
  <c r="H1126" i="4" s="1"/>
  <c r="C1126" i="4"/>
  <c r="J1126" i="4"/>
  <c r="B1127" i="4"/>
  <c r="H1127" i="4" s="1"/>
  <c r="C1127" i="4"/>
  <c r="D1127" i="4" s="1"/>
  <c r="E1127" i="4" s="1"/>
  <c r="J1127" i="4"/>
  <c r="L1127" i="4" s="1"/>
  <c r="B1128" i="4"/>
  <c r="C1128" i="4"/>
  <c r="J1128" i="4"/>
  <c r="L1128" i="4" s="1"/>
  <c r="B1129" i="4"/>
  <c r="O1129" i="4" s="1"/>
  <c r="C1129" i="4"/>
  <c r="J1129" i="4"/>
  <c r="B1130" i="4"/>
  <c r="O1130" i="4" s="1"/>
  <c r="C1130" i="4"/>
  <c r="D1130" i="4" s="1"/>
  <c r="E1130" i="4" s="1"/>
  <c r="J1130" i="4"/>
  <c r="B1131" i="4"/>
  <c r="C1131" i="4"/>
  <c r="J1131" i="4"/>
  <c r="L1131" i="4" s="1"/>
  <c r="B1132" i="4"/>
  <c r="O1132" i="4" s="1"/>
  <c r="C1132" i="4"/>
  <c r="D1132" i="4" s="1"/>
  <c r="J1132" i="4"/>
  <c r="B1133" i="4"/>
  <c r="C1133" i="4"/>
  <c r="J1133" i="4"/>
  <c r="B1134" i="4"/>
  <c r="O1134" i="4" s="1"/>
  <c r="C1134" i="4"/>
  <c r="D1134" i="4" s="1"/>
  <c r="J1134" i="4"/>
  <c r="L1134" i="4" s="1"/>
  <c r="B1135" i="4"/>
  <c r="O1135" i="4" s="1"/>
  <c r="C1135" i="4"/>
  <c r="J1135" i="4"/>
  <c r="B1136" i="4"/>
  <c r="H1136" i="4" s="1"/>
  <c r="C1136" i="4"/>
  <c r="D1136" i="4" s="1"/>
  <c r="J1136" i="4"/>
  <c r="B1137" i="4"/>
  <c r="C1137" i="4"/>
  <c r="D1137" i="4" s="1"/>
  <c r="E1137" i="4" s="1"/>
  <c r="J1137" i="4"/>
  <c r="L1137" i="4" s="1"/>
  <c r="B1138" i="4"/>
  <c r="O1138" i="4" s="1"/>
  <c r="C1138" i="4"/>
  <c r="D1138" i="4" s="1"/>
  <c r="E1138" i="4" s="1"/>
  <c r="J1138" i="4"/>
  <c r="B1139" i="4"/>
  <c r="O1139" i="4" s="1"/>
  <c r="C1139" i="4"/>
  <c r="D1139" i="4" s="1"/>
  <c r="J1139" i="4"/>
  <c r="L1139" i="4" s="1"/>
  <c r="B1140" i="4"/>
  <c r="C1140" i="4"/>
  <c r="D1140" i="4" s="1"/>
  <c r="J1140" i="4"/>
  <c r="L1140" i="4" s="1"/>
  <c r="B1141" i="4"/>
  <c r="C1141" i="4"/>
  <c r="J1141" i="4"/>
  <c r="L1141" i="4" s="1"/>
  <c r="B1142" i="4"/>
  <c r="O1142" i="4" s="1"/>
  <c r="C1142" i="4"/>
  <c r="D1142" i="4" s="1"/>
  <c r="J1142" i="4"/>
  <c r="B1143" i="4"/>
  <c r="H1143" i="4" s="1"/>
  <c r="C1143" i="4"/>
  <c r="J1143" i="4"/>
  <c r="L1143" i="4" s="1"/>
  <c r="B1144" i="4"/>
  <c r="C1144" i="4"/>
  <c r="D1144" i="4" s="1"/>
  <c r="J1144" i="4"/>
  <c r="B1145" i="4"/>
  <c r="O1145" i="4" s="1"/>
  <c r="C1145" i="4"/>
  <c r="J1145" i="4"/>
  <c r="L1145" i="4" s="1"/>
  <c r="B1146" i="4"/>
  <c r="C1146" i="4"/>
  <c r="D1146" i="4" s="1"/>
  <c r="J1146" i="4"/>
  <c r="B1147" i="4"/>
  <c r="H1147" i="4" s="1"/>
  <c r="C1147" i="4"/>
  <c r="J1147" i="4"/>
  <c r="B1148" i="4"/>
  <c r="H1148" i="4" s="1"/>
  <c r="C1148" i="4"/>
  <c r="J1148" i="4"/>
  <c r="L1148" i="4" s="1"/>
  <c r="B1149" i="4"/>
  <c r="H1149" i="4" s="1"/>
  <c r="C1149" i="4"/>
  <c r="J1149" i="4"/>
  <c r="B1150" i="4"/>
  <c r="O1150" i="4" s="1"/>
  <c r="C1150" i="4"/>
  <c r="D1150" i="4" s="1"/>
  <c r="J1150" i="4"/>
  <c r="B1151" i="4"/>
  <c r="O1151" i="4" s="1"/>
  <c r="C1151" i="4"/>
  <c r="D1151" i="4" s="1"/>
  <c r="J1151" i="4"/>
  <c r="L1151" i="4" s="1"/>
  <c r="B1152" i="4"/>
  <c r="O1152" i="4" s="1"/>
  <c r="C1152" i="4"/>
  <c r="J1152" i="4"/>
  <c r="L1152" i="4" s="1"/>
  <c r="B1153" i="4"/>
  <c r="C1153" i="4"/>
  <c r="D1153" i="4" s="1"/>
  <c r="E1153" i="4" s="1"/>
  <c r="J1153" i="4"/>
  <c r="L1153" i="4" s="1"/>
  <c r="B1154" i="4"/>
  <c r="H1154" i="4" s="1"/>
  <c r="C1154" i="4"/>
  <c r="J1154" i="4"/>
  <c r="L1154" i="4" s="1"/>
  <c r="B1155" i="4"/>
  <c r="C1155" i="4"/>
  <c r="J1155" i="4"/>
  <c r="L1155" i="4" s="1"/>
  <c r="B1156" i="4"/>
  <c r="O1156" i="4" s="1"/>
  <c r="C1156" i="4"/>
  <c r="D1156" i="4" s="1"/>
  <c r="J1156" i="4"/>
  <c r="L1156" i="4" s="1"/>
  <c r="B1157" i="4"/>
  <c r="C1157" i="4"/>
  <c r="J1157" i="4"/>
  <c r="B1158" i="4"/>
  <c r="O1158" i="4" s="1"/>
  <c r="C1158" i="4"/>
  <c r="D1158" i="4" s="1"/>
  <c r="J1158" i="4"/>
  <c r="B1159" i="4"/>
  <c r="C1159" i="4"/>
  <c r="D1159" i="4" s="1"/>
  <c r="J1159" i="4"/>
  <c r="B1160" i="4"/>
  <c r="C1160" i="4"/>
  <c r="J1160" i="4"/>
  <c r="B1161" i="4"/>
  <c r="C1161" i="4"/>
  <c r="D1161" i="4" s="1"/>
  <c r="J1161" i="4"/>
  <c r="B1162" i="4"/>
  <c r="H1162" i="4" s="1"/>
  <c r="C1162" i="4"/>
  <c r="J1162" i="4"/>
  <c r="B1163" i="4"/>
  <c r="H1163" i="4" s="1"/>
  <c r="C1163" i="4"/>
  <c r="D1163" i="4" s="1"/>
  <c r="E1163" i="4" s="1"/>
  <c r="J1163" i="4"/>
  <c r="L1163" i="4" s="1"/>
  <c r="B1164" i="4"/>
  <c r="C1164" i="4"/>
  <c r="J1164" i="4"/>
  <c r="L1164" i="4" s="1"/>
  <c r="B1165" i="4"/>
  <c r="O1165" i="4" s="1"/>
  <c r="C1165" i="4"/>
  <c r="J1165" i="4"/>
  <c r="B1166" i="4"/>
  <c r="H1166" i="4" s="1"/>
  <c r="C1166" i="4"/>
  <c r="D1166" i="4" s="1"/>
  <c r="J1166" i="4"/>
  <c r="B1167" i="4"/>
  <c r="H1167" i="4" s="1"/>
  <c r="C1167" i="4"/>
  <c r="D1167" i="4" s="1"/>
  <c r="E1167" i="4" s="1"/>
  <c r="J1167" i="4"/>
  <c r="L1167" i="4" s="1"/>
  <c r="B1168" i="4"/>
  <c r="O1168" i="4" s="1"/>
  <c r="C1168" i="4"/>
  <c r="J1168" i="4"/>
  <c r="L1168" i="4" s="1"/>
  <c r="B1169" i="4"/>
  <c r="C1169" i="4"/>
  <c r="J1169" i="4"/>
  <c r="L1169" i="4" s="1"/>
  <c r="B1170" i="4"/>
  <c r="H1170" i="4" s="1"/>
  <c r="C1170" i="4"/>
  <c r="D1170" i="4" s="1"/>
  <c r="J1170" i="4"/>
  <c r="B1171" i="4"/>
  <c r="O1171" i="4" s="1"/>
  <c r="C1171" i="4"/>
  <c r="J1171" i="4"/>
  <c r="L1171" i="4" s="1"/>
  <c r="B1172" i="4"/>
  <c r="C1172" i="4"/>
  <c r="J1172" i="4"/>
  <c r="B1173" i="4"/>
  <c r="O1173" i="4" s="1"/>
  <c r="C1173" i="4"/>
  <c r="D1173" i="4" s="1"/>
  <c r="E1173" i="4" s="1"/>
  <c r="J1173" i="4"/>
  <c r="L1173" i="4" s="1"/>
  <c r="B1174" i="4"/>
  <c r="C1174" i="4"/>
  <c r="J1174" i="4"/>
  <c r="B1175" i="4"/>
  <c r="C1175" i="4"/>
  <c r="J1175" i="4"/>
  <c r="L1175" i="4" s="1"/>
  <c r="B1176" i="4"/>
  <c r="C1176" i="4"/>
  <c r="J1176" i="4"/>
  <c r="B1177" i="4"/>
  <c r="C1177" i="4"/>
  <c r="J1177" i="4"/>
  <c r="B1178" i="4"/>
  <c r="O1178" i="4" s="1"/>
  <c r="C1178" i="4"/>
  <c r="D1178" i="4" s="1"/>
  <c r="J1178" i="4"/>
  <c r="L1178" i="4" s="1"/>
  <c r="B1179" i="4"/>
  <c r="C1179" i="4"/>
  <c r="J1179" i="4"/>
  <c r="B1180" i="4"/>
  <c r="O1180" i="4" s="1"/>
  <c r="C1180" i="4"/>
  <c r="D1180" i="4" s="1"/>
  <c r="J1180" i="4"/>
  <c r="L1180" i="4" s="1"/>
  <c r="B1181" i="4"/>
  <c r="O1181" i="4" s="1"/>
  <c r="C1181" i="4"/>
  <c r="J1181" i="4"/>
  <c r="B1182" i="4"/>
  <c r="H1182" i="4" s="1"/>
  <c r="C1182" i="4"/>
  <c r="J1182" i="4"/>
  <c r="B1183" i="4"/>
  <c r="H1183" i="4" s="1"/>
  <c r="C1183" i="4"/>
  <c r="D1183" i="4" s="1"/>
  <c r="J1183" i="4"/>
  <c r="L1183" i="4" s="1"/>
  <c r="B1184" i="4"/>
  <c r="O1184" i="4" s="1"/>
  <c r="C1184" i="4"/>
  <c r="D1184" i="4" s="1"/>
  <c r="J1184" i="4"/>
  <c r="B1185" i="4"/>
  <c r="C1185" i="4"/>
  <c r="J1185" i="4"/>
  <c r="L1185" i="4" s="1"/>
  <c r="B1186" i="4"/>
  <c r="C1186" i="4"/>
  <c r="J1186" i="4"/>
  <c r="B1187" i="4"/>
  <c r="C1187" i="4"/>
  <c r="J1187" i="4"/>
  <c r="L1187" i="4" s="1"/>
  <c r="B1188" i="4"/>
  <c r="O1188" i="4" s="1"/>
  <c r="C1188" i="4"/>
  <c r="J1188" i="4"/>
  <c r="L1188" i="4" s="1"/>
  <c r="B1189" i="4"/>
  <c r="O1189" i="4" s="1"/>
  <c r="C1189" i="4"/>
  <c r="D1189" i="4" s="1"/>
  <c r="J1189" i="4"/>
  <c r="L1189" i="4" s="1"/>
  <c r="B1190" i="4"/>
  <c r="C1190" i="4"/>
  <c r="D1190" i="4" s="1"/>
  <c r="J1190" i="4"/>
  <c r="B1191" i="4"/>
  <c r="H1191" i="4" s="1"/>
  <c r="C1191" i="4"/>
  <c r="J1191" i="4"/>
  <c r="L1191" i="4" s="1"/>
  <c r="B1192" i="4"/>
  <c r="O1192" i="4" s="1"/>
  <c r="C1192" i="4"/>
  <c r="D1192" i="4" s="1"/>
  <c r="J1192" i="4"/>
  <c r="L1192" i="4" s="1"/>
  <c r="B1193" i="4"/>
  <c r="O1193" i="4" s="1"/>
  <c r="C1193" i="4"/>
  <c r="D1193" i="4" s="1"/>
  <c r="J1193" i="4"/>
  <c r="B1194" i="4"/>
  <c r="C1194" i="4"/>
  <c r="J1194" i="4"/>
  <c r="B1195" i="4"/>
  <c r="C1195" i="4"/>
  <c r="J1195" i="4"/>
  <c r="L1195" i="4" s="1"/>
  <c r="B1196" i="4"/>
  <c r="H1196" i="4" s="1"/>
  <c r="C1196" i="4"/>
  <c r="D1196" i="4" s="1"/>
  <c r="J1196" i="4"/>
  <c r="B1197" i="4"/>
  <c r="O1197" i="4" s="1"/>
  <c r="C1197" i="4"/>
  <c r="J1197" i="4"/>
  <c r="L1197" i="4" s="1"/>
  <c r="B1198" i="4"/>
  <c r="H1198" i="4" s="1"/>
  <c r="C1198" i="4"/>
  <c r="D1198" i="4" s="1"/>
  <c r="J1198" i="4"/>
  <c r="B1199" i="4"/>
  <c r="H1199" i="4" s="1"/>
  <c r="C1199" i="4"/>
  <c r="J1199" i="4"/>
  <c r="L1199" i="4" s="1"/>
  <c r="B1200" i="4"/>
  <c r="O1200" i="4" s="1"/>
  <c r="C1200" i="4"/>
  <c r="D1200" i="4" s="1"/>
  <c r="J1200" i="4"/>
  <c r="L1200" i="4" s="1"/>
  <c r="B1201" i="4"/>
  <c r="O1201" i="4" s="1"/>
  <c r="C1201" i="4"/>
  <c r="J1201" i="4"/>
  <c r="L1201" i="4" s="1"/>
  <c r="B1202" i="4"/>
  <c r="C1202" i="4"/>
  <c r="D1202" i="4" s="1"/>
  <c r="E1202" i="4" s="1"/>
  <c r="J1202" i="4"/>
  <c r="B1203" i="4"/>
  <c r="O1203" i="4" s="1"/>
  <c r="C1203" i="4"/>
  <c r="D1203" i="4" s="1"/>
  <c r="E1203" i="4" s="1"/>
  <c r="J1203" i="4"/>
  <c r="L1203" i="4" s="1"/>
  <c r="B1204" i="4"/>
  <c r="O1204" i="4" s="1"/>
  <c r="C1204" i="4"/>
  <c r="J1204" i="4"/>
  <c r="B1205" i="4"/>
  <c r="O1205" i="4" s="1"/>
  <c r="C1205" i="4"/>
  <c r="D1205" i="4" s="1"/>
  <c r="J1205" i="4"/>
  <c r="L1205" i="4" s="1"/>
  <c r="B1206" i="4"/>
  <c r="O1206" i="4" s="1"/>
  <c r="C1206" i="4"/>
  <c r="J1206" i="4"/>
  <c r="B1207" i="4"/>
  <c r="H1207" i="4" s="1"/>
  <c r="C1207" i="4"/>
  <c r="D1207" i="4" s="1"/>
  <c r="J1207" i="4"/>
  <c r="B1208" i="4"/>
  <c r="H1208" i="4" s="1"/>
  <c r="C1208" i="4"/>
  <c r="J1208" i="4"/>
  <c r="B1209" i="4"/>
  <c r="O1209" i="4" s="1"/>
  <c r="C1209" i="4"/>
  <c r="D1209" i="4" s="1"/>
  <c r="J1209" i="4"/>
  <c r="L1209" i="4" s="1"/>
  <c r="B1210" i="4"/>
  <c r="H1210" i="4" s="1"/>
  <c r="C1210" i="4"/>
  <c r="J1210" i="4"/>
  <c r="B1211" i="4"/>
  <c r="O1211" i="4" s="1"/>
  <c r="C1211" i="4"/>
  <c r="D1211" i="4" s="1"/>
  <c r="J1211" i="4"/>
  <c r="L1211" i="4" s="1"/>
  <c r="B1212" i="4"/>
  <c r="O1212" i="4" s="1"/>
  <c r="C1212" i="4"/>
  <c r="J1212" i="4"/>
  <c r="B1213" i="4"/>
  <c r="C1213" i="4"/>
  <c r="J1213" i="4"/>
  <c r="L1213" i="4" s="1"/>
  <c r="B1214" i="4"/>
  <c r="C1214" i="4"/>
  <c r="D1214" i="4" s="1"/>
  <c r="J1214" i="4"/>
  <c r="B1215" i="4"/>
  <c r="O1215" i="4" s="1"/>
  <c r="C1215" i="4"/>
  <c r="J1215" i="4"/>
  <c r="L1215" i="4" s="1"/>
  <c r="B1216" i="4"/>
  <c r="O1216" i="4" s="1"/>
  <c r="C1216" i="4"/>
  <c r="D1216" i="4" s="1"/>
  <c r="J1216" i="4"/>
  <c r="L1216" i="4" s="1"/>
  <c r="B1217" i="4"/>
  <c r="O1217" i="4" s="1"/>
  <c r="C1217" i="4"/>
  <c r="J1217" i="4"/>
  <c r="L1217" i="4" s="1"/>
  <c r="B1218" i="4"/>
  <c r="O1218" i="4" s="1"/>
  <c r="C1218" i="4"/>
  <c r="D1218" i="4" s="1"/>
  <c r="J1218" i="4"/>
  <c r="B1219" i="4"/>
  <c r="H1219" i="4" s="1"/>
  <c r="C1219" i="4"/>
  <c r="J1219" i="4"/>
  <c r="L1219" i="4" s="1"/>
  <c r="B1220" i="4"/>
  <c r="H1220" i="4" s="1"/>
  <c r="C1220" i="4"/>
  <c r="D1220" i="4" s="1"/>
  <c r="E1220" i="4" s="1"/>
  <c r="J1220" i="4"/>
  <c r="B1221" i="4"/>
  <c r="C1221" i="4"/>
  <c r="D1221" i="4" s="1"/>
  <c r="J1221" i="4"/>
  <c r="L1221" i="4" s="1"/>
  <c r="B1222" i="4"/>
  <c r="C1222" i="4"/>
  <c r="J1222" i="4"/>
  <c r="B1223" i="4"/>
  <c r="H1223" i="4" s="1"/>
  <c r="C1223" i="4"/>
  <c r="J1223" i="4"/>
  <c r="B1224" i="4"/>
  <c r="O1224" i="4" s="1"/>
  <c r="C1224" i="4"/>
  <c r="D1224" i="4" s="1"/>
  <c r="J1224" i="4"/>
  <c r="L1224" i="4" s="1"/>
  <c r="B1225" i="4"/>
  <c r="H1225" i="4" s="1"/>
  <c r="C1225" i="4"/>
  <c r="J1225" i="4"/>
  <c r="L1225" i="4" s="1"/>
  <c r="B1226" i="4"/>
  <c r="C1226" i="4"/>
  <c r="D1226" i="4" s="1"/>
  <c r="E1226" i="4" s="1"/>
  <c r="J1226" i="4"/>
  <c r="B1227" i="4"/>
  <c r="C1227" i="4"/>
  <c r="D1227" i="4" s="1"/>
  <c r="E1227" i="4" s="1"/>
  <c r="J1227" i="4"/>
  <c r="L1227" i="4" s="1"/>
  <c r="B1228" i="4"/>
  <c r="C1228" i="4"/>
  <c r="D1228" i="4" s="1"/>
  <c r="J1228" i="4"/>
  <c r="B1229" i="4"/>
  <c r="O1229" i="4" s="1"/>
  <c r="C1229" i="4"/>
  <c r="J1229" i="4"/>
  <c r="L1229" i="4" s="1"/>
  <c r="B1230" i="4"/>
  <c r="O1230" i="4" s="1"/>
  <c r="C1230" i="4"/>
  <c r="D1230" i="4" s="1"/>
  <c r="J1230" i="4"/>
  <c r="B1231" i="4"/>
  <c r="O1231" i="4" s="1"/>
  <c r="C1231" i="4"/>
  <c r="J1231" i="4"/>
  <c r="L1231" i="4" s="1"/>
  <c r="B1232" i="4"/>
  <c r="O1232" i="4" s="1"/>
  <c r="C1232" i="4"/>
  <c r="D1232" i="4" s="1"/>
  <c r="J1232" i="4"/>
  <c r="B1233" i="4"/>
  <c r="C1233" i="4"/>
  <c r="J1233" i="4"/>
  <c r="B1234" i="4"/>
  <c r="H1234" i="4" s="1"/>
  <c r="C1234" i="4"/>
  <c r="J1234" i="4"/>
  <c r="B1235" i="4"/>
  <c r="H1235" i="4" s="1"/>
  <c r="C1235" i="4"/>
  <c r="J1235" i="4"/>
  <c r="L1235" i="4" s="1"/>
  <c r="B1236" i="4"/>
  <c r="H1236" i="4" s="1"/>
  <c r="C1236" i="4"/>
  <c r="D1236" i="4" s="1"/>
  <c r="J1236" i="4"/>
  <c r="L1236" i="4" s="1"/>
  <c r="B1237" i="4"/>
  <c r="O1237" i="4" s="1"/>
  <c r="C1237" i="4"/>
  <c r="D1237" i="4" s="1"/>
  <c r="J1237" i="4"/>
  <c r="B1238" i="4"/>
  <c r="O1238" i="4" s="1"/>
  <c r="C1238" i="4"/>
  <c r="D1238" i="4" s="1"/>
  <c r="J1238" i="4"/>
  <c r="B1239" i="4"/>
  <c r="O1239" i="4" s="1"/>
  <c r="C1239" i="4"/>
  <c r="J1239" i="4"/>
  <c r="L1239" i="4" s="1"/>
  <c r="B1240" i="4"/>
  <c r="C1240" i="4"/>
  <c r="J1240" i="4"/>
  <c r="L1240" i="4" s="1"/>
  <c r="B1241" i="4"/>
  <c r="O1241" i="4" s="1"/>
  <c r="C1241" i="4"/>
  <c r="D1241" i="4" s="1"/>
  <c r="J1241" i="4"/>
  <c r="L1241" i="4" s="1"/>
  <c r="B1242" i="4"/>
  <c r="C1242" i="4"/>
  <c r="D1242" i="4" s="1"/>
  <c r="J1242" i="4"/>
  <c r="B1243" i="4"/>
  <c r="C1243" i="4"/>
  <c r="J1243" i="4"/>
  <c r="L1243" i="4" s="1"/>
  <c r="B1244" i="4"/>
  <c r="O1244" i="4" s="1"/>
  <c r="C1244" i="4"/>
  <c r="D1244" i="4" s="1"/>
  <c r="J1244" i="4"/>
  <c r="B1245" i="4"/>
  <c r="C1245" i="4"/>
  <c r="J1245" i="4"/>
  <c r="B1246" i="4"/>
  <c r="C1246" i="4"/>
  <c r="J1246" i="4"/>
  <c r="B1247" i="4"/>
  <c r="C1247" i="4"/>
  <c r="D1247" i="4" s="1"/>
  <c r="E1247" i="4" s="1"/>
  <c r="J1247" i="4"/>
  <c r="L1247" i="4" s="1"/>
  <c r="B1248" i="4"/>
  <c r="C1248" i="4"/>
  <c r="D1248" i="4" s="1"/>
  <c r="J1248" i="4"/>
  <c r="B1249" i="4"/>
  <c r="H1249" i="4" s="1"/>
  <c r="C1249" i="4"/>
  <c r="J1249" i="4"/>
  <c r="L1249" i="4" s="1"/>
  <c r="B1250" i="4"/>
  <c r="C1250" i="4"/>
  <c r="D1250" i="4" s="1"/>
  <c r="J1250" i="4"/>
  <c r="B1251" i="4"/>
  <c r="O1251" i="4" s="1"/>
  <c r="C1251" i="4"/>
  <c r="D1251" i="4" s="1"/>
  <c r="E1251" i="4" s="1"/>
  <c r="J1251" i="4"/>
  <c r="B1252" i="4"/>
  <c r="O1252" i="4" s="1"/>
  <c r="C1252" i="4"/>
  <c r="J1252" i="4"/>
  <c r="L1252" i="4" s="1"/>
  <c r="B1253" i="4"/>
  <c r="H1253" i="4" s="1"/>
  <c r="C1253" i="4"/>
  <c r="J1253" i="4"/>
  <c r="L1253" i="4" s="1"/>
  <c r="B1254" i="4"/>
  <c r="O1254" i="4" s="1"/>
  <c r="C1254" i="4"/>
  <c r="J1254" i="4"/>
  <c r="B1255" i="4"/>
  <c r="H1255" i="4" s="1"/>
  <c r="C1255" i="4"/>
  <c r="D1255" i="4" s="1"/>
  <c r="J1255" i="4"/>
  <c r="L1255" i="4" s="1"/>
  <c r="B1256" i="4"/>
  <c r="O1256" i="4" s="1"/>
  <c r="C1256" i="4"/>
  <c r="D1256" i="4" s="1"/>
  <c r="J1256" i="4"/>
  <c r="B1257" i="4"/>
  <c r="C1257" i="4"/>
  <c r="D1257" i="4" s="1"/>
  <c r="J1257" i="4"/>
  <c r="L1257" i="4" s="1"/>
  <c r="B1258" i="4"/>
  <c r="H1258" i="4" s="1"/>
  <c r="C1258" i="4"/>
  <c r="J1258" i="4"/>
  <c r="B1259" i="4"/>
  <c r="O1259" i="4" s="1"/>
  <c r="C1259" i="4"/>
  <c r="J1259" i="4"/>
  <c r="L1259" i="4" s="1"/>
  <c r="B1260" i="4"/>
  <c r="O1260" i="4" s="1"/>
  <c r="C1260" i="4"/>
  <c r="D1260" i="4" s="1"/>
  <c r="J1260" i="4"/>
  <c r="L1260" i="4" s="1"/>
  <c r="B1261" i="4"/>
  <c r="O1261" i="4" s="1"/>
  <c r="C1261" i="4"/>
  <c r="J1261" i="4"/>
  <c r="L1261" i="4" s="1"/>
  <c r="B1262" i="4"/>
  <c r="C1262" i="4"/>
  <c r="D1262" i="4" s="1"/>
  <c r="E1262" i="4" s="1"/>
  <c r="J1262" i="4"/>
  <c r="B1263" i="4"/>
  <c r="C1263" i="4"/>
  <c r="J1263" i="4"/>
  <c r="L1263" i="4" s="1"/>
  <c r="B1264" i="4"/>
  <c r="O1264" i="4" s="1"/>
  <c r="C1264" i="4"/>
  <c r="D1264" i="4" s="1"/>
  <c r="J1264" i="4"/>
  <c r="L1264" i="4" s="1"/>
  <c r="B1265" i="4"/>
  <c r="O1265" i="4" s="1"/>
  <c r="C1265" i="4"/>
  <c r="D1265" i="4" s="1"/>
  <c r="J1265" i="4"/>
  <c r="B1266" i="4"/>
  <c r="O1266" i="4" s="1"/>
  <c r="C1266" i="4"/>
  <c r="D1266" i="4" s="1"/>
  <c r="J1266" i="4"/>
  <c r="B1267" i="4"/>
  <c r="H1267" i="4" s="1"/>
  <c r="C1267" i="4"/>
  <c r="D1267" i="4" s="1"/>
  <c r="J1267" i="4"/>
  <c r="L1267" i="4" s="1"/>
  <c r="B1268" i="4"/>
  <c r="O1268" i="4" s="1"/>
  <c r="C1268" i="4"/>
  <c r="D1268" i="4" s="1"/>
  <c r="J1268" i="4"/>
  <c r="B1269" i="4"/>
  <c r="O1269" i="4" s="1"/>
  <c r="C1269" i="4"/>
  <c r="D1269" i="4" s="1"/>
  <c r="J1269" i="4"/>
  <c r="L1269" i="4" s="1"/>
  <c r="B1270" i="4"/>
  <c r="H1270" i="4" s="1"/>
  <c r="C1270" i="4"/>
  <c r="J1270" i="4"/>
  <c r="B1271" i="4"/>
  <c r="H1271" i="4" s="1"/>
  <c r="C1271" i="4"/>
  <c r="J1271" i="4"/>
  <c r="L1271" i="4" s="1"/>
  <c r="B1272" i="4"/>
  <c r="O1272" i="4" s="1"/>
  <c r="C1272" i="4"/>
  <c r="D1272" i="4" s="1"/>
  <c r="J1272" i="4"/>
  <c r="L1272" i="4" s="1"/>
  <c r="B1273" i="4"/>
  <c r="O1273" i="4" s="1"/>
  <c r="C1273" i="4"/>
  <c r="J1273" i="4"/>
  <c r="L1273" i="4" s="1"/>
  <c r="B1274" i="4"/>
  <c r="C1274" i="4"/>
  <c r="D1274" i="4" s="1"/>
  <c r="J1274" i="4"/>
  <c r="B1275" i="4"/>
  <c r="C1275" i="4"/>
  <c r="D1275" i="4" s="1"/>
  <c r="J1275" i="4"/>
  <c r="L1275" i="4" s="1"/>
  <c r="B1276" i="4"/>
  <c r="O1276" i="4" s="1"/>
  <c r="C1276" i="4"/>
  <c r="D1276" i="4" s="1"/>
  <c r="J1276" i="4"/>
  <c r="B1277" i="4"/>
  <c r="O1277" i="4" s="1"/>
  <c r="C1277" i="4"/>
  <c r="J1277" i="4"/>
  <c r="L1277" i="4" s="1"/>
  <c r="B1278" i="4"/>
  <c r="C1278" i="4"/>
  <c r="J1278" i="4"/>
  <c r="L1278" i="4" s="1"/>
  <c r="B1279" i="4"/>
  <c r="O1279" i="4" s="1"/>
  <c r="C1279" i="4"/>
  <c r="D1279" i="4" s="1"/>
  <c r="J1279" i="4"/>
  <c r="B1280" i="4"/>
  <c r="O1280" i="4" s="1"/>
  <c r="C1280" i="4"/>
  <c r="D1280" i="4" s="1"/>
  <c r="J1280" i="4"/>
  <c r="B1281" i="4"/>
  <c r="C1281" i="4"/>
  <c r="D1281" i="4" s="1"/>
  <c r="J1281" i="4"/>
  <c r="B1282" i="4"/>
  <c r="H1282" i="4" s="1"/>
  <c r="C1282" i="4"/>
  <c r="J1282" i="4"/>
  <c r="B1283" i="4"/>
  <c r="O1283" i="4" s="1"/>
  <c r="C1283" i="4"/>
  <c r="D1283" i="4" s="1"/>
  <c r="J1283" i="4"/>
  <c r="L1283" i="4" s="1"/>
  <c r="B1284" i="4"/>
  <c r="H1284" i="4" s="1"/>
  <c r="C1284" i="4"/>
  <c r="J1284" i="4"/>
  <c r="L1284" i="4" s="1"/>
  <c r="B1285" i="4"/>
  <c r="O1285" i="4" s="1"/>
  <c r="C1285" i="4"/>
  <c r="J1285" i="4"/>
  <c r="B1286" i="4"/>
  <c r="O1286" i="4" s="1"/>
  <c r="C1286" i="4"/>
  <c r="D1286" i="4" s="1"/>
  <c r="J1286" i="4"/>
  <c r="B1287" i="4"/>
  <c r="C1287" i="4"/>
  <c r="D1287" i="4" s="1"/>
  <c r="E1287" i="4" s="1"/>
  <c r="J1287" i="4"/>
  <c r="L1287" i="4" s="1"/>
  <c r="B1288" i="4"/>
  <c r="C1288" i="4"/>
  <c r="J1288" i="4"/>
  <c r="L1288" i="4" s="1"/>
  <c r="B1289" i="4"/>
  <c r="O1289" i="4" s="1"/>
  <c r="C1289" i="4"/>
  <c r="J1289" i="4"/>
  <c r="L1289" i="4" s="1"/>
  <c r="B1290" i="4"/>
  <c r="H1290" i="4" s="1"/>
  <c r="C1290" i="4"/>
  <c r="D1290" i="4" s="1"/>
  <c r="E1290" i="4" s="1"/>
  <c r="J1290" i="4"/>
  <c r="B1291" i="4"/>
  <c r="H1291" i="4" s="1"/>
  <c r="C1291" i="4"/>
  <c r="J1291" i="4"/>
  <c r="L1291" i="4" s="1"/>
  <c r="B1292" i="4"/>
  <c r="O1292" i="4" s="1"/>
  <c r="C1292" i="4"/>
  <c r="J1292" i="4"/>
  <c r="B1293" i="4"/>
  <c r="C1293" i="4"/>
  <c r="J1293" i="4"/>
  <c r="L1293" i="4" s="1"/>
  <c r="B1294" i="4"/>
  <c r="C1294" i="4"/>
  <c r="D1294" i="4" s="1"/>
  <c r="J1294" i="4"/>
  <c r="B1295" i="4"/>
  <c r="C1295" i="4"/>
  <c r="D1295" i="4" s="1"/>
  <c r="J1295" i="4"/>
  <c r="B1296" i="4"/>
  <c r="H1296" i="4" s="1"/>
  <c r="C1296" i="4"/>
  <c r="D1296" i="4" s="1"/>
  <c r="J1296" i="4"/>
  <c r="L1296" i="4" s="1"/>
  <c r="B1297" i="4"/>
  <c r="H1297" i="4" s="1"/>
  <c r="C1297" i="4"/>
  <c r="D1297" i="4" s="1"/>
  <c r="J1297" i="4"/>
  <c r="L1297" i="4" s="1"/>
  <c r="B1298" i="4"/>
  <c r="O1298" i="4" s="1"/>
  <c r="C1298" i="4"/>
  <c r="J1298" i="4"/>
  <c r="B1299" i="4"/>
  <c r="C1299" i="4"/>
  <c r="D1299" i="4" s="1"/>
  <c r="J1299" i="4"/>
  <c r="L1299" i="4" s="1"/>
  <c r="B1300" i="4"/>
  <c r="C1300" i="4"/>
  <c r="D1300" i="4" s="1"/>
  <c r="J1300" i="4"/>
  <c r="L1300" i="4" s="1"/>
  <c r="B1301" i="4"/>
  <c r="O1301" i="4" s="1"/>
  <c r="C1301" i="4"/>
  <c r="D1301" i="4" s="1"/>
  <c r="E1301" i="4" s="1"/>
  <c r="J1301" i="4"/>
  <c r="B1302" i="4"/>
  <c r="O1302" i="4" s="1"/>
  <c r="C1302" i="4"/>
  <c r="D1302" i="4" s="1"/>
  <c r="J1302" i="4"/>
  <c r="L1302" i="4" s="1"/>
  <c r="B1303" i="4"/>
  <c r="H1303" i="4" s="1"/>
  <c r="C1303" i="4"/>
  <c r="J1303" i="4"/>
  <c r="L1303" i="4" s="1"/>
  <c r="B1304" i="4"/>
  <c r="H1304" i="4" s="1"/>
  <c r="C1304" i="4"/>
  <c r="D1304" i="4" s="1"/>
  <c r="J1304" i="4"/>
  <c r="B1305" i="4"/>
  <c r="O1305" i="4" s="1"/>
  <c r="C1305" i="4"/>
  <c r="D1305" i="4" s="1"/>
  <c r="J1305" i="4"/>
  <c r="B1306" i="4"/>
  <c r="H1306" i="4" s="1"/>
  <c r="C1306" i="4"/>
  <c r="J1306" i="4"/>
  <c r="B1307" i="4"/>
  <c r="C1307" i="4"/>
  <c r="J1307" i="4"/>
  <c r="L1307" i="4" s="1"/>
  <c r="B1308" i="4"/>
  <c r="O1308" i="4" s="1"/>
  <c r="C1308" i="4"/>
  <c r="D1308" i="4" s="1"/>
  <c r="J1308" i="4"/>
  <c r="L1308" i="4" s="1"/>
  <c r="B1309" i="4"/>
  <c r="C1309" i="4"/>
  <c r="D1309" i="4" s="1"/>
  <c r="J1309" i="4"/>
  <c r="B1310" i="4"/>
  <c r="C1310" i="4"/>
  <c r="D1310" i="4" s="1"/>
  <c r="E1310" i="4" s="1"/>
  <c r="J1310" i="4"/>
  <c r="B1311" i="4"/>
  <c r="O1311" i="4" s="1"/>
  <c r="C1311" i="4"/>
  <c r="J1311" i="4"/>
  <c r="L1311" i="4" s="1"/>
  <c r="B1312" i="4"/>
  <c r="C1312" i="4"/>
  <c r="J1312" i="4"/>
  <c r="L1312" i="4" s="1"/>
  <c r="B1313" i="4"/>
  <c r="O1313" i="4" s="1"/>
  <c r="C1313" i="4"/>
  <c r="J1313" i="4"/>
  <c r="L1313" i="4" s="1"/>
  <c r="B1314" i="4"/>
  <c r="O1314" i="4" s="1"/>
  <c r="C1314" i="4"/>
  <c r="D1314" i="4" s="1"/>
  <c r="E1314" i="4" s="1"/>
  <c r="J1314" i="4"/>
  <c r="B1315" i="4"/>
  <c r="H1315" i="4" s="1"/>
  <c r="C1315" i="4"/>
  <c r="J1315" i="4"/>
  <c r="L1315" i="4" s="1"/>
  <c r="B1316" i="4"/>
  <c r="H1316" i="4" s="1"/>
  <c r="C1316" i="4"/>
  <c r="J1316" i="4"/>
  <c r="B1317" i="4"/>
  <c r="O1317" i="4" s="1"/>
  <c r="C1317" i="4"/>
  <c r="J1317" i="4"/>
  <c r="L1317" i="4" s="1"/>
  <c r="B1318" i="4"/>
  <c r="O1318" i="4" s="1"/>
  <c r="C1318" i="4"/>
  <c r="D1318" i="4" s="1"/>
  <c r="J1318" i="4"/>
  <c r="B1319" i="4"/>
  <c r="H1319" i="4" s="1"/>
  <c r="C1319" i="4"/>
  <c r="J1319" i="4"/>
  <c r="L1319" i="4" s="1"/>
  <c r="B1320" i="4"/>
  <c r="C1320" i="4"/>
  <c r="J1320" i="4"/>
  <c r="B1321" i="4"/>
  <c r="C1321" i="4"/>
  <c r="J1321" i="4"/>
  <c r="L1321" i="4" s="1"/>
  <c r="B1322" i="4"/>
  <c r="C1322" i="4"/>
  <c r="J1322" i="4"/>
  <c r="L1322" i="4" s="1"/>
  <c r="B1323" i="4"/>
  <c r="O1323" i="4" s="1"/>
  <c r="C1323" i="4"/>
  <c r="J1323" i="4"/>
  <c r="B1324" i="4"/>
  <c r="O1324" i="4" s="1"/>
  <c r="C1324" i="4"/>
  <c r="J1324" i="4"/>
  <c r="L1324" i="4" s="1"/>
  <c r="B1325" i="4"/>
  <c r="O1325" i="4" s="1"/>
  <c r="C1325" i="4"/>
  <c r="D1325" i="4" s="1"/>
  <c r="E1325" i="4" s="1"/>
  <c r="J1325" i="4"/>
  <c r="L1325" i="4" s="1"/>
  <c r="B1326" i="4"/>
  <c r="O1326" i="4" s="1"/>
  <c r="C1326" i="4"/>
  <c r="J1326" i="4"/>
  <c r="B1327" i="4"/>
  <c r="C1327" i="4"/>
  <c r="J1327" i="4"/>
  <c r="L1327" i="4" s="1"/>
  <c r="B1328" i="4"/>
  <c r="C1328" i="4"/>
  <c r="D1328" i="4" s="1"/>
  <c r="J1328" i="4"/>
  <c r="B1329" i="4"/>
  <c r="C1329" i="4"/>
  <c r="J1329" i="4"/>
  <c r="B1330" i="4"/>
  <c r="C1330" i="4"/>
  <c r="J1330" i="4"/>
  <c r="B1331" i="4"/>
  <c r="H1331" i="4" s="1"/>
  <c r="C1331" i="4"/>
  <c r="D1331" i="4" s="1"/>
  <c r="E1331" i="4" s="1"/>
  <c r="J1331" i="4"/>
  <c r="L1331" i="4" s="1"/>
  <c r="B1332" i="4"/>
  <c r="H1332" i="4" s="1"/>
  <c r="C1332" i="4"/>
  <c r="J1332" i="4"/>
  <c r="L1332" i="4" s="1"/>
  <c r="B1333" i="4"/>
  <c r="C1333" i="4"/>
  <c r="D1333" i="4" s="1"/>
  <c r="J1333" i="4"/>
  <c r="B1334" i="4"/>
  <c r="O1334" i="4" s="1"/>
  <c r="C1334" i="4"/>
  <c r="J1334" i="4"/>
  <c r="B1335" i="4"/>
  <c r="C1335" i="4"/>
  <c r="D1335" i="4" s="1"/>
  <c r="J1335" i="4"/>
  <c r="L1335" i="4" s="1"/>
  <c r="B1336" i="4"/>
  <c r="O1336" i="4" s="1"/>
  <c r="C1336" i="4"/>
  <c r="D1336" i="4" s="1"/>
  <c r="J1336" i="4"/>
  <c r="B1337" i="4"/>
  <c r="C1337" i="4"/>
  <c r="J1337" i="4"/>
  <c r="B1338" i="4"/>
  <c r="H1338" i="4" s="1"/>
  <c r="C1338" i="4"/>
  <c r="J1338" i="4"/>
  <c r="B1339" i="4"/>
  <c r="O1339" i="4" s="1"/>
  <c r="C1339" i="4"/>
  <c r="D1339" i="4" s="1"/>
  <c r="J1339" i="4"/>
  <c r="L1339" i="4" s="1"/>
  <c r="B1340" i="4"/>
  <c r="H1340" i="4" s="1"/>
  <c r="C1340" i="4"/>
  <c r="D1340" i="4" s="1"/>
  <c r="J1340" i="4"/>
  <c r="B1341" i="4"/>
  <c r="C1341" i="4"/>
  <c r="D1341" i="4" s="1"/>
  <c r="E1341" i="4" s="1"/>
  <c r="J1341" i="4"/>
  <c r="L1341" i="4" s="1"/>
  <c r="B1342" i="4"/>
  <c r="C1342" i="4"/>
  <c r="J1342" i="4"/>
  <c r="L1342" i="4" s="1"/>
  <c r="B1343" i="4"/>
  <c r="C1343" i="4"/>
  <c r="D1343" i="4" s="1"/>
  <c r="J1343" i="4"/>
  <c r="L1343" i="4" s="1"/>
  <c r="B1344" i="4"/>
  <c r="H1344" i="4" s="1"/>
  <c r="C1344" i="4"/>
  <c r="J1344" i="4"/>
  <c r="L1344" i="4" s="1"/>
  <c r="B1345" i="4"/>
  <c r="O1345" i="4" s="1"/>
  <c r="C1345" i="4"/>
  <c r="D1345" i="4" s="1"/>
  <c r="E1345" i="4" s="1"/>
  <c r="J1345" i="4"/>
  <c r="B1346" i="4"/>
  <c r="C1346" i="4"/>
  <c r="D1346" i="4" s="1"/>
  <c r="J1346" i="4"/>
  <c r="B1347" i="4"/>
  <c r="C1347" i="4"/>
  <c r="J1347" i="4"/>
  <c r="L1347" i="4" s="1"/>
  <c r="B1348" i="4"/>
  <c r="O1348" i="4" s="1"/>
  <c r="C1348" i="4"/>
  <c r="J1348" i="4"/>
  <c r="L1348" i="4" s="1"/>
  <c r="B1349" i="4"/>
  <c r="O1349" i="4" s="1"/>
  <c r="C1349" i="4"/>
  <c r="D1349" i="4" s="1"/>
  <c r="E1349" i="4" s="1"/>
  <c r="J1349" i="4"/>
  <c r="B1350" i="4"/>
  <c r="H1350" i="4" s="1"/>
  <c r="C1350" i="4"/>
  <c r="J1350" i="4"/>
  <c r="B1351" i="4"/>
  <c r="H1351" i="4" s="1"/>
  <c r="C1351" i="4"/>
  <c r="D1351" i="4" s="1"/>
  <c r="J1351" i="4"/>
  <c r="L1351" i="4" s="1"/>
  <c r="B1352" i="4"/>
  <c r="O1352" i="4" s="1"/>
  <c r="C1352" i="4"/>
  <c r="D1352" i="4" s="1"/>
  <c r="J1352" i="4"/>
  <c r="B1353" i="4"/>
  <c r="C1353" i="4"/>
  <c r="J1353" i="4"/>
  <c r="B1354" i="4"/>
  <c r="H1354" i="4" s="1"/>
  <c r="C1354" i="4"/>
  <c r="J1354" i="4"/>
  <c r="B1355" i="4"/>
  <c r="O1355" i="4" s="1"/>
  <c r="C1355" i="4"/>
  <c r="J1355" i="4"/>
  <c r="L1355" i="4" s="1"/>
  <c r="B1356" i="4"/>
  <c r="H1356" i="4" s="1"/>
  <c r="C1356" i="4"/>
  <c r="D1356" i="4" s="1"/>
  <c r="J1356" i="4"/>
  <c r="L1356" i="4" s="1"/>
  <c r="B1357" i="4"/>
  <c r="C1357" i="4"/>
  <c r="J1357" i="4"/>
  <c r="B1358" i="4"/>
  <c r="C1358" i="4"/>
  <c r="D1358" i="4" s="1"/>
  <c r="E1358" i="4" s="1"/>
  <c r="J1358" i="4"/>
  <c r="L1358" i="4" s="1"/>
  <c r="B1359" i="4"/>
  <c r="C1359" i="4"/>
  <c r="D1359" i="4" s="1"/>
  <c r="J1359" i="4"/>
  <c r="B1360" i="4"/>
  <c r="C1360" i="4"/>
  <c r="J1360" i="4"/>
  <c r="L1360" i="4" s="1"/>
  <c r="B1361" i="4"/>
  <c r="O1361" i="4" s="1"/>
  <c r="C1361" i="4"/>
  <c r="D1361" i="4" s="1"/>
  <c r="J1361" i="4"/>
  <c r="L1361" i="4" s="1"/>
  <c r="B1362" i="4"/>
  <c r="C1362" i="4"/>
  <c r="J1362" i="4"/>
  <c r="B1363" i="4"/>
  <c r="C1363" i="4"/>
  <c r="J1363" i="4"/>
  <c r="L1363" i="4" s="1"/>
  <c r="B1364" i="4"/>
  <c r="O1364" i="4" s="1"/>
  <c r="C1364" i="4"/>
  <c r="D1364" i="4" s="1"/>
  <c r="E1364" i="4" s="1"/>
  <c r="J1364" i="4"/>
  <c r="B1365" i="4"/>
  <c r="H1365" i="4" s="1"/>
  <c r="C1365" i="4"/>
  <c r="D1365" i="4" s="1"/>
  <c r="J1365" i="4"/>
  <c r="B1366" i="4"/>
  <c r="O1366" i="4" s="1"/>
  <c r="C1366" i="4"/>
  <c r="D1366" i="4" s="1"/>
  <c r="J1366" i="4"/>
  <c r="B1367" i="4"/>
  <c r="H1367" i="4" s="1"/>
  <c r="C1367" i="4"/>
  <c r="J1367" i="4"/>
  <c r="L1367" i="4" s="1"/>
  <c r="B1368" i="4"/>
  <c r="H1368" i="4" s="1"/>
  <c r="C1368" i="4"/>
  <c r="J1368" i="4"/>
  <c r="L1368" i="4" s="1"/>
  <c r="B1369" i="4"/>
  <c r="C1369" i="4"/>
  <c r="D1369" i="4" s="1"/>
  <c r="J1369" i="4"/>
  <c r="B1370" i="4"/>
  <c r="O1370" i="4" s="1"/>
  <c r="C1370" i="4"/>
  <c r="D1370" i="4" s="1"/>
  <c r="E1370" i="4" s="1"/>
  <c r="J1370" i="4"/>
  <c r="B1371" i="4"/>
  <c r="O1371" i="4" s="1"/>
  <c r="C1371" i="4"/>
  <c r="D1371" i="4" s="1"/>
  <c r="J1371" i="4"/>
  <c r="L1371" i="4" s="1"/>
  <c r="B1372" i="4"/>
  <c r="C1372" i="4"/>
  <c r="J1372" i="4"/>
  <c r="B1373" i="4"/>
  <c r="C1373" i="4"/>
  <c r="J1373" i="4"/>
  <c r="B1374" i="4"/>
  <c r="C1374" i="4"/>
  <c r="D1374" i="4" s="1"/>
  <c r="J1374" i="4"/>
  <c r="B1375" i="4"/>
  <c r="C1375" i="4"/>
  <c r="J1375" i="4"/>
  <c r="B1376" i="4"/>
  <c r="H1376" i="4" s="1"/>
  <c r="C1376" i="4"/>
  <c r="J1376" i="4"/>
  <c r="B1377" i="4"/>
  <c r="O1377" i="4" s="1"/>
  <c r="C1377" i="4"/>
  <c r="D1377" i="4" s="1"/>
  <c r="J1377" i="4"/>
  <c r="B1378" i="4"/>
  <c r="O1378" i="4" s="1"/>
  <c r="C1378" i="4"/>
  <c r="D1378" i="4" s="1"/>
  <c r="J1378" i="4"/>
  <c r="L1378" i="4" s="1"/>
  <c r="B1379" i="4"/>
  <c r="O1379" i="4" s="1"/>
  <c r="C1379" i="4"/>
  <c r="D1379" i="4" s="1"/>
  <c r="E1379" i="4" s="1"/>
  <c r="J1379" i="4"/>
  <c r="L1379" i="4" s="1"/>
  <c r="B1380" i="4"/>
  <c r="H1380" i="4" s="1"/>
  <c r="C1380" i="4"/>
  <c r="D1380" i="4" s="1"/>
  <c r="J1380" i="4"/>
  <c r="L1380" i="4" s="1"/>
  <c r="B1381" i="4"/>
  <c r="C1381" i="4"/>
  <c r="J1381" i="4"/>
  <c r="L1381" i="4" s="1"/>
  <c r="B1382" i="4"/>
  <c r="C1382" i="4"/>
  <c r="D1382" i="4" s="1"/>
  <c r="E1382" i="4" s="1"/>
  <c r="J1382" i="4"/>
  <c r="B1383" i="4"/>
  <c r="O1383" i="4" s="1"/>
  <c r="C1383" i="4"/>
  <c r="J1383" i="4"/>
  <c r="L1383" i="4" s="1"/>
  <c r="B1384" i="4"/>
  <c r="O1384" i="4" s="1"/>
  <c r="C1384" i="4"/>
  <c r="J1384" i="4"/>
  <c r="L1384" i="4" s="1"/>
  <c r="B1385" i="4"/>
  <c r="H1385" i="4" s="1"/>
  <c r="C1385" i="4"/>
  <c r="D1385" i="4" s="1"/>
  <c r="J1385" i="4"/>
  <c r="B1386" i="4"/>
  <c r="H1386" i="4" s="1"/>
  <c r="C1386" i="4"/>
  <c r="J1386" i="4"/>
  <c r="B1387" i="4"/>
  <c r="O1387" i="4" s="1"/>
  <c r="C1387" i="4"/>
  <c r="D1387" i="4" s="1"/>
  <c r="J1387" i="4"/>
  <c r="L1387" i="4" s="1"/>
  <c r="B1388" i="4"/>
  <c r="O1388" i="4" s="1"/>
  <c r="C1388" i="4"/>
  <c r="D1388" i="4" s="1"/>
  <c r="J1388" i="4"/>
  <c r="B1389" i="4"/>
  <c r="C1389" i="4"/>
  <c r="J1389" i="4"/>
  <c r="B1390" i="4"/>
  <c r="C1390" i="4"/>
  <c r="J1390" i="4"/>
  <c r="B1391" i="4"/>
  <c r="O1391" i="4" s="1"/>
  <c r="C1391" i="4"/>
  <c r="D1391" i="4" s="1"/>
  <c r="J1391" i="4"/>
  <c r="L1391" i="4" s="1"/>
  <c r="B1392" i="4"/>
  <c r="H1392" i="4" s="1"/>
  <c r="C1392" i="4"/>
  <c r="D1392" i="4" s="1"/>
  <c r="J1392" i="4"/>
  <c r="L1392" i="4" s="1"/>
  <c r="B1393" i="4"/>
  <c r="C1393" i="4"/>
  <c r="J1393" i="4"/>
  <c r="B1394" i="4"/>
  <c r="C1394" i="4"/>
  <c r="J1394" i="4"/>
  <c r="B1395" i="4"/>
  <c r="O1395" i="4" s="1"/>
  <c r="C1395" i="4"/>
  <c r="D1395" i="4" s="1"/>
  <c r="E1395" i="4" s="1"/>
  <c r="J1395" i="4"/>
  <c r="L1395" i="4" s="1"/>
  <c r="B1396" i="4"/>
  <c r="H1396" i="4" s="1"/>
  <c r="C1396" i="4"/>
  <c r="J1396" i="4"/>
  <c r="L1396" i="4" s="1"/>
  <c r="B1397" i="4"/>
  <c r="O1397" i="4" s="1"/>
  <c r="C1397" i="4"/>
  <c r="J1397" i="4"/>
  <c r="B1398" i="4"/>
  <c r="O1398" i="4" s="1"/>
  <c r="C1398" i="4"/>
  <c r="D1398" i="4" s="1"/>
  <c r="J1398" i="4"/>
  <c r="B1399" i="4"/>
  <c r="H1399" i="4" s="1"/>
  <c r="C1399" i="4"/>
  <c r="J1399" i="4"/>
  <c r="L1399" i="4" s="1"/>
  <c r="B1400" i="4"/>
  <c r="C1400" i="4"/>
  <c r="D1400" i="4" s="1"/>
  <c r="J1400" i="4"/>
  <c r="B1401" i="4"/>
  <c r="O1401" i="4" s="1"/>
  <c r="C1401" i="4"/>
  <c r="D1401" i="4" s="1"/>
  <c r="J1401" i="4"/>
  <c r="L1401" i="4" s="1"/>
  <c r="B1402" i="4"/>
  <c r="C1402" i="4"/>
  <c r="J1402" i="4"/>
  <c r="B1403" i="4"/>
  <c r="C1403" i="4"/>
  <c r="J1403" i="4"/>
  <c r="L1403" i="4" s="1"/>
  <c r="B1404" i="4"/>
  <c r="H1404" i="4" s="1"/>
  <c r="C1404" i="4"/>
  <c r="J1404" i="4"/>
  <c r="L1404" i="4" s="1"/>
  <c r="B1405" i="4"/>
  <c r="C1405" i="4"/>
  <c r="J1405" i="4"/>
  <c r="B1406" i="4"/>
  <c r="C1406" i="4"/>
  <c r="D1406" i="4" s="1"/>
  <c r="E1406" i="4" s="1"/>
  <c r="J1406" i="4"/>
  <c r="B1407" i="4"/>
  <c r="C1407" i="4"/>
  <c r="D1407" i="4" s="1"/>
  <c r="J1407" i="4"/>
  <c r="L1407" i="4" s="1"/>
  <c r="B1408" i="4"/>
  <c r="O1408" i="4" s="1"/>
  <c r="C1408" i="4"/>
  <c r="D1408" i="4" s="1"/>
  <c r="J1408" i="4"/>
  <c r="L1408" i="4" s="1"/>
  <c r="B1409" i="4"/>
  <c r="O1409" i="4" s="1"/>
  <c r="C1409" i="4"/>
  <c r="J1409" i="4"/>
  <c r="B1410" i="4"/>
  <c r="H1410" i="4" s="1"/>
  <c r="C1410" i="4"/>
  <c r="J1410" i="4"/>
  <c r="B1411" i="4"/>
  <c r="H1411" i="4" s="1"/>
  <c r="C1411" i="4"/>
  <c r="J1411" i="4"/>
  <c r="B1412" i="4"/>
  <c r="H1412" i="4" s="1"/>
  <c r="C1412" i="4"/>
  <c r="J1412" i="4"/>
  <c r="B1413" i="4"/>
  <c r="O1413" i="4" s="1"/>
  <c r="C1413" i="4"/>
  <c r="D1413" i="4" s="1"/>
  <c r="J1413" i="4"/>
  <c r="B1414" i="4"/>
  <c r="H1414" i="4" s="1"/>
  <c r="C1414" i="4"/>
  <c r="D1414" i="4" s="1"/>
  <c r="J1414" i="4"/>
  <c r="B1415" i="4"/>
  <c r="O1415" i="4" s="1"/>
  <c r="C1415" i="4"/>
  <c r="D1415" i="4" s="1"/>
  <c r="J1415" i="4"/>
  <c r="B1416" i="4"/>
  <c r="O1416" i="4" s="1"/>
  <c r="C1416" i="4"/>
  <c r="D1416" i="4" s="1"/>
  <c r="J1416" i="4"/>
  <c r="L1416" i="4" s="1"/>
  <c r="B1417" i="4"/>
  <c r="C1417" i="4"/>
  <c r="D1417" i="4" s="1"/>
  <c r="E1417" i="4" s="1"/>
  <c r="J1417" i="4"/>
  <c r="L1417" i="4" s="1"/>
  <c r="B1418" i="4"/>
  <c r="C1418" i="4"/>
  <c r="D1418" i="4" s="1"/>
  <c r="E1418" i="4" s="1"/>
  <c r="J1418" i="4"/>
  <c r="L1418" i="4" s="1"/>
  <c r="B1419" i="4"/>
  <c r="O1419" i="4" s="1"/>
  <c r="C1419" i="4"/>
  <c r="J1419" i="4"/>
  <c r="L1419" i="4" s="1"/>
  <c r="B1420" i="4"/>
  <c r="O1420" i="4" s="1"/>
  <c r="C1420" i="4"/>
  <c r="J1420" i="4"/>
  <c r="L1420" i="4" s="1"/>
  <c r="B1421" i="4"/>
  <c r="C1421" i="4"/>
  <c r="D1421" i="4" s="1"/>
  <c r="J1421" i="4"/>
  <c r="B1422" i="4"/>
  <c r="H1422" i="4" s="1"/>
  <c r="C1422" i="4"/>
  <c r="J1422" i="4"/>
  <c r="B1423" i="4"/>
  <c r="H1423" i="4" s="1"/>
  <c r="C1423" i="4"/>
  <c r="J1423" i="4"/>
  <c r="L1423" i="4" s="1"/>
  <c r="B1424" i="4"/>
  <c r="H1424" i="4" s="1"/>
  <c r="C1424" i="4"/>
  <c r="J1424" i="4"/>
  <c r="B1425" i="4"/>
  <c r="O1425" i="4" s="1"/>
  <c r="C1425" i="4"/>
  <c r="J1425" i="4"/>
  <c r="B1426" i="4"/>
  <c r="C1426" i="4"/>
  <c r="J1426" i="4"/>
  <c r="B1427" i="4"/>
  <c r="O1427" i="4" s="1"/>
  <c r="C1427" i="4"/>
  <c r="D1427" i="4" s="1"/>
  <c r="J1427" i="4"/>
  <c r="L1427" i="4" s="1"/>
  <c r="B1428" i="4"/>
  <c r="H1428" i="4" s="1"/>
  <c r="C1428" i="4"/>
  <c r="J1428" i="4"/>
  <c r="B1429" i="4"/>
  <c r="C1429" i="4"/>
  <c r="D1429" i="4" s="1"/>
  <c r="E1429" i="4" s="1"/>
  <c r="J1429" i="4"/>
  <c r="B1430" i="4"/>
  <c r="C1430" i="4"/>
  <c r="J1430" i="4"/>
  <c r="B1431" i="4"/>
  <c r="C1431" i="4"/>
  <c r="J1431" i="4"/>
  <c r="L1431" i="4" s="1"/>
  <c r="B1432" i="4"/>
  <c r="O1432" i="4" s="1"/>
  <c r="C1432" i="4"/>
  <c r="J1432" i="4"/>
  <c r="L1432" i="4" s="1"/>
  <c r="B1433" i="4"/>
  <c r="C1433" i="4"/>
  <c r="J1433" i="4"/>
  <c r="B1434" i="4"/>
  <c r="C1434" i="4"/>
  <c r="D1434" i="4" s="1"/>
  <c r="J1434" i="4"/>
  <c r="L1434" i="4" s="1"/>
  <c r="B1435" i="4"/>
  <c r="H1435" i="4" s="1"/>
  <c r="C1435" i="4"/>
  <c r="J1435" i="4"/>
  <c r="L1435" i="4" s="1"/>
  <c r="B1436" i="4"/>
  <c r="O1436" i="4" s="1"/>
  <c r="C1436" i="4"/>
  <c r="D1436" i="4" s="1"/>
  <c r="J1436" i="4"/>
  <c r="B1437" i="4"/>
  <c r="O1437" i="4" s="1"/>
  <c r="C1437" i="4"/>
  <c r="D1437" i="4" s="1"/>
  <c r="J1437" i="4"/>
  <c r="L1437" i="4" s="1"/>
  <c r="B1438" i="4"/>
  <c r="C1438" i="4"/>
  <c r="J1438" i="4"/>
  <c r="B1439" i="4"/>
  <c r="C1439" i="4"/>
  <c r="J1439" i="4"/>
  <c r="L1439" i="4" s="1"/>
  <c r="B1440" i="4"/>
  <c r="H1440" i="4" s="1"/>
  <c r="C1440" i="4"/>
  <c r="D1440" i="4" s="1"/>
  <c r="J1440" i="4"/>
  <c r="L1440" i="4" s="1"/>
  <c r="B1441" i="4"/>
  <c r="O1441" i="4" s="1"/>
  <c r="C1441" i="4"/>
  <c r="J1441" i="4"/>
  <c r="B1442" i="4"/>
  <c r="C1442" i="4"/>
  <c r="J1442" i="4"/>
  <c r="B1443" i="4"/>
  <c r="O1443" i="4" s="1"/>
  <c r="C1443" i="4"/>
  <c r="D1443" i="4" s="1"/>
  <c r="J1443" i="4"/>
  <c r="L1443" i="4" s="1"/>
  <c r="B1444" i="4"/>
  <c r="H1444" i="4" s="1"/>
  <c r="C1444" i="4"/>
  <c r="D1444" i="4" s="1"/>
  <c r="J1444" i="4"/>
  <c r="L1444" i="4" s="1"/>
  <c r="B1445" i="4"/>
  <c r="C1445" i="4"/>
  <c r="J1445" i="4"/>
  <c r="B1446" i="4"/>
  <c r="C1446" i="4"/>
  <c r="J1446" i="4"/>
  <c r="B1447" i="4"/>
  <c r="O1447" i="4" s="1"/>
  <c r="C1447" i="4"/>
  <c r="J1447" i="4"/>
  <c r="L1447" i="4" s="1"/>
  <c r="B1448" i="4"/>
  <c r="O1448" i="4" s="1"/>
  <c r="C1448" i="4"/>
  <c r="J1448" i="4"/>
  <c r="B1449" i="4"/>
  <c r="H1449" i="4" s="1"/>
  <c r="C1449" i="4"/>
  <c r="D1449" i="4" s="1"/>
  <c r="E1449" i="4" s="1"/>
  <c r="J1449" i="4"/>
  <c r="B1450" i="4"/>
  <c r="H1450" i="4" s="1"/>
  <c r="C1450" i="4"/>
  <c r="J1450" i="4"/>
  <c r="B1451" i="4"/>
  <c r="O1451" i="4" s="1"/>
  <c r="C1451" i="4"/>
  <c r="D1451" i="4" s="1"/>
  <c r="J1451" i="4"/>
  <c r="B1452" i="4"/>
  <c r="H1452" i="4" s="1"/>
  <c r="C1452" i="4"/>
  <c r="J1452" i="4"/>
  <c r="L1452" i="4" s="1"/>
  <c r="B1453" i="4"/>
  <c r="C1453" i="4"/>
  <c r="J1453" i="4"/>
  <c r="L1453" i="4" s="1"/>
  <c r="B1454" i="4"/>
  <c r="C1454" i="4"/>
  <c r="J1454" i="4"/>
  <c r="B1455" i="4"/>
  <c r="C1455" i="4"/>
  <c r="J1455" i="4"/>
  <c r="L1455" i="4" s="1"/>
  <c r="B1456" i="4"/>
  <c r="H1456" i="4" s="1"/>
  <c r="C1456" i="4"/>
  <c r="J1456" i="4"/>
  <c r="L1456" i="4" s="1"/>
  <c r="B1457" i="4"/>
  <c r="O1457" i="4" s="1"/>
  <c r="C1457" i="4"/>
  <c r="J1457" i="4"/>
  <c r="B1458" i="4"/>
  <c r="H1458" i="4" s="1"/>
  <c r="C1458" i="4"/>
  <c r="J1458" i="4"/>
  <c r="B1459" i="4"/>
  <c r="C1459" i="4"/>
  <c r="J1459" i="4"/>
  <c r="L1459" i="4" s="1"/>
  <c r="B1460" i="4"/>
  <c r="H1460" i="4" s="1"/>
  <c r="C1460" i="4"/>
  <c r="J1460" i="4"/>
  <c r="B1461" i="4"/>
  <c r="O1461" i="4" s="1"/>
  <c r="C1461" i="4"/>
  <c r="J1461" i="4"/>
  <c r="B1462" i="4"/>
  <c r="C1462" i="4"/>
  <c r="J1462" i="4"/>
  <c r="B1463" i="4"/>
  <c r="H1463" i="4" s="1"/>
  <c r="C1463" i="4"/>
  <c r="J1463" i="4"/>
  <c r="L1463" i="4" s="1"/>
  <c r="B1464" i="4"/>
  <c r="H1464" i="4" s="1"/>
  <c r="C1464" i="4"/>
  <c r="D1464" i="4" s="1"/>
  <c r="J1464" i="4"/>
  <c r="B1465" i="4"/>
  <c r="C1465" i="4"/>
  <c r="D1465" i="4" s="1"/>
  <c r="J1465" i="4"/>
  <c r="B1466" i="4"/>
  <c r="C1466" i="4"/>
  <c r="J1466" i="4"/>
  <c r="B1467" i="4"/>
  <c r="C1467" i="4"/>
  <c r="J1467" i="4"/>
  <c r="B1468" i="4"/>
  <c r="O1468" i="4" s="1"/>
  <c r="C1468" i="4"/>
  <c r="J1468" i="4"/>
  <c r="L1468" i="4" s="1"/>
  <c r="B1469" i="4"/>
  <c r="O1469" i="4" s="1"/>
  <c r="C1469" i="4"/>
  <c r="J1469" i="4"/>
  <c r="B1470" i="4"/>
  <c r="O1470" i="4" s="1"/>
  <c r="C1470" i="4"/>
  <c r="D1470" i="4" s="1"/>
  <c r="E1470" i="4" s="1"/>
  <c r="J1470" i="4"/>
  <c r="B1471" i="4"/>
  <c r="H1471" i="4" s="1"/>
  <c r="C1471" i="4"/>
  <c r="D1471" i="4" s="1"/>
  <c r="J1471" i="4"/>
  <c r="L1471" i="4" s="1"/>
  <c r="B1472" i="4"/>
  <c r="O1472" i="4" s="1"/>
  <c r="C1472" i="4"/>
  <c r="J1472" i="4"/>
  <c r="B1473" i="4"/>
  <c r="O1473" i="4" s="1"/>
  <c r="C1473" i="4"/>
  <c r="D1473" i="4" s="1"/>
  <c r="J1473" i="4"/>
  <c r="B1474" i="4"/>
  <c r="O1474" i="4" s="1"/>
  <c r="C1474" i="4"/>
  <c r="D1474" i="4" s="1"/>
  <c r="J1474" i="4"/>
  <c r="L1474" i="4" s="1"/>
  <c r="B1475" i="4"/>
  <c r="O1475" i="4" s="1"/>
  <c r="C1475" i="4"/>
  <c r="D1475" i="4" s="1"/>
  <c r="E1475" i="4" s="1"/>
  <c r="J1475" i="4"/>
  <c r="L1475" i="4" s="1"/>
  <c r="B1476" i="4"/>
  <c r="O1476" i="4" s="1"/>
  <c r="C1476" i="4"/>
  <c r="D1476" i="4" s="1"/>
  <c r="J1476" i="4"/>
  <c r="B1477" i="4"/>
  <c r="C1477" i="4"/>
  <c r="J1477" i="4"/>
  <c r="B1478" i="4"/>
  <c r="C1478" i="4"/>
  <c r="D1478" i="4" s="1"/>
  <c r="J1478" i="4"/>
  <c r="B1479" i="4"/>
  <c r="O1479" i="4" s="1"/>
  <c r="C1479" i="4"/>
  <c r="J1479" i="4"/>
  <c r="L1479" i="4" s="1"/>
  <c r="B1480" i="4"/>
  <c r="O1480" i="4" s="1"/>
  <c r="C1480" i="4"/>
  <c r="D1480" i="4" s="1"/>
  <c r="J1480" i="4"/>
  <c r="B1481" i="4"/>
  <c r="C1481" i="4"/>
  <c r="D1481" i="4" s="1"/>
  <c r="E1481" i="4" s="1"/>
  <c r="J1481" i="4"/>
  <c r="B1482" i="4"/>
  <c r="H1482" i="4" s="1"/>
  <c r="C1482" i="4"/>
  <c r="J1482" i="4"/>
  <c r="B1483" i="4"/>
  <c r="O1483" i="4" s="1"/>
  <c r="C1483" i="4"/>
  <c r="D1483" i="4" s="1"/>
  <c r="J1483" i="4"/>
  <c r="L1483" i="4" s="1"/>
  <c r="B1484" i="4"/>
  <c r="H1484" i="4" s="1"/>
  <c r="C1484" i="4"/>
  <c r="J1484" i="4"/>
  <c r="B1485" i="4"/>
  <c r="O1485" i="4" s="1"/>
  <c r="C1485" i="4"/>
  <c r="D1485" i="4" s="1"/>
  <c r="J1485" i="4"/>
  <c r="B1486" i="4"/>
  <c r="H1486" i="4" s="1"/>
  <c r="C1486" i="4"/>
  <c r="J1486" i="4"/>
  <c r="B1487" i="4"/>
  <c r="C1487" i="4"/>
  <c r="D1487" i="4" s="1"/>
  <c r="E1487" i="4" s="1"/>
  <c r="J1487" i="4"/>
  <c r="L1487" i="4" s="1"/>
  <c r="B1488" i="4"/>
  <c r="H1488" i="4" s="1"/>
  <c r="C1488" i="4"/>
  <c r="J1488" i="4"/>
  <c r="B1489" i="4"/>
  <c r="O1489" i="4" s="1"/>
  <c r="C1489" i="4"/>
  <c r="D1489" i="4" s="1"/>
  <c r="J1489" i="4"/>
  <c r="B1490" i="4"/>
  <c r="O1490" i="4" s="1"/>
  <c r="C1490" i="4"/>
  <c r="D1490" i="4" s="1"/>
  <c r="J1490" i="4"/>
  <c r="B1491" i="4"/>
  <c r="O1491" i="4" s="1"/>
  <c r="C1491" i="4"/>
  <c r="D1491" i="4" s="1"/>
  <c r="J1491" i="4"/>
  <c r="L1491" i="4" s="1"/>
  <c r="B1492" i="4"/>
  <c r="H1492" i="4" s="1"/>
  <c r="C1492" i="4"/>
  <c r="D1492" i="4" s="1"/>
  <c r="J1492" i="4"/>
  <c r="B1493" i="4"/>
  <c r="O1493" i="4" s="1"/>
  <c r="C1493" i="4"/>
  <c r="J1493" i="4"/>
  <c r="B1494" i="4"/>
  <c r="H1494" i="4" s="1"/>
  <c r="C1494" i="4"/>
  <c r="D1494" i="4" s="1"/>
  <c r="J1494" i="4"/>
  <c r="L1494" i="4" s="1"/>
  <c r="B1495" i="4"/>
  <c r="H1495" i="4" s="1"/>
  <c r="C1495" i="4"/>
  <c r="J1495" i="4"/>
  <c r="L1495" i="4" s="1"/>
  <c r="B1496" i="4"/>
  <c r="H1496" i="4" s="1"/>
  <c r="C1496" i="4"/>
  <c r="D1496" i="4" s="1"/>
  <c r="J1496" i="4"/>
  <c r="B1497" i="4"/>
  <c r="C1497" i="4"/>
  <c r="J1497" i="4"/>
  <c r="B1498" i="4"/>
  <c r="H1498" i="4" s="1"/>
  <c r="C1498" i="4"/>
  <c r="D1498" i="4" s="1"/>
  <c r="E1498" i="4" s="1"/>
  <c r="J1498" i="4"/>
  <c r="B1499" i="4"/>
  <c r="H1499" i="4" s="1"/>
  <c r="C1499" i="4"/>
  <c r="D1499" i="4" s="1"/>
  <c r="E1499" i="4" s="1"/>
  <c r="J1499" i="4"/>
  <c r="L1499" i="4" s="1"/>
  <c r="B1500" i="4"/>
  <c r="O1500" i="4" s="1"/>
  <c r="C1500" i="4"/>
  <c r="D1500" i="4" s="1"/>
  <c r="J1500" i="4"/>
  <c r="L1500" i="4" s="1"/>
  <c r="B1501" i="4"/>
  <c r="C1501" i="4"/>
  <c r="J1501" i="4"/>
  <c r="B1502" i="4"/>
  <c r="C1502" i="4"/>
  <c r="J1502" i="4"/>
  <c r="B1503" i="4"/>
  <c r="C1503" i="4"/>
  <c r="J1503" i="4"/>
  <c r="B1504" i="4"/>
  <c r="O1504" i="4" s="1"/>
  <c r="C1504" i="4"/>
  <c r="J1504" i="4"/>
  <c r="B1505" i="4"/>
  <c r="O1505" i="4" s="1"/>
  <c r="C1505" i="4"/>
  <c r="J1505" i="4"/>
  <c r="B1506" i="4"/>
  <c r="C1506" i="4"/>
  <c r="J1506" i="4"/>
  <c r="B1507" i="4"/>
  <c r="H1507" i="4" s="1"/>
  <c r="C1507" i="4"/>
  <c r="D1507" i="4" s="1"/>
  <c r="J1507" i="4"/>
  <c r="L1507" i="4" s="1"/>
  <c r="B1508" i="4"/>
  <c r="O1508" i="4" s="1"/>
  <c r="C1508" i="4"/>
  <c r="D1508" i="4" s="1"/>
  <c r="J1508" i="4"/>
  <c r="B1509" i="4"/>
  <c r="O1509" i="4" s="1"/>
  <c r="C1509" i="4"/>
  <c r="D1509" i="4" s="1"/>
  <c r="J1509" i="4"/>
  <c r="B1510" i="4"/>
  <c r="O1510" i="4" s="1"/>
  <c r="C1510" i="4"/>
  <c r="D1510" i="4" s="1"/>
  <c r="J1510" i="4"/>
  <c r="B1511" i="4"/>
  <c r="O1511" i="4" s="1"/>
  <c r="C1511" i="4"/>
  <c r="D1511" i="4" s="1"/>
  <c r="E1511" i="4" s="1"/>
  <c r="J1511" i="4"/>
  <c r="L1511" i="4" s="1"/>
  <c r="B1512" i="4"/>
  <c r="C1512" i="4"/>
  <c r="D1512" i="4" s="1"/>
  <c r="J1512" i="4"/>
  <c r="L1512" i="4" s="1"/>
  <c r="B1513" i="4"/>
  <c r="O1513" i="4" s="1"/>
  <c r="C1513" i="4"/>
  <c r="J1513" i="4"/>
  <c r="L1513" i="4" s="1"/>
  <c r="B1514" i="4"/>
  <c r="C1514" i="4"/>
  <c r="D1514" i="4" s="1"/>
  <c r="J1514" i="4"/>
  <c r="B1515" i="4"/>
  <c r="O1515" i="4" s="1"/>
  <c r="C1515" i="4"/>
  <c r="J1515" i="4"/>
  <c r="L1515" i="4" s="1"/>
  <c r="B1516" i="4"/>
  <c r="O1516" i="4" s="1"/>
  <c r="C1516" i="4"/>
  <c r="D1516" i="4" s="1"/>
  <c r="J1516" i="4"/>
  <c r="B1517" i="4"/>
  <c r="C1517" i="4"/>
  <c r="J1517" i="4"/>
  <c r="B1518" i="4"/>
  <c r="O1518" i="4" s="1"/>
  <c r="C1518" i="4"/>
  <c r="J1518" i="4"/>
  <c r="B1519" i="4"/>
  <c r="O1519" i="4" s="1"/>
  <c r="C1519" i="4"/>
  <c r="D1519" i="4" s="1"/>
  <c r="J1519" i="4"/>
  <c r="L1519" i="4" s="1"/>
  <c r="B1520" i="4"/>
  <c r="H1520" i="4" s="1"/>
  <c r="C1520" i="4"/>
  <c r="D1520" i="4" s="1"/>
  <c r="J1520" i="4"/>
  <c r="B1521" i="4"/>
  <c r="O1521" i="4" s="1"/>
  <c r="C1521" i="4"/>
  <c r="J1521" i="4"/>
  <c r="B1522" i="4"/>
  <c r="H1522" i="4" s="1"/>
  <c r="C1522" i="4"/>
  <c r="J1522" i="4"/>
  <c r="B1523" i="4"/>
  <c r="H1523" i="4" s="1"/>
  <c r="C1523" i="4"/>
  <c r="D1523" i="4" s="1"/>
  <c r="E1523" i="4" s="1"/>
  <c r="J1523" i="4"/>
  <c r="L1523" i="4" s="1"/>
  <c r="B1524" i="4"/>
  <c r="H1524" i="4" s="1"/>
  <c r="C1524" i="4"/>
  <c r="D1524" i="4" s="1"/>
  <c r="J1524" i="4"/>
  <c r="L1524" i="4" s="1"/>
  <c r="B1525" i="4"/>
  <c r="H1525" i="4" s="1"/>
  <c r="C1525" i="4"/>
  <c r="D1525" i="4" s="1"/>
  <c r="J1525" i="4"/>
  <c r="B1526" i="4"/>
  <c r="C1526" i="4"/>
  <c r="D1526" i="4" s="1"/>
  <c r="J1526" i="4"/>
  <c r="B1527" i="4"/>
  <c r="O1527" i="4" s="1"/>
  <c r="C1527" i="4"/>
  <c r="D1527" i="4" s="1"/>
  <c r="J1527" i="4"/>
  <c r="L1527" i="4" s="1"/>
  <c r="B1528" i="4"/>
  <c r="O1528" i="4" s="1"/>
  <c r="C1528" i="4"/>
  <c r="J1528" i="4"/>
  <c r="L1528" i="4" s="1"/>
  <c r="B1529" i="4"/>
  <c r="C1529" i="4"/>
  <c r="D1529" i="4" s="1"/>
  <c r="J1529" i="4"/>
  <c r="B1530" i="4"/>
  <c r="O1530" i="4" s="1"/>
  <c r="C1530" i="4"/>
  <c r="D1530" i="4" s="1"/>
  <c r="J1530" i="4"/>
  <c r="L1530" i="4" s="1"/>
  <c r="B1531" i="4"/>
  <c r="O1531" i="4" s="1"/>
  <c r="C1531" i="4"/>
  <c r="J1531" i="4"/>
  <c r="L1531" i="4" s="1"/>
  <c r="B1532" i="4"/>
  <c r="O1532" i="4" s="1"/>
  <c r="C1532" i="4"/>
  <c r="J1532" i="4"/>
  <c r="B1533" i="4"/>
  <c r="C1533" i="4"/>
  <c r="J1533" i="4"/>
  <c r="B1534" i="4"/>
  <c r="C1534" i="4"/>
  <c r="J1534" i="4"/>
  <c r="B1535" i="4"/>
  <c r="O1535" i="4" s="1"/>
  <c r="C1535" i="4"/>
  <c r="D1535" i="4" s="1"/>
  <c r="E1535" i="4" s="1"/>
  <c r="J1535" i="4"/>
  <c r="L1535" i="4" s="1"/>
  <c r="B1536" i="4"/>
  <c r="O1536" i="4" s="1"/>
  <c r="C1536" i="4"/>
  <c r="D1536" i="4" s="1"/>
  <c r="J1536" i="4"/>
  <c r="L1536" i="4" s="1"/>
  <c r="B1537" i="4"/>
  <c r="C1537" i="4"/>
  <c r="J1537" i="4"/>
  <c r="B1538" i="4"/>
  <c r="C1538" i="4"/>
  <c r="D1538" i="4" s="1"/>
  <c r="J1538" i="4"/>
  <c r="B1539" i="4"/>
  <c r="C1539" i="4"/>
  <c r="J1539" i="4"/>
  <c r="L1539" i="4" s="1"/>
  <c r="B1540" i="4"/>
  <c r="O1540" i="4" s="1"/>
  <c r="C1540" i="4"/>
  <c r="J1540" i="4"/>
  <c r="L1540" i="4" s="1"/>
  <c r="B1541" i="4"/>
  <c r="C1541" i="4"/>
  <c r="D1541" i="4" s="1"/>
  <c r="J1541" i="4"/>
  <c r="B1542" i="4"/>
  <c r="C1542" i="4"/>
  <c r="D1542" i="4" s="1"/>
  <c r="J1542" i="4"/>
  <c r="B1543" i="4"/>
  <c r="O1543" i="4" s="1"/>
  <c r="C1543" i="4"/>
  <c r="J1543" i="4"/>
  <c r="L1543" i="4" s="1"/>
  <c r="B1544" i="4"/>
  <c r="H1544" i="4" s="1"/>
  <c r="C1544" i="4"/>
  <c r="J1544" i="4"/>
  <c r="B1545" i="4"/>
  <c r="O1545" i="4" s="1"/>
  <c r="C1545" i="4"/>
  <c r="D1545" i="4" s="1"/>
  <c r="J1545" i="4"/>
  <c r="L1545" i="4" s="1"/>
  <c r="B1546" i="4"/>
  <c r="C1546" i="4"/>
  <c r="J1546" i="4"/>
  <c r="L1546" i="4" s="1"/>
  <c r="B1547" i="4"/>
  <c r="C1547" i="4"/>
  <c r="J1547" i="4"/>
  <c r="L1547" i="4" s="1"/>
  <c r="B1548" i="4"/>
  <c r="H1548" i="4" s="1"/>
  <c r="C1548" i="4"/>
  <c r="J1548" i="4"/>
  <c r="B1549" i="4"/>
  <c r="O1549" i="4" s="1"/>
  <c r="C1549" i="4"/>
  <c r="D1549" i="4" s="1"/>
  <c r="E1549" i="4" s="1"/>
  <c r="J1549" i="4"/>
  <c r="B1550" i="4"/>
  <c r="C1550" i="4"/>
  <c r="J1550" i="4"/>
  <c r="B1551" i="4"/>
  <c r="O1551" i="4" s="1"/>
  <c r="C1551" i="4"/>
  <c r="J1551" i="4"/>
  <c r="L1551" i="4" s="1"/>
  <c r="B1552" i="4"/>
  <c r="H1552" i="4" s="1"/>
  <c r="C1552" i="4"/>
  <c r="D1552" i="4" s="1"/>
  <c r="J1552" i="4"/>
  <c r="L1552" i="4" s="1"/>
  <c r="B1553" i="4"/>
  <c r="C1553" i="4"/>
  <c r="D1553" i="4" s="1"/>
  <c r="J1553" i="4"/>
  <c r="B1554" i="4"/>
  <c r="O1554" i="4" s="1"/>
  <c r="C1554" i="4"/>
  <c r="J1554" i="4"/>
  <c r="B1555" i="4"/>
  <c r="O1555" i="4" s="1"/>
  <c r="C1555" i="4"/>
  <c r="D1555" i="4" s="1"/>
  <c r="J1555" i="4"/>
  <c r="B1556" i="4"/>
  <c r="H1556" i="4" s="1"/>
  <c r="C1556" i="4"/>
  <c r="D1556" i="4" s="1"/>
  <c r="J1556" i="4"/>
  <c r="B1557" i="4"/>
  <c r="C1557" i="4"/>
  <c r="D1557" i="4" s="1"/>
  <c r="J1557" i="4"/>
  <c r="B1558" i="4"/>
  <c r="H1558" i="4" s="1"/>
  <c r="C1558" i="4"/>
  <c r="D1558" i="4" s="1"/>
  <c r="J1558" i="4"/>
  <c r="B1559" i="4"/>
  <c r="C1559" i="4"/>
  <c r="D1559" i="4" s="1"/>
  <c r="E1559" i="4" s="1"/>
  <c r="J1559" i="4"/>
  <c r="L1559" i="4" s="1"/>
  <c r="B1560" i="4"/>
  <c r="H1560" i="4" s="1"/>
  <c r="C1560" i="4"/>
  <c r="J1560" i="4"/>
  <c r="L1560" i="4" s="1"/>
  <c r="B1561" i="4"/>
  <c r="O1561" i="4" s="1"/>
  <c r="C1561" i="4"/>
  <c r="J1561" i="4"/>
  <c r="L1561" i="4" s="1"/>
  <c r="B1562" i="4"/>
  <c r="O1562" i="4" s="1"/>
  <c r="C1562" i="4"/>
  <c r="D1562" i="4" s="1"/>
  <c r="J1562" i="4"/>
  <c r="B1563" i="4"/>
  <c r="C1563" i="4"/>
  <c r="D1563" i="4" s="1"/>
  <c r="J1563" i="4"/>
  <c r="L1563" i="4" s="1"/>
  <c r="B1564" i="4"/>
  <c r="H1564" i="4" s="1"/>
  <c r="C1564" i="4"/>
  <c r="D1564" i="4" s="1"/>
  <c r="J1564" i="4"/>
  <c r="L1564" i="4" s="1"/>
  <c r="B1565" i="4"/>
  <c r="O1565" i="4" s="1"/>
  <c r="C1565" i="4"/>
  <c r="J1565" i="4"/>
  <c r="B1566" i="4"/>
  <c r="O1566" i="4" s="1"/>
  <c r="C1566" i="4"/>
  <c r="D1566" i="4" s="1"/>
  <c r="E1566" i="4" s="1"/>
  <c r="J1566" i="4"/>
  <c r="B1567" i="4"/>
  <c r="O1567" i="4" s="1"/>
  <c r="C1567" i="4"/>
  <c r="D1567" i="4" s="1"/>
  <c r="J1567" i="4"/>
  <c r="L1567" i="4" s="1"/>
  <c r="B1568" i="4"/>
  <c r="H1568" i="4" s="1"/>
  <c r="C1568" i="4"/>
  <c r="D1568" i="4" s="1"/>
  <c r="J1568" i="4"/>
  <c r="B1569" i="4"/>
  <c r="O1569" i="4" s="1"/>
  <c r="C1569" i="4"/>
  <c r="J1569" i="4"/>
  <c r="B1570" i="4"/>
  <c r="O1570" i="4" s="1"/>
  <c r="C1570" i="4"/>
  <c r="D1570" i="4" s="1"/>
  <c r="J1570" i="4"/>
  <c r="B1571" i="4"/>
  <c r="H1571" i="4" s="1"/>
  <c r="C1571" i="4"/>
  <c r="J1571" i="4"/>
  <c r="L1571" i="4" s="1"/>
  <c r="B1572" i="4"/>
  <c r="H1572" i="4" s="1"/>
  <c r="C1572" i="4"/>
  <c r="J1572" i="4"/>
  <c r="L1572" i="4" s="1"/>
  <c r="B1573" i="4"/>
  <c r="O1573" i="4" s="1"/>
  <c r="C1573" i="4"/>
  <c r="D1573" i="4" s="1"/>
  <c r="E1573" i="4" s="1"/>
  <c r="J1573" i="4"/>
  <c r="B1574" i="4"/>
  <c r="C1574" i="4"/>
  <c r="D1574" i="4" s="1"/>
  <c r="J1574" i="4"/>
  <c r="B1575" i="4"/>
  <c r="C1575" i="4"/>
  <c r="J1575" i="4"/>
  <c r="L1575" i="4" s="1"/>
  <c r="B1576" i="4"/>
  <c r="O1576" i="4" s="1"/>
  <c r="C1576" i="4"/>
  <c r="J1576" i="4"/>
  <c r="L1576" i="4" s="1"/>
  <c r="B1577" i="4"/>
  <c r="C1577" i="4"/>
  <c r="D1577" i="4" s="1"/>
  <c r="J1577" i="4"/>
  <c r="L1577" i="4" s="1"/>
  <c r="B1578" i="4"/>
  <c r="O1578" i="4" s="1"/>
  <c r="C1578" i="4"/>
  <c r="D1578" i="4" s="1"/>
  <c r="E1578" i="4" s="1"/>
  <c r="J1578" i="4"/>
  <c r="B1579" i="4"/>
  <c r="O1579" i="4" s="1"/>
  <c r="C1579" i="4"/>
  <c r="J1579" i="4"/>
  <c r="L1579" i="4" s="1"/>
  <c r="B1580" i="4"/>
  <c r="H1580" i="4" s="1"/>
  <c r="C1580" i="4"/>
  <c r="D1580" i="4" s="1"/>
  <c r="J1580" i="4"/>
  <c r="B1581" i="4"/>
  <c r="O1581" i="4" s="1"/>
  <c r="C1581" i="4"/>
  <c r="J1581" i="4"/>
  <c r="L1581" i="4" s="1"/>
  <c r="B1582" i="4"/>
  <c r="H1582" i="4" s="1"/>
  <c r="C1582" i="4"/>
  <c r="D1582" i="4" s="1"/>
  <c r="J1582" i="4"/>
  <c r="B1583" i="4"/>
  <c r="H1583" i="4" s="1"/>
  <c r="C1583" i="4"/>
  <c r="J1583" i="4"/>
  <c r="L1583" i="4" s="1"/>
  <c r="B1584" i="4"/>
  <c r="C1584" i="4"/>
  <c r="D1584" i="4" s="1"/>
  <c r="J1584" i="4"/>
  <c r="L1584" i="4" s="1"/>
  <c r="B1585" i="4"/>
  <c r="O1585" i="4" s="1"/>
  <c r="C1585" i="4"/>
  <c r="D1585" i="4" s="1"/>
  <c r="J1585" i="4"/>
  <c r="B1586" i="4"/>
  <c r="O1586" i="4" s="1"/>
  <c r="C1586" i="4"/>
  <c r="D1586" i="4" s="1"/>
  <c r="J1586" i="4"/>
  <c r="B1587" i="4"/>
  <c r="O1587" i="4" s="1"/>
  <c r="C1587" i="4"/>
  <c r="J1587" i="4"/>
  <c r="L1587" i="4" s="1"/>
  <c r="B1588" i="4"/>
  <c r="C1588" i="4"/>
  <c r="D1588" i="4" s="1"/>
  <c r="J1588" i="4"/>
  <c r="B1589" i="4"/>
  <c r="C1589" i="4"/>
  <c r="D1589" i="4" s="1"/>
  <c r="E1589" i="4" s="1"/>
  <c r="J1589" i="4"/>
  <c r="B1590" i="4"/>
  <c r="O1590" i="4" s="1"/>
  <c r="C1590" i="4"/>
  <c r="D1590" i="4" s="1"/>
  <c r="E1590" i="4" s="1"/>
  <c r="J1590" i="4"/>
  <c r="B1591" i="4"/>
  <c r="O1591" i="4" s="1"/>
  <c r="C1591" i="4"/>
  <c r="D1591" i="4" s="1"/>
  <c r="J1591" i="4"/>
  <c r="L1591" i="4" s="1"/>
  <c r="B1592" i="4"/>
  <c r="H1592" i="4" s="1"/>
  <c r="C1592" i="4"/>
  <c r="J1592" i="4"/>
  <c r="B1593" i="4"/>
  <c r="C1593" i="4"/>
  <c r="D1593" i="4" s="1"/>
  <c r="J1593" i="4"/>
  <c r="B1594" i="4"/>
  <c r="H1594" i="4" s="1"/>
  <c r="C1594" i="4"/>
  <c r="D1594" i="4" s="1"/>
  <c r="J1594" i="4"/>
  <c r="L1594" i="4" s="1"/>
  <c r="B1595" i="4"/>
  <c r="H1595" i="4" s="1"/>
  <c r="C1595" i="4"/>
  <c r="J1595" i="4"/>
  <c r="L1595" i="4" s="1"/>
  <c r="B1596" i="4"/>
  <c r="H1596" i="4" s="1"/>
  <c r="C1596" i="4"/>
  <c r="D1596" i="4" s="1"/>
  <c r="J1596" i="4"/>
  <c r="L1596" i="4" s="1"/>
  <c r="B1597" i="4"/>
  <c r="O1597" i="4" s="1"/>
  <c r="C1597" i="4"/>
  <c r="D1597" i="4" s="1"/>
  <c r="J1597" i="4"/>
  <c r="B1598" i="4"/>
  <c r="C1598" i="4"/>
  <c r="D1598" i="4" s="1"/>
  <c r="J1598" i="4"/>
  <c r="B1599" i="4"/>
  <c r="C1599" i="4"/>
  <c r="D1599" i="4" s="1"/>
  <c r="J1599" i="4"/>
  <c r="L1599" i="4" s="1"/>
  <c r="B1600" i="4"/>
  <c r="H1600" i="4" s="1"/>
  <c r="C1600" i="4"/>
  <c r="D1600" i="4" s="1"/>
  <c r="J1600" i="4"/>
  <c r="L1600" i="4" s="1"/>
  <c r="B1601" i="4"/>
  <c r="O1601" i="4" s="1"/>
  <c r="C1601" i="4"/>
  <c r="D1601" i="4" s="1"/>
  <c r="J1601" i="4"/>
  <c r="B1602" i="4"/>
  <c r="O1602" i="4" s="1"/>
  <c r="C1602" i="4"/>
  <c r="D1602" i="4" s="1"/>
  <c r="E1602" i="4" s="1"/>
  <c r="J1602" i="4"/>
  <c r="B1603" i="4"/>
  <c r="C1603" i="4"/>
  <c r="J1603" i="4"/>
  <c r="L1603" i="4" s="1"/>
  <c r="B1604" i="4"/>
  <c r="O1604" i="4" s="1"/>
  <c r="C1604" i="4"/>
  <c r="D1604" i="4" s="1"/>
  <c r="J1604" i="4"/>
  <c r="B1605" i="4"/>
  <c r="O1605" i="4" s="1"/>
  <c r="C1605" i="4"/>
  <c r="J1605" i="4"/>
  <c r="B1606" i="4"/>
  <c r="O1606" i="4" s="1"/>
  <c r="C1606" i="4"/>
  <c r="J1606" i="4"/>
  <c r="B1607" i="4"/>
  <c r="H1607" i="4" s="1"/>
  <c r="C1607" i="4"/>
  <c r="D1607" i="4" s="1"/>
  <c r="E1607" i="4" s="1"/>
  <c r="J1607" i="4"/>
  <c r="L1607" i="4" s="1"/>
  <c r="B1608" i="4"/>
  <c r="O1608" i="4" s="1"/>
  <c r="C1608" i="4"/>
  <c r="D1608" i="4" s="1"/>
  <c r="J1608" i="4"/>
  <c r="L1608" i="4" s="1"/>
  <c r="B1609" i="4"/>
  <c r="O1609" i="4" s="1"/>
  <c r="C1609" i="4"/>
  <c r="D1609" i="4" s="1"/>
  <c r="J1609" i="4"/>
  <c r="L1609" i="4" s="1"/>
  <c r="B1610" i="4"/>
  <c r="O1610" i="4" s="1"/>
  <c r="C1610" i="4"/>
  <c r="D1610" i="4" s="1"/>
  <c r="J1610" i="4"/>
  <c r="L1610" i="4" s="1"/>
  <c r="B1611" i="4"/>
  <c r="C1611" i="4"/>
  <c r="J1611" i="4"/>
  <c r="L1611" i="4" s="1"/>
  <c r="B1612" i="4"/>
  <c r="O1612" i="4" s="1"/>
  <c r="C1612" i="4"/>
  <c r="J1612" i="4"/>
  <c r="L1612" i="4" s="1"/>
  <c r="B1613" i="4"/>
  <c r="C1613" i="4"/>
  <c r="D1613" i="4" s="1"/>
  <c r="J1613" i="4"/>
  <c r="B1614" i="4"/>
  <c r="H1614" i="4" s="1"/>
  <c r="C1614" i="4"/>
  <c r="D1614" i="4" s="1"/>
  <c r="E1614" i="4" s="1"/>
  <c r="J1614" i="4"/>
  <c r="B1615" i="4"/>
  <c r="O1615" i="4" s="1"/>
  <c r="C1615" i="4"/>
  <c r="J1615" i="4"/>
  <c r="L1615" i="4" s="1"/>
  <c r="B1616" i="4"/>
  <c r="H1616" i="4" s="1"/>
  <c r="C1616" i="4"/>
  <c r="D1616" i="4" s="1"/>
  <c r="J1616" i="4"/>
  <c r="B1617" i="4"/>
  <c r="O1617" i="4" s="1"/>
  <c r="C1617" i="4"/>
  <c r="D1617" i="4" s="1"/>
  <c r="J1617" i="4"/>
  <c r="B1618" i="4"/>
  <c r="C1618" i="4"/>
  <c r="D1618" i="4" s="1"/>
  <c r="J1618" i="4"/>
  <c r="B1619" i="4"/>
  <c r="C1619" i="4"/>
  <c r="D1619" i="4" s="1"/>
  <c r="J1619" i="4"/>
  <c r="L1619" i="4" s="1"/>
  <c r="B1620" i="4"/>
  <c r="O1620" i="4" s="1"/>
  <c r="C1620" i="4"/>
  <c r="D1620" i="4" s="1"/>
  <c r="E1620" i="4" s="1"/>
  <c r="J1620" i="4"/>
  <c r="L1620" i="4" s="1"/>
  <c r="B1621" i="4"/>
  <c r="O1621" i="4" s="1"/>
  <c r="C1621" i="4"/>
  <c r="D1621" i="4" s="1"/>
  <c r="E1621" i="4" s="1"/>
  <c r="J1621" i="4"/>
  <c r="B1622" i="4"/>
  <c r="C1622" i="4"/>
  <c r="D1622" i="4" s="1"/>
  <c r="J1622" i="4"/>
  <c r="B1623" i="4"/>
  <c r="O1623" i="4" s="1"/>
  <c r="C1623" i="4"/>
  <c r="D1623" i="4" s="1"/>
  <c r="J1623" i="4"/>
  <c r="L1623" i="4" s="1"/>
  <c r="B1624" i="4"/>
  <c r="H1624" i="4" s="1"/>
  <c r="C1624" i="4"/>
  <c r="J1624" i="4"/>
  <c r="L1624" i="4" s="1"/>
  <c r="B1625" i="4"/>
  <c r="C1625" i="4"/>
  <c r="D1625" i="4" s="1"/>
  <c r="J1625" i="4"/>
  <c r="L1625" i="4" s="1"/>
  <c r="B1626" i="4"/>
  <c r="H1626" i="4" s="1"/>
  <c r="C1626" i="4"/>
  <c r="D1626" i="4" s="1"/>
  <c r="E1626" i="4" s="1"/>
  <c r="J1626" i="4"/>
  <c r="L1626" i="4" s="1"/>
  <c r="B1627" i="4"/>
  <c r="O1627" i="4" s="1"/>
  <c r="C1627" i="4"/>
  <c r="J1627" i="4"/>
  <c r="B1628" i="4"/>
  <c r="O1628" i="4" s="1"/>
  <c r="C1628" i="4"/>
  <c r="D1628" i="4" s="1"/>
  <c r="J1628" i="4"/>
  <c r="B1629" i="4"/>
  <c r="C1629" i="4"/>
  <c r="J1629" i="4"/>
  <c r="B1630" i="4"/>
  <c r="O1630" i="4" s="1"/>
  <c r="C1630" i="4"/>
  <c r="D1630" i="4" s="1"/>
  <c r="E1630" i="4" s="1"/>
  <c r="J1630" i="4"/>
  <c r="B1631" i="4"/>
  <c r="C1631" i="4"/>
  <c r="J1631" i="4"/>
  <c r="B1632" i="4"/>
  <c r="H1632" i="4" s="1"/>
  <c r="C1632" i="4"/>
  <c r="J1632" i="4"/>
  <c r="L1632" i="4" s="1"/>
  <c r="B1633" i="4"/>
  <c r="O1633" i="4" s="1"/>
  <c r="C1633" i="4"/>
  <c r="D1633" i="4" s="1"/>
  <c r="E1633" i="4" s="1"/>
  <c r="J1633" i="4"/>
  <c r="B1634" i="4"/>
  <c r="C1634" i="4"/>
  <c r="D1634" i="4" s="1"/>
  <c r="J1634" i="4"/>
  <c r="B1635" i="4"/>
  <c r="C1635" i="4"/>
  <c r="J1635" i="4"/>
  <c r="L1635" i="4" s="1"/>
  <c r="B1636" i="4"/>
  <c r="H1636" i="4" s="1"/>
  <c r="C1636" i="4"/>
  <c r="D1636" i="4" s="1"/>
  <c r="J1636" i="4"/>
  <c r="L1636" i="4" s="1"/>
  <c r="B1637" i="4"/>
  <c r="O1637" i="4" s="1"/>
  <c r="C1637" i="4"/>
  <c r="J1637" i="4"/>
  <c r="B1638" i="4"/>
  <c r="O1638" i="4" s="1"/>
  <c r="C1638" i="4"/>
  <c r="D1638" i="4" s="1"/>
  <c r="J1638" i="4"/>
  <c r="B1639" i="4"/>
  <c r="H1639" i="4" s="1"/>
  <c r="C1639" i="4"/>
  <c r="J1639" i="4"/>
  <c r="L1639" i="4" s="1"/>
  <c r="B1640" i="4"/>
  <c r="H1640" i="4" s="1"/>
  <c r="C1640" i="4"/>
  <c r="J1640" i="4"/>
  <c r="B1641" i="4"/>
  <c r="O1641" i="4" s="1"/>
  <c r="C1641" i="4"/>
  <c r="J1641" i="4"/>
  <c r="B1642" i="4"/>
  <c r="O1642" i="4" s="1"/>
  <c r="C1642" i="4"/>
  <c r="D1642" i="4" s="1"/>
  <c r="J1642" i="4"/>
  <c r="L1642" i="4" s="1"/>
  <c r="B1643" i="4"/>
  <c r="H1643" i="4" s="1"/>
  <c r="C1643" i="4"/>
  <c r="D1643" i="4" s="1"/>
  <c r="J1643" i="4"/>
  <c r="L1643" i="4" s="1"/>
  <c r="B1644" i="4"/>
  <c r="H1644" i="4" s="1"/>
  <c r="C1644" i="4"/>
  <c r="J1644" i="4"/>
  <c r="B1645" i="4"/>
  <c r="C1645" i="4"/>
  <c r="J1645" i="4"/>
  <c r="B1646" i="4"/>
  <c r="C1646" i="4"/>
  <c r="D1646" i="4" s="1"/>
  <c r="E1646" i="4" s="1"/>
  <c r="J1646" i="4"/>
  <c r="B1647" i="4"/>
  <c r="C1647" i="4"/>
  <c r="J1647" i="4"/>
  <c r="L1647" i="4" s="1"/>
  <c r="B1648" i="4"/>
  <c r="O1648" i="4" s="1"/>
  <c r="C1648" i="4"/>
  <c r="D1648" i="4" s="1"/>
  <c r="J1648" i="4"/>
  <c r="L1648" i="4" s="1"/>
  <c r="B1649" i="4"/>
  <c r="O1649" i="4" s="1"/>
  <c r="C1649" i="4"/>
  <c r="D1649" i="4" s="1"/>
  <c r="J1649" i="4"/>
  <c r="B1650" i="4"/>
  <c r="C1650" i="4"/>
  <c r="J1650" i="4"/>
  <c r="B1651" i="4"/>
  <c r="O1651" i="4" s="1"/>
  <c r="C1651" i="4"/>
  <c r="J1651" i="4"/>
  <c r="L1651" i="4" s="1"/>
  <c r="B1652" i="4"/>
  <c r="H1652" i="4" s="1"/>
  <c r="C1652" i="4"/>
  <c r="J1652" i="4"/>
  <c r="B1653" i="4"/>
  <c r="O1653" i="4" s="1"/>
  <c r="C1653" i="4"/>
  <c r="J1653" i="4"/>
  <c r="B1654" i="4"/>
  <c r="H1654" i="4" s="1"/>
  <c r="C1654" i="4"/>
  <c r="D1654" i="4" s="1"/>
  <c r="J1654" i="4"/>
  <c r="B1655" i="4"/>
  <c r="H1655" i="4" s="1"/>
  <c r="C1655" i="4"/>
  <c r="J1655" i="4"/>
  <c r="L1655" i="4" s="1"/>
  <c r="B1656" i="4"/>
  <c r="H1656" i="4" s="1"/>
  <c r="C1656" i="4"/>
  <c r="J1656" i="4"/>
  <c r="L1656" i="4" s="1"/>
  <c r="B1657" i="4"/>
  <c r="O1657" i="4" s="1"/>
  <c r="C1657" i="4"/>
  <c r="D1657" i="4" s="1"/>
  <c r="E1657" i="4" s="1"/>
  <c r="J1657" i="4"/>
  <c r="B1658" i="4"/>
  <c r="O1658" i="4" s="1"/>
  <c r="C1658" i="4"/>
  <c r="D1658" i="4" s="1"/>
  <c r="J1658" i="4"/>
  <c r="L1658" i="4" s="1"/>
  <c r="B1659" i="4"/>
  <c r="C1659" i="4"/>
  <c r="D1659" i="4" s="1"/>
  <c r="J1659" i="4"/>
  <c r="L1659" i="4" s="1"/>
  <c r="B1660" i="4"/>
  <c r="H1660" i="4" s="1"/>
  <c r="C1660" i="4"/>
  <c r="D1660" i="4" s="1"/>
  <c r="J1660" i="4"/>
  <c r="L1660" i="4" s="1"/>
  <c r="B1661" i="4"/>
  <c r="C1661" i="4"/>
  <c r="D1661" i="4" s="1"/>
  <c r="J1661" i="4"/>
  <c r="B1662" i="4"/>
  <c r="C1662" i="4"/>
  <c r="J1662" i="4"/>
  <c r="B1663" i="4"/>
  <c r="O1663" i="4" s="1"/>
  <c r="C1663" i="4"/>
  <c r="J1663" i="4"/>
  <c r="L1663" i="4" s="1"/>
  <c r="B1664" i="4"/>
  <c r="H1664" i="4" s="1"/>
  <c r="C1664" i="4"/>
  <c r="J1664" i="4"/>
  <c r="B1665" i="4"/>
  <c r="C1665" i="4"/>
  <c r="D1665" i="4" s="1"/>
  <c r="E1665" i="4" s="1"/>
  <c r="J1665" i="4"/>
  <c r="B1666" i="4"/>
  <c r="H1666" i="4" s="1"/>
  <c r="C1666" i="4"/>
  <c r="D1666" i="4" s="1"/>
  <c r="E1666" i="4" s="1"/>
  <c r="J1666" i="4"/>
  <c r="B1667" i="4"/>
  <c r="H1667" i="4" s="1"/>
  <c r="C1667" i="4"/>
  <c r="D1667" i="4" s="1"/>
  <c r="E1667" i="4" s="1"/>
  <c r="J1667" i="4"/>
  <c r="B1668" i="4"/>
  <c r="H1668" i="4" s="1"/>
  <c r="C1668" i="4"/>
  <c r="D1668" i="4" s="1"/>
  <c r="J1668" i="4"/>
  <c r="L1668" i="4" s="1"/>
  <c r="B1669" i="4"/>
  <c r="O1669" i="4" s="1"/>
  <c r="C1669" i="4"/>
  <c r="J1669" i="4"/>
  <c r="B1670" i="4"/>
  <c r="C1670" i="4"/>
  <c r="D1670" i="4" s="1"/>
  <c r="J1670" i="4"/>
  <c r="B1671" i="4"/>
  <c r="C1671" i="4"/>
  <c r="D1671" i="4" s="1"/>
  <c r="J1671" i="4"/>
  <c r="L1671" i="4" s="1"/>
  <c r="B1672" i="4"/>
  <c r="H1672" i="4" s="1"/>
  <c r="C1672" i="4"/>
  <c r="D1672" i="4" s="1"/>
  <c r="J1672" i="4"/>
  <c r="L1672" i="4" s="1"/>
  <c r="B1673" i="4"/>
  <c r="O1673" i="4" s="1"/>
  <c r="C1673" i="4"/>
  <c r="D1673" i="4" s="1"/>
  <c r="E1673" i="4" s="1"/>
  <c r="J1673" i="4"/>
  <c r="L1673" i="4" s="1"/>
  <c r="B1674" i="4"/>
  <c r="O1674" i="4" s="1"/>
  <c r="C1674" i="4"/>
  <c r="J1674" i="4"/>
  <c r="L1674" i="4" s="1"/>
  <c r="B1675" i="4"/>
  <c r="C1675" i="4"/>
  <c r="J1675" i="4"/>
  <c r="L1675" i="4" s="1"/>
  <c r="B1676" i="4"/>
  <c r="O1676" i="4" s="1"/>
  <c r="C1676" i="4"/>
  <c r="D1676" i="4" s="1"/>
  <c r="J1676" i="4"/>
  <c r="B1677" i="4"/>
  <c r="O1677" i="4" s="1"/>
  <c r="C1677" i="4"/>
  <c r="J1677" i="4"/>
  <c r="B1678" i="4"/>
  <c r="O1678" i="4" s="1"/>
  <c r="C1678" i="4"/>
  <c r="J1678" i="4"/>
  <c r="B1679" i="4"/>
  <c r="H1679" i="4" s="1"/>
  <c r="C1679" i="4"/>
  <c r="D1679" i="4" s="1"/>
  <c r="J1679" i="4"/>
  <c r="L1679" i="4" s="1"/>
  <c r="B1680" i="4"/>
  <c r="H1680" i="4" s="1"/>
  <c r="C1680" i="4"/>
  <c r="J1680" i="4"/>
  <c r="B1681" i="4"/>
  <c r="C1681" i="4"/>
  <c r="J1681" i="4"/>
  <c r="B1682" i="4"/>
  <c r="O1682" i="4" s="1"/>
  <c r="C1682" i="4"/>
  <c r="J1682" i="4"/>
  <c r="B1683" i="4"/>
  <c r="C1683" i="4"/>
  <c r="J1683" i="4"/>
  <c r="B1684" i="4"/>
  <c r="H1684" i="4" s="1"/>
  <c r="C1684" i="4"/>
  <c r="D1684" i="4" s="1"/>
  <c r="J1684" i="4"/>
  <c r="L1684" i="4" s="1"/>
  <c r="B1685" i="4"/>
  <c r="C1685" i="4"/>
  <c r="J1685" i="4"/>
  <c r="B1686" i="4"/>
  <c r="H1686" i="4" s="1"/>
  <c r="C1686" i="4"/>
  <c r="D1686" i="4" s="1"/>
  <c r="J1686" i="4"/>
  <c r="B1687" i="4"/>
  <c r="H1687" i="4" s="1"/>
  <c r="C1687" i="4"/>
  <c r="J1687" i="4"/>
  <c r="L1687" i="4" s="1"/>
  <c r="B1688" i="4"/>
  <c r="C1688" i="4"/>
  <c r="J1688" i="4"/>
  <c r="B1689" i="4"/>
  <c r="O1689" i="4" s="1"/>
  <c r="C1689" i="4"/>
  <c r="D1689" i="4" s="1"/>
  <c r="J1689" i="4"/>
  <c r="L1689" i="4" s="1"/>
  <c r="B1690" i="4"/>
  <c r="C1690" i="4"/>
  <c r="D1690" i="4" s="1"/>
  <c r="J1690" i="4"/>
  <c r="L1690" i="4" s="1"/>
  <c r="B1691" i="4"/>
  <c r="C1691" i="4"/>
  <c r="D1691" i="4" s="1"/>
  <c r="J1691" i="4"/>
  <c r="L1691" i="4" s="1"/>
  <c r="B1692" i="4"/>
  <c r="C1692" i="4"/>
  <c r="J1692" i="4"/>
  <c r="L1692" i="4" s="1"/>
  <c r="B1693" i="4"/>
  <c r="O1693" i="4" s="1"/>
  <c r="C1693" i="4"/>
  <c r="D1693" i="4" s="1"/>
  <c r="J1693" i="4"/>
  <c r="B1694" i="4"/>
  <c r="C1694" i="4"/>
  <c r="J1694" i="4"/>
  <c r="B1695" i="4"/>
  <c r="C1695" i="4"/>
  <c r="J1695" i="4"/>
  <c r="L1695" i="4" s="1"/>
  <c r="B1696" i="4"/>
  <c r="C1696" i="4"/>
  <c r="D1696" i="4" s="1"/>
  <c r="E1696" i="4" s="1"/>
  <c r="J1696" i="4"/>
  <c r="B1697" i="4"/>
  <c r="C1697" i="4"/>
  <c r="J1697" i="4"/>
  <c r="B1698" i="4"/>
  <c r="H1698" i="4" s="1"/>
  <c r="C1698" i="4"/>
  <c r="J1698" i="4"/>
  <c r="B1699" i="4"/>
  <c r="O1699" i="4" s="1"/>
  <c r="C1699" i="4"/>
  <c r="D1699" i="4" s="1"/>
  <c r="J1699" i="4"/>
  <c r="L1699" i="4" s="1"/>
  <c r="B1700" i="4"/>
  <c r="H1700" i="4" s="1"/>
  <c r="C1700" i="4"/>
  <c r="J1700" i="4"/>
  <c r="B1701" i="4"/>
  <c r="C1701" i="4"/>
  <c r="D1701" i="4" s="1"/>
  <c r="J1701" i="4"/>
  <c r="B1702" i="4"/>
  <c r="O1702" i="4" s="1"/>
  <c r="C1702" i="4"/>
  <c r="D1702" i="4" s="1"/>
  <c r="J1702" i="4"/>
  <c r="B1703" i="4"/>
  <c r="C1703" i="4"/>
  <c r="D1703" i="4" s="1"/>
  <c r="E1703" i="4" s="1"/>
  <c r="J1703" i="4"/>
  <c r="L1703" i="4" s="1"/>
  <c r="B1704" i="4"/>
  <c r="H1704" i="4" s="1"/>
  <c r="C1704" i="4"/>
  <c r="J1704" i="4"/>
  <c r="L1704" i="4" s="1"/>
  <c r="B1705" i="4"/>
  <c r="O1705" i="4" s="1"/>
  <c r="C1705" i="4"/>
  <c r="J1705" i="4"/>
  <c r="L1705" i="4" s="1"/>
  <c r="B1706" i="4"/>
  <c r="C1706" i="4"/>
  <c r="J1706" i="4"/>
  <c r="B1707" i="4"/>
  <c r="C1707" i="4"/>
  <c r="D1707" i="4" s="1"/>
  <c r="J1707" i="4"/>
  <c r="L1707" i="4" s="1"/>
  <c r="B1708" i="4"/>
  <c r="H1708" i="4" s="1"/>
  <c r="C1708" i="4"/>
  <c r="D1708" i="4" s="1"/>
  <c r="J1708" i="4"/>
  <c r="L1708" i="4" s="1"/>
  <c r="B1709" i="4"/>
  <c r="O1709" i="4" s="1"/>
  <c r="C1709" i="4"/>
  <c r="D1709" i="4" s="1"/>
  <c r="E1709" i="4" s="1"/>
  <c r="J1709" i="4"/>
  <c r="B1710" i="4"/>
  <c r="O1710" i="4" s="1"/>
  <c r="C1710" i="4"/>
  <c r="J1710" i="4"/>
  <c r="B1711" i="4"/>
  <c r="H1711" i="4" s="1"/>
  <c r="C1711" i="4"/>
  <c r="D1711" i="4" s="1"/>
  <c r="J1711" i="4"/>
  <c r="L1711" i="4" s="1"/>
  <c r="B1712" i="4"/>
  <c r="H1712" i="4" s="1"/>
  <c r="C1712" i="4"/>
  <c r="D1712" i="4" s="1"/>
  <c r="J1712" i="4"/>
  <c r="B1713" i="4"/>
  <c r="O1713" i="4" s="1"/>
  <c r="C1713" i="4"/>
  <c r="J1713" i="4"/>
  <c r="B1714" i="4"/>
  <c r="O1714" i="4" s="1"/>
  <c r="C1714" i="4"/>
  <c r="D1714" i="4" s="1"/>
  <c r="E1714" i="4" s="1"/>
  <c r="J1714" i="4"/>
  <c r="B1715" i="4"/>
  <c r="H1715" i="4" s="1"/>
  <c r="C1715" i="4"/>
  <c r="J1715" i="4"/>
  <c r="L1715" i="4" s="1"/>
  <c r="B1716" i="4"/>
  <c r="H1716" i="4" s="1"/>
  <c r="C1716" i="4"/>
  <c r="D1716" i="4" s="1"/>
  <c r="J1716" i="4"/>
  <c r="L1716" i="4" s="1"/>
  <c r="B1717" i="4"/>
  <c r="C1717" i="4"/>
  <c r="J1717" i="4"/>
  <c r="B1718" i="4"/>
  <c r="C1718" i="4"/>
  <c r="D1718" i="4" s="1"/>
  <c r="E1718" i="4" s="1"/>
  <c r="J1718" i="4"/>
  <c r="L1718" i="4" s="1"/>
  <c r="B1719" i="4"/>
  <c r="O1719" i="4" s="1"/>
  <c r="C1719" i="4"/>
  <c r="J1719" i="4"/>
  <c r="B1720" i="4"/>
  <c r="H1720" i="4" s="1"/>
  <c r="C1720" i="4"/>
  <c r="D1720" i="4" s="1"/>
  <c r="J1720" i="4"/>
  <c r="L1720" i="4" s="1"/>
  <c r="B1721" i="4"/>
  <c r="C1721" i="4"/>
  <c r="J1721" i="4"/>
  <c r="L1721" i="4" s="1"/>
  <c r="B1722" i="4"/>
  <c r="C1722" i="4"/>
  <c r="D1722" i="4" s="1"/>
  <c r="J1722" i="4"/>
  <c r="B1723" i="4"/>
  <c r="C1723" i="4"/>
  <c r="J1723" i="4"/>
  <c r="L1723" i="4" s="1"/>
  <c r="B1724" i="4"/>
  <c r="H1724" i="4" s="1"/>
  <c r="C1724" i="4"/>
  <c r="D1724" i="4" s="1"/>
  <c r="J1724" i="4"/>
  <c r="B1725" i="4"/>
  <c r="O1725" i="4" s="1"/>
  <c r="C1725" i="4"/>
  <c r="D1725" i="4" s="1"/>
  <c r="E1725" i="4" s="1"/>
  <c r="J1725" i="4"/>
  <c r="B1726" i="4"/>
  <c r="H1726" i="4" s="1"/>
  <c r="C1726" i="4"/>
  <c r="J1726" i="4"/>
  <c r="B1727" i="4"/>
  <c r="H1727" i="4" s="1"/>
  <c r="C1727" i="4"/>
  <c r="D1727" i="4" s="1"/>
  <c r="J1727" i="4"/>
  <c r="L1727" i="4" s="1"/>
  <c r="B1728" i="4"/>
  <c r="H1728" i="4" s="1"/>
  <c r="C1728" i="4"/>
  <c r="J1728" i="4"/>
  <c r="L1728" i="4" s="1"/>
  <c r="B1729" i="4"/>
  <c r="O1729" i="4" s="1"/>
  <c r="C1729" i="4"/>
  <c r="D1729" i="4" s="1"/>
  <c r="J1729" i="4"/>
  <c r="B1730" i="4"/>
  <c r="O1730" i="4" s="1"/>
  <c r="C1730" i="4"/>
  <c r="J1730" i="4"/>
  <c r="B1731" i="4"/>
  <c r="C1731" i="4"/>
  <c r="J1731" i="4"/>
  <c r="L1731" i="4" s="1"/>
  <c r="B1732" i="4"/>
  <c r="H1732" i="4" s="1"/>
  <c r="C1732" i="4"/>
  <c r="J1732" i="4"/>
  <c r="B1733" i="4"/>
  <c r="C1733" i="4"/>
  <c r="J1733" i="4"/>
  <c r="B1734" i="4"/>
  <c r="C1734" i="4"/>
  <c r="D1734" i="4" s="1"/>
  <c r="E1734" i="4" s="1"/>
  <c r="J1734" i="4"/>
  <c r="L1734" i="4" s="1"/>
  <c r="B1735" i="4"/>
  <c r="O1735" i="4" s="1"/>
  <c r="C1735" i="4"/>
  <c r="D1735" i="4" s="1"/>
  <c r="J1735" i="4"/>
  <c r="B1736" i="4"/>
  <c r="H1736" i="4" s="1"/>
  <c r="C1736" i="4"/>
  <c r="D1736" i="4" s="1"/>
  <c r="J1736" i="4"/>
  <c r="B1737" i="4"/>
  <c r="O1737" i="4" s="1"/>
  <c r="C1737" i="4"/>
  <c r="D1737" i="4" s="1"/>
  <c r="E1737" i="4" s="1"/>
  <c r="J1737" i="4"/>
  <c r="L1737" i="4" s="1"/>
  <c r="B1738" i="4"/>
  <c r="O1738" i="4" s="1"/>
  <c r="C1738" i="4"/>
  <c r="D1738" i="4" s="1"/>
  <c r="J1738" i="4"/>
  <c r="L1738" i="4" s="1"/>
  <c r="B1739" i="4"/>
  <c r="H1739" i="4" s="1"/>
  <c r="C1739" i="4"/>
  <c r="J1739" i="4"/>
  <c r="L1739" i="4" s="1"/>
  <c r="B1740" i="4"/>
  <c r="H1740" i="4" s="1"/>
  <c r="C1740" i="4"/>
  <c r="D1740" i="4" s="1"/>
  <c r="J1740" i="4"/>
  <c r="L1740" i="4" s="1"/>
  <c r="B1741" i="4"/>
  <c r="O1741" i="4" s="1"/>
  <c r="C1741" i="4"/>
  <c r="D1741" i="4" s="1"/>
  <c r="J1741" i="4"/>
  <c r="B1742" i="4"/>
  <c r="C1742" i="4"/>
  <c r="D1742" i="4" s="1"/>
  <c r="E1742" i="4" s="1"/>
  <c r="J1742" i="4"/>
  <c r="B1743" i="4"/>
  <c r="C1743" i="4"/>
  <c r="J1743" i="4"/>
  <c r="L1743" i="4" s="1"/>
  <c r="B1744" i="4"/>
  <c r="O1744" i="4" s="1"/>
  <c r="C1744" i="4"/>
  <c r="D1744" i="4" s="1"/>
  <c r="J1744" i="4"/>
  <c r="L1744" i="4" s="1"/>
  <c r="B1745" i="4"/>
  <c r="C1745" i="4"/>
  <c r="D1745" i="4" s="1"/>
  <c r="J1745" i="4"/>
  <c r="B1746" i="4"/>
  <c r="O1746" i="4" s="1"/>
  <c r="C1746" i="4"/>
  <c r="J1746" i="4"/>
  <c r="B1747" i="4"/>
  <c r="C1747" i="4"/>
  <c r="J1747" i="4"/>
  <c r="L1747" i="4" s="1"/>
  <c r="B1748" i="4"/>
  <c r="H1748" i="4" s="1"/>
  <c r="C1748" i="4"/>
  <c r="D1748" i="4" s="1"/>
  <c r="J1748" i="4"/>
  <c r="B1749" i="4"/>
  <c r="C1749" i="4"/>
  <c r="J1749" i="4"/>
  <c r="B1750" i="4"/>
  <c r="O1750" i="4" s="1"/>
  <c r="C1750" i="4"/>
  <c r="D1750" i="4" s="1"/>
  <c r="E1750" i="4" s="1"/>
  <c r="J1750" i="4"/>
  <c r="B1751" i="4"/>
  <c r="O1751" i="4" s="1"/>
  <c r="C1751" i="4"/>
  <c r="D1751" i="4" s="1"/>
  <c r="E1751" i="4" s="1"/>
  <c r="J1751" i="4"/>
  <c r="L1751" i="4" s="1"/>
  <c r="B1752" i="4"/>
  <c r="H1752" i="4" s="1"/>
  <c r="C1752" i="4"/>
  <c r="D1752" i="4" s="1"/>
  <c r="E1752" i="4" s="1"/>
  <c r="J1752" i="4"/>
  <c r="L1752" i="4" s="1"/>
  <c r="B1753" i="4"/>
  <c r="C1753" i="4"/>
  <c r="J1753" i="4"/>
  <c r="L1753" i="4" s="1"/>
  <c r="B1754" i="4"/>
  <c r="O1754" i="4" s="1"/>
  <c r="C1754" i="4"/>
  <c r="D1754" i="4" s="1"/>
  <c r="J1754" i="4"/>
  <c r="B1755" i="4"/>
  <c r="C1755" i="4"/>
  <c r="J1755" i="4"/>
  <c r="L1755" i="4" s="1"/>
  <c r="B1756" i="4"/>
  <c r="O1756" i="4" s="1"/>
  <c r="C1756" i="4"/>
  <c r="J1756" i="4"/>
  <c r="L1756" i="4" s="1"/>
  <c r="B1757" i="4"/>
  <c r="O1757" i="4" s="1"/>
  <c r="C1757" i="4"/>
  <c r="D1757" i="4" s="1"/>
  <c r="J1757" i="4"/>
  <c r="B1758" i="4"/>
  <c r="H1758" i="4" s="1"/>
  <c r="C1758" i="4"/>
  <c r="D1758" i="4" s="1"/>
  <c r="J1758" i="4"/>
  <c r="B1759" i="4"/>
  <c r="H1759" i="4" s="1"/>
  <c r="C1759" i="4"/>
  <c r="J1759" i="4"/>
  <c r="L1759" i="4" s="1"/>
  <c r="B1760" i="4"/>
  <c r="C1760" i="4"/>
  <c r="D1760" i="4" s="1"/>
  <c r="J1760" i="4"/>
  <c r="B1761" i="4"/>
  <c r="O1761" i="4" s="1"/>
  <c r="C1761" i="4"/>
  <c r="D1761" i="4" s="1"/>
  <c r="E1761" i="4" s="1"/>
  <c r="J1761" i="4"/>
  <c r="B1762" i="4"/>
  <c r="C1762" i="4"/>
  <c r="D1762" i="4" s="1"/>
  <c r="J1762" i="4"/>
  <c r="B1763" i="4"/>
  <c r="C1763" i="4"/>
  <c r="J1763" i="4"/>
  <c r="L1763" i="4" s="1"/>
  <c r="B1764" i="4"/>
  <c r="O1764" i="4" s="1"/>
  <c r="C1764" i="4"/>
  <c r="D1764" i="4" s="1"/>
  <c r="J1764" i="4"/>
  <c r="L1764" i="4" s="1"/>
  <c r="B1765" i="4"/>
  <c r="O1765" i="4" s="1"/>
  <c r="C1765" i="4"/>
  <c r="D1765" i="4" s="1"/>
  <c r="E1765" i="4" s="1"/>
  <c r="J1765" i="4"/>
  <c r="B1766" i="4"/>
  <c r="O1766" i="4" s="1"/>
  <c r="C1766" i="4"/>
  <c r="D1766" i="4" s="1"/>
  <c r="E1766" i="4" s="1"/>
  <c r="J1766" i="4"/>
  <c r="L1766" i="4" s="1"/>
  <c r="B1767" i="4"/>
  <c r="O1767" i="4" s="1"/>
  <c r="C1767" i="4"/>
  <c r="D1767" i="4" s="1"/>
  <c r="J1767" i="4"/>
  <c r="L1767" i="4" s="1"/>
  <c r="B1768" i="4"/>
  <c r="H1768" i="4" s="1"/>
  <c r="C1768" i="4"/>
  <c r="D1768" i="4" s="1"/>
  <c r="E1768" i="4" s="1"/>
  <c r="J1768" i="4"/>
  <c r="L1768" i="4" s="1"/>
  <c r="B1769" i="4"/>
  <c r="O1769" i="4" s="1"/>
  <c r="C1769" i="4"/>
  <c r="J1769" i="4"/>
  <c r="B1770" i="4"/>
  <c r="H1770" i="4" s="1"/>
  <c r="C1770" i="4"/>
  <c r="D1770" i="4" s="1"/>
  <c r="E1770" i="4" s="1"/>
  <c r="J1770" i="4"/>
  <c r="B1771" i="4"/>
  <c r="O1771" i="4" s="1"/>
  <c r="C1771" i="4"/>
  <c r="D1771" i="4" s="1"/>
  <c r="J1771" i="4"/>
  <c r="B1772" i="4"/>
  <c r="H1772" i="4" s="1"/>
  <c r="C1772" i="4"/>
  <c r="D1772" i="4" s="1"/>
  <c r="J1772" i="4"/>
  <c r="B1773" i="4"/>
  <c r="O1773" i="4" s="1"/>
  <c r="C1773" i="4"/>
  <c r="D1773" i="4" s="1"/>
  <c r="J1773" i="4"/>
  <c r="B1774" i="4"/>
  <c r="C1774" i="4"/>
  <c r="D1774" i="4" s="1"/>
  <c r="J1774" i="4"/>
  <c r="B1775" i="4"/>
  <c r="C1775" i="4"/>
  <c r="J1775" i="4"/>
  <c r="B1776" i="4"/>
  <c r="H1776" i="4" s="1"/>
  <c r="C1776" i="4"/>
  <c r="J1776" i="4"/>
  <c r="L1776" i="4" s="1"/>
  <c r="B1777" i="4"/>
  <c r="O1777" i="4" s="1"/>
  <c r="C1777" i="4"/>
  <c r="J1777" i="4"/>
  <c r="B1778" i="4"/>
  <c r="C1778" i="4"/>
  <c r="D1778" i="4" s="1"/>
  <c r="E1778" i="4" s="1"/>
  <c r="J1778" i="4"/>
  <c r="B1779" i="4"/>
  <c r="C1779" i="4"/>
  <c r="J1779" i="4"/>
  <c r="L1779" i="4" s="1"/>
  <c r="B1780" i="4"/>
  <c r="O1780" i="4" s="1"/>
  <c r="C1780" i="4"/>
  <c r="D1780" i="4" s="1"/>
  <c r="J1780" i="4"/>
  <c r="L1780" i="4" s="1"/>
  <c r="B1781" i="4"/>
  <c r="C1781" i="4"/>
  <c r="J1781" i="4"/>
  <c r="L1781" i="4" s="1"/>
  <c r="B1782" i="4"/>
  <c r="O1782" i="4" s="1"/>
  <c r="C1782" i="4"/>
  <c r="D1782" i="4" s="1"/>
  <c r="E1782" i="4" s="1"/>
  <c r="J1782" i="4"/>
  <c r="L1782" i="4" s="1"/>
  <c r="B1783" i="4"/>
  <c r="C1783" i="4"/>
  <c r="J1783" i="4"/>
  <c r="L1783" i="4" s="1"/>
  <c r="B1784" i="4"/>
  <c r="H1784" i="4" s="1"/>
  <c r="C1784" i="4"/>
  <c r="J1784" i="4"/>
  <c r="B1785" i="4"/>
  <c r="C1785" i="4"/>
  <c r="J1785" i="4"/>
  <c r="B1786" i="4"/>
  <c r="O1786" i="4" s="1"/>
  <c r="C1786" i="4"/>
  <c r="J1786" i="4"/>
  <c r="B1787" i="4"/>
  <c r="O1787" i="4" s="1"/>
  <c r="C1787" i="4"/>
  <c r="D1787" i="4" s="1"/>
  <c r="J1787" i="4"/>
  <c r="L1787" i="4" s="1"/>
  <c r="B1788" i="4"/>
  <c r="H1788" i="4" s="1"/>
  <c r="C1788" i="4"/>
  <c r="J1788" i="4"/>
  <c r="B1789" i="4"/>
  <c r="O1789" i="4" s="1"/>
  <c r="C1789" i="4"/>
  <c r="D1789" i="4" s="1"/>
  <c r="J1789" i="4"/>
  <c r="B1790" i="4"/>
  <c r="O1790" i="4" s="1"/>
  <c r="C1790" i="4"/>
  <c r="D1790" i="4" s="1"/>
  <c r="J1790" i="4"/>
  <c r="B1791" i="4"/>
  <c r="C1791" i="4"/>
  <c r="J1791" i="4"/>
  <c r="L1791" i="4" s="1"/>
  <c r="B1792" i="4"/>
  <c r="H1792" i="4" s="1"/>
  <c r="C1792" i="4"/>
  <c r="J1792" i="4"/>
  <c r="L1792" i="4" s="1"/>
  <c r="B1793" i="4"/>
  <c r="O1793" i="4" s="1"/>
  <c r="C1793" i="4"/>
  <c r="D1793" i="4" s="1"/>
  <c r="J1793" i="4"/>
  <c r="B1794" i="4"/>
  <c r="C1794" i="4"/>
  <c r="D1794" i="4" s="1"/>
  <c r="E1794" i="4" s="1"/>
  <c r="J1794" i="4"/>
  <c r="B1795" i="4"/>
  <c r="H1795" i="4" s="1"/>
  <c r="C1795" i="4"/>
  <c r="J1795" i="4"/>
  <c r="L1795" i="4" s="1"/>
  <c r="B1796" i="4"/>
  <c r="O1796" i="4" s="1"/>
  <c r="C1796" i="4"/>
  <c r="D1796" i="4" s="1"/>
  <c r="E1796" i="4" s="1"/>
  <c r="J1796" i="4"/>
  <c r="B1797" i="4"/>
  <c r="O1797" i="4" s="1"/>
  <c r="C1797" i="4"/>
  <c r="J1797" i="4"/>
  <c r="L1797" i="4" s="1"/>
  <c r="B1798" i="4"/>
  <c r="H1798" i="4" s="1"/>
  <c r="C1798" i="4"/>
  <c r="J1798" i="4"/>
  <c r="B1799" i="4"/>
  <c r="H1799" i="4" s="1"/>
  <c r="C1799" i="4"/>
  <c r="D1799" i="4" s="1"/>
  <c r="E1799" i="4" s="1"/>
  <c r="J1799" i="4"/>
  <c r="L1799" i="4" s="1"/>
  <c r="B1800" i="4"/>
  <c r="H1800" i="4" s="1"/>
  <c r="C1800" i="4"/>
  <c r="J1800" i="4"/>
  <c r="L1800" i="4" s="1"/>
  <c r="B1801" i="4"/>
  <c r="C1801" i="4"/>
  <c r="D1801" i="4" s="1"/>
  <c r="J1801" i="4"/>
  <c r="B1802" i="4"/>
  <c r="C1802" i="4"/>
  <c r="D1802" i="4" s="1"/>
  <c r="E1802" i="4" s="1"/>
  <c r="J1802" i="4"/>
  <c r="B1803" i="4"/>
  <c r="O1803" i="4" s="1"/>
  <c r="C1803" i="4"/>
  <c r="D1803" i="4" s="1"/>
  <c r="E1803" i="4" s="1"/>
  <c r="J1803" i="4"/>
  <c r="L1803" i="4" s="1"/>
  <c r="B1804" i="4"/>
  <c r="H1804" i="4" s="1"/>
  <c r="C1804" i="4"/>
  <c r="D1804" i="4" s="1"/>
  <c r="J1804" i="4"/>
  <c r="L1804" i="4" s="1"/>
  <c r="B1805" i="4"/>
  <c r="C1805" i="4"/>
  <c r="D1805" i="4" s="1"/>
  <c r="E1805" i="4" s="1"/>
  <c r="J1805" i="4"/>
  <c r="B1806" i="4"/>
  <c r="O1806" i="4" s="1"/>
  <c r="C1806" i="4"/>
  <c r="J1806" i="4"/>
  <c r="B1807" i="4"/>
  <c r="O1807" i="4" s="1"/>
  <c r="C1807" i="4"/>
  <c r="J1807" i="4"/>
  <c r="L1807" i="4" s="1"/>
  <c r="B1808" i="4"/>
  <c r="O1808" i="4" s="1"/>
  <c r="C1808" i="4"/>
  <c r="D1808" i="4" s="1"/>
  <c r="J1808" i="4"/>
  <c r="B1809" i="4"/>
  <c r="H1809" i="4" s="1"/>
  <c r="C1809" i="4"/>
  <c r="D1809" i="4" s="1"/>
  <c r="J1809" i="4"/>
  <c r="B1810" i="4"/>
  <c r="H1810" i="4" s="1"/>
  <c r="C1810" i="4"/>
  <c r="D1810" i="4" s="1"/>
  <c r="J1810" i="4"/>
  <c r="B1811" i="4"/>
  <c r="H1811" i="4" s="1"/>
  <c r="C1811" i="4"/>
  <c r="J1811" i="4"/>
  <c r="B1812" i="4"/>
  <c r="O1812" i="4" s="1"/>
  <c r="C1812" i="4"/>
  <c r="D1812" i="4" s="1"/>
  <c r="E1812" i="4" s="1"/>
  <c r="J1812" i="4"/>
  <c r="L1812" i="4" s="1"/>
  <c r="B1813" i="4"/>
  <c r="C1813" i="4"/>
  <c r="J1813" i="4"/>
  <c r="L1813" i="4" s="1"/>
  <c r="B1814" i="4"/>
  <c r="C1814" i="4"/>
  <c r="D1814" i="4" s="1"/>
  <c r="J1814" i="4"/>
  <c r="B1815" i="4"/>
  <c r="C1815" i="4"/>
  <c r="D1815" i="4" s="1"/>
  <c r="J1815" i="4"/>
  <c r="L1815" i="4" s="1"/>
  <c r="B1816" i="4"/>
  <c r="H1816" i="4" s="1"/>
  <c r="C1816" i="4"/>
  <c r="D1816" i="4" s="1"/>
  <c r="J1816" i="4"/>
  <c r="L1816" i="4" s="1"/>
  <c r="B1817" i="4"/>
  <c r="O1817" i="4" s="1"/>
  <c r="C1817" i="4"/>
  <c r="D1817" i="4" s="1"/>
  <c r="E1817" i="4" s="1"/>
  <c r="J1817" i="4"/>
  <c r="B1818" i="4"/>
  <c r="O1818" i="4" s="1"/>
  <c r="C1818" i="4"/>
  <c r="D1818" i="4" s="1"/>
  <c r="J1818" i="4"/>
  <c r="B1819" i="4"/>
  <c r="C1819" i="4"/>
  <c r="D1819" i="4" s="1"/>
  <c r="J1819" i="4"/>
  <c r="L1819" i="4" s="1"/>
  <c r="B1820" i="4"/>
  <c r="O1820" i="4" s="1"/>
  <c r="C1820" i="4"/>
  <c r="D1820" i="4" s="1"/>
  <c r="J1820" i="4"/>
  <c r="B1821" i="4"/>
  <c r="O1821" i="4" s="1"/>
  <c r="C1821" i="4"/>
  <c r="J1821" i="4"/>
  <c r="B1822" i="4"/>
  <c r="O1822" i="4" s="1"/>
  <c r="C1822" i="4"/>
  <c r="D1822" i="4" s="1"/>
  <c r="E1822" i="4" s="1"/>
  <c r="J1822" i="4"/>
  <c r="B1823" i="4"/>
  <c r="H1823" i="4" s="1"/>
  <c r="C1823" i="4"/>
  <c r="D1823" i="4" s="1"/>
  <c r="E1823" i="4" s="1"/>
  <c r="J1823" i="4"/>
  <c r="L1823" i="4" s="1"/>
  <c r="B1824" i="4"/>
  <c r="H1824" i="4" s="1"/>
  <c r="C1824" i="4"/>
  <c r="D1824" i="4" s="1"/>
  <c r="J1824" i="4"/>
  <c r="B1825" i="4"/>
  <c r="C1825" i="4"/>
  <c r="D1825" i="4" s="1"/>
  <c r="J1825" i="4"/>
  <c r="B1826" i="4"/>
  <c r="C1826" i="4"/>
  <c r="J1826" i="4"/>
  <c r="B1827" i="4"/>
  <c r="O1827" i="4" s="1"/>
  <c r="C1827" i="4"/>
  <c r="J1827" i="4"/>
  <c r="B1828" i="4"/>
  <c r="C1828" i="4"/>
  <c r="D1828" i="4" s="1"/>
  <c r="E1828" i="4" s="1"/>
  <c r="J1828" i="4"/>
  <c r="L1828" i="4" s="1"/>
  <c r="B1829" i="4"/>
  <c r="O1829" i="4" s="1"/>
  <c r="C1829" i="4"/>
  <c r="J1829" i="4"/>
  <c r="L1829" i="4" s="1"/>
  <c r="B1830" i="4"/>
  <c r="H1830" i="4" s="1"/>
  <c r="C1830" i="4"/>
  <c r="D1830" i="4" s="1"/>
  <c r="J1830" i="4"/>
  <c r="L1830" i="4" s="1"/>
  <c r="B1831" i="4"/>
  <c r="H1831" i="4" s="1"/>
  <c r="C1831" i="4"/>
  <c r="J1831" i="4"/>
  <c r="L1831" i="4" s="1"/>
  <c r="B1832" i="4"/>
  <c r="O1832" i="4" s="1"/>
  <c r="C1832" i="4"/>
  <c r="J1832" i="4"/>
  <c r="B1833" i="4"/>
  <c r="O1833" i="4" s="1"/>
  <c r="C1833" i="4"/>
  <c r="J1833" i="4"/>
  <c r="B1834" i="4"/>
  <c r="C1834" i="4"/>
  <c r="J1834" i="4"/>
  <c r="B1835" i="4"/>
  <c r="C1835" i="4"/>
  <c r="J1835" i="4"/>
  <c r="L1835" i="4" s="1"/>
  <c r="B1836" i="4"/>
  <c r="H1836" i="4" s="1"/>
  <c r="C1836" i="4"/>
  <c r="J1836" i="4"/>
  <c r="L1836" i="4" s="1"/>
  <c r="B1837" i="4"/>
  <c r="C1837" i="4"/>
  <c r="D1837" i="4" s="1"/>
  <c r="E1837" i="4" s="1"/>
  <c r="J1837" i="4"/>
  <c r="B1838" i="4"/>
  <c r="O1838" i="4" s="1"/>
  <c r="C1838" i="4"/>
  <c r="D1838" i="4" s="1"/>
  <c r="E1838" i="4" s="1"/>
  <c r="J1838" i="4"/>
  <c r="B1839" i="4"/>
  <c r="C1839" i="4"/>
  <c r="J1839" i="4"/>
  <c r="L1839" i="4" s="1"/>
  <c r="B1840" i="4"/>
  <c r="H1840" i="4" s="1"/>
  <c r="C1840" i="4"/>
  <c r="J1840" i="4"/>
  <c r="B1841" i="4"/>
  <c r="C1841" i="4"/>
  <c r="J1841" i="4"/>
  <c r="B1842" i="4"/>
  <c r="H1842" i="4" s="1"/>
  <c r="C1842" i="4"/>
  <c r="J1842" i="4"/>
  <c r="B1843" i="4"/>
  <c r="O1843" i="4" s="1"/>
  <c r="C1843" i="4"/>
  <c r="D1843" i="4" s="1"/>
  <c r="J1843" i="4"/>
  <c r="L1843" i="4" s="1"/>
  <c r="B1844" i="4"/>
  <c r="O1844" i="4" s="1"/>
  <c r="C1844" i="4"/>
  <c r="J1844" i="4"/>
  <c r="B1845" i="4"/>
  <c r="C1845" i="4"/>
  <c r="J1845" i="4"/>
  <c r="L1845" i="4" s="1"/>
  <c r="B1846" i="4"/>
  <c r="C1846" i="4"/>
  <c r="D1846" i="4" s="1"/>
  <c r="J1846" i="4"/>
  <c r="L1846" i="4" s="1"/>
  <c r="B1847" i="4"/>
  <c r="C1847" i="4"/>
  <c r="J1847" i="4"/>
  <c r="L1847" i="4" s="1"/>
  <c r="B1848" i="4"/>
  <c r="H1848" i="4" s="1"/>
  <c r="C1848" i="4"/>
  <c r="D1848" i="4" s="1"/>
  <c r="J1848" i="4"/>
  <c r="L1848" i="4" s="1"/>
  <c r="B1849" i="4"/>
  <c r="C1849" i="4"/>
  <c r="D1849" i="4" s="1"/>
  <c r="J1849" i="4"/>
  <c r="B1850" i="4"/>
  <c r="O1850" i="4" s="1"/>
  <c r="C1850" i="4"/>
  <c r="J1850" i="4"/>
  <c r="B1851" i="4"/>
  <c r="H1851" i="4" s="1"/>
  <c r="C1851" i="4"/>
  <c r="D1851" i="4" s="1"/>
  <c r="E1851" i="4" s="1"/>
  <c r="J1851" i="4"/>
  <c r="L1851" i="4" s="1"/>
  <c r="B1852" i="4"/>
  <c r="C1852" i="4"/>
  <c r="D1852" i="4" s="1"/>
  <c r="J1852" i="4"/>
  <c r="L1852" i="4" s="1"/>
  <c r="B1853" i="4"/>
  <c r="O1853" i="4" s="1"/>
  <c r="C1853" i="4"/>
  <c r="J1853" i="4"/>
  <c r="B1854" i="4"/>
  <c r="H1854" i="4" s="1"/>
  <c r="C1854" i="4"/>
  <c r="D1854" i="4" s="1"/>
  <c r="E1854" i="4" s="1"/>
  <c r="J1854" i="4"/>
  <c r="B1855" i="4"/>
  <c r="H1855" i="4" s="1"/>
  <c r="C1855" i="4"/>
  <c r="J1855" i="4"/>
  <c r="L1855" i="4" s="1"/>
  <c r="B1856" i="4"/>
  <c r="C1856" i="4"/>
  <c r="D1856" i="4" s="1"/>
  <c r="E1856" i="4" s="1"/>
  <c r="J1856" i="4"/>
  <c r="B1857" i="4"/>
  <c r="C1857" i="4"/>
  <c r="J1857" i="4"/>
  <c r="B1858" i="4"/>
  <c r="C1858" i="4"/>
  <c r="J1858" i="4"/>
  <c r="B1859" i="4"/>
  <c r="H1859" i="4" s="1"/>
  <c r="C1859" i="4"/>
  <c r="D1859" i="4" s="1"/>
  <c r="J1859" i="4"/>
  <c r="L1859" i="4" s="1"/>
  <c r="B1860" i="4"/>
  <c r="O1860" i="4" s="1"/>
  <c r="C1860" i="4"/>
  <c r="D1860" i="4" s="1"/>
  <c r="J1860" i="4"/>
  <c r="L1860" i="4" s="1"/>
  <c r="B1861" i="4"/>
  <c r="C1861" i="4"/>
  <c r="D1861" i="4" s="1"/>
  <c r="J1861" i="4"/>
  <c r="L1861" i="4" s="1"/>
  <c r="B1862" i="4"/>
  <c r="O1862" i="4" s="1"/>
  <c r="C1862" i="4"/>
  <c r="D1862" i="4" s="1"/>
  <c r="J1862" i="4"/>
  <c r="L1862" i="4" s="1"/>
  <c r="B1863" i="4"/>
  <c r="C1863" i="4"/>
  <c r="J1863" i="4"/>
  <c r="B1864" i="4"/>
  <c r="H1864" i="4" s="1"/>
  <c r="C1864" i="4"/>
  <c r="D1864" i="4" s="1"/>
  <c r="J1864" i="4"/>
  <c r="L1864" i="4" s="1"/>
  <c r="B1865" i="4"/>
  <c r="O1865" i="4" s="1"/>
  <c r="C1865" i="4"/>
  <c r="D1865" i="4" s="1"/>
  <c r="J1865" i="4"/>
  <c r="B1866" i="4"/>
  <c r="O1866" i="4" s="1"/>
  <c r="C1866" i="4"/>
  <c r="D1866" i="4" s="1"/>
  <c r="J1866" i="4"/>
  <c r="B1867" i="4"/>
  <c r="H1867" i="4" s="1"/>
  <c r="C1867" i="4"/>
  <c r="J1867" i="4"/>
  <c r="L1867" i="4" s="1"/>
  <c r="B1868" i="4"/>
  <c r="O1868" i="4" s="1"/>
  <c r="C1868" i="4"/>
  <c r="D1868" i="4" s="1"/>
  <c r="J1868" i="4"/>
  <c r="B1869" i="4"/>
  <c r="O1869" i="4" s="1"/>
  <c r="C1869" i="4"/>
  <c r="J1869" i="4"/>
  <c r="B1870" i="4"/>
  <c r="H1870" i="4" s="1"/>
  <c r="C1870" i="4"/>
  <c r="J1870" i="4"/>
  <c r="B1871" i="4"/>
  <c r="H1871" i="4" s="1"/>
  <c r="C1871" i="4"/>
  <c r="D1871" i="4" s="1"/>
  <c r="E1871" i="4" s="1"/>
  <c r="J1871" i="4"/>
  <c r="L1871" i="4" s="1"/>
  <c r="B1872" i="4"/>
  <c r="H1872" i="4" s="1"/>
  <c r="C1872" i="4"/>
  <c r="D1872" i="4" s="1"/>
  <c r="J1872" i="4"/>
  <c r="L1872" i="4" s="1"/>
  <c r="B1873" i="4"/>
  <c r="O1873" i="4" s="1"/>
  <c r="C1873" i="4"/>
  <c r="D1873" i="4" s="1"/>
  <c r="J1873" i="4"/>
  <c r="B1874" i="4"/>
  <c r="C1874" i="4"/>
  <c r="J1874" i="4"/>
  <c r="B1875" i="4"/>
  <c r="C1875" i="4"/>
  <c r="D1875" i="4" s="1"/>
  <c r="J1875" i="4"/>
  <c r="L1875" i="4" s="1"/>
  <c r="B1876" i="4"/>
  <c r="O1876" i="4" s="1"/>
  <c r="C1876" i="4"/>
  <c r="D1876" i="4" s="1"/>
  <c r="J1876" i="4"/>
  <c r="B1877" i="4"/>
  <c r="C1877" i="4"/>
  <c r="D1877" i="4" s="1"/>
  <c r="J1877" i="4"/>
  <c r="L1877" i="4" s="1"/>
  <c r="B1878" i="4"/>
  <c r="H1878" i="4" s="1"/>
  <c r="C1878" i="4"/>
  <c r="D1878" i="4" s="1"/>
  <c r="J1878" i="4"/>
  <c r="L1878" i="4" s="1"/>
  <c r="B1879" i="4"/>
  <c r="O1879" i="4" s="1"/>
  <c r="C1879" i="4"/>
  <c r="D1879" i="4" s="1"/>
  <c r="J1879" i="4"/>
  <c r="B1880" i="4"/>
  <c r="H1880" i="4" s="1"/>
  <c r="C1880" i="4"/>
  <c r="J1880" i="4"/>
  <c r="B1881" i="4"/>
  <c r="O1881" i="4" s="1"/>
  <c r="C1881" i="4"/>
  <c r="J1881" i="4"/>
  <c r="B1882" i="4"/>
  <c r="O1882" i="4" s="1"/>
  <c r="C1882" i="4"/>
  <c r="J1882" i="4"/>
  <c r="B1883" i="4"/>
  <c r="H1883" i="4" s="1"/>
  <c r="C1883" i="4"/>
  <c r="J1883" i="4"/>
  <c r="L1883" i="4" s="1"/>
  <c r="B1884" i="4"/>
  <c r="H1884" i="4" s="1"/>
  <c r="C1884" i="4"/>
  <c r="D1884" i="4" s="1"/>
  <c r="E1884" i="4" s="1"/>
  <c r="J1884" i="4"/>
  <c r="L1884" i="4" s="1"/>
  <c r="B1885" i="4"/>
  <c r="C1885" i="4"/>
  <c r="J1885" i="4"/>
  <c r="B1886" i="4"/>
  <c r="C1886" i="4"/>
  <c r="D1886" i="4" s="1"/>
  <c r="E1886" i="4" s="1"/>
  <c r="J1886" i="4"/>
  <c r="B1887" i="4"/>
  <c r="C1887" i="4"/>
  <c r="D1887" i="4" s="1"/>
  <c r="J1887" i="4"/>
  <c r="L1887" i="4" s="1"/>
  <c r="B1888" i="4"/>
  <c r="H1888" i="4" s="1"/>
  <c r="C1888" i="4"/>
  <c r="D1888" i="4" s="1"/>
  <c r="E1888" i="4" s="1"/>
  <c r="J1888" i="4"/>
  <c r="L1888" i="4" s="1"/>
  <c r="B1889" i="4"/>
  <c r="C1889" i="4"/>
  <c r="D1889" i="4" s="1"/>
  <c r="E1889" i="4" s="1"/>
  <c r="J1889" i="4"/>
  <c r="B1890" i="4"/>
  <c r="H1890" i="4" s="1"/>
  <c r="C1890" i="4"/>
  <c r="D1890" i="4" s="1"/>
  <c r="J1890" i="4"/>
  <c r="B1891" i="4"/>
  <c r="H1891" i="4" s="1"/>
  <c r="C1891" i="4"/>
  <c r="J1891" i="4"/>
  <c r="L1891" i="4" s="1"/>
  <c r="B1892" i="4"/>
  <c r="H1892" i="4" s="1"/>
  <c r="C1892" i="4"/>
  <c r="D1892" i="4" s="1"/>
  <c r="J1892" i="4"/>
  <c r="B1893" i="4"/>
  <c r="C1893" i="4"/>
  <c r="D1893" i="4" s="1"/>
  <c r="J1893" i="4"/>
  <c r="B1894" i="4"/>
  <c r="H1894" i="4" s="1"/>
  <c r="C1894" i="4"/>
  <c r="J1894" i="4"/>
  <c r="L1894" i="4" s="1"/>
  <c r="B1895" i="4"/>
  <c r="H1895" i="4" s="1"/>
  <c r="C1895" i="4"/>
  <c r="J1895" i="4"/>
  <c r="L1895" i="4" s="1"/>
  <c r="B1896" i="4"/>
  <c r="O1896" i="4" s="1"/>
  <c r="C1896" i="4"/>
  <c r="D1896" i="4" s="1"/>
  <c r="J1896" i="4"/>
  <c r="L1896" i="4" s="1"/>
  <c r="B1897" i="4"/>
  <c r="O1897" i="4" s="1"/>
  <c r="C1897" i="4"/>
  <c r="D1897" i="4" s="1"/>
  <c r="E1897" i="4" s="1"/>
  <c r="J1897" i="4"/>
  <c r="B1898" i="4"/>
  <c r="O1898" i="4" s="1"/>
  <c r="C1898" i="4"/>
  <c r="J1898" i="4"/>
  <c r="B1899" i="4"/>
  <c r="C1899" i="4"/>
  <c r="J1899" i="4"/>
  <c r="L1899" i="4" s="1"/>
  <c r="B1900" i="4"/>
  <c r="H1900" i="4" s="1"/>
  <c r="C1900" i="4"/>
  <c r="J1900" i="4"/>
  <c r="L1900" i="4" s="1"/>
  <c r="B1901" i="4"/>
  <c r="O1901" i="4" s="1"/>
  <c r="C1901" i="4"/>
  <c r="D1901" i="4" s="1"/>
  <c r="J1901" i="4"/>
  <c r="B1902" i="4"/>
  <c r="O1902" i="4" s="1"/>
  <c r="C1902" i="4"/>
  <c r="D1902" i="4" s="1"/>
  <c r="E1902" i="4" s="1"/>
  <c r="J1902" i="4"/>
  <c r="B1903" i="4"/>
  <c r="H1903" i="4" s="1"/>
  <c r="C1903" i="4"/>
  <c r="D1903" i="4" s="1"/>
  <c r="J1903" i="4"/>
  <c r="L1903" i="4" s="1"/>
  <c r="B1904" i="4"/>
  <c r="O1904" i="4" s="1"/>
  <c r="C1904" i="4"/>
  <c r="J1904" i="4"/>
  <c r="B1905" i="4"/>
  <c r="O1905" i="4" s="1"/>
  <c r="C1905" i="4"/>
  <c r="D1905" i="4" s="1"/>
  <c r="J1905" i="4"/>
  <c r="B1906" i="4"/>
  <c r="H1906" i="4" s="1"/>
  <c r="C1906" i="4"/>
  <c r="D1906" i="4" s="1"/>
  <c r="E1906" i="4" s="1"/>
  <c r="J1906" i="4"/>
  <c r="B1907" i="4"/>
  <c r="H1907" i="4" s="1"/>
  <c r="C1907" i="4"/>
  <c r="J1907" i="4"/>
  <c r="L1907" i="4" s="1"/>
  <c r="B1908" i="4"/>
  <c r="O1908" i="4" s="1"/>
  <c r="C1908" i="4"/>
  <c r="D1908" i="4" s="1"/>
  <c r="J1908" i="4"/>
  <c r="L1908" i="4" s="1"/>
  <c r="B1909" i="4"/>
  <c r="O1909" i="4" s="1"/>
  <c r="C1909" i="4"/>
  <c r="D1909" i="4" s="1"/>
  <c r="J1909" i="4"/>
  <c r="L1909" i="4" s="1"/>
  <c r="B1910" i="4"/>
  <c r="C1910" i="4"/>
  <c r="J1910" i="4"/>
  <c r="L1910" i="4" s="1"/>
  <c r="B1911" i="4"/>
  <c r="O1911" i="4" s="1"/>
  <c r="C1911" i="4"/>
  <c r="D1911" i="4" s="1"/>
  <c r="J1911" i="4"/>
  <c r="L1911" i="4" s="1"/>
  <c r="B1912" i="4"/>
  <c r="O1912" i="4" s="1"/>
  <c r="C1912" i="4"/>
  <c r="D1912" i="4" s="1"/>
  <c r="J1912" i="4"/>
  <c r="L1912" i="4" s="1"/>
  <c r="B1913" i="4"/>
  <c r="C1913" i="4"/>
  <c r="J1913" i="4"/>
  <c r="B1914" i="4"/>
  <c r="H1914" i="4" s="1"/>
  <c r="C1914" i="4"/>
  <c r="D1914" i="4" s="1"/>
  <c r="E1914" i="4" s="1"/>
  <c r="J1914" i="4"/>
  <c r="B1915" i="4"/>
  <c r="O1915" i="4" s="1"/>
  <c r="C1915" i="4"/>
  <c r="D1915" i="4" s="1"/>
  <c r="J1915" i="4"/>
  <c r="B1916" i="4"/>
  <c r="C1916" i="4"/>
  <c r="J1916" i="4"/>
  <c r="B1917" i="4"/>
  <c r="O1917" i="4" s="1"/>
  <c r="C1917" i="4"/>
  <c r="D1917" i="4" s="1"/>
  <c r="J1917" i="4"/>
  <c r="B1918" i="4"/>
  <c r="H1918" i="4" s="1"/>
  <c r="C1918" i="4"/>
  <c r="D1918" i="4" s="1"/>
  <c r="J1918" i="4"/>
  <c r="B1919" i="4"/>
  <c r="H1919" i="4" s="1"/>
  <c r="C1919" i="4"/>
  <c r="J1919" i="4"/>
  <c r="B1920" i="4"/>
  <c r="C1920" i="4"/>
  <c r="J1920" i="4"/>
  <c r="L1920" i="4" s="1"/>
  <c r="B1921" i="4"/>
  <c r="C1921" i="4"/>
  <c r="J1921" i="4"/>
  <c r="B1922" i="4"/>
  <c r="O1922" i="4" s="1"/>
  <c r="C1922" i="4"/>
  <c r="D1922" i="4" s="1"/>
  <c r="E1922" i="4" s="1"/>
  <c r="J1922" i="4"/>
  <c r="B1923" i="4"/>
  <c r="C1923" i="4"/>
  <c r="D1923" i="4" s="1"/>
  <c r="E1923" i="4" s="1"/>
  <c r="J1923" i="4"/>
  <c r="L1923" i="4" s="1"/>
  <c r="B1924" i="4"/>
  <c r="O1924" i="4" s="1"/>
  <c r="C1924" i="4"/>
  <c r="D1924" i="4" s="1"/>
  <c r="J1924" i="4"/>
  <c r="L1924" i="4" s="1"/>
  <c r="B1925" i="4"/>
  <c r="C1925" i="4"/>
  <c r="D1925" i="4" s="1"/>
  <c r="E1925" i="4" s="1"/>
  <c r="J1925" i="4"/>
  <c r="L1925" i="4" s="1"/>
  <c r="B1926" i="4"/>
  <c r="H1926" i="4" s="1"/>
  <c r="C1926" i="4"/>
  <c r="D1926" i="4" s="1"/>
  <c r="J1926" i="4"/>
  <c r="B1927" i="4"/>
  <c r="H1927" i="4" s="1"/>
  <c r="C1927" i="4"/>
  <c r="J1927" i="4"/>
  <c r="L1927" i="4" s="1"/>
  <c r="B1928" i="4"/>
  <c r="O1928" i="4" s="1"/>
  <c r="C1928" i="4"/>
  <c r="D1928" i="4" s="1"/>
  <c r="J1928" i="4"/>
  <c r="B1929" i="4"/>
  <c r="C1929" i="4"/>
  <c r="D1929" i="4" s="1"/>
  <c r="J1929" i="4"/>
  <c r="B1930" i="4"/>
  <c r="H1930" i="4" s="1"/>
  <c r="C1930" i="4"/>
  <c r="J1930" i="4"/>
  <c r="B1931" i="4"/>
  <c r="H1931" i="4" s="1"/>
  <c r="C1931" i="4"/>
  <c r="J1931" i="4"/>
  <c r="L1931" i="4" s="1"/>
  <c r="B1932" i="4"/>
  <c r="O1932" i="4" s="1"/>
  <c r="C1932" i="4"/>
  <c r="D1932" i="4" s="1"/>
  <c r="J1932" i="4"/>
  <c r="B1933" i="4"/>
  <c r="C1933" i="4"/>
  <c r="D1933" i="4" s="1"/>
  <c r="J1933" i="4"/>
  <c r="B1934" i="4"/>
  <c r="O1934" i="4" s="1"/>
  <c r="C1934" i="4"/>
  <c r="J1934" i="4"/>
  <c r="B1935" i="4"/>
  <c r="C1935" i="4"/>
  <c r="D1935" i="4" s="1"/>
  <c r="J1935" i="4"/>
  <c r="L1935" i="4" s="1"/>
  <c r="B1936" i="4"/>
  <c r="H1936" i="4" s="1"/>
  <c r="C1936" i="4"/>
  <c r="J1936" i="4"/>
  <c r="L1936" i="4" s="1"/>
  <c r="B1937" i="4"/>
  <c r="O1937" i="4" s="1"/>
  <c r="C1937" i="4"/>
  <c r="D1937" i="4" s="1"/>
  <c r="J1937" i="4"/>
  <c r="B1938" i="4"/>
  <c r="O1938" i="4" s="1"/>
  <c r="C1938" i="4"/>
  <c r="J1938" i="4"/>
  <c r="L1938" i="4" s="1"/>
  <c r="B1939" i="4"/>
  <c r="H1939" i="4" s="1"/>
  <c r="C1939" i="4"/>
  <c r="D1939" i="4" s="1"/>
  <c r="J1939" i="4"/>
  <c r="L1939" i="4" s="1"/>
  <c r="B1940" i="4"/>
  <c r="O1940" i="4" s="1"/>
  <c r="C1940" i="4"/>
  <c r="D1940" i="4" s="1"/>
  <c r="J1940" i="4"/>
  <c r="B1941" i="4"/>
  <c r="C1941" i="4"/>
  <c r="D1941" i="4" s="1"/>
  <c r="E1941" i="4" s="1"/>
  <c r="J1941" i="4"/>
  <c r="L1941" i="4" s="1"/>
  <c r="B1942" i="4"/>
  <c r="C1942" i="4"/>
  <c r="D1942" i="4" s="1"/>
  <c r="E1942" i="4" s="1"/>
  <c r="J1942" i="4"/>
  <c r="B1943" i="4"/>
  <c r="H1943" i="4" s="1"/>
  <c r="C1943" i="4"/>
  <c r="D1943" i="4" s="1"/>
  <c r="J1943" i="4"/>
  <c r="L1943" i="4" s="1"/>
  <c r="B1944" i="4"/>
  <c r="H1944" i="4" s="1"/>
  <c r="C1944" i="4"/>
  <c r="D1944" i="4" s="1"/>
  <c r="J1944" i="4"/>
  <c r="L1944" i="4" s="1"/>
  <c r="B1945" i="4"/>
  <c r="H1945" i="4" s="1"/>
  <c r="C1945" i="4"/>
  <c r="D1945" i="4" s="1"/>
  <c r="J1945" i="4"/>
  <c r="B1946" i="4"/>
  <c r="C1946" i="4"/>
  <c r="D1946" i="4" s="1"/>
  <c r="J1946" i="4"/>
  <c r="B1947" i="4"/>
  <c r="O1947" i="4" s="1"/>
  <c r="C1947" i="4"/>
  <c r="J1947" i="4"/>
  <c r="L1947" i="4" s="1"/>
  <c r="B1948" i="4"/>
  <c r="H1948" i="4" s="1"/>
  <c r="C1948" i="4"/>
  <c r="J1948" i="4"/>
  <c r="L1948" i="4" s="1"/>
  <c r="B1949" i="4"/>
  <c r="H1949" i="4" s="1"/>
  <c r="C1949" i="4"/>
  <c r="D1949" i="4" s="1"/>
  <c r="E1949" i="4" s="1"/>
  <c r="J1949" i="4"/>
  <c r="B1950" i="4"/>
  <c r="H1950" i="4" s="1"/>
  <c r="C1950" i="4"/>
  <c r="J1950" i="4"/>
  <c r="B1951" i="4"/>
  <c r="O1951" i="4" s="1"/>
  <c r="C1951" i="4"/>
  <c r="D1951" i="4" s="1"/>
  <c r="J1951" i="4"/>
  <c r="L1951" i="4" s="1"/>
  <c r="B1952" i="4"/>
  <c r="H1952" i="4" s="1"/>
  <c r="C1952" i="4"/>
  <c r="J1952" i="4"/>
  <c r="B1953" i="4"/>
  <c r="O1953" i="4" s="1"/>
  <c r="C1953" i="4"/>
  <c r="D1953" i="4" s="1"/>
  <c r="J1953" i="4"/>
  <c r="B1954" i="4"/>
  <c r="H1954" i="4" s="1"/>
  <c r="C1954" i="4"/>
  <c r="J1954" i="4"/>
  <c r="L1954" i="4" s="1"/>
  <c r="B1955" i="4"/>
  <c r="H1955" i="4" s="1"/>
  <c r="C1955" i="4"/>
  <c r="D1955" i="4" s="1"/>
  <c r="E1955" i="4" s="1"/>
  <c r="J1955" i="4"/>
  <c r="B1956" i="4"/>
  <c r="O1956" i="4" s="1"/>
  <c r="C1956" i="4"/>
  <c r="D1956" i="4" s="1"/>
  <c r="J1956" i="4"/>
  <c r="L1956" i="4" s="1"/>
  <c r="B1957" i="4"/>
  <c r="C1957" i="4"/>
  <c r="J1957" i="4"/>
  <c r="L1957" i="4" s="1"/>
  <c r="B1958" i="4"/>
  <c r="C1958" i="4"/>
  <c r="J1958" i="4"/>
  <c r="B1959" i="4"/>
  <c r="C1959" i="4"/>
  <c r="D1959" i="4" s="1"/>
  <c r="J1959" i="4"/>
  <c r="L1959" i="4" s="1"/>
  <c r="B1960" i="4"/>
  <c r="O1960" i="4" s="1"/>
  <c r="C1960" i="4"/>
  <c r="J1960" i="4"/>
  <c r="L1960" i="4" s="1"/>
  <c r="B1961" i="4"/>
  <c r="C1961" i="4"/>
  <c r="D1961" i="4" s="1"/>
  <c r="J1961" i="4"/>
  <c r="B1962" i="4"/>
  <c r="H1962" i="4" s="1"/>
  <c r="C1962" i="4"/>
  <c r="J1962" i="4"/>
  <c r="B1963" i="4"/>
  <c r="H1963" i="4" s="1"/>
  <c r="C1963" i="4"/>
  <c r="J1963" i="4"/>
  <c r="L1963" i="4" s="1"/>
  <c r="B1964" i="4"/>
  <c r="H1964" i="4" s="1"/>
  <c r="C1964" i="4"/>
  <c r="D1964" i="4" s="1"/>
  <c r="J1964" i="4"/>
  <c r="B1965" i="4"/>
  <c r="C1965" i="4"/>
  <c r="D1965" i="4" s="1"/>
  <c r="E1965" i="4" s="1"/>
  <c r="J1965" i="4"/>
  <c r="B1966" i="4"/>
  <c r="H1966" i="4" s="1"/>
  <c r="C1966" i="4"/>
  <c r="J1966" i="4"/>
  <c r="B1967" i="4"/>
  <c r="H1967" i="4" s="1"/>
  <c r="C1967" i="4"/>
  <c r="J1967" i="4"/>
  <c r="L1967" i="4" s="1"/>
  <c r="B1968" i="4"/>
  <c r="O1968" i="4" s="1"/>
  <c r="C1968" i="4"/>
  <c r="D1968" i="4" s="1"/>
  <c r="J1968" i="4"/>
  <c r="B1969" i="4"/>
  <c r="C1969" i="4"/>
  <c r="D1969" i="4" s="1"/>
  <c r="E1969" i="4" s="1"/>
  <c r="J1969" i="4"/>
  <c r="B1970" i="4"/>
  <c r="O1970" i="4" s="1"/>
  <c r="C1970" i="4"/>
  <c r="D1970" i="4" s="1"/>
  <c r="E1970" i="4" s="1"/>
  <c r="J1970" i="4"/>
  <c r="L1970" i="4" s="1"/>
  <c r="B1971" i="4"/>
  <c r="C1971" i="4"/>
  <c r="J1971" i="4"/>
  <c r="B1972" i="4"/>
  <c r="H1972" i="4" s="1"/>
  <c r="C1972" i="4"/>
  <c r="D1972" i="4" s="1"/>
  <c r="E1972" i="4" s="1"/>
  <c r="J1972" i="4"/>
  <c r="L1972" i="4" s="1"/>
  <c r="B1973" i="4"/>
  <c r="O1973" i="4" s="1"/>
  <c r="C1973" i="4"/>
  <c r="D1973" i="4" s="1"/>
  <c r="E1973" i="4" s="1"/>
  <c r="J1973" i="4"/>
  <c r="L1973" i="4" s="1"/>
  <c r="B1974" i="4"/>
  <c r="H1974" i="4" s="1"/>
  <c r="C1974" i="4"/>
  <c r="D1974" i="4" s="1"/>
  <c r="J1974" i="4"/>
  <c r="B1975" i="4"/>
  <c r="H1975" i="4" s="1"/>
  <c r="C1975" i="4"/>
  <c r="J1975" i="4"/>
  <c r="L1975" i="4" s="1"/>
  <c r="B1976" i="4"/>
  <c r="O1976" i="4" s="1"/>
  <c r="C1976" i="4"/>
  <c r="J1976" i="4"/>
  <c r="B1977" i="4"/>
  <c r="C1977" i="4"/>
  <c r="D1977" i="4" s="1"/>
  <c r="J1977" i="4"/>
  <c r="B1978" i="4"/>
  <c r="H1978" i="4" s="1"/>
  <c r="C1978" i="4"/>
  <c r="D1978" i="4" s="1"/>
  <c r="J1978" i="4"/>
  <c r="B1979" i="4"/>
  <c r="O1979" i="4" s="1"/>
  <c r="C1979" i="4"/>
  <c r="D1979" i="4" s="1"/>
  <c r="J1979" i="4"/>
  <c r="L1979" i="4" s="1"/>
  <c r="B1980" i="4"/>
  <c r="H1980" i="4" s="1"/>
  <c r="C1980" i="4"/>
  <c r="D1980" i="4" s="1"/>
  <c r="J1980" i="4"/>
  <c r="L1980" i="4" s="1"/>
  <c r="B1981" i="4"/>
  <c r="C1981" i="4"/>
  <c r="D1981" i="4" s="1"/>
  <c r="E1981" i="4" s="1"/>
  <c r="J1981" i="4"/>
  <c r="B1982" i="4"/>
  <c r="C1982" i="4"/>
  <c r="D1982" i="4" s="1"/>
  <c r="J1982" i="4"/>
  <c r="B1983" i="4"/>
  <c r="O1983" i="4" s="1"/>
  <c r="C1983" i="4"/>
  <c r="D1983" i="4" s="1"/>
  <c r="J1983" i="4"/>
  <c r="L1983" i="4" s="1"/>
  <c r="B1984" i="4"/>
  <c r="O1984" i="4" s="1"/>
  <c r="C1984" i="4"/>
  <c r="D1984" i="4" s="1"/>
  <c r="J1984" i="4"/>
  <c r="B1985" i="4"/>
  <c r="C1985" i="4"/>
  <c r="D1985" i="4" s="1"/>
  <c r="E1985" i="4" s="1"/>
  <c r="J1985" i="4"/>
  <c r="B1986" i="4"/>
  <c r="H1986" i="4" s="1"/>
  <c r="C1986" i="4"/>
  <c r="D1986" i="4" s="1"/>
  <c r="E1986" i="4" s="1"/>
  <c r="J1986" i="4"/>
  <c r="L1986" i="4" s="1"/>
  <c r="B1987" i="4"/>
  <c r="H1987" i="4" s="1"/>
  <c r="C1987" i="4"/>
  <c r="D1987" i="4" s="1"/>
  <c r="J1987" i="4"/>
  <c r="L1987" i="4" s="1"/>
  <c r="B1988" i="4"/>
  <c r="H1988" i="4" s="1"/>
  <c r="C1988" i="4"/>
  <c r="J1988" i="4"/>
  <c r="B1989" i="4"/>
  <c r="O1989" i="4" s="1"/>
  <c r="C1989" i="4"/>
  <c r="J1989" i="4"/>
  <c r="L1989" i="4" s="1"/>
  <c r="B1990" i="4"/>
  <c r="H1990" i="4" s="1"/>
  <c r="C1990" i="4"/>
  <c r="D1990" i="4" s="1"/>
  <c r="J1990" i="4"/>
  <c r="B1991" i="4"/>
  <c r="H1991" i="4" s="1"/>
  <c r="C1991" i="4"/>
  <c r="D1991" i="4" s="1"/>
  <c r="J1991" i="4"/>
  <c r="L1991" i="4" s="1"/>
  <c r="B1992" i="4"/>
  <c r="O1992" i="4" s="1"/>
  <c r="C1992" i="4"/>
  <c r="D1992" i="4" s="1"/>
  <c r="J1992" i="4"/>
  <c r="L1992" i="4" s="1"/>
  <c r="B1993" i="4"/>
  <c r="H1993" i="4" s="1"/>
  <c r="C1993" i="4"/>
  <c r="J1993" i="4"/>
  <c r="B1994" i="4"/>
  <c r="C1994" i="4"/>
  <c r="J1994" i="4"/>
  <c r="B1995" i="4"/>
  <c r="C1995" i="4"/>
  <c r="D1995" i="4" s="1"/>
  <c r="E1995" i="4" s="1"/>
  <c r="J1995" i="4"/>
  <c r="L1995" i="4" s="1"/>
  <c r="B1996" i="4"/>
  <c r="O1996" i="4" s="1"/>
  <c r="C1996" i="4"/>
  <c r="D1996" i="4" s="1"/>
  <c r="E1996" i="4" s="1"/>
  <c r="J1996" i="4"/>
  <c r="L1996" i="4" s="1"/>
  <c r="B1997" i="4"/>
  <c r="H1997" i="4" s="1"/>
  <c r="C1997" i="4"/>
  <c r="D1997" i="4" s="1"/>
  <c r="J1997" i="4"/>
  <c r="B1998" i="4"/>
  <c r="O1998" i="4" s="1"/>
  <c r="C1998" i="4"/>
  <c r="D1998" i="4" s="1"/>
  <c r="J1998" i="4"/>
  <c r="B1999" i="4"/>
  <c r="H1999" i="4" s="1"/>
  <c r="C1999" i="4"/>
  <c r="D1999" i="4" s="1"/>
  <c r="J1999" i="4"/>
  <c r="L1999" i="4" s="1"/>
  <c r="B2000" i="4"/>
  <c r="H2000" i="4" s="1"/>
  <c r="C2000" i="4"/>
  <c r="D2000" i="4" s="1"/>
  <c r="E2000" i="4" s="1"/>
  <c r="J2000" i="4"/>
  <c r="B2001" i="4"/>
  <c r="C2001" i="4"/>
  <c r="D2001" i="4" s="1"/>
  <c r="E2001" i="4" s="1"/>
  <c r="J2001" i="4"/>
  <c r="B2002" i="4"/>
  <c r="C2002" i="4"/>
  <c r="J2002" i="4"/>
  <c r="L2002" i="4" s="1"/>
  <c r="J3" i="4"/>
  <c r="L3" i="4" s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A1384" i="4"/>
  <c r="A1385" i="4"/>
  <c r="A1386" i="4"/>
  <c r="A1387" i="4"/>
  <c r="A1388" i="4"/>
  <c r="A1389" i="4"/>
  <c r="A1390" i="4"/>
  <c r="A1391" i="4"/>
  <c r="A1392" i="4"/>
  <c r="A1393" i="4"/>
  <c r="A1394" i="4"/>
  <c r="A1395" i="4"/>
  <c r="A1396" i="4"/>
  <c r="A1397" i="4"/>
  <c r="A1398" i="4"/>
  <c r="A1399" i="4"/>
  <c r="A1400" i="4"/>
  <c r="A1401" i="4"/>
  <c r="A1402" i="4"/>
  <c r="A1403" i="4"/>
  <c r="A1404" i="4"/>
  <c r="A1405" i="4"/>
  <c r="A1406" i="4"/>
  <c r="A1407" i="4"/>
  <c r="A1408" i="4"/>
  <c r="A1409" i="4"/>
  <c r="A1410" i="4"/>
  <c r="A1411" i="4"/>
  <c r="A1412" i="4"/>
  <c r="A1413" i="4"/>
  <c r="A1414" i="4"/>
  <c r="A1415" i="4"/>
  <c r="A1416" i="4"/>
  <c r="A1417" i="4"/>
  <c r="A1418" i="4"/>
  <c r="A1419" i="4"/>
  <c r="A1420" i="4"/>
  <c r="A1421" i="4"/>
  <c r="A1422" i="4"/>
  <c r="A1423" i="4"/>
  <c r="A1424" i="4"/>
  <c r="A1425" i="4"/>
  <c r="A1426" i="4"/>
  <c r="A1427" i="4"/>
  <c r="A1428" i="4"/>
  <c r="A1429" i="4"/>
  <c r="A1430" i="4"/>
  <c r="A1431" i="4"/>
  <c r="A1432" i="4"/>
  <c r="A1433" i="4"/>
  <c r="A1434" i="4"/>
  <c r="A1435" i="4"/>
  <c r="A1436" i="4"/>
  <c r="A1437" i="4"/>
  <c r="A1438" i="4"/>
  <c r="A1439" i="4"/>
  <c r="A1440" i="4"/>
  <c r="A1441" i="4"/>
  <c r="A1442" i="4"/>
  <c r="A1443" i="4"/>
  <c r="A1444" i="4"/>
  <c r="A1445" i="4"/>
  <c r="A1446" i="4"/>
  <c r="A1447" i="4"/>
  <c r="A1448" i="4"/>
  <c r="A1449" i="4"/>
  <c r="A1450" i="4"/>
  <c r="A1451" i="4"/>
  <c r="A1452" i="4"/>
  <c r="A1453" i="4"/>
  <c r="A1454" i="4"/>
  <c r="A1455" i="4"/>
  <c r="A1456" i="4"/>
  <c r="A1457" i="4"/>
  <c r="A1458" i="4"/>
  <c r="A1459" i="4"/>
  <c r="A1460" i="4"/>
  <c r="A1461" i="4"/>
  <c r="A1462" i="4"/>
  <c r="A1463" i="4"/>
  <c r="A1464" i="4"/>
  <c r="A1465" i="4"/>
  <c r="A1466" i="4"/>
  <c r="A1467" i="4"/>
  <c r="A1468" i="4"/>
  <c r="A1469" i="4"/>
  <c r="A1470" i="4"/>
  <c r="A1471" i="4"/>
  <c r="A1472" i="4"/>
  <c r="A1473" i="4"/>
  <c r="A1474" i="4"/>
  <c r="A1475" i="4"/>
  <c r="A1476" i="4"/>
  <c r="A1477" i="4"/>
  <c r="A1478" i="4"/>
  <c r="A1479" i="4"/>
  <c r="A1480" i="4"/>
  <c r="A1481" i="4"/>
  <c r="A1482" i="4"/>
  <c r="A1483" i="4"/>
  <c r="A1484" i="4"/>
  <c r="A1485" i="4"/>
  <c r="A1486" i="4"/>
  <c r="A1487" i="4"/>
  <c r="A1488" i="4"/>
  <c r="A1489" i="4"/>
  <c r="A1490" i="4"/>
  <c r="A1491" i="4"/>
  <c r="A1492" i="4"/>
  <c r="A1493" i="4"/>
  <c r="A1494" i="4"/>
  <c r="A1495" i="4"/>
  <c r="A1496" i="4"/>
  <c r="A1497" i="4"/>
  <c r="A1498" i="4"/>
  <c r="A1499" i="4"/>
  <c r="A1500" i="4"/>
  <c r="A1501" i="4"/>
  <c r="A1502" i="4"/>
  <c r="A1503" i="4"/>
  <c r="A1504" i="4"/>
  <c r="A1505" i="4"/>
  <c r="A1506" i="4"/>
  <c r="A1507" i="4"/>
  <c r="A1508" i="4"/>
  <c r="A1509" i="4"/>
  <c r="A1510" i="4"/>
  <c r="A1511" i="4"/>
  <c r="A1512" i="4"/>
  <c r="A1513" i="4"/>
  <c r="A1514" i="4"/>
  <c r="A1515" i="4"/>
  <c r="A1516" i="4"/>
  <c r="A1517" i="4"/>
  <c r="A1518" i="4"/>
  <c r="A1519" i="4"/>
  <c r="A1520" i="4"/>
  <c r="A1521" i="4"/>
  <c r="A1522" i="4"/>
  <c r="A1523" i="4"/>
  <c r="A1524" i="4"/>
  <c r="A1525" i="4"/>
  <c r="A1526" i="4"/>
  <c r="A1527" i="4"/>
  <c r="A1528" i="4"/>
  <c r="A1529" i="4"/>
  <c r="A1530" i="4"/>
  <c r="A1531" i="4"/>
  <c r="A1532" i="4"/>
  <c r="A1533" i="4"/>
  <c r="A1534" i="4"/>
  <c r="A1535" i="4"/>
  <c r="A1536" i="4"/>
  <c r="A1537" i="4"/>
  <c r="A1538" i="4"/>
  <c r="A1539" i="4"/>
  <c r="A1540" i="4"/>
  <c r="A1541" i="4"/>
  <c r="A1542" i="4"/>
  <c r="A1543" i="4"/>
  <c r="A1544" i="4"/>
  <c r="A1545" i="4"/>
  <c r="A1546" i="4"/>
  <c r="A1547" i="4"/>
  <c r="A1548" i="4"/>
  <c r="A1549" i="4"/>
  <c r="A1550" i="4"/>
  <c r="A1551" i="4"/>
  <c r="A1552" i="4"/>
  <c r="A1553" i="4"/>
  <c r="A1554" i="4"/>
  <c r="A1555" i="4"/>
  <c r="A1556" i="4"/>
  <c r="A1557" i="4"/>
  <c r="A1558" i="4"/>
  <c r="A1559" i="4"/>
  <c r="A1560" i="4"/>
  <c r="A1561" i="4"/>
  <c r="A1562" i="4"/>
  <c r="A1563" i="4"/>
  <c r="A1564" i="4"/>
  <c r="A1565" i="4"/>
  <c r="A1566" i="4"/>
  <c r="A1567" i="4"/>
  <c r="A1568" i="4"/>
  <c r="A1569" i="4"/>
  <c r="A1570" i="4"/>
  <c r="A1571" i="4"/>
  <c r="A1572" i="4"/>
  <c r="A1573" i="4"/>
  <c r="A1574" i="4"/>
  <c r="A1575" i="4"/>
  <c r="A1576" i="4"/>
  <c r="A1577" i="4"/>
  <c r="A1578" i="4"/>
  <c r="A1579" i="4"/>
  <c r="A1580" i="4"/>
  <c r="A1581" i="4"/>
  <c r="A1582" i="4"/>
  <c r="A1583" i="4"/>
  <c r="A1584" i="4"/>
  <c r="A1585" i="4"/>
  <c r="A1586" i="4"/>
  <c r="A1587" i="4"/>
  <c r="A1588" i="4"/>
  <c r="A1589" i="4"/>
  <c r="A1590" i="4"/>
  <c r="A1591" i="4"/>
  <c r="A1592" i="4"/>
  <c r="A1593" i="4"/>
  <c r="A1594" i="4"/>
  <c r="A1595" i="4"/>
  <c r="A1596" i="4"/>
  <c r="A1597" i="4"/>
  <c r="A1598" i="4"/>
  <c r="A1599" i="4"/>
  <c r="A1600" i="4"/>
  <c r="A1601" i="4"/>
  <c r="A1602" i="4"/>
  <c r="A1603" i="4"/>
  <c r="A1604" i="4"/>
  <c r="A1605" i="4"/>
  <c r="A1606" i="4"/>
  <c r="A1607" i="4"/>
  <c r="A1608" i="4"/>
  <c r="A1609" i="4"/>
  <c r="A1610" i="4"/>
  <c r="A1611" i="4"/>
  <c r="A1612" i="4"/>
  <c r="A1613" i="4"/>
  <c r="A1614" i="4"/>
  <c r="A1615" i="4"/>
  <c r="A1616" i="4"/>
  <c r="A1617" i="4"/>
  <c r="A1618" i="4"/>
  <c r="A1619" i="4"/>
  <c r="A1620" i="4"/>
  <c r="A1621" i="4"/>
  <c r="A1622" i="4"/>
  <c r="A1623" i="4"/>
  <c r="A1624" i="4"/>
  <c r="A1625" i="4"/>
  <c r="A1626" i="4"/>
  <c r="A1627" i="4"/>
  <c r="A1628" i="4"/>
  <c r="A1629" i="4"/>
  <c r="A1630" i="4"/>
  <c r="A1631" i="4"/>
  <c r="A1632" i="4"/>
  <c r="A1633" i="4"/>
  <c r="A1634" i="4"/>
  <c r="A1635" i="4"/>
  <c r="A1636" i="4"/>
  <c r="A1637" i="4"/>
  <c r="A1638" i="4"/>
  <c r="A1639" i="4"/>
  <c r="A1640" i="4"/>
  <c r="A1641" i="4"/>
  <c r="A1642" i="4"/>
  <c r="A1643" i="4"/>
  <c r="A1644" i="4"/>
  <c r="A1645" i="4"/>
  <c r="A1646" i="4"/>
  <c r="A1647" i="4"/>
  <c r="A1648" i="4"/>
  <c r="A1649" i="4"/>
  <c r="A1650" i="4"/>
  <c r="A1651" i="4"/>
  <c r="A1652" i="4"/>
  <c r="A1653" i="4"/>
  <c r="A1654" i="4"/>
  <c r="A1655" i="4"/>
  <c r="A1656" i="4"/>
  <c r="A1657" i="4"/>
  <c r="A1658" i="4"/>
  <c r="A1659" i="4"/>
  <c r="A1660" i="4"/>
  <c r="A1661" i="4"/>
  <c r="A1662" i="4"/>
  <c r="A1663" i="4"/>
  <c r="A1664" i="4"/>
  <c r="A1665" i="4"/>
  <c r="A1666" i="4"/>
  <c r="A1667" i="4"/>
  <c r="A1668" i="4"/>
  <c r="A1669" i="4"/>
  <c r="A1670" i="4"/>
  <c r="A1671" i="4"/>
  <c r="A1672" i="4"/>
  <c r="A1673" i="4"/>
  <c r="A1674" i="4"/>
  <c r="A1675" i="4"/>
  <c r="A1676" i="4"/>
  <c r="A1677" i="4"/>
  <c r="A1678" i="4"/>
  <c r="A1679" i="4"/>
  <c r="A1680" i="4"/>
  <c r="A1681" i="4"/>
  <c r="A1682" i="4"/>
  <c r="A1683" i="4"/>
  <c r="A1684" i="4"/>
  <c r="A1685" i="4"/>
  <c r="A1686" i="4"/>
  <c r="A1687" i="4"/>
  <c r="A1688" i="4"/>
  <c r="A1689" i="4"/>
  <c r="A1690" i="4"/>
  <c r="A1691" i="4"/>
  <c r="A1692" i="4"/>
  <c r="A1693" i="4"/>
  <c r="A1694" i="4"/>
  <c r="A1695" i="4"/>
  <c r="A1696" i="4"/>
  <c r="A1697" i="4"/>
  <c r="A1698" i="4"/>
  <c r="A1699" i="4"/>
  <c r="A1700" i="4"/>
  <c r="A1701" i="4"/>
  <c r="A1702" i="4"/>
  <c r="A1703" i="4"/>
  <c r="A1704" i="4"/>
  <c r="A1705" i="4"/>
  <c r="A1706" i="4"/>
  <c r="A1707" i="4"/>
  <c r="A1708" i="4"/>
  <c r="A1709" i="4"/>
  <c r="A1710" i="4"/>
  <c r="A1711" i="4"/>
  <c r="A1712" i="4"/>
  <c r="A1713" i="4"/>
  <c r="A1714" i="4"/>
  <c r="A1715" i="4"/>
  <c r="A1716" i="4"/>
  <c r="A1717" i="4"/>
  <c r="A1718" i="4"/>
  <c r="A1719" i="4"/>
  <c r="A1720" i="4"/>
  <c r="A1721" i="4"/>
  <c r="A1722" i="4"/>
  <c r="A1723" i="4"/>
  <c r="A1724" i="4"/>
  <c r="A1725" i="4"/>
  <c r="A1726" i="4"/>
  <c r="A1727" i="4"/>
  <c r="A1728" i="4"/>
  <c r="A1729" i="4"/>
  <c r="A1730" i="4"/>
  <c r="A1731" i="4"/>
  <c r="A1732" i="4"/>
  <c r="A1733" i="4"/>
  <c r="A1734" i="4"/>
  <c r="A1735" i="4"/>
  <c r="A1736" i="4"/>
  <c r="A1737" i="4"/>
  <c r="A1738" i="4"/>
  <c r="A1739" i="4"/>
  <c r="A1740" i="4"/>
  <c r="A1741" i="4"/>
  <c r="A1742" i="4"/>
  <c r="A1743" i="4"/>
  <c r="A1744" i="4"/>
  <c r="A1745" i="4"/>
  <c r="A1746" i="4"/>
  <c r="A1747" i="4"/>
  <c r="A1748" i="4"/>
  <c r="A1749" i="4"/>
  <c r="A1750" i="4"/>
  <c r="A1751" i="4"/>
  <c r="A1752" i="4"/>
  <c r="A1753" i="4"/>
  <c r="A1754" i="4"/>
  <c r="A1755" i="4"/>
  <c r="A1756" i="4"/>
  <c r="A1757" i="4"/>
  <c r="A1758" i="4"/>
  <c r="A1759" i="4"/>
  <c r="A1760" i="4"/>
  <c r="A1761" i="4"/>
  <c r="A1762" i="4"/>
  <c r="A1763" i="4"/>
  <c r="A1764" i="4"/>
  <c r="A1765" i="4"/>
  <c r="A1766" i="4"/>
  <c r="A1767" i="4"/>
  <c r="A1768" i="4"/>
  <c r="A1769" i="4"/>
  <c r="A1770" i="4"/>
  <c r="A1771" i="4"/>
  <c r="A1772" i="4"/>
  <c r="A1773" i="4"/>
  <c r="A1774" i="4"/>
  <c r="A1775" i="4"/>
  <c r="A1776" i="4"/>
  <c r="A1777" i="4"/>
  <c r="A1778" i="4"/>
  <c r="A1779" i="4"/>
  <c r="A1780" i="4"/>
  <c r="A1781" i="4"/>
  <c r="A1782" i="4"/>
  <c r="A1783" i="4"/>
  <c r="A1784" i="4"/>
  <c r="A1785" i="4"/>
  <c r="A1786" i="4"/>
  <c r="A1787" i="4"/>
  <c r="A1788" i="4"/>
  <c r="A1789" i="4"/>
  <c r="A1790" i="4"/>
  <c r="A1791" i="4"/>
  <c r="A1792" i="4"/>
  <c r="A1793" i="4"/>
  <c r="A1794" i="4"/>
  <c r="A1795" i="4"/>
  <c r="A1796" i="4"/>
  <c r="A1797" i="4"/>
  <c r="A1798" i="4"/>
  <c r="A1799" i="4"/>
  <c r="A1800" i="4"/>
  <c r="A1801" i="4"/>
  <c r="A1802" i="4"/>
  <c r="A1803" i="4"/>
  <c r="A1804" i="4"/>
  <c r="A1805" i="4"/>
  <c r="A1806" i="4"/>
  <c r="A1807" i="4"/>
  <c r="A1808" i="4"/>
  <c r="A1809" i="4"/>
  <c r="A1810" i="4"/>
  <c r="A1811" i="4"/>
  <c r="A1812" i="4"/>
  <c r="A1813" i="4"/>
  <c r="A1814" i="4"/>
  <c r="A1815" i="4"/>
  <c r="A1816" i="4"/>
  <c r="A1817" i="4"/>
  <c r="A1818" i="4"/>
  <c r="A1819" i="4"/>
  <c r="A1820" i="4"/>
  <c r="A1821" i="4"/>
  <c r="A1822" i="4"/>
  <c r="A1823" i="4"/>
  <c r="A1824" i="4"/>
  <c r="A1825" i="4"/>
  <c r="A1826" i="4"/>
  <c r="A1827" i="4"/>
  <c r="A1828" i="4"/>
  <c r="A1829" i="4"/>
  <c r="A1830" i="4"/>
  <c r="A1831" i="4"/>
  <c r="A1832" i="4"/>
  <c r="A1833" i="4"/>
  <c r="A1834" i="4"/>
  <c r="A1835" i="4"/>
  <c r="A1836" i="4"/>
  <c r="A1837" i="4"/>
  <c r="A1838" i="4"/>
  <c r="A1839" i="4"/>
  <c r="A1840" i="4"/>
  <c r="A1841" i="4"/>
  <c r="A1842" i="4"/>
  <c r="A1843" i="4"/>
  <c r="A1844" i="4"/>
  <c r="A1845" i="4"/>
  <c r="A1846" i="4"/>
  <c r="A1847" i="4"/>
  <c r="A1848" i="4"/>
  <c r="A1849" i="4"/>
  <c r="A1850" i="4"/>
  <c r="A1851" i="4"/>
  <c r="A1852" i="4"/>
  <c r="A1853" i="4"/>
  <c r="A1854" i="4"/>
  <c r="A1855" i="4"/>
  <c r="A1856" i="4"/>
  <c r="A1857" i="4"/>
  <c r="A1858" i="4"/>
  <c r="A1859" i="4"/>
  <c r="A1860" i="4"/>
  <c r="A1861" i="4"/>
  <c r="A1862" i="4"/>
  <c r="A1863" i="4"/>
  <c r="A1864" i="4"/>
  <c r="A1865" i="4"/>
  <c r="A1866" i="4"/>
  <c r="A1867" i="4"/>
  <c r="A1868" i="4"/>
  <c r="A1869" i="4"/>
  <c r="A1870" i="4"/>
  <c r="A1871" i="4"/>
  <c r="A1872" i="4"/>
  <c r="A1873" i="4"/>
  <c r="A1874" i="4"/>
  <c r="A1875" i="4"/>
  <c r="A1876" i="4"/>
  <c r="A1877" i="4"/>
  <c r="A1878" i="4"/>
  <c r="A1879" i="4"/>
  <c r="A1880" i="4"/>
  <c r="A1881" i="4"/>
  <c r="A1882" i="4"/>
  <c r="A1883" i="4"/>
  <c r="A1884" i="4"/>
  <c r="A1885" i="4"/>
  <c r="A1886" i="4"/>
  <c r="A1887" i="4"/>
  <c r="A1888" i="4"/>
  <c r="A1889" i="4"/>
  <c r="A1890" i="4"/>
  <c r="A1891" i="4"/>
  <c r="A1892" i="4"/>
  <c r="A1893" i="4"/>
  <c r="A1894" i="4"/>
  <c r="A1895" i="4"/>
  <c r="A1896" i="4"/>
  <c r="A1897" i="4"/>
  <c r="A1898" i="4"/>
  <c r="A1899" i="4"/>
  <c r="A1900" i="4"/>
  <c r="A1901" i="4"/>
  <c r="A1902" i="4"/>
  <c r="A1903" i="4"/>
  <c r="A1904" i="4"/>
  <c r="A1905" i="4"/>
  <c r="A1906" i="4"/>
  <c r="A1907" i="4"/>
  <c r="A1908" i="4"/>
  <c r="A1909" i="4"/>
  <c r="A1910" i="4"/>
  <c r="A1911" i="4"/>
  <c r="A1912" i="4"/>
  <c r="A1913" i="4"/>
  <c r="A1914" i="4"/>
  <c r="A1915" i="4"/>
  <c r="A1916" i="4"/>
  <c r="A1917" i="4"/>
  <c r="A1918" i="4"/>
  <c r="A1919" i="4"/>
  <c r="A1920" i="4"/>
  <c r="A1921" i="4"/>
  <c r="A1922" i="4"/>
  <c r="A1923" i="4"/>
  <c r="A1924" i="4"/>
  <c r="A1925" i="4"/>
  <c r="A1926" i="4"/>
  <c r="A1927" i="4"/>
  <c r="A1928" i="4"/>
  <c r="A1929" i="4"/>
  <c r="A1930" i="4"/>
  <c r="A1931" i="4"/>
  <c r="A1932" i="4"/>
  <c r="A1933" i="4"/>
  <c r="A1934" i="4"/>
  <c r="A1935" i="4"/>
  <c r="A1936" i="4"/>
  <c r="A1937" i="4"/>
  <c r="A1938" i="4"/>
  <c r="A1939" i="4"/>
  <c r="A1940" i="4"/>
  <c r="A1941" i="4"/>
  <c r="A1942" i="4"/>
  <c r="A1943" i="4"/>
  <c r="A1944" i="4"/>
  <c r="A1945" i="4"/>
  <c r="A1946" i="4"/>
  <c r="A1947" i="4"/>
  <c r="A1948" i="4"/>
  <c r="A1949" i="4"/>
  <c r="A1950" i="4"/>
  <c r="A1951" i="4"/>
  <c r="A1952" i="4"/>
  <c r="A1953" i="4"/>
  <c r="A1954" i="4"/>
  <c r="A1955" i="4"/>
  <c r="A1956" i="4"/>
  <c r="A1957" i="4"/>
  <c r="A1958" i="4"/>
  <c r="A1959" i="4"/>
  <c r="A1960" i="4"/>
  <c r="A1961" i="4"/>
  <c r="A1962" i="4"/>
  <c r="A1963" i="4"/>
  <c r="A1964" i="4"/>
  <c r="A1965" i="4"/>
  <c r="A1966" i="4"/>
  <c r="A1967" i="4"/>
  <c r="A1968" i="4"/>
  <c r="A1969" i="4"/>
  <c r="A1970" i="4"/>
  <c r="A1971" i="4"/>
  <c r="A1972" i="4"/>
  <c r="A1973" i="4"/>
  <c r="A1974" i="4"/>
  <c r="A1975" i="4"/>
  <c r="A1976" i="4"/>
  <c r="A1977" i="4"/>
  <c r="A1978" i="4"/>
  <c r="A1979" i="4"/>
  <c r="A1980" i="4"/>
  <c r="A1981" i="4"/>
  <c r="A1982" i="4"/>
  <c r="A1983" i="4"/>
  <c r="A1984" i="4"/>
  <c r="A1985" i="4"/>
  <c r="A1986" i="4"/>
  <c r="A1987" i="4"/>
  <c r="A1988" i="4"/>
  <c r="A1989" i="4"/>
  <c r="A1990" i="4"/>
  <c r="A1991" i="4"/>
  <c r="A1992" i="4"/>
  <c r="A1993" i="4"/>
  <c r="A1994" i="4"/>
  <c r="A1995" i="4"/>
  <c r="A1996" i="4"/>
  <c r="A1997" i="4"/>
  <c r="A1998" i="4"/>
  <c r="A1999" i="4"/>
  <c r="A2000" i="4"/>
  <c r="A2001" i="4"/>
  <c r="A2002" i="4"/>
  <c r="A3" i="4"/>
  <c r="C22" i="3"/>
  <c r="C16" i="3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37" i="3" l="1"/>
  <c r="C20" i="3"/>
  <c r="C24" i="3"/>
  <c r="C44" i="3"/>
  <c r="R1708" i="4"/>
  <c r="R1704" i="4"/>
  <c r="R1579" i="4"/>
  <c r="R1116" i="4"/>
  <c r="R1047" i="4"/>
  <c r="R952" i="4"/>
  <c r="R896" i="4"/>
  <c r="R1456" i="4"/>
  <c r="R1432" i="4"/>
  <c r="R772" i="4"/>
  <c r="R776" i="4"/>
  <c r="R1960" i="4"/>
  <c r="R1392" i="4"/>
  <c r="R687" i="4"/>
  <c r="R1260" i="4"/>
  <c r="R1816" i="4"/>
  <c r="R1236" i="4"/>
  <c r="R500" i="4"/>
  <c r="R1636" i="4"/>
  <c r="R1776" i="4"/>
  <c r="R1192" i="4"/>
  <c r="R407" i="4"/>
  <c r="R1936" i="4"/>
  <c r="R1272" i="4"/>
  <c r="R588" i="4"/>
  <c r="R1852" i="4"/>
  <c r="R548" i="4"/>
  <c r="R1768" i="4"/>
  <c r="R1188" i="4"/>
  <c r="R140" i="4"/>
  <c r="C42" i="3" a="1"/>
  <c r="C42" i="3" s="1"/>
  <c r="C48" i="3" s="1"/>
  <c r="R359" i="4"/>
  <c r="R355" i="4"/>
  <c r="R1935" i="4"/>
  <c r="R1703" i="4"/>
  <c r="R887" i="4"/>
  <c r="R195" i="4"/>
  <c r="R1899" i="4"/>
  <c r="R1672" i="4"/>
  <c r="R1395" i="4"/>
  <c r="R1156" i="4"/>
  <c r="R856" i="4"/>
  <c r="R551" i="4"/>
  <c r="R187" i="4"/>
  <c r="R1511" i="4"/>
  <c r="R995" i="4"/>
  <c r="R631" i="4"/>
  <c r="R1963" i="4"/>
  <c r="R1711" i="4"/>
  <c r="R1463" i="4"/>
  <c r="R627" i="4"/>
  <c r="R1459" i="4"/>
  <c r="R623" i="4"/>
  <c r="R1191" i="4"/>
  <c r="R891" i="4"/>
  <c r="R591" i="4"/>
  <c r="R299" i="4"/>
  <c r="R1663" i="4"/>
  <c r="R1119" i="4"/>
  <c r="R823" i="4"/>
  <c r="R151" i="4"/>
  <c r="R1823" i="4"/>
  <c r="R1339" i="4"/>
  <c r="R503" i="4"/>
  <c r="R147" i="4"/>
  <c r="R1595" i="4"/>
  <c r="R1307" i="4"/>
  <c r="R1079" i="4"/>
  <c r="R1815" i="4"/>
  <c r="R1587" i="4"/>
  <c r="R1303" i="4"/>
  <c r="R1052" i="4"/>
  <c r="R771" i="4"/>
  <c r="R499" i="4"/>
  <c r="R87" i="4"/>
  <c r="R303" i="4"/>
  <c r="R1812" i="4"/>
  <c r="R1583" i="4"/>
  <c r="R1300" i="4"/>
  <c r="R1048" i="4"/>
  <c r="R731" i="4"/>
  <c r="R459" i="4"/>
  <c r="R861" i="4"/>
  <c r="R1931" i="4"/>
  <c r="R1543" i="4"/>
  <c r="R1431" i="4"/>
  <c r="R1155" i="4"/>
  <c r="R1019" i="4"/>
  <c r="R727" i="4"/>
  <c r="R455" i="4"/>
  <c r="R295" i="4"/>
  <c r="R1927" i="4"/>
  <c r="R1780" i="4"/>
  <c r="R1671" i="4"/>
  <c r="R1540" i="4"/>
  <c r="R1427" i="4"/>
  <c r="R1271" i="4"/>
  <c r="R1152" i="4"/>
  <c r="R1012" i="4"/>
  <c r="R855" i="4"/>
  <c r="R723" i="4"/>
  <c r="R587" i="4"/>
  <c r="R453" i="4"/>
  <c r="R283" i="4"/>
  <c r="R132" i="4"/>
  <c r="R1900" i="4"/>
  <c r="R1779" i="4"/>
  <c r="R1668" i="4"/>
  <c r="R1539" i="4"/>
  <c r="R1396" i="4"/>
  <c r="R1261" i="4"/>
  <c r="R1124" i="4"/>
  <c r="R996" i="4"/>
  <c r="R852" i="4"/>
  <c r="R720" i="4"/>
  <c r="R583" i="4"/>
  <c r="R415" i="4"/>
  <c r="R247" i="4"/>
  <c r="R97" i="4"/>
  <c r="R3" i="4"/>
  <c r="R1860" i="4"/>
  <c r="R1747" i="4"/>
  <c r="R1635" i="4"/>
  <c r="R1500" i="4"/>
  <c r="R1391" i="4"/>
  <c r="R1235" i="4"/>
  <c r="R1115" i="4"/>
  <c r="R947" i="4"/>
  <c r="R816" i="4"/>
  <c r="R672" i="4"/>
  <c r="R547" i="4"/>
  <c r="R399" i="4"/>
  <c r="R235" i="4"/>
  <c r="R55" i="4"/>
  <c r="R241" i="4"/>
  <c r="R1895" i="4"/>
  <c r="R1507" i="4"/>
  <c r="R819" i="4"/>
  <c r="R675" i="4"/>
  <c r="R403" i="4"/>
  <c r="R239" i="4"/>
  <c r="R1999" i="4"/>
  <c r="R1859" i="4"/>
  <c r="R1743" i="4"/>
  <c r="R1624" i="4"/>
  <c r="R1499" i="4"/>
  <c r="R1355" i="4"/>
  <c r="R1227" i="4"/>
  <c r="R1088" i="4"/>
  <c r="R943" i="4"/>
  <c r="R815" i="4"/>
  <c r="R671" i="4"/>
  <c r="R543" i="4"/>
  <c r="R363" i="4"/>
  <c r="R207" i="4"/>
  <c r="R51" i="4"/>
  <c r="R1967" i="4"/>
  <c r="R1855" i="4"/>
  <c r="R1740" i="4"/>
  <c r="R1623" i="4"/>
  <c r="R1468" i="4"/>
  <c r="R1343" i="4"/>
  <c r="R1195" i="4"/>
  <c r="R1080" i="4"/>
  <c r="R935" i="4"/>
  <c r="R777" i="4"/>
  <c r="R633" i="4"/>
  <c r="R504" i="4"/>
  <c r="R361" i="4"/>
  <c r="R204" i="4"/>
  <c r="R47" i="4"/>
  <c r="F3" i="4"/>
  <c r="T1752" i="4"/>
  <c r="T1737" i="4"/>
  <c r="T1614" i="4"/>
  <c r="T1602" i="4"/>
  <c r="T1325" i="4"/>
  <c r="T1130" i="4"/>
  <c r="T866" i="4"/>
  <c r="T164" i="4"/>
  <c r="T109" i="4"/>
  <c r="T466" i="4"/>
  <c r="T1914" i="4"/>
  <c r="T72" i="4"/>
  <c r="T1766" i="4"/>
  <c r="T1349" i="4"/>
  <c r="T1345" i="4"/>
  <c r="T1341" i="4"/>
  <c r="E1693" i="4"/>
  <c r="T1693" i="4"/>
  <c r="E1601" i="4"/>
  <c r="T1601" i="4"/>
  <c r="E813" i="4"/>
  <c r="T813" i="4"/>
  <c r="T1925" i="4"/>
  <c r="E1009" i="4"/>
  <c r="T1009" i="4"/>
  <c r="E801" i="4"/>
  <c r="T801" i="4"/>
  <c r="T1941" i="4"/>
  <c r="T1153" i="4"/>
  <c r="T873" i="4"/>
  <c r="E1588" i="4"/>
  <c r="T1588" i="4"/>
  <c r="E488" i="4"/>
  <c r="T488" i="4"/>
  <c r="T1382" i="4"/>
  <c r="T455" i="4"/>
  <c r="T1897" i="4"/>
  <c r="T1566" i="4"/>
  <c r="T358" i="4"/>
  <c r="T110" i="4"/>
  <c r="T1886" i="4"/>
  <c r="T1725" i="4"/>
  <c r="T1549" i="4"/>
  <c r="T1310" i="4"/>
  <c r="T989" i="4"/>
  <c r="T774" i="4"/>
  <c r="T357" i="4"/>
  <c r="T863" i="4"/>
  <c r="T1103" i="4"/>
  <c r="T2001" i="4"/>
  <c r="T1856" i="4"/>
  <c r="T1709" i="4"/>
  <c r="T1523" i="4"/>
  <c r="T1287" i="4"/>
  <c r="T958" i="4"/>
  <c r="T755" i="4"/>
  <c r="T346" i="4"/>
  <c r="T108" i="4"/>
  <c r="T167" i="4"/>
  <c r="T1751" i="4"/>
  <c r="T159" i="4"/>
  <c r="T1902" i="4"/>
  <c r="T1742" i="4"/>
  <c r="T147" i="4"/>
  <c r="T2000" i="4"/>
  <c r="T1854" i="4"/>
  <c r="T1511" i="4"/>
  <c r="T1262" i="4"/>
  <c r="T930" i="4"/>
  <c r="T746" i="4"/>
  <c r="T322" i="4"/>
  <c r="T1996" i="4"/>
  <c r="T1828" i="4"/>
  <c r="T1666" i="4"/>
  <c r="T1481" i="4"/>
  <c r="T1227" i="4"/>
  <c r="T929" i="4"/>
  <c r="T729" i="4"/>
  <c r="T320" i="4"/>
  <c r="T58" i="4"/>
  <c r="T1985" i="4"/>
  <c r="T1823" i="4"/>
  <c r="T1665" i="4"/>
  <c r="T1470" i="4"/>
  <c r="T1203" i="4"/>
  <c r="T926" i="4"/>
  <c r="T669" i="4"/>
  <c r="T272" i="4"/>
  <c r="T50" i="4"/>
  <c r="T1970" i="4"/>
  <c r="T1799" i="4"/>
  <c r="T1633" i="4"/>
  <c r="T1429" i="4"/>
  <c r="T1202" i="4"/>
  <c r="T902" i="4"/>
  <c r="T563" i="4"/>
  <c r="T266" i="4"/>
  <c r="T34" i="4"/>
  <c r="T1127" i="4"/>
  <c r="T434" i="4"/>
  <c r="T1942" i="4"/>
  <c r="T1768" i="4"/>
  <c r="T1621" i="4"/>
  <c r="T1406" i="4"/>
  <c r="T1163" i="4"/>
  <c r="T901" i="4"/>
  <c r="T517" i="4"/>
  <c r="T214" i="4"/>
  <c r="E1984" i="4"/>
  <c r="T1984" i="4"/>
  <c r="E1964" i="4"/>
  <c r="T1964" i="4"/>
  <c r="E1928" i="4"/>
  <c r="T1928" i="4"/>
  <c r="E1820" i="4"/>
  <c r="T1820" i="4"/>
  <c r="E1808" i="4"/>
  <c r="T1808" i="4"/>
  <c r="E1736" i="4"/>
  <c r="T1736" i="4"/>
  <c r="E1712" i="4"/>
  <c r="T1712" i="4"/>
  <c r="E1672" i="4"/>
  <c r="T1672" i="4"/>
  <c r="E1608" i="4"/>
  <c r="T1608" i="4"/>
  <c r="E1584" i="4"/>
  <c r="T1584" i="4"/>
  <c r="E1556" i="4"/>
  <c r="T1556" i="4"/>
  <c r="E1516" i="4"/>
  <c r="T1516" i="4"/>
  <c r="E1464" i="4"/>
  <c r="T1464" i="4"/>
  <c r="E1444" i="4"/>
  <c r="T1444" i="4"/>
  <c r="E1408" i="4"/>
  <c r="T1408" i="4"/>
  <c r="E1304" i="4"/>
  <c r="T1304" i="4"/>
  <c r="E1268" i="4"/>
  <c r="T1268" i="4"/>
  <c r="E1248" i="4"/>
  <c r="T1248" i="4"/>
  <c r="E1228" i="4"/>
  <c r="T1228" i="4"/>
  <c r="E1192" i="4"/>
  <c r="T1192" i="4"/>
  <c r="E1156" i="4"/>
  <c r="T1156" i="4"/>
  <c r="E1136" i="4"/>
  <c r="T1136" i="4"/>
  <c r="E1080" i="4"/>
  <c r="T1080" i="4"/>
  <c r="E1056" i="4"/>
  <c r="T1056" i="4"/>
  <c r="E1032" i="4"/>
  <c r="T1032" i="4"/>
  <c r="E984" i="4"/>
  <c r="T984" i="4"/>
  <c r="E960" i="4"/>
  <c r="T960" i="4"/>
  <c r="E940" i="4"/>
  <c r="T940" i="4"/>
  <c r="E916" i="4"/>
  <c r="T916" i="4"/>
  <c r="E908" i="4"/>
  <c r="T908" i="4"/>
  <c r="E904" i="4"/>
  <c r="T904" i="4"/>
  <c r="E872" i="4"/>
  <c r="T872" i="4"/>
  <c r="E868" i="4"/>
  <c r="T868" i="4"/>
  <c r="E840" i="4"/>
  <c r="T840" i="4"/>
  <c r="E836" i="4"/>
  <c r="T836" i="4"/>
  <c r="E832" i="4"/>
  <c r="T832" i="4"/>
  <c r="E828" i="4"/>
  <c r="T828" i="4"/>
  <c r="E824" i="4"/>
  <c r="T824" i="4"/>
  <c r="E816" i="4"/>
  <c r="T816" i="4"/>
  <c r="E808" i="4"/>
  <c r="T808" i="4"/>
  <c r="E804" i="4"/>
  <c r="T804" i="4"/>
  <c r="E800" i="4"/>
  <c r="T800" i="4"/>
  <c r="E788" i="4"/>
  <c r="T788" i="4"/>
  <c r="E784" i="4"/>
  <c r="T784" i="4"/>
  <c r="E780" i="4"/>
  <c r="T780" i="4"/>
  <c r="E772" i="4"/>
  <c r="T772" i="4"/>
  <c r="E764" i="4"/>
  <c r="T764" i="4"/>
  <c r="E760" i="4"/>
  <c r="T760" i="4"/>
  <c r="E756" i="4"/>
  <c r="T756" i="4"/>
  <c r="E752" i="4"/>
  <c r="T752" i="4"/>
  <c r="E736" i="4"/>
  <c r="T736" i="4"/>
  <c r="E728" i="4"/>
  <c r="T728" i="4"/>
  <c r="E716" i="4"/>
  <c r="T716" i="4"/>
  <c r="E712" i="4"/>
  <c r="T712" i="4"/>
  <c r="E704" i="4"/>
  <c r="T704" i="4"/>
  <c r="E684" i="4"/>
  <c r="T684" i="4"/>
  <c r="E680" i="4"/>
  <c r="T680" i="4"/>
  <c r="E676" i="4"/>
  <c r="T676" i="4"/>
  <c r="E672" i="4"/>
  <c r="T672" i="4"/>
  <c r="E668" i="4"/>
  <c r="T668" i="4"/>
  <c r="E664" i="4"/>
  <c r="T664" i="4"/>
  <c r="E660" i="4"/>
  <c r="T660" i="4"/>
  <c r="E656" i="4"/>
  <c r="T656" i="4"/>
  <c r="E652" i="4"/>
  <c r="T652" i="4"/>
  <c r="E648" i="4"/>
  <c r="T648" i="4"/>
  <c r="E644" i="4"/>
  <c r="T644" i="4"/>
  <c r="E628" i="4"/>
  <c r="T628" i="4"/>
  <c r="E624" i="4"/>
  <c r="T624" i="4"/>
  <c r="E620" i="4"/>
  <c r="T620" i="4"/>
  <c r="E616" i="4"/>
  <c r="T616" i="4"/>
  <c r="E600" i="4"/>
  <c r="T600" i="4"/>
  <c r="E564" i="4"/>
  <c r="T564" i="4"/>
  <c r="E548" i="4"/>
  <c r="T548" i="4"/>
  <c r="E544" i="4"/>
  <c r="T544" i="4"/>
  <c r="E528" i="4"/>
  <c r="T528" i="4"/>
  <c r="T1972" i="4"/>
  <c r="T1364" i="4"/>
  <c r="E4" i="4"/>
  <c r="T4" i="4"/>
  <c r="E1992" i="4"/>
  <c r="T1992" i="4"/>
  <c r="E1944" i="4"/>
  <c r="T1944" i="4"/>
  <c r="E1932" i="4"/>
  <c r="T1932" i="4"/>
  <c r="E1892" i="4"/>
  <c r="T1892" i="4"/>
  <c r="E1876" i="4"/>
  <c r="T1876" i="4"/>
  <c r="E1864" i="4"/>
  <c r="T1864" i="4"/>
  <c r="E1852" i="4"/>
  <c r="T1852" i="4"/>
  <c r="E1760" i="4"/>
  <c r="T1760" i="4"/>
  <c r="E1740" i="4"/>
  <c r="T1740" i="4"/>
  <c r="E1716" i="4"/>
  <c r="T1716" i="4"/>
  <c r="E1660" i="4"/>
  <c r="T1660" i="4"/>
  <c r="E1648" i="4"/>
  <c r="T1648" i="4"/>
  <c r="E1636" i="4"/>
  <c r="T1636" i="4"/>
  <c r="E1604" i="4"/>
  <c r="T1604" i="4"/>
  <c r="E1536" i="4"/>
  <c r="T1536" i="4"/>
  <c r="E1512" i="4"/>
  <c r="T1512" i="4"/>
  <c r="E1492" i="4"/>
  <c r="T1492" i="4"/>
  <c r="E1436" i="4"/>
  <c r="T1436" i="4"/>
  <c r="E1400" i="4"/>
  <c r="T1400" i="4"/>
  <c r="E1388" i="4"/>
  <c r="T1388" i="4"/>
  <c r="E1356" i="4"/>
  <c r="T1356" i="4"/>
  <c r="E1336" i="4"/>
  <c r="T1336" i="4"/>
  <c r="E1308" i="4"/>
  <c r="T1308" i="4"/>
  <c r="E1296" i="4"/>
  <c r="T1296" i="4"/>
  <c r="E1276" i="4"/>
  <c r="T1276" i="4"/>
  <c r="E1264" i="4"/>
  <c r="T1264" i="4"/>
  <c r="E1196" i="4"/>
  <c r="T1196" i="4"/>
  <c r="E1184" i="4"/>
  <c r="T1184" i="4"/>
  <c r="E1144" i="4"/>
  <c r="T1144" i="4"/>
  <c r="E1112" i="4"/>
  <c r="T1112" i="4"/>
  <c r="E1060" i="4"/>
  <c r="T1060" i="4"/>
  <c r="E1028" i="4"/>
  <c r="T1028" i="4"/>
  <c r="E968" i="4"/>
  <c r="T968" i="4"/>
  <c r="E948" i="4"/>
  <c r="T948" i="4"/>
  <c r="E928" i="4"/>
  <c r="T928" i="4"/>
  <c r="E884" i="4"/>
  <c r="T884" i="4"/>
  <c r="T1888" i="4"/>
  <c r="T1620" i="4"/>
  <c r="T1220" i="4"/>
  <c r="E1980" i="4"/>
  <c r="T1980" i="4"/>
  <c r="E1956" i="4"/>
  <c r="T1956" i="4"/>
  <c r="E1924" i="4"/>
  <c r="T1924" i="4"/>
  <c r="E1896" i="4"/>
  <c r="T1896" i="4"/>
  <c r="E1860" i="4"/>
  <c r="T1860" i="4"/>
  <c r="E1804" i="4"/>
  <c r="T1804" i="4"/>
  <c r="E1780" i="4"/>
  <c r="T1780" i="4"/>
  <c r="E1724" i="4"/>
  <c r="T1724" i="4"/>
  <c r="E1676" i="4"/>
  <c r="T1676" i="4"/>
  <c r="E1628" i="4"/>
  <c r="T1628" i="4"/>
  <c r="E1568" i="4"/>
  <c r="T1568" i="4"/>
  <c r="E1520" i="4"/>
  <c r="T1520" i="4"/>
  <c r="E1496" i="4"/>
  <c r="T1496" i="4"/>
  <c r="E1476" i="4"/>
  <c r="T1476" i="4"/>
  <c r="E1416" i="4"/>
  <c r="T1416" i="4"/>
  <c r="E1380" i="4"/>
  <c r="T1380" i="4"/>
  <c r="E1352" i="4"/>
  <c r="T1352" i="4"/>
  <c r="E1280" i="4"/>
  <c r="T1280" i="4"/>
  <c r="E1256" i="4"/>
  <c r="T1256" i="4"/>
  <c r="E1232" i="4"/>
  <c r="T1232" i="4"/>
  <c r="E1200" i="4"/>
  <c r="T1200" i="4"/>
  <c r="E1132" i="4"/>
  <c r="T1132" i="4"/>
  <c r="E1044" i="4"/>
  <c r="T1044" i="4"/>
  <c r="E1000" i="4"/>
  <c r="T1000" i="4"/>
  <c r="E956" i="4"/>
  <c r="T956" i="4"/>
  <c r="E912" i="4"/>
  <c r="T912" i="4"/>
  <c r="E696" i="4"/>
  <c r="T696" i="4"/>
  <c r="E1968" i="4"/>
  <c r="T1968" i="4"/>
  <c r="E1908" i="4"/>
  <c r="T1908" i="4"/>
  <c r="E1872" i="4"/>
  <c r="T1872" i="4"/>
  <c r="E1848" i="4"/>
  <c r="T1848" i="4"/>
  <c r="E1824" i="4"/>
  <c r="T1824" i="4"/>
  <c r="E1764" i="4"/>
  <c r="T1764" i="4"/>
  <c r="E1744" i="4"/>
  <c r="T1744" i="4"/>
  <c r="E1708" i="4"/>
  <c r="T1708" i="4"/>
  <c r="E1668" i="4"/>
  <c r="T1668" i="4"/>
  <c r="E1600" i="4"/>
  <c r="T1600" i="4"/>
  <c r="E1580" i="4"/>
  <c r="T1580" i="4"/>
  <c r="E1564" i="4"/>
  <c r="T1564" i="4"/>
  <c r="E1524" i="4"/>
  <c r="T1524" i="4"/>
  <c r="E1500" i="4"/>
  <c r="T1500" i="4"/>
  <c r="E1480" i="4"/>
  <c r="T1480" i="4"/>
  <c r="E1440" i="4"/>
  <c r="T1440" i="4"/>
  <c r="E1392" i="4"/>
  <c r="T1392" i="4"/>
  <c r="E1328" i="4"/>
  <c r="T1328" i="4"/>
  <c r="E1300" i="4"/>
  <c r="T1300" i="4"/>
  <c r="E1272" i="4"/>
  <c r="T1272" i="4"/>
  <c r="E1244" i="4"/>
  <c r="T1244" i="4"/>
  <c r="E1224" i="4"/>
  <c r="T1224" i="4"/>
  <c r="E1180" i="4"/>
  <c r="T1180" i="4"/>
  <c r="E1140" i="4"/>
  <c r="T1140" i="4"/>
  <c r="E1124" i="4"/>
  <c r="T1124" i="4"/>
  <c r="E1096" i="4"/>
  <c r="T1096" i="4"/>
  <c r="E1072" i="4"/>
  <c r="T1072" i="4"/>
  <c r="E1052" i="4"/>
  <c r="T1052" i="4"/>
  <c r="E1012" i="4"/>
  <c r="T1012" i="4"/>
  <c r="E944" i="4"/>
  <c r="T944" i="4"/>
  <c r="E896" i="4"/>
  <c r="T896" i="4"/>
  <c r="T1812" i="4"/>
  <c r="T1884" i="4"/>
  <c r="T1796" i="4"/>
  <c r="T1696" i="4"/>
  <c r="E1940" i="4"/>
  <c r="T1940" i="4"/>
  <c r="E1912" i="4"/>
  <c r="T1912" i="4"/>
  <c r="E1868" i="4"/>
  <c r="T1868" i="4"/>
  <c r="E1816" i="4"/>
  <c r="T1816" i="4"/>
  <c r="E1772" i="4"/>
  <c r="T1772" i="4"/>
  <c r="E1748" i="4"/>
  <c r="T1748" i="4"/>
  <c r="E1720" i="4"/>
  <c r="T1720" i="4"/>
  <c r="E1684" i="4"/>
  <c r="T1684" i="4"/>
  <c r="E1616" i="4"/>
  <c r="T1616" i="4"/>
  <c r="E1596" i="4"/>
  <c r="T1596" i="4"/>
  <c r="E1552" i="4"/>
  <c r="T1552" i="4"/>
  <c r="E1508" i="4"/>
  <c r="T1508" i="4"/>
  <c r="E1340" i="4"/>
  <c r="T1340" i="4"/>
  <c r="E1260" i="4"/>
  <c r="T1260" i="4"/>
  <c r="E1236" i="4"/>
  <c r="T1236" i="4"/>
  <c r="E1216" i="4"/>
  <c r="T1216" i="4"/>
  <c r="E1116" i="4"/>
  <c r="T1116" i="4"/>
  <c r="E1036" i="4"/>
  <c r="T1036" i="4"/>
  <c r="E924" i="4"/>
  <c r="T924" i="4"/>
  <c r="E688" i="4"/>
  <c r="T688" i="4"/>
  <c r="T1995" i="4"/>
  <c r="T1969" i="4"/>
  <c r="T1822" i="4"/>
  <c r="T1794" i="4"/>
  <c r="T1765" i="4"/>
  <c r="T1734" i="4"/>
  <c r="T1703" i="4"/>
  <c r="T1646" i="4"/>
  <c r="T1578" i="4"/>
  <c r="T1499" i="4"/>
  <c r="T1418" i="4"/>
  <c r="T1301" i="4"/>
  <c r="T1138" i="4"/>
  <c r="T1851" i="4"/>
  <c r="T1761" i="4"/>
  <c r="T1673" i="4"/>
  <c r="T1573" i="4"/>
  <c r="T1498" i="4"/>
  <c r="T1417" i="4"/>
  <c r="T1379" i="4"/>
  <c r="T1251" i="4"/>
  <c r="T1137" i="4"/>
  <c r="T1083" i="4"/>
  <c r="T970" i="4"/>
  <c r="T905" i="4"/>
  <c r="T795" i="4"/>
  <c r="T507" i="4"/>
  <c r="T85" i="4"/>
  <c r="E1987" i="4"/>
  <c r="T1987" i="4"/>
  <c r="E1979" i="4"/>
  <c r="T1979" i="4"/>
  <c r="E1959" i="4"/>
  <c r="T1959" i="4"/>
  <c r="E1951" i="4"/>
  <c r="T1951" i="4"/>
  <c r="E1943" i="4"/>
  <c r="T1943" i="4"/>
  <c r="E1935" i="4"/>
  <c r="T1935" i="4"/>
  <c r="E1915" i="4"/>
  <c r="T1915" i="4"/>
  <c r="E1911" i="4"/>
  <c r="T1911" i="4"/>
  <c r="E1903" i="4"/>
  <c r="T1903" i="4"/>
  <c r="E1887" i="4"/>
  <c r="T1887" i="4"/>
  <c r="E1879" i="4"/>
  <c r="T1879" i="4"/>
  <c r="E1875" i="4"/>
  <c r="T1875" i="4"/>
  <c r="E1843" i="4"/>
  <c r="T1843" i="4"/>
  <c r="E1819" i="4"/>
  <c r="T1819" i="4"/>
  <c r="E1815" i="4"/>
  <c r="T1815" i="4"/>
  <c r="E1787" i="4"/>
  <c r="T1787" i="4"/>
  <c r="E1771" i="4"/>
  <c r="T1771" i="4"/>
  <c r="E1767" i="4"/>
  <c r="T1767" i="4"/>
  <c r="E1735" i="4"/>
  <c r="T1735" i="4"/>
  <c r="E1727" i="4"/>
  <c r="T1727" i="4"/>
  <c r="E1711" i="4"/>
  <c r="T1711" i="4"/>
  <c r="E1707" i="4"/>
  <c r="T1707" i="4"/>
  <c r="E1699" i="4"/>
  <c r="T1699" i="4"/>
  <c r="E1691" i="4"/>
  <c r="T1691" i="4"/>
  <c r="E1679" i="4"/>
  <c r="T1679" i="4"/>
  <c r="E1671" i="4"/>
  <c r="T1671" i="4"/>
  <c r="E1659" i="4"/>
  <c r="T1659" i="4"/>
  <c r="E1643" i="4"/>
  <c r="T1643" i="4"/>
  <c r="E1623" i="4"/>
  <c r="T1623" i="4"/>
  <c r="E1619" i="4"/>
  <c r="T1619" i="4"/>
  <c r="E1599" i="4"/>
  <c r="T1599" i="4"/>
  <c r="E1591" i="4"/>
  <c r="T1591" i="4"/>
  <c r="E1567" i="4"/>
  <c r="T1567" i="4"/>
  <c r="E1563" i="4"/>
  <c r="T1563" i="4"/>
  <c r="E1555" i="4"/>
  <c r="T1555" i="4"/>
  <c r="E1527" i="4"/>
  <c r="T1527" i="4"/>
  <c r="E1519" i="4"/>
  <c r="T1519" i="4"/>
  <c r="E1507" i="4"/>
  <c r="T1507" i="4"/>
  <c r="E1491" i="4"/>
  <c r="T1491" i="4"/>
  <c r="E1483" i="4"/>
  <c r="T1483" i="4"/>
  <c r="E1471" i="4"/>
  <c r="T1471" i="4"/>
  <c r="E1451" i="4"/>
  <c r="T1451" i="4"/>
  <c r="E1443" i="4"/>
  <c r="T1443" i="4"/>
  <c r="E1427" i="4"/>
  <c r="T1427" i="4"/>
  <c r="E1415" i="4"/>
  <c r="T1415" i="4"/>
  <c r="E1407" i="4"/>
  <c r="T1407" i="4"/>
  <c r="E1391" i="4"/>
  <c r="T1391" i="4"/>
  <c r="E1387" i="4"/>
  <c r="T1387" i="4"/>
  <c r="E1371" i="4"/>
  <c r="T1371" i="4"/>
  <c r="E1359" i="4"/>
  <c r="T1359" i="4"/>
  <c r="E1351" i="4"/>
  <c r="T1351" i="4"/>
  <c r="E1343" i="4"/>
  <c r="T1343" i="4"/>
  <c r="E1339" i="4"/>
  <c r="T1339" i="4"/>
  <c r="E1335" i="4"/>
  <c r="T1335" i="4"/>
  <c r="E1299" i="4"/>
  <c r="T1299" i="4"/>
  <c r="E1295" i="4"/>
  <c r="T1295" i="4"/>
  <c r="E1283" i="4"/>
  <c r="T1283" i="4"/>
  <c r="E1279" i="4"/>
  <c r="T1279" i="4"/>
  <c r="E1275" i="4"/>
  <c r="T1275" i="4"/>
  <c r="E1267" i="4"/>
  <c r="T1267" i="4"/>
  <c r="E1255" i="4"/>
  <c r="T1255" i="4"/>
  <c r="E1211" i="4"/>
  <c r="T1211" i="4"/>
  <c r="E1207" i="4"/>
  <c r="T1207" i="4"/>
  <c r="E1183" i="4"/>
  <c r="T1183" i="4"/>
  <c r="E1159" i="4"/>
  <c r="T1159" i="4"/>
  <c r="E1151" i="4"/>
  <c r="T1151" i="4"/>
  <c r="E1139" i="4"/>
  <c r="T1139" i="4"/>
  <c r="E1095" i="4"/>
  <c r="T1095" i="4"/>
  <c r="E1087" i="4"/>
  <c r="T1087" i="4"/>
  <c r="E1071" i="4"/>
  <c r="T1071" i="4"/>
  <c r="E1067" i="4"/>
  <c r="T1067" i="4"/>
  <c r="E1055" i="4"/>
  <c r="T1055" i="4"/>
  <c r="E1051" i="4"/>
  <c r="T1051" i="4"/>
  <c r="E1039" i="4"/>
  <c r="T1039" i="4"/>
  <c r="E1027" i="4"/>
  <c r="T1027" i="4"/>
  <c r="E1019" i="4"/>
  <c r="T1019" i="4"/>
  <c r="E995" i="4"/>
  <c r="T995" i="4"/>
  <c r="E991" i="4"/>
  <c r="T991" i="4"/>
  <c r="E987" i="4"/>
  <c r="T987" i="4"/>
  <c r="E983" i="4"/>
  <c r="T983" i="4"/>
  <c r="E979" i="4"/>
  <c r="T979" i="4"/>
  <c r="E975" i="4"/>
  <c r="T975" i="4"/>
  <c r="E947" i="4"/>
  <c r="T947" i="4"/>
  <c r="E931" i="4"/>
  <c r="T931" i="4"/>
  <c r="E911" i="4"/>
  <c r="T911" i="4"/>
  <c r="E895" i="4"/>
  <c r="T895" i="4"/>
  <c r="E891" i="4"/>
  <c r="T891" i="4"/>
  <c r="E883" i="4"/>
  <c r="T883" i="4"/>
  <c r="E875" i="4"/>
  <c r="T875" i="4"/>
  <c r="E871" i="4"/>
  <c r="T871" i="4"/>
  <c r="E867" i="4"/>
  <c r="T867" i="4"/>
  <c r="E859" i="4"/>
  <c r="T859" i="4"/>
  <c r="E855" i="4"/>
  <c r="T855" i="4"/>
  <c r="E823" i="4"/>
  <c r="T823" i="4"/>
  <c r="E811" i="4"/>
  <c r="T811" i="4"/>
  <c r="E803" i="4"/>
  <c r="T803" i="4"/>
  <c r="E779" i="4"/>
  <c r="T779" i="4"/>
  <c r="E763" i="4"/>
  <c r="T763" i="4"/>
  <c r="E751" i="4"/>
  <c r="T751" i="4"/>
  <c r="E743" i="4"/>
  <c r="T743" i="4"/>
  <c r="E739" i="4"/>
  <c r="T739" i="4"/>
  <c r="E735" i="4"/>
  <c r="T735" i="4"/>
  <c r="E715" i="4"/>
  <c r="T715" i="4"/>
  <c r="E707" i="4"/>
  <c r="T707" i="4"/>
  <c r="E703" i="4"/>
  <c r="T703" i="4"/>
  <c r="E699" i="4"/>
  <c r="T699" i="4"/>
  <c r="E695" i="4"/>
  <c r="T695" i="4"/>
  <c r="E683" i="4"/>
  <c r="T683" i="4"/>
  <c r="E679" i="4"/>
  <c r="T679" i="4"/>
  <c r="E663" i="4"/>
  <c r="T663" i="4"/>
  <c r="E659" i="4"/>
  <c r="T659" i="4"/>
  <c r="E655" i="4"/>
  <c r="T655" i="4"/>
  <c r="E647" i="4"/>
  <c r="T647" i="4"/>
  <c r="E639" i="4"/>
  <c r="T639" i="4"/>
  <c r="E631" i="4"/>
  <c r="T631" i="4"/>
  <c r="E623" i="4"/>
  <c r="T623" i="4"/>
  <c r="E619" i="4"/>
  <c r="T619" i="4"/>
  <c r="E615" i="4"/>
  <c r="T615" i="4"/>
  <c r="E607" i="4"/>
  <c r="T607" i="4"/>
  <c r="E591" i="4"/>
  <c r="T591" i="4"/>
  <c r="E587" i="4"/>
  <c r="T587" i="4"/>
  <c r="E583" i="4"/>
  <c r="T583" i="4"/>
  <c r="E579" i="4"/>
  <c r="T579" i="4"/>
  <c r="E575" i="4"/>
  <c r="T575" i="4"/>
  <c r="E551" i="4"/>
  <c r="T551" i="4"/>
  <c r="E543" i="4"/>
  <c r="T543" i="4"/>
  <c r="E539" i="4"/>
  <c r="T539" i="4"/>
  <c r="E531" i="4"/>
  <c r="T531" i="4"/>
  <c r="E515" i="4"/>
  <c r="T515" i="4"/>
  <c r="E511" i="4"/>
  <c r="T511" i="4"/>
  <c r="E499" i="4"/>
  <c r="T499" i="4"/>
  <c r="E495" i="4"/>
  <c r="T495" i="4"/>
  <c r="E475" i="4"/>
  <c r="T475" i="4"/>
  <c r="E459" i="4"/>
  <c r="T459" i="4"/>
  <c r="E451" i="4"/>
  <c r="T451" i="4"/>
  <c r="E443" i="4"/>
  <c r="T443" i="4"/>
  <c r="E439" i="4"/>
  <c r="T439" i="4"/>
  <c r="E415" i="4"/>
  <c r="T415" i="4"/>
  <c r="E403" i="4"/>
  <c r="T403" i="4"/>
  <c r="E391" i="4"/>
  <c r="T391" i="4"/>
  <c r="E367" i="4"/>
  <c r="T367" i="4"/>
  <c r="E363" i="4"/>
  <c r="T363" i="4"/>
  <c r="E359" i="4"/>
  <c r="T359" i="4"/>
  <c r="E355" i="4"/>
  <c r="T355" i="4"/>
  <c r="E351" i="4"/>
  <c r="T351" i="4"/>
  <c r="E347" i="4"/>
  <c r="T347" i="4"/>
  <c r="E343" i="4"/>
  <c r="T343" i="4"/>
  <c r="E339" i="4"/>
  <c r="T339" i="4"/>
  <c r="E335" i="4"/>
  <c r="T335" i="4"/>
  <c r="E331" i="4"/>
  <c r="T331" i="4"/>
  <c r="E315" i="4"/>
  <c r="T315" i="4"/>
  <c r="E287" i="4"/>
  <c r="T287" i="4"/>
  <c r="E279" i="4"/>
  <c r="T279" i="4"/>
  <c r="E275" i="4"/>
  <c r="T275" i="4"/>
  <c r="E271" i="4"/>
  <c r="T271" i="4"/>
  <c r="E263" i="4"/>
  <c r="T263" i="4"/>
  <c r="E259" i="4"/>
  <c r="T259" i="4"/>
  <c r="E251" i="4"/>
  <c r="T251" i="4"/>
  <c r="E247" i="4"/>
  <c r="T247" i="4"/>
  <c r="E243" i="4"/>
  <c r="T243" i="4"/>
  <c r="E239" i="4"/>
  <c r="T239" i="4"/>
  <c r="E227" i="4"/>
  <c r="T227" i="4"/>
  <c r="E211" i="4"/>
  <c r="T211" i="4"/>
  <c r="E203" i="4"/>
  <c r="T203" i="4"/>
  <c r="E191" i="4"/>
  <c r="T191" i="4"/>
  <c r="E183" i="4"/>
  <c r="T183" i="4"/>
  <c r="E179" i="4"/>
  <c r="T179" i="4"/>
  <c r="E175" i="4"/>
  <c r="T175" i="4"/>
  <c r="E171" i="4"/>
  <c r="T171" i="4"/>
  <c r="E155" i="4"/>
  <c r="T155" i="4"/>
  <c r="E143" i="4"/>
  <c r="T143" i="4"/>
  <c r="E135" i="4"/>
  <c r="T135" i="4"/>
  <c r="E131" i="4"/>
  <c r="T131" i="4"/>
  <c r="E127" i="4"/>
  <c r="T127" i="4"/>
  <c r="E119" i="4"/>
  <c r="T119" i="4"/>
  <c r="E115" i="4"/>
  <c r="T115" i="4"/>
  <c r="E107" i="4"/>
  <c r="T107" i="4"/>
  <c r="E91" i="4"/>
  <c r="T91" i="4"/>
  <c r="E79" i="4"/>
  <c r="T79" i="4"/>
  <c r="E67" i="4"/>
  <c r="T67" i="4"/>
  <c r="E55" i="4"/>
  <c r="T55" i="4"/>
  <c r="E47" i="4"/>
  <c r="T47" i="4"/>
  <c r="E43" i="4"/>
  <c r="T43" i="4"/>
  <c r="E31" i="4"/>
  <c r="T31" i="4"/>
  <c r="E27" i="4"/>
  <c r="T27" i="4"/>
  <c r="E19" i="4"/>
  <c r="T19" i="4"/>
  <c r="E11" i="4"/>
  <c r="T11" i="4"/>
  <c r="E7" i="4"/>
  <c r="T7" i="4"/>
  <c r="T1965" i="4"/>
  <c r="T1906" i="4"/>
  <c r="T1817" i="4"/>
  <c r="T1607" i="4"/>
  <c r="T1535" i="4"/>
  <c r="T1331" i="4"/>
  <c r="T1290" i="4"/>
  <c r="T1247" i="4"/>
  <c r="T1079" i="4"/>
  <c r="T794" i="4"/>
  <c r="T726" i="4"/>
  <c r="T590" i="4"/>
  <c r="T419" i="4"/>
  <c r="T165" i="4"/>
  <c r="E1999" i="4"/>
  <c r="T1999" i="4"/>
  <c r="E1991" i="4"/>
  <c r="T1991" i="4"/>
  <c r="E1983" i="4"/>
  <c r="T1983" i="4"/>
  <c r="E1939" i="4"/>
  <c r="T1939" i="4"/>
  <c r="E1859" i="4"/>
  <c r="T1859" i="4"/>
  <c r="T1986" i="4"/>
  <c r="T1871" i="4"/>
  <c r="T1667" i="4"/>
  <c r="T1487" i="4"/>
  <c r="T1449" i="4"/>
  <c r="T1370" i="4"/>
  <c r="T1078" i="4"/>
  <c r="T1023" i="4"/>
  <c r="T965" i="4"/>
  <c r="T903" i="4"/>
  <c r="T834" i="4"/>
  <c r="T783" i="4"/>
  <c r="T657" i="4"/>
  <c r="T411" i="4"/>
  <c r="T323" i="4"/>
  <c r="E1974" i="4"/>
  <c r="T1974" i="4"/>
  <c r="E1738" i="4"/>
  <c r="T1738" i="4"/>
  <c r="E1722" i="4"/>
  <c r="T1722" i="4"/>
  <c r="E1686" i="4"/>
  <c r="T1686" i="4"/>
  <c r="E1670" i="4"/>
  <c r="T1670" i="4"/>
  <c r="E1654" i="4"/>
  <c r="T1654" i="4"/>
  <c r="E1642" i="4"/>
  <c r="T1642" i="4"/>
  <c r="E1618" i="4"/>
  <c r="T1618" i="4"/>
  <c r="E1574" i="4"/>
  <c r="T1574" i="4"/>
  <c r="E1562" i="4"/>
  <c r="T1562" i="4"/>
  <c r="E1542" i="4"/>
  <c r="T1542" i="4"/>
  <c r="E1474" i="4"/>
  <c r="T1474" i="4"/>
  <c r="E1414" i="4"/>
  <c r="T1414" i="4"/>
  <c r="E1374" i="4"/>
  <c r="T1374" i="4"/>
  <c r="E1346" i="4"/>
  <c r="T1346" i="4"/>
  <c r="E1242" i="4"/>
  <c r="T1242" i="4"/>
  <c r="E1198" i="4"/>
  <c r="T1198" i="4"/>
  <c r="E1170" i="4"/>
  <c r="T1170" i="4"/>
  <c r="E1110" i="4"/>
  <c r="T1110" i="4"/>
  <c r="E1070" i="4"/>
  <c r="T1070" i="4"/>
  <c r="E1050" i="4"/>
  <c r="T1050" i="4"/>
  <c r="E974" i="4"/>
  <c r="T974" i="4"/>
  <c r="E906" i="4"/>
  <c r="T906" i="4"/>
  <c r="E870" i="4"/>
  <c r="T870" i="4"/>
  <c r="E854" i="4"/>
  <c r="T854" i="4"/>
  <c r="E798" i="4"/>
  <c r="T798" i="4"/>
  <c r="E786" i="4"/>
  <c r="T786" i="4"/>
  <c r="E766" i="4"/>
  <c r="T766" i="4"/>
  <c r="E750" i="4"/>
  <c r="T750" i="4"/>
  <c r="E714" i="4"/>
  <c r="T714" i="4"/>
  <c r="E698" i="4"/>
  <c r="T698" i="4"/>
  <c r="E674" i="4"/>
  <c r="T674" i="4"/>
  <c r="E654" i="4"/>
  <c r="T654" i="4"/>
  <c r="E638" i="4"/>
  <c r="T638" i="4"/>
  <c r="E582" i="4"/>
  <c r="T582" i="4"/>
  <c r="E574" i="4"/>
  <c r="T574" i="4"/>
  <c r="E558" i="4"/>
  <c r="T558" i="4"/>
  <c r="E554" i="4"/>
  <c r="T554" i="4"/>
  <c r="E550" i="4"/>
  <c r="T550" i="4"/>
  <c r="E542" i="4"/>
  <c r="T542" i="4"/>
  <c r="E530" i="4"/>
  <c r="T530" i="4"/>
  <c r="T1838" i="4"/>
  <c r="T1782" i="4"/>
  <c r="T770" i="4"/>
  <c r="T1981" i="4"/>
  <c r="T1955" i="4"/>
  <c r="T1923" i="4"/>
  <c r="T1837" i="4"/>
  <c r="T1805" i="4"/>
  <c r="T1778" i="4"/>
  <c r="T1750" i="4"/>
  <c r="T1718" i="4"/>
  <c r="T1630" i="4"/>
  <c r="T1559" i="4"/>
  <c r="T1358" i="4"/>
  <c r="T1314" i="4"/>
  <c r="T1226" i="4"/>
  <c r="T1173" i="4"/>
  <c r="T1118" i="4"/>
  <c r="T1065" i="4"/>
  <c r="T705" i="4"/>
  <c r="T395" i="4"/>
  <c r="E1998" i="4"/>
  <c r="T1998" i="4"/>
  <c r="E1982" i="4"/>
  <c r="T1982" i="4"/>
  <c r="E1978" i="4"/>
  <c r="T1978" i="4"/>
  <c r="E1946" i="4"/>
  <c r="T1946" i="4"/>
  <c r="E1926" i="4"/>
  <c r="T1926" i="4"/>
  <c r="E1918" i="4"/>
  <c r="T1918" i="4"/>
  <c r="E1890" i="4"/>
  <c r="T1890" i="4"/>
  <c r="E1862" i="4"/>
  <c r="T1862" i="4"/>
  <c r="E1830" i="4"/>
  <c r="T1830" i="4"/>
  <c r="E1818" i="4"/>
  <c r="T1818" i="4"/>
  <c r="E1810" i="4"/>
  <c r="T1810" i="4"/>
  <c r="E1790" i="4"/>
  <c r="T1790" i="4"/>
  <c r="E1762" i="4"/>
  <c r="T1762" i="4"/>
  <c r="E1754" i="4"/>
  <c r="T1754" i="4"/>
  <c r="E1690" i="4"/>
  <c r="T1690" i="4"/>
  <c r="E1658" i="4"/>
  <c r="T1658" i="4"/>
  <c r="E1634" i="4"/>
  <c r="T1634" i="4"/>
  <c r="E1594" i="4"/>
  <c r="T1594" i="4"/>
  <c r="E1586" i="4"/>
  <c r="T1586" i="4"/>
  <c r="E1570" i="4"/>
  <c r="T1570" i="4"/>
  <c r="E1558" i="4"/>
  <c r="T1558" i="4"/>
  <c r="E1538" i="4"/>
  <c r="T1538" i="4"/>
  <c r="E1526" i="4"/>
  <c r="T1526" i="4"/>
  <c r="E1510" i="4"/>
  <c r="T1510" i="4"/>
  <c r="E1494" i="4"/>
  <c r="T1494" i="4"/>
  <c r="E1398" i="4"/>
  <c r="T1398" i="4"/>
  <c r="E1378" i="4"/>
  <c r="T1378" i="4"/>
  <c r="E1318" i="4"/>
  <c r="T1318" i="4"/>
  <c r="E1302" i="4"/>
  <c r="T1302" i="4"/>
  <c r="E1294" i="4"/>
  <c r="T1294" i="4"/>
  <c r="E1274" i="4"/>
  <c r="T1274" i="4"/>
  <c r="E1250" i="4"/>
  <c r="T1250" i="4"/>
  <c r="E1238" i="4"/>
  <c r="T1238" i="4"/>
  <c r="E1214" i="4"/>
  <c r="T1214" i="4"/>
  <c r="E1190" i="4"/>
  <c r="T1190" i="4"/>
  <c r="E1178" i="4"/>
  <c r="T1178" i="4"/>
  <c r="E1166" i="4"/>
  <c r="T1166" i="4"/>
  <c r="E1158" i="4"/>
  <c r="T1158" i="4"/>
  <c r="E1150" i="4"/>
  <c r="T1150" i="4"/>
  <c r="E1142" i="4"/>
  <c r="T1142" i="4"/>
  <c r="E1106" i="4"/>
  <c r="T1106" i="4"/>
  <c r="E1090" i="4"/>
  <c r="T1090" i="4"/>
  <c r="E1038" i="4"/>
  <c r="T1038" i="4"/>
  <c r="E954" i="4"/>
  <c r="T954" i="4"/>
  <c r="E942" i="4"/>
  <c r="T942" i="4"/>
  <c r="E934" i="4"/>
  <c r="T934" i="4"/>
  <c r="E910" i="4"/>
  <c r="T910" i="4"/>
  <c r="E898" i="4"/>
  <c r="T898" i="4"/>
  <c r="E858" i="4"/>
  <c r="T858" i="4"/>
  <c r="E838" i="4"/>
  <c r="T838" i="4"/>
  <c r="E782" i="4"/>
  <c r="T782" i="4"/>
  <c r="E738" i="4"/>
  <c r="T738" i="4"/>
  <c r="E718" i="4"/>
  <c r="T718" i="4"/>
  <c r="E702" i="4"/>
  <c r="T702" i="4"/>
  <c r="E690" i="4"/>
  <c r="T690" i="4"/>
  <c r="E622" i="4"/>
  <c r="T622" i="4"/>
  <c r="E534" i="4"/>
  <c r="T534" i="4"/>
  <c r="E5" i="4"/>
  <c r="T5" i="4"/>
  <c r="T1922" i="4"/>
  <c r="T1803" i="4"/>
  <c r="T1657" i="4"/>
  <c r="T1590" i="4"/>
  <c r="T1475" i="4"/>
  <c r="T1395" i="4"/>
  <c r="T1167" i="4"/>
  <c r="T1006" i="4"/>
  <c r="T886" i="4"/>
  <c r="T826" i="4"/>
  <c r="T689" i="4"/>
  <c r="T633" i="4"/>
  <c r="T383" i="4"/>
  <c r="T311" i="4"/>
  <c r="T123" i="4"/>
  <c r="T35" i="4"/>
  <c r="E1990" i="4"/>
  <c r="T1990" i="4"/>
  <c r="E1878" i="4"/>
  <c r="T1878" i="4"/>
  <c r="E1866" i="4"/>
  <c r="T1866" i="4"/>
  <c r="E1846" i="4"/>
  <c r="T1846" i="4"/>
  <c r="E1814" i="4"/>
  <c r="T1814" i="4"/>
  <c r="E1774" i="4"/>
  <c r="T1774" i="4"/>
  <c r="E1758" i="4"/>
  <c r="T1758" i="4"/>
  <c r="E1702" i="4"/>
  <c r="T1702" i="4"/>
  <c r="E1638" i="4"/>
  <c r="T1638" i="4"/>
  <c r="E1622" i="4"/>
  <c r="T1622" i="4"/>
  <c r="E1610" i="4"/>
  <c r="T1610" i="4"/>
  <c r="E1598" i="4"/>
  <c r="T1598" i="4"/>
  <c r="E1582" i="4"/>
  <c r="T1582" i="4"/>
  <c r="E1530" i="4"/>
  <c r="T1530" i="4"/>
  <c r="E1514" i="4"/>
  <c r="T1514" i="4"/>
  <c r="E1490" i="4"/>
  <c r="T1490" i="4"/>
  <c r="E1478" i="4"/>
  <c r="T1478" i="4"/>
  <c r="E1434" i="4"/>
  <c r="T1434" i="4"/>
  <c r="E1366" i="4"/>
  <c r="T1366" i="4"/>
  <c r="E1286" i="4"/>
  <c r="T1286" i="4"/>
  <c r="E1266" i="4"/>
  <c r="T1266" i="4"/>
  <c r="E1230" i="4"/>
  <c r="T1230" i="4"/>
  <c r="E1218" i="4"/>
  <c r="T1218" i="4"/>
  <c r="E1146" i="4"/>
  <c r="T1146" i="4"/>
  <c r="E1134" i="4"/>
  <c r="T1134" i="4"/>
  <c r="E1094" i="4"/>
  <c r="T1094" i="4"/>
  <c r="E1082" i="4"/>
  <c r="T1082" i="4"/>
  <c r="E1026" i="4"/>
  <c r="T1026" i="4"/>
  <c r="E998" i="4"/>
  <c r="T998" i="4"/>
  <c r="E890" i="4"/>
  <c r="T890" i="4"/>
  <c r="E842" i="4"/>
  <c r="T842" i="4"/>
  <c r="E830" i="4"/>
  <c r="T830" i="4"/>
  <c r="E810" i="4"/>
  <c r="T810" i="4"/>
  <c r="E762" i="4"/>
  <c r="T762" i="4"/>
  <c r="E734" i="4"/>
  <c r="T734" i="4"/>
  <c r="E722" i="4"/>
  <c r="T722" i="4"/>
  <c r="E678" i="4"/>
  <c r="T678" i="4"/>
  <c r="E666" i="4"/>
  <c r="T666" i="4"/>
  <c r="E650" i="4"/>
  <c r="T650" i="4"/>
  <c r="E634" i="4"/>
  <c r="T634" i="4"/>
  <c r="E626" i="4"/>
  <c r="T626" i="4"/>
  <c r="E614" i="4"/>
  <c r="T614" i="4"/>
  <c r="E602" i="4"/>
  <c r="T602" i="4"/>
  <c r="E578" i="4"/>
  <c r="T578" i="4"/>
  <c r="E566" i="4"/>
  <c r="T566" i="4"/>
  <c r="E1997" i="4"/>
  <c r="T1997" i="4"/>
  <c r="E1977" i="4"/>
  <c r="T1977" i="4"/>
  <c r="E1961" i="4"/>
  <c r="T1961" i="4"/>
  <c r="E1953" i="4"/>
  <c r="T1953" i="4"/>
  <c r="E1945" i="4"/>
  <c r="T1945" i="4"/>
  <c r="E1937" i="4"/>
  <c r="T1937" i="4"/>
  <c r="E1933" i="4"/>
  <c r="T1933" i="4"/>
  <c r="E1929" i="4"/>
  <c r="T1929" i="4"/>
  <c r="E1917" i="4"/>
  <c r="T1917" i="4"/>
  <c r="E1909" i="4"/>
  <c r="T1909" i="4"/>
  <c r="E1905" i="4"/>
  <c r="T1905" i="4"/>
  <c r="E1901" i="4"/>
  <c r="T1901" i="4"/>
  <c r="E1893" i="4"/>
  <c r="T1893" i="4"/>
  <c r="E1877" i="4"/>
  <c r="T1877" i="4"/>
  <c r="E1873" i="4"/>
  <c r="T1873" i="4"/>
  <c r="E1865" i="4"/>
  <c r="T1865" i="4"/>
  <c r="E1861" i="4"/>
  <c r="T1861" i="4"/>
  <c r="E1849" i="4"/>
  <c r="T1849" i="4"/>
  <c r="E1825" i="4"/>
  <c r="T1825" i="4"/>
  <c r="E1809" i="4"/>
  <c r="T1809" i="4"/>
  <c r="E1801" i="4"/>
  <c r="T1801" i="4"/>
  <c r="E1793" i="4"/>
  <c r="T1793" i="4"/>
  <c r="E1789" i="4"/>
  <c r="T1789" i="4"/>
  <c r="E1773" i="4"/>
  <c r="T1773" i="4"/>
  <c r="E1757" i="4"/>
  <c r="T1757" i="4"/>
  <c r="E1745" i="4"/>
  <c r="T1745" i="4"/>
  <c r="E1741" i="4"/>
  <c r="T1741" i="4"/>
  <c r="E1729" i="4"/>
  <c r="T1729" i="4"/>
  <c r="E1701" i="4"/>
  <c r="T1701" i="4"/>
  <c r="E1689" i="4"/>
  <c r="T1689" i="4"/>
  <c r="E1661" i="4"/>
  <c r="T1661" i="4"/>
  <c r="E1649" i="4"/>
  <c r="T1649" i="4"/>
  <c r="E1625" i="4"/>
  <c r="T1625" i="4"/>
  <c r="E1617" i="4"/>
  <c r="T1617" i="4"/>
  <c r="E1613" i="4"/>
  <c r="T1613" i="4"/>
  <c r="E1609" i="4"/>
  <c r="T1609" i="4"/>
  <c r="E1597" i="4"/>
  <c r="T1597" i="4"/>
  <c r="E1593" i="4"/>
  <c r="T1593" i="4"/>
  <c r="E1585" i="4"/>
  <c r="T1585" i="4"/>
  <c r="E1577" i="4"/>
  <c r="T1577" i="4"/>
  <c r="E1557" i="4"/>
  <c r="T1557" i="4"/>
  <c r="E1553" i="4"/>
  <c r="T1553" i="4"/>
  <c r="E1545" i="4"/>
  <c r="T1545" i="4"/>
  <c r="E1541" i="4"/>
  <c r="T1541" i="4"/>
  <c r="E1529" i="4"/>
  <c r="T1529" i="4"/>
  <c r="E1525" i="4"/>
  <c r="T1525" i="4"/>
  <c r="E1509" i="4"/>
  <c r="T1509" i="4"/>
  <c r="E1489" i="4"/>
  <c r="T1489" i="4"/>
  <c r="E1485" i="4"/>
  <c r="T1485" i="4"/>
  <c r="E1473" i="4"/>
  <c r="T1473" i="4"/>
  <c r="E1465" i="4"/>
  <c r="T1465" i="4"/>
  <c r="E1437" i="4"/>
  <c r="T1437" i="4"/>
  <c r="E1421" i="4"/>
  <c r="T1421" i="4"/>
  <c r="E1413" i="4"/>
  <c r="T1413" i="4"/>
  <c r="E1401" i="4"/>
  <c r="T1401" i="4"/>
  <c r="E1385" i="4"/>
  <c r="T1385" i="4"/>
  <c r="E1377" i="4"/>
  <c r="T1377" i="4"/>
  <c r="E1369" i="4"/>
  <c r="T1369" i="4"/>
  <c r="E1365" i="4"/>
  <c r="T1365" i="4"/>
  <c r="E1361" i="4"/>
  <c r="T1361" i="4"/>
  <c r="E1333" i="4"/>
  <c r="T1333" i="4"/>
  <c r="E1309" i="4"/>
  <c r="T1309" i="4"/>
  <c r="E1305" i="4"/>
  <c r="T1305" i="4"/>
  <c r="E1297" i="4"/>
  <c r="T1297" i="4"/>
  <c r="E1281" i="4"/>
  <c r="T1281" i="4"/>
  <c r="E1269" i="4"/>
  <c r="T1269" i="4"/>
  <c r="E1265" i="4"/>
  <c r="T1265" i="4"/>
  <c r="E1257" i="4"/>
  <c r="T1257" i="4"/>
  <c r="E1241" i="4"/>
  <c r="T1241" i="4"/>
  <c r="E1237" i="4"/>
  <c r="T1237" i="4"/>
  <c r="E1221" i="4"/>
  <c r="T1221" i="4"/>
  <c r="E1209" i="4"/>
  <c r="T1209" i="4"/>
  <c r="E1205" i="4"/>
  <c r="T1205" i="4"/>
  <c r="E1193" i="4"/>
  <c r="T1193" i="4"/>
  <c r="E1189" i="4"/>
  <c r="T1189" i="4"/>
  <c r="E1161" i="4"/>
  <c r="T1161" i="4"/>
  <c r="E1125" i="4"/>
  <c r="T1125" i="4"/>
  <c r="E1121" i="4"/>
  <c r="T1121" i="4"/>
  <c r="E1093" i="4"/>
  <c r="T1093" i="4"/>
  <c r="E1089" i="4"/>
  <c r="T1089" i="4"/>
  <c r="E1085" i="4"/>
  <c r="T1085" i="4"/>
  <c r="E1081" i="4"/>
  <c r="T1081" i="4"/>
  <c r="E1073" i="4"/>
  <c r="T1073" i="4"/>
  <c r="E1069" i="4"/>
  <c r="T1069" i="4"/>
  <c r="E1049" i="4"/>
  <c r="T1049" i="4"/>
  <c r="E1037" i="4"/>
  <c r="T1037" i="4"/>
  <c r="E1033" i="4"/>
  <c r="T1033" i="4"/>
  <c r="E1021" i="4"/>
  <c r="T1021" i="4"/>
  <c r="E1013" i="4"/>
  <c r="T1013" i="4"/>
  <c r="E1001" i="4"/>
  <c r="T1001" i="4"/>
  <c r="E993" i="4"/>
  <c r="T993" i="4"/>
  <c r="E985" i="4"/>
  <c r="T985" i="4"/>
  <c r="E977" i="4"/>
  <c r="T977" i="4"/>
  <c r="E973" i="4"/>
  <c r="T973" i="4"/>
  <c r="E969" i="4"/>
  <c r="T969" i="4"/>
  <c r="E961" i="4"/>
  <c r="T961" i="4"/>
  <c r="E957" i="4"/>
  <c r="T957" i="4"/>
  <c r="E949" i="4"/>
  <c r="T949" i="4"/>
  <c r="E945" i="4"/>
  <c r="T945" i="4"/>
  <c r="E937" i="4"/>
  <c r="T937" i="4"/>
  <c r="E925" i="4"/>
  <c r="T925" i="4"/>
  <c r="E921" i="4"/>
  <c r="T921" i="4"/>
  <c r="E913" i="4"/>
  <c r="T913" i="4"/>
  <c r="E881" i="4"/>
  <c r="T881" i="4"/>
  <c r="E877" i="4"/>
  <c r="T877" i="4"/>
  <c r="E869" i="4"/>
  <c r="T869" i="4"/>
  <c r="E861" i="4"/>
  <c r="T861" i="4"/>
  <c r="E853" i="4"/>
  <c r="T853" i="4"/>
  <c r="E849" i="4"/>
  <c r="T849" i="4"/>
  <c r="E841" i="4"/>
  <c r="T841" i="4"/>
  <c r="E829" i="4"/>
  <c r="T829" i="4"/>
  <c r="E817" i="4"/>
  <c r="T817" i="4"/>
  <c r="E809" i="4"/>
  <c r="T809" i="4"/>
  <c r="E797" i="4"/>
  <c r="T797" i="4"/>
  <c r="E789" i="4"/>
  <c r="T789" i="4"/>
  <c r="E781" i="4"/>
  <c r="T781" i="4"/>
  <c r="E773" i="4"/>
  <c r="T773" i="4"/>
  <c r="E765" i="4"/>
  <c r="T765" i="4"/>
  <c r="E757" i="4"/>
  <c r="T757" i="4"/>
  <c r="E753" i="4"/>
  <c r="T753" i="4"/>
  <c r="E749" i="4"/>
  <c r="T749" i="4"/>
  <c r="E721" i="4"/>
  <c r="T721" i="4"/>
  <c r="E717" i="4"/>
  <c r="T717" i="4"/>
  <c r="E709" i="4"/>
  <c r="T709" i="4"/>
  <c r="E697" i="4"/>
  <c r="T697" i="4"/>
  <c r="E693" i="4"/>
  <c r="T693" i="4"/>
  <c r="E681" i="4"/>
  <c r="T681" i="4"/>
  <c r="E673" i="4"/>
  <c r="T673" i="4"/>
  <c r="E665" i="4"/>
  <c r="T665" i="4"/>
  <c r="E653" i="4"/>
  <c r="T653" i="4"/>
  <c r="E649" i="4"/>
  <c r="T649" i="4"/>
  <c r="E629" i="4"/>
  <c r="T629" i="4"/>
  <c r="E601" i="4"/>
  <c r="T601" i="4"/>
  <c r="E585" i="4"/>
  <c r="T585" i="4"/>
  <c r="E549" i="4"/>
  <c r="T549" i="4"/>
  <c r="E529" i="4"/>
  <c r="T529" i="4"/>
  <c r="E525" i="4"/>
  <c r="T525" i="4"/>
  <c r="E481" i="4"/>
  <c r="T481" i="4"/>
  <c r="E477" i="4"/>
  <c r="T477" i="4"/>
  <c r="E473" i="4"/>
  <c r="T473" i="4"/>
  <c r="E469" i="4"/>
  <c r="T469" i="4"/>
  <c r="E457" i="4"/>
  <c r="T457" i="4"/>
  <c r="E453" i="4"/>
  <c r="T453" i="4"/>
  <c r="E449" i="4"/>
  <c r="T449" i="4"/>
  <c r="E433" i="4"/>
  <c r="T433" i="4"/>
  <c r="E425" i="4"/>
  <c r="T425" i="4"/>
  <c r="E421" i="4"/>
  <c r="T421" i="4"/>
  <c r="E413" i="4"/>
  <c r="T413" i="4"/>
  <c r="E405" i="4"/>
  <c r="T405" i="4"/>
  <c r="E401" i="4"/>
  <c r="T401" i="4"/>
  <c r="E397" i="4"/>
  <c r="T397" i="4"/>
  <c r="E385" i="4"/>
  <c r="T385" i="4"/>
  <c r="E381" i="4"/>
  <c r="T381" i="4"/>
  <c r="E377" i="4"/>
  <c r="T377" i="4"/>
  <c r="E373" i="4"/>
  <c r="T373" i="4"/>
  <c r="E365" i="4"/>
  <c r="T365" i="4"/>
  <c r="E349" i="4"/>
  <c r="T349" i="4"/>
  <c r="E337" i="4"/>
  <c r="T337" i="4"/>
  <c r="E325" i="4"/>
  <c r="T325" i="4"/>
  <c r="E305" i="4"/>
  <c r="T305" i="4"/>
  <c r="E297" i="4"/>
  <c r="T297" i="4"/>
  <c r="E293" i="4"/>
  <c r="T293" i="4"/>
  <c r="E289" i="4"/>
  <c r="T289" i="4"/>
  <c r="E285" i="4"/>
  <c r="T285" i="4"/>
  <c r="E269" i="4"/>
  <c r="T269" i="4"/>
  <c r="E261" i="4"/>
  <c r="T261" i="4"/>
  <c r="E257" i="4"/>
  <c r="T257" i="4"/>
  <c r="E253" i="4"/>
  <c r="T253" i="4"/>
  <c r="E245" i="4"/>
  <c r="T245" i="4"/>
  <c r="E241" i="4"/>
  <c r="T241" i="4"/>
  <c r="E237" i="4"/>
  <c r="T237" i="4"/>
  <c r="E233" i="4"/>
  <c r="T233" i="4"/>
  <c r="E225" i="4"/>
  <c r="T225" i="4"/>
  <c r="E221" i="4"/>
  <c r="T221" i="4"/>
  <c r="E209" i="4"/>
  <c r="T209" i="4"/>
  <c r="E205" i="4"/>
  <c r="T205" i="4"/>
  <c r="E201" i="4"/>
  <c r="T201" i="4"/>
  <c r="E189" i="4"/>
  <c r="T189" i="4"/>
  <c r="E161" i="4"/>
  <c r="T161" i="4"/>
  <c r="E149" i="4"/>
  <c r="T149" i="4"/>
  <c r="E145" i="4"/>
  <c r="T145" i="4"/>
  <c r="E137" i="4"/>
  <c r="T137" i="4"/>
  <c r="E133" i="4"/>
  <c r="T133" i="4"/>
  <c r="E129" i="4"/>
  <c r="T129" i="4"/>
  <c r="E113" i="4"/>
  <c r="T113" i="4"/>
  <c r="E105" i="4"/>
  <c r="T105" i="4"/>
  <c r="E97" i="4"/>
  <c r="T97" i="4"/>
  <c r="E89" i="4"/>
  <c r="T89" i="4"/>
  <c r="E69" i="4"/>
  <c r="T69" i="4"/>
  <c r="E65" i="4"/>
  <c r="T65" i="4"/>
  <c r="E49" i="4"/>
  <c r="T49" i="4"/>
  <c r="E37" i="4"/>
  <c r="T37" i="4"/>
  <c r="E29" i="4"/>
  <c r="T29" i="4"/>
  <c r="E25" i="4"/>
  <c r="T25" i="4"/>
  <c r="E21" i="4"/>
  <c r="T21" i="4"/>
  <c r="E17" i="4"/>
  <c r="T17" i="4"/>
  <c r="E13" i="4"/>
  <c r="T13" i="4"/>
  <c r="E9" i="4"/>
  <c r="T9" i="4"/>
  <c r="T1973" i="4"/>
  <c r="T1949" i="4"/>
  <c r="T1889" i="4"/>
  <c r="T1802" i="4"/>
  <c r="T1770" i="4"/>
  <c r="T1714" i="4"/>
  <c r="T1626" i="4"/>
  <c r="T1589" i="4"/>
  <c r="T1107" i="4"/>
  <c r="T1005" i="4"/>
  <c r="T874" i="4"/>
  <c r="T822" i="4"/>
  <c r="T687" i="4"/>
  <c r="T627" i="4"/>
  <c r="T375" i="4"/>
  <c r="T301" i="4"/>
  <c r="T215" i="4"/>
  <c r="E512" i="4"/>
  <c r="T512" i="4"/>
  <c r="E492" i="4"/>
  <c r="T492" i="4"/>
  <c r="E476" i="4"/>
  <c r="T476" i="4"/>
  <c r="E472" i="4"/>
  <c r="T472" i="4"/>
  <c r="E460" i="4"/>
  <c r="T460" i="4"/>
  <c r="E456" i="4"/>
  <c r="T456" i="4"/>
  <c r="E420" i="4"/>
  <c r="T420" i="4"/>
  <c r="E388" i="4"/>
  <c r="T388" i="4"/>
  <c r="E384" i="4"/>
  <c r="T384" i="4"/>
  <c r="E360" i="4"/>
  <c r="T360" i="4"/>
  <c r="E340" i="4"/>
  <c r="T340" i="4"/>
  <c r="E336" i="4"/>
  <c r="T336" i="4"/>
  <c r="E332" i="4"/>
  <c r="T332" i="4"/>
  <c r="E328" i="4"/>
  <c r="T328" i="4"/>
  <c r="E312" i="4"/>
  <c r="T312" i="4"/>
  <c r="E296" i="4"/>
  <c r="T296" i="4"/>
  <c r="E284" i="4"/>
  <c r="T284" i="4"/>
  <c r="E280" i="4"/>
  <c r="T280" i="4"/>
  <c r="E276" i="4"/>
  <c r="T276" i="4"/>
  <c r="E260" i="4"/>
  <c r="T260" i="4"/>
  <c r="E240" i="4"/>
  <c r="T240" i="4"/>
  <c r="E232" i="4"/>
  <c r="T232" i="4"/>
  <c r="E228" i="4"/>
  <c r="T228" i="4"/>
  <c r="E220" i="4"/>
  <c r="T220" i="4"/>
  <c r="E204" i="4"/>
  <c r="T204" i="4"/>
  <c r="E200" i="4"/>
  <c r="T200" i="4"/>
  <c r="E196" i="4"/>
  <c r="T196" i="4"/>
  <c r="E184" i="4"/>
  <c r="T184" i="4"/>
  <c r="E168" i="4"/>
  <c r="T168" i="4"/>
  <c r="E160" i="4"/>
  <c r="T160" i="4"/>
  <c r="E152" i="4"/>
  <c r="T152" i="4"/>
  <c r="E144" i="4"/>
  <c r="T144" i="4"/>
  <c r="E124" i="4"/>
  <c r="T124" i="4"/>
  <c r="E120" i="4"/>
  <c r="T120" i="4"/>
  <c r="E116" i="4"/>
  <c r="T116" i="4"/>
  <c r="E100" i="4"/>
  <c r="T100" i="4"/>
  <c r="E92" i="4"/>
  <c r="T92" i="4"/>
  <c r="E76" i="4"/>
  <c r="T76" i="4"/>
  <c r="E68" i="4"/>
  <c r="T68" i="4"/>
  <c r="E60" i="4"/>
  <c r="T60" i="4"/>
  <c r="E44" i="4"/>
  <c r="T44" i="4"/>
  <c r="E40" i="4"/>
  <c r="T40" i="4"/>
  <c r="E36" i="4"/>
  <c r="T36" i="4"/>
  <c r="E28" i="4"/>
  <c r="T28" i="4"/>
  <c r="E24" i="4"/>
  <c r="T24" i="4"/>
  <c r="E12" i="4"/>
  <c r="T12" i="4"/>
  <c r="E8" i="4"/>
  <c r="T8" i="4"/>
  <c r="T158" i="4"/>
  <c r="T490" i="4"/>
  <c r="E6" i="4"/>
  <c r="T6" i="4"/>
  <c r="T344" i="4"/>
  <c r="T84" i="4"/>
  <c r="T430" i="4"/>
  <c r="T192" i="4"/>
  <c r="T130" i="4"/>
  <c r="E514" i="4"/>
  <c r="T514" i="4"/>
  <c r="E506" i="4"/>
  <c r="T506" i="4"/>
  <c r="E502" i="4"/>
  <c r="T502" i="4"/>
  <c r="E498" i="4"/>
  <c r="T498" i="4"/>
  <c r="E494" i="4"/>
  <c r="T494" i="4"/>
  <c r="E478" i="4"/>
  <c r="T478" i="4"/>
  <c r="E474" i="4"/>
  <c r="T474" i="4"/>
  <c r="E450" i="4"/>
  <c r="T450" i="4"/>
  <c r="E446" i="4"/>
  <c r="T446" i="4"/>
  <c r="E426" i="4"/>
  <c r="T426" i="4"/>
  <c r="E422" i="4"/>
  <c r="T422" i="4"/>
  <c r="E406" i="4"/>
  <c r="T406" i="4"/>
  <c r="E398" i="4"/>
  <c r="T398" i="4"/>
  <c r="E394" i="4"/>
  <c r="T394" i="4"/>
  <c r="E386" i="4"/>
  <c r="T386" i="4"/>
  <c r="E378" i="4"/>
  <c r="T378" i="4"/>
  <c r="E370" i="4"/>
  <c r="T370" i="4"/>
  <c r="E362" i="4"/>
  <c r="T362" i="4"/>
  <c r="E354" i="4"/>
  <c r="T354" i="4"/>
  <c r="E350" i="4"/>
  <c r="T350" i="4"/>
  <c r="E342" i="4"/>
  <c r="T342" i="4"/>
  <c r="E338" i="4"/>
  <c r="T338" i="4"/>
  <c r="E334" i="4"/>
  <c r="T334" i="4"/>
  <c r="E330" i="4"/>
  <c r="T330" i="4"/>
  <c r="E310" i="4"/>
  <c r="T310" i="4"/>
  <c r="E294" i="4"/>
  <c r="T294" i="4"/>
  <c r="E290" i="4"/>
  <c r="T290" i="4"/>
  <c r="E262" i="4"/>
  <c r="T262" i="4"/>
  <c r="E246" i="4"/>
  <c r="T246" i="4"/>
  <c r="E234" i="4"/>
  <c r="T234" i="4"/>
  <c r="E226" i="4"/>
  <c r="T226" i="4"/>
  <c r="E222" i="4"/>
  <c r="T222" i="4"/>
  <c r="E202" i="4"/>
  <c r="T202" i="4"/>
  <c r="E170" i="4"/>
  <c r="T170" i="4"/>
  <c r="E162" i="4"/>
  <c r="T162" i="4"/>
  <c r="E154" i="4"/>
  <c r="T154" i="4"/>
  <c r="E138" i="4"/>
  <c r="T138" i="4"/>
  <c r="E126" i="4"/>
  <c r="T126" i="4"/>
  <c r="E102" i="4"/>
  <c r="T102" i="4"/>
  <c r="E98" i="4"/>
  <c r="T98" i="4"/>
  <c r="E70" i="4"/>
  <c r="T70" i="4"/>
  <c r="E66" i="4"/>
  <c r="T66" i="4"/>
  <c r="E62" i="4"/>
  <c r="T62" i="4"/>
  <c r="E54" i="4"/>
  <c r="T54" i="4"/>
  <c r="E10" i="4"/>
  <c r="T10" i="4"/>
  <c r="T480" i="4"/>
  <c r="T326" i="4"/>
  <c r="T182" i="4"/>
  <c r="T128" i="4"/>
  <c r="T74" i="4"/>
  <c r="T22" i="4"/>
  <c r="T3" i="4"/>
  <c r="R1970" i="4"/>
  <c r="R1434" i="4"/>
  <c r="R2002" i="4"/>
  <c r="R1302" i="4"/>
  <c r="R1154" i="4"/>
  <c r="R90" i="4"/>
  <c r="R1894" i="4"/>
  <c r="R1738" i="4"/>
  <c r="R1221" i="4"/>
  <c r="R1045" i="4"/>
  <c r="R885" i="4"/>
  <c r="R450" i="4"/>
  <c r="R1995" i="4"/>
  <c r="R1956" i="4"/>
  <c r="R1924" i="4"/>
  <c r="R1891" i="4"/>
  <c r="R1847" i="4"/>
  <c r="R1807" i="4"/>
  <c r="R1767" i="4"/>
  <c r="R1734" i="4"/>
  <c r="R1699" i="4"/>
  <c r="R1659" i="4"/>
  <c r="R1619" i="4"/>
  <c r="R1576" i="4"/>
  <c r="R1536" i="4"/>
  <c r="R1495" i="4"/>
  <c r="R1455" i="4"/>
  <c r="R1423" i="4"/>
  <c r="R1387" i="4"/>
  <c r="R1332" i="4"/>
  <c r="R1299" i="4"/>
  <c r="R1259" i="4"/>
  <c r="R1219" i="4"/>
  <c r="R1187" i="4"/>
  <c r="R1151" i="4"/>
  <c r="R1113" i="4"/>
  <c r="R1076" i="4"/>
  <c r="R1043" i="4"/>
  <c r="R980" i="4"/>
  <c r="R932" i="4"/>
  <c r="R883" i="4"/>
  <c r="R848" i="4"/>
  <c r="R811" i="4"/>
  <c r="R759" i="4"/>
  <c r="R719" i="4"/>
  <c r="R663" i="4"/>
  <c r="R620" i="4"/>
  <c r="R579" i="4"/>
  <c r="R539" i="4"/>
  <c r="R495" i="4"/>
  <c r="R447" i="4"/>
  <c r="R397" i="4"/>
  <c r="R348" i="4"/>
  <c r="R276" i="4"/>
  <c r="R231" i="4"/>
  <c r="R186" i="4"/>
  <c r="R131" i="4"/>
  <c r="R84" i="4"/>
  <c r="R43" i="4"/>
  <c r="R1991" i="4"/>
  <c r="R1954" i="4"/>
  <c r="R1923" i="4"/>
  <c r="R1888" i="4"/>
  <c r="R1845" i="4"/>
  <c r="R1803" i="4"/>
  <c r="R1766" i="4"/>
  <c r="R1731" i="4"/>
  <c r="R1695" i="4"/>
  <c r="R1656" i="4"/>
  <c r="R1611" i="4"/>
  <c r="R1571" i="4"/>
  <c r="R1535" i="4"/>
  <c r="R1491" i="4"/>
  <c r="R1452" i="4"/>
  <c r="R1419" i="4"/>
  <c r="R1384" i="4"/>
  <c r="R1327" i="4"/>
  <c r="R1296" i="4"/>
  <c r="R1255" i="4"/>
  <c r="R1217" i="4"/>
  <c r="R1183" i="4"/>
  <c r="R1148" i="4"/>
  <c r="R1112" i="4"/>
  <c r="R1072" i="4"/>
  <c r="R1041" i="4"/>
  <c r="R979" i="4"/>
  <c r="R928" i="4"/>
  <c r="R880" i="4"/>
  <c r="R843" i="4"/>
  <c r="R806" i="4"/>
  <c r="R756" i="4"/>
  <c r="R711" i="4"/>
  <c r="R661" i="4"/>
  <c r="R615" i="4"/>
  <c r="R574" i="4"/>
  <c r="R531" i="4"/>
  <c r="R487" i="4"/>
  <c r="R444" i="4"/>
  <c r="R395" i="4"/>
  <c r="R339" i="4"/>
  <c r="R275" i="4"/>
  <c r="R228" i="4"/>
  <c r="R181" i="4"/>
  <c r="R127" i="4"/>
  <c r="R83" i="4"/>
  <c r="R39" i="4"/>
  <c r="R1987" i="4"/>
  <c r="R1951" i="4"/>
  <c r="R1920" i="4"/>
  <c r="R1887" i="4"/>
  <c r="R1843" i="4"/>
  <c r="R1800" i="4"/>
  <c r="R1764" i="4"/>
  <c r="R1728" i="4"/>
  <c r="R1692" i="4"/>
  <c r="R1655" i="4"/>
  <c r="R1610" i="4"/>
  <c r="R1567" i="4"/>
  <c r="R1531" i="4"/>
  <c r="R1487" i="4"/>
  <c r="R1447" i="4"/>
  <c r="R1418" i="4"/>
  <c r="R1383" i="4"/>
  <c r="R1325" i="4"/>
  <c r="R1291" i="4"/>
  <c r="R1252" i="4"/>
  <c r="R1216" i="4"/>
  <c r="R1180" i="4"/>
  <c r="R1139" i="4"/>
  <c r="R1108" i="4"/>
  <c r="R1067" i="4"/>
  <c r="R1040" i="4"/>
  <c r="R976" i="4"/>
  <c r="R919" i="4"/>
  <c r="R879" i="4"/>
  <c r="R840" i="4"/>
  <c r="R804" i="4"/>
  <c r="R752" i="4"/>
  <c r="R707" i="4"/>
  <c r="R658" i="4"/>
  <c r="R607" i="4"/>
  <c r="R573" i="4"/>
  <c r="R527" i="4"/>
  <c r="R483" i="4"/>
  <c r="R435" i="4"/>
  <c r="R392" i="4"/>
  <c r="R333" i="4"/>
  <c r="R274" i="4"/>
  <c r="R227" i="4"/>
  <c r="R175" i="4"/>
  <c r="R126" i="4"/>
  <c r="R75" i="4"/>
  <c r="R35" i="4"/>
  <c r="R1546" i="4"/>
  <c r="R1090" i="4"/>
  <c r="R1986" i="4"/>
  <c r="R1948" i="4"/>
  <c r="R1912" i="4"/>
  <c r="R1877" i="4"/>
  <c r="R1839" i="4"/>
  <c r="R1799" i="4"/>
  <c r="R1763" i="4"/>
  <c r="R1727" i="4"/>
  <c r="R1689" i="4"/>
  <c r="R1651" i="4"/>
  <c r="R1608" i="4"/>
  <c r="R1564" i="4"/>
  <c r="R1528" i="4"/>
  <c r="R1483" i="4"/>
  <c r="R1444" i="4"/>
  <c r="R1416" i="4"/>
  <c r="R1380" i="4"/>
  <c r="R1324" i="4"/>
  <c r="R1287" i="4"/>
  <c r="R1247" i="4"/>
  <c r="R1211" i="4"/>
  <c r="R1175" i="4"/>
  <c r="R1137" i="4"/>
  <c r="R1104" i="4"/>
  <c r="R1065" i="4"/>
  <c r="R1036" i="4"/>
  <c r="R972" i="4"/>
  <c r="R915" i="4"/>
  <c r="R876" i="4"/>
  <c r="R839" i="4"/>
  <c r="R802" i="4"/>
  <c r="R750" i="4"/>
  <c r="R704" i="4"/>
  <c r="R651" i="4"/>
  <c r="R603" i="4"/>
  <c r="R571" i="4"/>
  <c r="R523" i="4"/>
  <c r="R481" i="4"/>
  <c r="R432" i="4"/>
  <c r="R387" i="4"/>
  <c r="R332" i="4"/>
  <c r="R273" i="4"/>
  <c r="R223" i="4"/>
  <c r="R171" i="4"/>
  <c r="R123" i="4"/>
  <c r="R71" i="4"/>
  <c r="R33" i="4"/>
  <c r="R98" i="4"/>
  <c r="R1342" i="4"/>
  <c r="R1983" i="4"/>
  <c r="R1947" i="4"/>
  <c r="R1909" i="4"/>
  <c r="R1875" i="4"/>
  <c r="R1836" i="4"/>
  <c r="R1795" i="4"/>
  <c r="R1759" i="4"/>
  <c r="R1720" i="4"/>
  <c r="R1687" i="4"/>
  <c r="R1648" i="4"/>
  <c r="R1607" i="4"/>
  <c r="R1563" i="4"/>
  <c r="R1527" i="4"/>
  <c r="R1479" i="4"/>
  <c r="R1443" i="4"/>
  <c r="R1407" i="4"/>
  <c r="R1378" i="4"/>
  <c r="R1315" i="4"/>
  <c r="R1284" i="4"/>
  <c r="R1243" i="4"/>
  <c r="R1203" i="4"/>
  <c r="R1171" i="4"/>
  <c r="R1134" i="4"/>
  <c r="R1100" i="4"/>
  <c r="R1062" i="4"/>
  <c r="R1028" i="4"/>
  <c r="R970" i="4"/>
  <c r="R914" i="4"/>
  <c r="R872" i="4"/>
  <c r="R836" i="4"/>
  <c r="R795" i="4"/>
  <c r="R747" i="4"/>
  <c r="R699" i="4"/>
  <c r="R647" i="4"/>
  <c r="R602" i="4"/>
  <c r="R567" i="4"/>
  <c r="R519" i="4"/>
  <c r="R479" i="4"/>
  <c r="R427" i="4"/>
  <c r="R383" i="4"/>
  <c r="R331" i="4"/>
  <c r="R272" i="4"/>
  <c r="R219" i="4"/>
  <c r="R168" i="4"/>
  <c r="R115" i="4"/>
  <c r="R68" i="4"/>
  <c r="R31" i="4"/>
  <c r="R1979" i="4"/>
  <c r="R1944" i="4"/>
  <c r="R1908" i="4"/>
  <c r="R1872" i="4"/>
  <c r="R1831" i="4"/>
  <c r="R1791" i="4"/>
  <c r="R1755" i="4"/>
  <c r="R1718" i="4"/>
  <c r="R1684" i="4"/>
  <c r="R1643" i="4"/>
  <c r="R1603" i="4"/>
  <c r="R1560" i="4"/>
  <c r="R1524" i="4"/>
  <c r="R1475" i="4"/>
  <c r="R1440" i="4"/>
  <c r="R1404" i="4"/>
  <c r="R1371" i="4"/>
  <c r="R1312" i="4"/>
  <c r="R1283" i="4"/>
  <c r="R1241" i="4"/>
  <c r="R1201" i="4"/>
  <c r="R1168" i="4"/>
  <c r="R1131" i="4"/>
  <c r="R1095" i="4"/>
  <c r="R1060" i="4"/>
  <c r="R1024" i="4"/>
  <c r="R966" i="4"/>
  <c r="R911" i="4"/>
  <c r="R867" i="4"/>
  <c r="R835" i="4"/>
  <c r="R791" i="4"/>
  <c r="R744" i="4"/>
  <c r="R695" i="4"/>
  <c r="R644" i="4"/>
  <c r="R601" i="4"/>
  <c r="R564" i="4"/>
  <c r="R516" i="4"/>
  <c r="R475" i="4"/>
  <c r="R421" i="4"/>
  <c r="R379" i="4"/>
  <c r="R319" i="4"/>
  <c r="R267" i="4"/>
  <c r="R215" i="4"/>
  <c r="R167" i="4"/>
  <c r="R107" i="4"/>
  <c r="R67" i="4"/>
  <c r="R27" i="4"/>
  <c r="R1975" i="4"/>
  <c r="R1939" i="4"/>
  <c r="R1907" i="4"/>
  <c r="R1871" i="4"/>
  <c r="R1830" i="4"/>
  <c r="R1787" i="4"/>
  <c r="R1752" i="4"/>
  <c r="R1716" i="4"/>
  <c r="R1679" i="4"/>
  <c r="R1642" i="4"/>
  <c r="R1600" i="4"/>
  <c r="R1559" i="4"/>
  <c r="R1515" i="4"/>
  <c r="R1474" i="4"/>
  <c r="R1439" i="4"/>
  <c r="R1403" i="4"/>
  <c r="R1360" i="4"/>
  <c r="R1311" i="4"/>
  <c r="R1278" i="4"/>
  <c r="R1240" i="4"/>
  <c r="R1200" i="4"/>
  <c r="R1167" i="4"/>
  <c r="R1128" i="4"/>
  <c r="R1092" i="4"/>
  <c r="R1059" i="4"/>
  <c r="R1022" i="4"/>
  <c r="R959" i="4"/>
  <c r="R904" i="4"/>
  <c r="R864" i="4"/>
  <c r="R828" i="4"/>
  <c r="R788" i="4"/>
  <c r="R739" i="4"/>
  <c r="R693" i="4"/>
  <c r="R639" i="4"/>
  <c r="R600" i="4"/>
  <c r="R563" i="4"/>
  <c r="R514" i="4"/>
  <c r="R464" i="4"/>
  <c r="R419" i="4"/>
  <c r="R375" i="4"/>
  <c r="R311" i="4"/>
  <c r="R259" i="4"/>
  <c r="R213" i="4"/>
  <c r="R155" i="4"/>
  <c r="R104" i="4"/>
  <c r="R61" i="4"/>
  <c r="R23" i="4"/>
  <c r="R1972" i="4"/>
  <c r="R1938" i="4"/>
  <c r="R1903" i="4"/>
  <c r="R1862" i="4"/>
  <c r="R1828" i="4"/>
  <c r="R1783" i="4"/>
  <c r="R1751" i="4"/>
  <c r="R1715" i="4"/>
  <c r="R1674" i="4"/>
  <c r="R1639" i="4"/>
  <c r="R1596" i="4"/>
  <c r="R1547" i="4"/>
  <c r="R1512" i="4"/>
  <c r="R1471" i="4"/>
  <c r="R1435" i="4"/>
  <c r="R1399" i="4"/>
  <c r="R1356" i="4"/>
  <c r="R1308" i="4"/>
  <c r="R1275" i="4"/>
  <c r="R1239" i="4"/>
  <c r="R1197" i="4"/>
  <c r="R1163" i="4"/>
  <c r="R1127" i="4"/>
  <c r="R1091" i="4"/>
  <c r="R1056" i="4"/>
  <c r="R1021" i="4"/>
  <c r="R955" i="4"/>
  <c r="R903" i="4"/>
  <c r="R863" i="4"/>
  <c r="R824" i="4"/>
  <c r="R784" i="4"/>
  <c r="R735" i="4"/>
  <c r="R692" i="4"/>
  <c r="R636" i="4"/>
  <c r="R595" i="4"/>
  <c r="R559" i="4"/>
  <c r="R505" i="4"/>
  <c r="R463" i="4"/>
  <c r="R416" i="4"/>
  <c r="R371" i="4"/>
  <c r="R306" i="4"/>
  <c r="R255" i="4"/>
  <c r="R211" i="4"/>
  <c r="R153" i="4"/>
  <c r="R103" i="4"/>
  <c r="R59" i="4"/>
  <c r="R11" i="4"/>
  <c r="L1729" i="4"/>
  <c r="R1729" i="4"/>
  <c r="R1401" i="4"/>
  <c r="R1626" i="4"/>
  <c r="R1361" i="4"/>
  <c r="R994" i="4"/>
  <c r="R942" i="4"/>
  <c r="R774" i="4"/>
  <c r="R690" i="4"/>
  <c r="L5" i="4"/>
  <c r="R5" i="4"/>
  <c r="L2001" i="4"/>
  <c r="R2001" i="4"/>
  <c r="L1997" i="4"/>
  <c r="R1997" i="4"/>
  <c r="L1993" i="4"/>
  <c r="R1993" i="4"/>
  <c r="L1985" i="4"/>
  <c r="R1985" i="4"/>
  <c r="L1981" i="4"/>
  <c r="R1981" i="4"/>
  <c r="L1977" i="4"/>
  <c r="R1977" i="4"/>
  <c r="L1969" i="4"/>
  <c r="R1969" i="4"/>
  <c r="L1965" i="4"/>
  <c r="R1965" i="4"/>
  <c r="L1961" i="4"/>
  <c r="R1961" i="4"/>
  <c r="L1953" i="4"/>
  <c r="R1953" i="4"/>
  <c r="L1949" i="4"/>
  <c r="R1949" i="4"/>
  <c r="L1945" i="4"/>
  <c r="R1945" i="4"/>
  <c r="L1937" i="4"/>
  <c r="R1937" i="4"/>
  <c r="L1933" i="4"/>
  <c r="R1933" i="4"/>
  <c r="L1929" i="4"/>
  <c r="R1929" i="4"/>
  <c r="L1921" i="4"/>
  <c r="R1921" i="4"/>
  <c r="L1917" i="4"/>
  <c r="R1917" i="4"/>
  <c r="L1913" i="4"/>
  <c r="R1913" i="4"/>
  <c r="L1905" i="4"/>
  <c r="R1905" i="4"/>
  <c r="L1901" i="4"/>
  <c r="R1901" i="4"/>
  <c r="L1897" i="4"/>
  <c r="R1897" i="4"/>
  <c r="L1893" i="4"/>
  <c r="R1893" i="4"/>
  <c r="L1889" i="4"/>
  <c r="R1889" i="4"/>
  <c r="L1885" i="4"/>
  <c r="R1885" i="4"/>
  <c r="L1881" i="4"/>
  <c r="R1881" i="4"/>
  <c r="L1873" i="4"/>
  <c r="R1873" i="4"/>
  <c r="L1869" i="4"/>
  <c r="R1869" i="4"/>
  <c r="L1865" i="4"/>
  <c r="R1865" i="4"/>
  <c r="L1857" i="4"/>
  <c r="R1857" i="4"/>
  <c r="L1853" i="4"/>
  <c r="R1853" i="4"/>
  <c r="L1849" i="4"/>
  <c r="R1849" i="4"/>
  <c r="L1841" i="4"/>
  <c r="R1841" i="4"/>
  <c r="L1837" i="4"/>
  <c r="R1837" i="4"/>
  <c r="L1833" i="4"/>
  <c r="R1833" i="4"/>
  <c r="L1825" i="4"/>
  <c r="R1825" i="4"/>
  <c r="L1821" i="4"/>
  <c r="R1821" i="4"/>
  <c r="L1817" i="4"/>
  <c r="R1817" i="4"/>
  <c r="L1809" i="4"/>
  <c r="R1809" i="4"/>
  <c r="L1805" i="4"/>
  <c r="R1805" i="4"/>
  <c r="L1801" i="4"/>
  <c r="R1801" i="4"/>
  <c r="L1793" i="4"/>
  <c r="R1793" i="4"/>
  <c r="L1789" i="4"/>
  <c r="R1789" i="4"/>
  <c r="L1785" i="4"/>
  <c r="R1785" i="4"/>
  <c r="L1777" i="4"/>
  <c r="R1777" i="4"/>
  <c r="L1773" i="4"/>
  <c r="R1773" i="4"/>
  <c r="L1769" i="4"/>
  <c r="R1769" i="4"/>
  <c r="L1765" i="4"/>
  <c r="R1765" i="4"/>
  <c r="L1761" i="4"/>
  <c r="R1761" i="4"/>
  <c r="L1757" i="4"/>
  <c r="R1757" i="4"/>
  <c r="L1749" i="4"/>
  <c r="R1749" i="4"/>
  <c r="L1745" i="4"/>
  <c r="R1745" i="4"/>
  <c r="L1741" i="4"/>
  <c r="R1741" i="4"/>
  <c r="L1733" i="4"/>
  <c r="R1733" i="4"/>
  <c r="L1725" i="4"/>
  <c r="R1725" i="4"/>
  <c r="L1717" i="4"/>
  <c r="R1717" i="4"/>
  <c r="L1713" i="4"/>
  <c r="R1713" i="4"/>
  <c r="L1709" i="4"/>
  <c r="R1709" i="4"/>
  <c r="L1701" i="4"/>
  <c r="R1701" i="4"/>
  <c r="L1697" i="4"/>
  <c r="R1697" i="4"/>
  <c r="L1693" i="4"/>
  <c r="R1693" i="4"/>
  <c r="L1685" i="4"/>
  <c r="R1685" i="4"/>
  <c r="L1681" i="4"/>
  <c r="R1681" i="4"/>
  <c r="L1677" i="4"/>
  <c r="R1677" i="4"/>
  <c r="L1669" i="4"/>
  <c r="R1669" i="4"/>
  <c r="L1665" i="4"/>
  <c r="R1665" i="4"/>
  <c r="L1661" i="4"/>
  <c r="R1661" i="4"/>
  <c r="L1657" i="4"/>
  <c r="R1657" i="4"/>
  <c r="L1653" i="4"/>
  <c r="R1653" i="4"/>
  <c r="L1649" i="4"/>
  <c r="R1649" i="4"/>
  <c r="L1645" i="4"/>
  <c r="R1645" i="4"/>
  <c r="L1641" i="4"/>
  <c r="R1641" i="4"/>
  <c r="L1637" i="4"/>
  <c r="R1637" i="4"/>
  <c r="L1633" i="4"/>
  <c r="R1633" i="4"/>
  <c r="L1629" i="4"/>
  <c r="R1629" i="4"/>
  <c r="L1621" i="4"/>
  <c r="R1621" i="4"/>
  <c r="L1617" i="4"/>
  <c r="R1617" i="4"/>
  <c r="L1613" i="4"/>
  <c r="R1613" i="4"/>
  <c r="L1605" i="4"/>
  <c r="R1605" i="4"/>
  <c r="L1601" i="4"/>
  <c r="R1601" i="4"/>
  <c r="L1597" i="4"/>
  <c r="R1597" i="4"/>
  <c r="L1593" i="4"/>
  <c r="R1593" i="4"/>
  <c r="L1589" i="4"/>
  <c r="R1589" i="4"/>
  <c r="L1585" i="4"/>
  <c r="R1585" i="4"/>
  <c r="L1573" i="4"/>
  <c r="R1573" i="4"/>
  <c r="L1569" i="4"/>
  <c r="R1569" i="4"/>
  <c r="L1565" i="4"/>
  <c r="R1565" i="4"/>
  <c r="L1557" i="4"/>
  <c r="R1557" i="4"/>
  <c r="L1553" i="4"/>
  <c r="R1553" i="4"/>
  <c r="L1549" i="4"/>
  <c r="R1549" i="4"/>
  <c r="L1541" i="4"/>
  <c r="R1541" i="4"/>
  <c r="L1537" i="4"/>
  <c r="R1537" i="4"/>
  <c r="L1533" i="4"/>
  <c r="R1533" i="4"/>
  <c r="L1529" i="4"/>
  <c r="R1529" i="4"/>
  <c r="L1525" i="4"/>
  <c r="R1525" i="4"/>
  <c r="L1521" i="4"/>
  <c r="R1521" i="4"/>
  <c r="L1517" i="4"/>
  <c r="R1517" i="4"/>
  <c r="L1509" i="4"/>
  <c r="R1509" i="4"/>
  <c r="L1505" i="4"/>
  <c r="R1505" i="4"/>
  <c r="L1501" i="4"/>
  <c r="R1501" i="4"/>
  <c r="L1497" i="4"/>
  <c r="R1497" i="4"/>
  <c r="L1493" i="4"/>
  <c r="R1493" i="4"/>
  <c r="L1489" i="4"/>
  <c r="R1489" i="4"/>
  <c r="L1485" i="4"/>
  <c r="R1485" i="4"/>
  <c r="L1481" i="4"/>
  <c r="R1481" i="4"/>
  <c r="L1477" i="4"/>
  <c r="R1477" i="4"/>
  <c r="L1473" i="4"/>
  <c r="R1473" i="4"/>
  <c r="L1469" i="4"/>
  <c r="R1469" i="4"/>
  <c r="L1465" i="4"/>
  <c r="R1465" i="4"/>
  <c r="L1461" i="4"/>
  <c r="R1461" i="4"/>
  <c r="L1457" i="4"/>
  <c r="R1457" i="4"/>
  <c r="L1449" i="4"/>
  <c r="R1449" i="4"/>
  <c r="L1445" i="4"/>
  <c r="R1445" i="4"/>
  <c r="L1441" i="4"/>
  <c r="R1441" i="4"/>
  <c r="L1433" i="4"/>
  <c r="R1433" i="4"/>
  <c r="L1429" i="4"/>
  <c r="R1429" i="4"/>
  <c r="L1425" i="4"/>
  <c r="R1425" i="4"/>
  <c r="L1421" i="4"/>
  <c r="R1421" i="4"/>
  <c r="L1413" i="4"/>
  <c r="R1413" i="4"/>
  <c r="L1409" i="4"/>
  <c r="R1409" i="4"/>
  <c r="L1405" i="4"/>
  <c r="R1405" i="4"/>
  <c r="L1397" i="4"/>
  <c r="R1397" i="4"/>
  <c r="L1393" i="4"/>
  <c r="R1393" i="4"/>
  <c r="L1389" i="4"/>
  <c r="R1389" i="4"/>
  <c r="L1385" i="4"/>
  <c r="R1385" i="4"/>
  <c r="L1377" i="4"/>
  <c r="R1377" i="4"/>
  <c r="L1373" i="4"/>
  <c r="R1373" i="4"/>
  <c r="L1369" i="4"/>
  <c r="R1369" i="4"/>
  <c r="L1365" i="4"/>
  <c r="R1365" i="4"/>
  <c r="L1357" i="4"/>
  <c r="R1357" i="4"/>
  <c r="L1353" i="4"/>
  <c r="R1353" i="4"/>
  <c r="L1349" i="4"/>
  <c r="R1349" i="4"/>
  <c r="L1345" i="4"/>
  <c r="R1345" i="4"/>
  <c r="L1337" i="4"/>
  <c r="R1337" i="4"/>
  <c r="L1329" i="4"/>
  <c r="R1329" i="4"/>
  <c r="R1581" i="4"/>
  <c r="R1545" i="4"/>
  <c r="R1513" i="4"/>
  <c r="R1417" i="4"/>
  <c r="R1989" i="4"/>
  <c r="R1957" i="4"/>
  <c r="R1609" i="4"/>
  <c r="R1577" i="4"/>
  <c r="R1341" i="4"/>
  <c r="R1861" i="4"/>
  <c r="R1797" i="4"/>
  <c r="R1737" i="4"/>
  <c r="R1705" i="4"/>
  <c r="R1673" i="4"/>
  <c r="R1381" i="4"/>
  <c r="R1925" i="4"/>
  <c r="R1829" i="4"/>
  <c r="R1437" i="4"/>
  <c r="L1998" i="4"/>
  <c r="R1998" i="4"/>
  <c r="L1994" i="4"/>
  <c r="R1994" i="4"/>
  <c r="L1990" i="4"/>
  <c r="R1990" i="4"/>
  <c r="L1982" i="4"/>
  <c r="R1982" i="4"/>
  <c r="L1978" i="4"/>
  <c r="R1978" i="4"/>
  <c r="L1974" i="4"/>
  <c r="R1974" i="4"/>
  <c r="L1966" i="4"/>
  <c r="R1966" i="4"/>
  <c r="L1962" i="4"/>
  <c r="R1962" i="4"/>
  <c r="L1958" i="4"/>
  <c r="R1958" i="4"/>
  <c r="L1950" i="4"/>
  <c r="R1950" i="4"/>
  <c r="L1946" i="4"/>
  <c r="R1946" i="4"/>
  <c r="L1942" i="4"/>
  <c r="R1942" i="4"/>
  <c r="L1934" i="4"/>
  <c r="R1934" i="4"/>
  <c r="L1930" i="4"/>
  <c r="R1930" i="4"/>
  <c r="L1926" i="4"/>
  <c r="R1926" i="4"/>
  <c r="L1922" i="4"/>
  <c r="R1922" i="4"/>
  <c r="L1918" i="4"/>
  <c r="R1918" i="4"/>
  <c r="L1914" i="4"/>
  <c r="R1914" i="4"/>
  <c r="L1906" i="4"/>
  <c r="R1906" i="4"/>
  <c r="L1902" i="4"/>
  <c r="R1902" i="4"/>
  <c r="L1898" i="4"/>
  <c r="R1898" i="4"/>
  <c r="L1890" i="4"/>
  <c r="R1890" i="4"/>
  <c r="L1886" i="4"/>
  <c r="R1886" i="4"/>
  <c r="L1882" i="4"/>
  <c r="R1882" i="4"/>
  <c r="L1874" i="4"/>
  <c r="R1874" i="4"/>
  <c r="L1870" i="4"/>
  <c r="R1870" i="4"/>
  <c r="L1866" i="4"/>
  <c r="R1866" i="4"/>
  <c r="L1858" i="4"/>
  <c r="R1858" i="4"/>
  <c r="L1854" i="4"/>
  <c r="R1854" i="4"/>
  <c r="L1850" i="4"/>
  <c r="R1850" i="4"/>
  <c r="L1842" i="4"/>
  <c r="R1842" i="4"/>
  <c r="L1838" i="4"/>
  <c r="R1838" i="4"/>
  <c r="L1834" i="4"/>
  <c r="R1834" i="4"/>
  <c r="L1826" i="4"/>
  <c r="R1826" i="4"/>
  <c r="L1822" i="4"/>
  <c r="R1822" i="4"/>
  <c r="L1818" i="4"/>
  <c r="R1818" i="4"/>
  <c r="L1814" i="4"/>
  <c r="R1814" i="4"/>
  <c r="L1810" i="4"/>
  <c r="R1810" i="4"/>
  <c r="L1806" i="4"/>
  <c r="R1806" i="4"/>
  <c r="L1802" i="4"/>
  <c r="R1802" i="4"/>
  <c r="L1798" i="4"/>
  <c r="R1798" i="4"/>
  <c r="L1794" i="4"/>
  <c r="R1794" i="4"/>
  <c r="L1790" i="4"/>
  <c r="R1790" i="4"/>
  <c r="L1786" i="4"/>
  <c r="R1786" i="4"/>
  <c r="L1778" i="4"/>
  <c r="R1778" i="4"/>
  <c r="L1774" i="4"/>
  <c r="R1774" i="4"/>
  <c r="L1770" i="4"/>
  <c r="R1770" i="4"/>
  <c r="L1762" i="4"/>
  <c r="R1762" i="4"/>
  <c r="L1758" i="4"/>
  <c r="R1758" i="4"/>
  <c r="L1754" i="4"/>
  <c r="R1754" i="4"/>
  <c r="L1750" i="4"/>
  <c r="R1750" i="4"/>
  <c r="L1746" i="4"/>
  <c r="R1746" i="4"/>
  <c r="L1742" i="4"/>
  <c r="R1742" i="4"/>
  <c r="L1730" i="4"/>
  <c r="R1730" i="4"/>
  <c r="L1726" i="4"/>
  <c r="R1726" i="4"/>
  <c r="L1722" i="4"/>
  <c r="R1722" i="4"/>
  <c r="L1714" i="4"/>
  <c r="R1714" i="4"/>
  <c r="L1710" i="4"/>
  <c r="R1710" i="4"/>
  <c r="L1706" i="4"/>
  <c r="R1706" i="4"/>
  <c r="L1702" i="4"/>
  <c r="R1702" i="4"/>
  <c r="L1698" i="4"/>
  <c r="R1698" i="4"/>
  <c r="L1694" i="4"/>
  <c r="R1694" i="4"/>
  <c r="L1686" i="4"/>
  <c r="R1686" i="4"/>
  <c r="L1682" i="4"/>
  <c r="R1682" i="4"/>
  <c r="L1678" i="4"/>
  <c r="R1678" i="4"/>
  <c r="L1670" i="4"/>
  <c r="R1670" i="4"/>
  <c r="L1666" i="4"/>
  <c r="R1666" i="4"/>
  <c r="L1662" i="4"/>
  <c r="R1662" i="4"/>
  <c r="L1654" i="4"/>
  <c r="R1654" i="4"/>
  <c r="L1650" i="4"/>
  <c r="R1650" i="4"/>
  <c r="L1646" i="4"/>
  <c r="R1646" i="4"/>
  <c r="L1638" i="4"/>
  <c r="R1638" i="4"/>
  <c r="L1634" i="4"/>
  <c r="R1634" i="4"/>
  <c r="L1630" i="4"/>
  <c r="R1630" i="4"/>
  <c r="L1622" i="4"/>
  <c r="R1622" i="4"/>
  <c r="L1618" i="4"/>
  <c r="R1618" i="4"/>
  <c r="L1614" i="4"/>
  <c r="R1614" i="4"/>
  <c r="L1606" i="4"/>
  <c r="R1606" i="4"/>
  <c r="L1602" i="4"/>
  <c r="R1602" i="4"/>
  <c r="L1598" i="4"/>
  <c r="R1598" i="4"/>
  <c r="L1590" i="4"/>
  <c r="R1590" i="4"/>
  <c r="L1586" i="4"/>
  <c r="R1586" i="4"/>
  <c r="L1582" i="4"/>
  <c r="R1582" i="4"/>
  <c r="L1578" i="4"/>
  <c r="R1578" i="4"/>
  <c r="L1574" i="4"/>
  <c r="R1574" i="4"/>
  <c r="L1570" i="4"/>
  <c r="R1570" i="4"/>
  <c r="L1566" i="4"/>
  <c r="R1566" i="4"/>
  <c r="L1562" i="4"/>
  <c r="R1562" i="4"/>
  <c r="L1558" i="4"/>
  <c r="R1558" i="4"/>
  <c r="L1554" i="4"/>
  <c r="R1554" i="4"/>
  <c r="L1550" i="4"/>
  <c r="R1550" i="4"/>
  <c r="L1542" i="4"/>
  <c r="R1542" i="4"/>
  <c r="L1538" i="4"/>
  <c r="R1538" i="4"/>
  <c r="L1534" i="4"/>
  <c r="R1534" i="4"/>
  <c r="L1526" i="4"/>
  <c r="R1526" i="4"/>
  <c r="L1522" i="4"/>
  <c r="R1522" i="4"/>
  <c r="L1518" i="4"/>
  <c r="R1518" i="4"/>
  <c r="L1514" i="4"/>
  <c r="R1514" i="4"/>
  <c r="L1510" i="4"/>
  <c r="R1510" i="4"/>
  <c r="L1506" i="4"/>
  <c r="R1506" i="4"/>
  <c r="L1502" i="4"/>
  <c r="R1502" i="4"/>
  <c r="L1498" i="4"/>
  <c r="R1498" i="4"/>
  <c r="L1490" i="4"/>
  <c r="R1490" i="4"/>
  <c r="L1486" i="4"/>
  <c r="R1486" i="4"/>
  <c r="L1482" i="4"/>
  <c r="R1482" i="4"/>
  <c r="L1478" i="4"/>
  <c r="R1478" i="4"/>
  <c r="L1470" i="4"/>
  <c r="R1470" i="4"/>
  <c r="L1466" i="4"/>
  <c r="R1466" i="4"/>
  <c r="L1462" i="4"/>
  <c r="R1462" i="4"/>
  <c r="L1458" i="4"/>
  <c r="R1458" i="4"/>
  <c r="L1454" i="4"/>
  <c r="R1454" i="4"/>
  <c r="L1450" i="4"/>
  <c r="R1450" i="4"/>
  <c r="L1446" i="4"/>
  <c r="R1446" i="4"/>
  <c r="L1442" i="4"/>
  <c r="R1442" i="4"/>
  <c r="L1438" i="4"/>
  <c r="R1438" i="4"/>
  <c r="L1430" i="4"/>
  <c r="R1430" i="4"/>
  <c r="L1426" i="4"/>
  <c r="R1426" i="4"/>
  <c r="L1422" i="4"/>
  <c r="R1422" i="4"/>
  <c r="L1414" i="4"/>
  <c r="R1414" i="4"/>
  <c r="L1410" i="4"/>
  <c r="R1410" i="4"/>
  <c r="L1406" i="4"/>
  <c r="R1406" i="4"/>
  <c r="L1402" i="4"/>
  <c r="R1402" i="4"/>
  <c r="L1398" i="4"/>
  <c r="R1398" i="4"/>
  <c r="L1394" i="4"/>
  <c r="R1394" i="4"/>
  <c r="L1390" i="4"/>
  <c r="R1390" i="4"/>
  <c r="L1386" i="4"/>
  <c r="R1386" i="4"/>
  <c r="L1382" i="4"/>
  <c r="R1382" i="4"/>
  <c r="L1374" i="4"/>
  <c r="R1374" i="4"/>
  <c r="L1370" i="4"/>
  <c r="R1370" i="4"/>
  <c r="L1366" i="4"/>
  <c r="R1366" i="4"/>
  <c r="L1362" i="4"/>
  <c r="R1362" i="4"/>
  <c r="L1354" i="4"/>
  <c r="R1354" i="4"/>
  <c r="L1350" i="4"/>
  <c r="R1350" i="4"/>
  <c r="L1346" i="4"/>
  <c r="R1346" i="4"/>
  <c r="L1338" i="4"/>
  <c r="R1338" i="4"/>
  <c r="L1334" i="4"/>
  <c r="R1334" i="4"/>
  <c r="L1330" i="4"/>
  <c r="R1330" i="4"/>
  <c r="L1326" i="4"/>
  <c r="R1326" i="4"/>
  <c r="L1318" i="4"/>
  <c r="R1318" i="4"/>
  <c r="L1314" i="4"/>
  <c r="R1314" i="4"/>
  <c r="L1310" i="4"/>
  <c r="R1310" i="4"/>
  <c r="L1306" i="4"/>
  <c r="R1306" i="4"/>
  <c r="L1298" i="4"/>
  <c r="R1298" i="4"/>
  <c r="L1294" i="4"/>
  <c r="R1294" i="4"/>
  <c r="L1290" i="4"/>
  <c r="R1290" i="4"/>
  <c r="L1286" i="4"/>
  <c r="R1286" i="4"/>
  <c r="L1282" i="4"/>
  <c r="R1282" i="4"/>
  <c r="L1274" i="4"/>
  <c r="R1274" i="4"/>
  <c r="L1270" i="4"/>
  <c r="R1270" i="4"/>
  <c r="L1266" i="4"/>
  <c r="R1266" i="4"/>
  <c r="L1262" i="4"/>
  <c r="R1262" i="4"/>
  <c r="L1258" i="4"/>
  <c r="R1258" i="4"/>
  <c r="L1254" i="4"/>
  <c r="R1254" i="4"/>
  <c r="L1250" i="4"/>
  <c r="R1250" i="4"/>
  <c r="L1246" i="4"/>
  <c r="R1246" i="4"/>
  <c r="L1242" i="4"/>
  <c r="R1242" i="4"/>
  <c r="L1238" i="4"/>
  <c r="R1238" i="4"/>
  <c r="L1234" i="4"/>
  <c r="R1234" i="4"/>
  <c r="L1230" i="4"/>
  <c r="R1230" i="4"/>
  <c r="L1226" i="4"/>
  <c r="R1226" i="4"/>
  <c r="L1222" i="4"/>
  <c r="R1222" i="4"/>
  <c r="L1218" i="4"/>
  <c r="R1218" i="4"/>
  <c r="L1214" i="4"/>
  <c r="R1214" i="4"/>
  <c r="L1210" i="4"/>
  <c r="R1210" i="4"/>
  <c r="L1206" i="4"/>
  <c r="R1206" i="4"/>
  <c r="L1202" i="4"/>
  <c r="R1202" i="4"/>
  <c r="L1198" i="4"/>
  <c r="R1198" i="4"/>
  <c r="L1194" i="4"/>
  <c r="R1194" i="4"/>
  <c r="L1190" i="4"/>
  <c r="R1190" i="4"/>
  <c r="L1186" i="4"/>
  <c r="R1186" i="4"/>
  <c r="L1182" i="4"/>
  <c r="R1182" i="4"/>
  <c r="L1174" i="4"/>
  <c r="R1174" i="4"/>
  <c r="L1170" i="4"/>
  <c r="R1170" i="4"/>
  <c r="L1166" i="4"/>
  <c r="R1166" i="4"/>
  <c r="L1162" i="4"/>
  <c r="R1162" i="4"/>
  <c r="L1158" i="4"/>
  <c r="R1158" i="4"/>
  <c r="L1150" i="4"/>
  <c r="R1150" i="4"/>
  <c r="L1146" i="4"/>
  <c r="R1146" i="4"/>
  <c r="L1142" i="4"/>
  <c r="R1142" i="4"/>
  <c r="L1138" i="4"/>
  <c r="R1138" i="4"/>
  <c r="L1130" i="4"/>
  <c r="R1130" i="4"/>
  <c r="L1126" i="4"/>
  <c r="R1126" i="4"/>
  <c r="L1122" i="4"/>
  <c r="R1122" i="4"/>
  <c r="L1118" i="4"/>
  <c r="R1118" i="4"/>
  <c r="L1114" i="4"/>
  <c r="R1114" i="4"/>
  <c r="L1106" i="4"/>
  <c r="R1106" i="4"/>
  <c r="L1102" i="4"/>
  <c r="R1102" i="4"/>
  <c r="L1098" i="4"/>
  <c r="R1098" i="4"/>
  <c r="L1094" i="4"/>
  <c r="R1094" i="4"/>
  <c r="L1086" i="4"/>
  <c r="R1086" i="4"/>
  <c r="L1082" i="4"/>
  <c r="R1082" i="4"/>
  <c r="L1078" i="4"/>
  <c r="R1078" i="4"/>
  <c r="L1074" i="4"/>
  <c r="R1074" i="4"/>
  <c r="L1070" i="4"/>
  <c r="R1070" i="4"/>
  <c r="L1066" i="4"/>
  <c r="R1066" i="4"/>
  <c r="L1058" i="4"/>
  <c r="R1058" i="4"/>
  <c r="L1054" i="4"/>
  <c r="R1054" i="4"/>
  <c r="L1050" i="4"/>
  <c r="R1050" i="4"/>
  <c r="L1046" i="4"/>
  <c r="R1046" i="4"/>
  <c r="L1042" i="4"/>
  <c r="R1042" i="4"/>
  <c r="L1038" i="4"/>
  <c r="R1038" i="4"/>
  <c r="L1034" i="4"/>
  <c r="R1034" i="4"/>
  <c r="L1030" i="4"/>
  <c r="R1030" i="4"/>
  <c r="L1026" i="4"/>
  <c r="R1026" i="4"/>
  <c r="L1018" i="4"/>
  <c r="R1018" i="4"/>
  <c r="L1014" i="4"/>
  <c r="R1014" i="4"/>
  <c r="L1010" i="4"/>
  <c r="R1010" i="4"/>
  <c r="L1006" i="4"/>
  <c r="R1006" i="4"/>
  <c r="L1002" i="4"/>
  <c r="R1002" i="4"/>
  <c r="L998" i="4"/>
  <c r="R998" i="4"/>
  <c r="L990" i="4"/>
  <c r="R990" i="4"/>
  <c r="L986" i="4"/>
  <c r="R986" i="4"/>
  <c r="L982" i="4"/>
  <c r="R982" i="4"/>
  <c r="L978" i="4"/>
  <c r="R978" i="4"/>
  <c r="L974" i="4"/>
  <c r="R974" i="4"/>
  <c r="L962" i="4"/>
  <c r="R962" i="4"/>
  <c r="L958" i="4"/>
  <c r="R958" i="4"/>
  <c r="L954" i="4"/>
  <c r="R954" i="4"/>
  <c r="L950" i="4"/>
  <c r="R950" i="4"/>
  <c r="L946" i="4"/>
  <c r="R946" i="4"/>
  <c r="L938" i="4"/>
  <c r="R938" i="4"/>
  <c r="L934" i="4"/>
  <c r="R934" i="4"/>
  <c r="L930" i="4"/>
  <c r="R930" i="4"/>
  <c r="L926" i="4"/>
  <c r="R926" i="4"/>
  <c r="L922" i="4"/>
  <c r="R922" i="4"/>
  <c r="L918" i="4"/>
  <c r="R918" i="4"/>
  <c r="L910" i="4"/>
  <c r="R910" i="4"/>
  <c r="L906" i="4"/>
  <c r="R906" i="4"/>
  <c r="L902" i="4"/>
  <c r="R902" i="4"/>
  <c r="L898" i="4"/>
  <c r="R898" i="4"/>
  <c r="L894" i="4"/>
  <c r="R894" i="4"/>
  <c r="L890" i="4"/>
  <c r="R890" i="4"/>
  <c r="L886" i="4"/>
  <c r="R886" i="4"/>
  <c r="L882" i="4"/>
  <c r="R882" i="4"/>
  <c r="L878" i="4"/>
  <c r="R878" i="4"/>
  <c r="L874" i="4"/>
  <c r="R874" i="4"/>
  <c r="L870" i="4"/>
  <c r="R870" i="4"/>
  <c r="L866" i="4"/>
  <c r="R866" i="4"/>
  <c r="L862" i="4"/>
  <c r="R862" i="4"/>
  <c r="L858" i="4"/>
  <c r="R858" i="4"/>
  <c r="L854" i="4"/>
  <c r="R854" i="4"/>
  <c r="L850" i="4"/>
  <c r="R850" i="4"/>
  <c r="L846" i="4"/>
  <c r="R846" i="4"/>
  <c r="L842" i="4"/>
  <c r="R842" i="4"/>
  <c r="L838" i="4"/>
  <c r="R838" i="4"/>
  <c r="L834" i="4"/>
  <c r="R834" i="4"/>
  <c r="L830" i="4"/>
  <c r="R830" i="4"/>
  <c r="L826" i="4"/>
  <c r="R826" i="4"/>
  <c r="L822" i="4"/>
  <c r="R822" i="4"/>
  <c r="L818" i="4"/>
  <c r="R818" i="4"/>
  <c r="L814" i="4"/>
  <c r="R814" i="4"/>
  <c r="L810" i="4"/>
  <c r="R810" i="4"/>
  <c r="L798" i="4"/>
  <c r="R798" i="4"/>
  <c r="L794" i="4"/>
  <c r="R794" i="4"/>
  <c r="L790" i="4"/>
  <c r="R790" i="4"/>
  <c r="L786" i="4"/>
  <c r="R786" i="4"/>
  <c r="L782" i="4"/>
  <c r="R782" i="4"/>
  <c r="L778" i="4"/>
  <c r="R778" i="4"/>
  <c r="L770" i="4"/>
  <c r="R770" i="4"/>
  <c r="L766" i="4"/>
  <c r="R766" i="4"/>
  <c r="L762" i="4"/>
  <c r="R762" i="4"/>
  <c r="L758" i="4"/>
  <c r="R758" i="4"/>
  <c r="L754" i="4"/>
  <c r="R754" i="4"/>
  <c r="L746" i="4"/>
  <c r="R746" i="4"/>
  <c r="L742" i="4"/>
  <c r="R742" i="4"/>
  <c r="L738" i="4"/>
  <c r="R738" i="4"/>
  <c r="L734" i="4"/>
  <c r="R734" i="4"/>
  <c r="L730" i="4"/>
  <c r="R730" i="4"/>
  <c r="L726" i="4"/>
  <c r="R726" i="4"/>
  <c r="L718" i="4"/>
  <c r="R718" i="4"/>
  <c r="L714" i="4"/>
  <c r="R714" i="4"/>
  <c r="L710" i="4"/>
  <c r="R710" i="4"/>
  <c r="L706" i="4"/>
  <c r="R706" i="4"/>
  <c r="L702" i="4"/>
  <c r="R702" i="4"/>
  <c r="L698" i="4"/>
  <c r="R698" i="4"/>
  <c r="L694" i="4"/>
  <c r="R694" i="4"/>
  <c r="L686" i="4"/>
  <c r="R686" i="4"/>
  <c r="L682" i="4"/>
  <c r="R682" i="4"/>
  <c r="L678" i="4"/>
  <c r="R678" i="4"/>
  <c r="L674" i="4"/>
  <c r="R674" i="4"/>
  <c r="L670" i="4"/>
  <c r="R670" i="4"/>
  <c r="L666" i="4"/>
  <c r="R666" i="4"/>
  <c r="L662" i="4"/>
  <c r="R662" i="4"/>
  <c r="L654" i="4"/>
  <c r="R654" i="4"/>
  <c r="L650" i="4"/>
  <c r="R650" i="4"/>
  <c r="L646" i="4"/>
  <c r="R646" i="4"/>
  <c r="L642" i="4"/>
  <c r="R642" i="4"/>
  <c r="L638" i="4"/>
  <c r="R638" i="4"/>
  <c r="L634" i="4"/>
  <c r="R634" i="4"/>
  <c r="L630" i="4"/>
  <c r="R630" i="4"/>
  <c r="L626" i="4"/>
  <c r="R626" i="4"/>
  <c r="L622" i="4"/>
  <c r="R622" i="4"/>
  <c r="L618" i="4"/>
  <c r="R618" i="4"/>
  <c r="L614" i="4"/>
  <c r="R614" i="4"/>
  <c r="L610" i="4"/>
  <c r="R610" i="4"/>
  <c r="L606" i="4"/>
  <c r="R606" i="4"/>
  <c r="L598" i="4"/>
  <c r="R598" i="4"/>
  <c r="L594" i="4"/>
  <c r="R594" i="4"/>
  <c r="L590" i="4"/>
  <c r="R590" i="4"/>
  <c r="L586" i="4"/>
  <c r="R586" i="4"/>
  <c r="L582" i="4"/>
  <c r="R582" i="4"/>
  <c r="L578" i="4"/>
  <c r="R578" i="4"/>
  <c r="L570" i="4"/>
  <c r="R570" i="4"/>
  <c r="L566" i="4"/>
  <c r="R566" i="4"/>
  <c r="L562" i="4"/>
  <c r="R562" i="4"/>
  <c r="L558" i="4"/>
  <c r="R558" i="4"/>
  <c r="L554" i="4"/>
  <c r="R554" i="4"/>
  <c r="L550" i="4"/>
  <c r="R550" i="4"/>
  <c r="L546" i="4"/>
  <c r="R546" i="4"/>
  <c r="L542" i="4"/>
  <c r="R542" i="4"/>
  <c r="L538" i="4"/>
  <c r="R538" i="4"/>
  <c r="L534" i="4"/>
  <c r="R534" i="4"/>
  <c r="L530" i="4"/>
  <c r="R530" i="4"/>
  <c r="L526" i="4"/>
  <c r="R526" i="4"/>
  <c r="L522" i="4"/>
  <c r="R522" i="4"/>
  <c r="L518" i="4"/>
  <c r="R518" i="4"/>
  <c r="L510" i="4"/>
  <c r="R510" i="4"/>
  <c r="L506" i="4"/>
  <c r="R506" i="4"/>
  <c r="L502" i="4"/>
  <c r="R502" i="4"/>
  <c r="L498" i="4"/>
  <c r="R498" i="4"/>
  <c r="L494" i="4"/>
  <c r="R494" i="4"/>
  <c r="L490" i="4"/>
  <c r="R490" i="4"/>
  <c r="L486" i="4"/>
  <c r="R486" i="4"/>
  <c r="L482" i="4"/>
  <c r="R482" i="4"/>
  <c r="L478" i="4"/>
  <c r="R478" i="4"/>
  <c r="L474" i="4"/>
  <c r="R474" i="4"/>
  <c r="L470" i="4"/>
  <c r="R470" i="4"/>
  <c r="L466" i="4"/>
  <c r="R466" i="4"/>
  <c r="L462" i="4"/>
  <c r="R462" i="4"/>
  <c r="L458" i="4"/>
  <c r="R458" i="4"/>
  <c r="L454" i="4"/>
  <c r="R454" i="4"/>
  <c r="L446" i="4"/>
  <c r="R446" i="4"/>
  <c r="L442" i="4"/>
  <c r="R442" i="4"/>
  <c r="L438" i="4"/>
  <c r="R438" i="4"/>
  <c r="L434" i="4"/>
  <c r="R434" i="4"/>
  <c r="L430" i="4"/>
  <c r="R430" i="4"/>
  <c r="L426" i="4"/>
  <c r="R426" i="4"/>
  <c r="L422" i="4"/>
  <c r="R422" i="4"/>
  <c r="L418" i="4"/>
  <c r="R418" i="4"/>
  <c r="L414" i="4"/>
  <c r="R414" i="4"/>
  <c r="L410" i="4"/>
  <c r="R410" i="4"/>
  <c r="L406" i="4"/>
  <c r="R406" i="4"/>
  <c r="L402" i="4"/>
  <c r="R402" i="4"/>
  <c r="L398" i="4"/>
  <c r="R398" i="4"/>
  <c r="L394" i="4"/>
  <c r="R394" i="4"/>
  <c r="L390" i="4"/>
  <c r="R390" i="4"/>
  <c r="L386" i="4"/>
  <c r="R386" i="4"/>
  <c r="L382" i="4"/>
  <c r="R382" i="4"/>
  <c r="L378" i="4"/>
  <c r="R378" i="4"/>
  <c r="L374" i="4"/>
  <c r="R374" i="4"/>
  <c r="L370" i="4"/>
  <c r="R370" i="4"/>
  <c r="L366" i="4"/>
  <c r="R366" i="4"/>
  <c r="L362" i="4"/>
  <c r="R362" i="4"/>
  <c r="L358" i="4"/>
  <c r="R358" i="4"/>
  <c r="L354" i="4"/>
  <c r="R354" i="4"/>
  <c r="L350" i="4"/>
  <c r="R350" i="4"/>
  <c r="L346" i="4"/>
  <c r="R346" i="4"/>
  <c r="L342" i="4"/>
  <c r="R342" i="4"/>
  <c r="L338" i="4"/>
  <c r="R338" i="4"/>
  <c r="L334" i="4"/>
  <c r="R334" i="4"/>
  <c r="L330" i="4"/>
  <c r="R330" i="4"/>
  <c r="L326" i="4"/>
  <c r="R326" i="4"/>
  <c r="L322" i="4"/>
  <c r="R322" i="4"/>
  <c r="L318" i="4"/>
  <c r="R318" i="4"/>
  <c r="L314" i="4"/>
  <c r="R314" i="4"/>
  <c r="L310" i="4"/>
  <c r="R310" i="4"/>
  <c r="L302" i="4"/>
  <c r="R302" i="4"/>
  <c r="L298" i="4"/>
  <c r="R298" i="4"/>
  <c r="L294" i="4"/>
  <c r="R294" i="4"/>
  <c r="L290" i="4"/>
  <c r="R290" i="4"/>
  <c r="L286" i="4"/>
  <c r="R286" i="4"/>
  <c r="L282" i="4"/>
  <c r="R282" i="4"/>
  <c r="L278" i="4"/>
  <c r="R278" i="4"/>
  <c r="L270" i="4"/>
  <c r="R270" i="4"/>
  <c r="L266" i="4"/>
  <c r="R266" i="4"/>
  <c r="L262" i="4"/>
  <c r="R262" i="4"/>
  <c r="L258" i="4"/>
  <c r="R258" i="4"/>
  <c r="L254" i="4"/>
  <c r="R254" i="4"/>
  <c r="L250" i="4"/>
  <c r="R250" i="4"/>
  <c r="L242" i="4"/>
  <c r="R242" i="4"/>
  <c r="L238" i="4"/>
  <c r="R238" i="4"/>
  <c r="L234" i="4"/>
  <c r="R234" i="4"/>
  <c r="L230" i="4"/>
  <c r="R230" i="4"/>
  <c r="L226" i="4"/>
  <c r="R226" i="4"/>
  <c r="L222" i="4"/>
  <c r="R222" i="4"/>
  <c r="L218" i="4"/>
  <c r="R218" i="4"/>
  <c r="L214" i="4"/>
  <c r="R214" i="4"/>
  <c r="L210" i="4"/>
  <c r="R210" i="4"/>
  <c r="L206" i="4"/>
  <c r="R206" i="4"/>
  <c r="L202" i="4"/>
  <c r="R202" i="4"/>
  <c r="L198" i="4"/>
  <c r="R198" i="4"/>
  <c r="L194" i="4"/>
  <c r="R194" i="4"/>
  <c r="L190" i="4"/>
  <c r="R190" i="4"/>
  <c r="L182" i="4"/>
  <c r="R182" i="4"/>
  <c r="L178" i="4"/>
  <c r="R178" i="4"/>
  <c r="L174" i="4"/>
  <c r="R174" i="4"/>
  <c r="L170" i="4"/>
  <c r="R170" i="4"/>
  <c r="L166" i="4"/>
  <c r="R166" i="4"/>
  <c r="L162" i="4"/>
  <c r="R162" i="4"/>
  <c r="L158" i="4"/>
  <c r="R158" i="4"/>
  <c r="L150" i="4"/>
  <c r="R150" i="4"/>
  <c r="L146" i="4"/>
  <c r="R146" i="4"/>
  <c r="L142" i="4"/>
  <c r="R142" i="4"/>
  <c r="L138" i="4"/>
  <c r="R138" i="4"/>
  <c r="L134" i="4"/>
  <c r="R134" i="4"/>
  <c r="L130" i="4"/>
  <c r="R130" i="4"/>
  <c r="L122" i="4"/>
  <c r="R122" i="4"/>
  <c r="L118" i="4"/>
  <c r="R118" i="4"/>
  <c r="L114" i="4"/>
  <c r="R114" i="4"/>
  <c r="L110" i="4"/>
  <c r="R110" i="4"/>
  <c r="L106" i="4"/>
  <c r="R106" i="4"/>
  <c r="L102" i="4"/>
  <c r="R102" i="4"/>
  <c r="L94" i="4"/>
  <c r="R94" i="4"/>
  <c r="L86" i="4"/>
  <c r="R86" i="4"/>
  <c r="L82" i="4"/>
  <c r="R82" i="4"/>
  <c r="L78" i="4"/>
  <c r="R78" i="4"/>
  <c r="L74" i="4"/>
  <c r="R74" i="4"/>
  <c r="L70" i="4"/>
  <c r="R70" i="4"/>
  <c r="L66" i="4"/>
  <c r="R66" i="4"/>
  <c r="L62" i="4"/>
  <c r="R62" i="4"/>
  <c r="L58" i="4"/>
  <c r="R58" i="4"/>
  <c r="L54" i="4"/>
  <c r="R54" i="4"/>
  <c r="L50" i="4"/>
  <c r="R50" i="4"/>
  <c r="L46" i="4"/>
  <c r="R46" i="4"/>
  <c r="L42" i="4"/>
  <c r="R42" i="4"/>
  <c r="L38" i="4"/>
  <c r="R38" i="4"/>
  <c r="L34" i="4"/>
  <c r="R34" i="4"/>
  <c r="L30" i="4"/>
  <c r="R30" i="4"/>
  <c r="L26" i="4"/>
  <c r="R26" i="4"/>
  <c r="L22" i="4"/>
  <c r="R22" i="4"/>
  <c r="L18" i="4"/>
  <c r="R18" i="4"/>
  <c r="L14" i="4"/>
  <c r="R14" i="4"/>
  <c r="L10" i="4"/>
  <c r="R10" i="4"/>
  <c r="L6" i="4"/>
  <c r="R6" i="4"/>
  <c r="R1973" i="4"/>
  <c r="R1782" i="4"/>
  <c r="R1753" i="4"/>
  <c r="R1721" i="4"/>
  <c r="R1625" i="4"/>
  <c r="R1561" i="4"/>
  <c r="R1530" i="4"/>
  <c r="R1494" i="4"/>
  <c r="R1322" i="4"/>
  <c r="R1178" i="4"/>
  <c r="R1110" i="4"/>
  <c r="R154" i="4"/>
  <c r="R1941" i="4"/>
  <c r="R1910" i="4"/>
  <c r="R1878" i="4"/>
  <c r="R1846" i="4"/>
  <c r="R1813" i="4"/>
  <c r="R1781" i="4"/>
  <c r="R1690" i="4"/>
  <c r="R1658" i="4"/>
  <c r="R1594" i="4"/>
  <c r="R1453" i="4"/>
  <c r="R1358" i="4"/>
  <c r="R722" i="4"/>
  <c r="R246" i="4"/>
  <c r="L1309" i="4"/>
  <c r="R1309" i="4"/>
  <c r="L1281" i="4"/>
  <c r="R1281" i="4"/>
  <c r="L1117" i="4"/>
  <c r="R1117" i="4"/>
  <c r="L1081" i="4"/>
  <c r="R1081" i="4"/>
  <c r="L1057" i="4"/>
  <c r="R1057" i="4"/>
  <c r="L1013" i="4"/>
  <c r="R1013" i="4"/>
  <c r="L965" i="4"/>
  <c r="R965" i="4"/>
  <c r="L877" i="4"/>
  <c r="R877" i="4"/>
  <c r="L849" i="4"/>
  <c r="R849" i="4"/>
  <c r="L821" i="4"/>
  <c r="R821" i="4"/>
  <c r="L797" i="4"/>
  <c r="R797" i="4"/>
  <c r="L741" i="4"/>
  <c r="R741" i="4"/>
  <c r="L717" i="4"/>
  <c r="R717" i="4"/>
  <c r="L697" i="4"/>
  <c r="R697" i="4"/>
  <c r="L545" i="4"/>
  <c r="R545" i="4"/>
  <c r="L513" i="4"/>
  <c r="R513" i="4"/>
  <c r="L389" i="4"/>
  <c r="R389" i="4"/>
  <c r="L317" i="4"/>
  <c r="R317" i="4"/>
  <c r="L233" i="4"/>
  <c r="R233" i="4"/>
  <c r="L185" i="4"/>
  <c r="R185" i="4"/>
  <c r="L53" i="4"/>
  <c r="R53" i="4"/>
  <c r="R121" i="4"/>
  <c r="R1317" i="4"/>
  <c r="R1297" i="4"/>
  <c r="R1105" i="4"/>
  <c r="R1037" i="4"/>
  <c r="R933" i="4"/>
  <c r="R745" i="4"/>
  <c r="R685" i="4"/>
  <c r="R477" i="4"/>
  <c r="R445" i="4"/>
  <c r="R357" i="4"/>
  <c r="R297" i="4"/>
  <c r="R205" i="4"/>
  <c r="R117" i="4"/>
  <c r="R85" i="4"/>
  <c r="L4" i="4"/>
  <c r="R4" i="4"/>
  <c r="R1213" i="4"/>
  <c r="R985" i="4"/>
  <c r="R709" i="4"/>
  <c r="R681" i="4"/>
  <c r="R381" i="4"/>
  <c r="R325" i="4"/>
  <c r="R145" i="4"/>
  <c r="R25" i="4"/>
  <c r="L2000" i="4"/>
  <c r="R2000" i="4"/>
  <c r="L1988" i="4"/>
  <c r="R1988" i="4"/>
  <c r="L1984" i="4"/>
  <c r="R1984" i="4"/>
  <c r="L1976" i="4"/>
  <c r="R1976" i="4"/>
  <c r="L1968" i="4"/>
  <c r="R1968" i="4"/>
  <c r="L1964" i="4"/>
  <c r="R1964" i="4"/>
  <c r="L1952" i="4"/>
  <c r="R1952" i="4"/>
  <c r="L1940" i="4"/>
  <c r="R1940" i="4"/>
  <c r="L1932" i="4"/>
  <c r="R1932" i="4"/>
  <c r="L1928" i="4"/>
  <c r="R1928" i="4"/>
  <c r="L1916" i="4"/>
  <c r="R1916" i="4"/>
  <c r="L1904" i="4"/>
  <c r="R1904" i="4"/>
  <c r="L1892" i="4"/>
  <c r="R1892" i="4"/>
  <c r="L1880" i="4"/>
  <c r="R1880" i="4"/>
  <c r="L1876" i="4"/>
  <c r="R1876" i="4"/>
  <c r="L1868" i="4"/>
  <c r="R1868" i="4"/>
  <c r="L1856" i="4"/>
  <c r="R1856" i="4"/>
  <c r="L1844" i="4"/>
  <c r="R1844" i="4"/>
  <c r="L1840" i="4"/>
  <c r="R1840" i="4"/>
  <c r="L1832" i="4"/>
  <c r="R1832" i="4"/>
  <c r="L1824" i="4"/>
  <c r="R1824" i="4"/>
  <c r="L1820" i="4"/>
  <c r="R1820" i="4"/>
  <c r="L1808" i="4"/>
  <c r="R1808" i="4"/>
  <c r="L1796" i="4"/>
  <c r="R1796" i="4"/>
  <c r="L1788" i="4"/>
  <c r="R1788" i="4"/>
  <c r="L1784" i="4"/>
  <c r="R1784" i="4"/>
  <c r="L1772" i="4"/>
  <c r="R1772" i="4"/>
  <c r="L1760" i="4"/>
  <c r="R1760" i="4"/>
  <c r="L1748" i="4"/>
  <c r="R1748" i="4"/>
  <c r="L1736" i="4"/>
  <c r="R1736" i="4"/>
  <c r="L1732" i="4"/>
  <c r="R1732" i="4"/>
  <c r="L1724" i="4"/>
  <c r="R1724" i="4"/>
  <c r="L1712" i="4"/>
  <c r="R1712" i="4"/>
  <c r="L1700" i="4"/>
  <c r="R1700" i="4"/>
  <c r="L1696" i="4"/>
  <c r="R1696" i="4"/>
  <c r="L1688" i="4"/>
  <c r="R1688" i="4"/>
  <c r="L1680" i="4"/>
  <c r="R1680" i="4"/>
  <c r="L1676" i="4"/>
  <c r="R1676" i="4"/>
  <c r="L1664" i="4"/>
  <c r="R1664" i="4"/>
  <c r="L1652" i="4"/>
  <c r="R1652" i="4"/>
  <c r="L1644" i="4"/>
  <c r="R1644" i="4"/>
  <c r="L1640" i="4"/>
  <c r="R1640" i="4"/>
  <c r="L1628" i="4"/>
  <c r="R1628" i="4"/>
  <c r="L1616" i="4"/>
  <c r="R1616" i="4"/>
  <c r="L1604" i="4"/>
  <c r="R1604" i="4"/>
  <c r="L1592" i="4"/>
  <c r="R1592" i="4"/>
  <c r="L1588" i="4"/>
  <c r="R1588" i="4"/>
  <c r="L1580" i="4"/>
  <c r="R1580" i="4"/>
  <c r="L1568" i="4"/>
  <c r="R1568" i="4"/>
  <c r="L1556" i="4"/>
  <c r="R1556" i="4"/>
  <c r="L1548" i="4"/>
  <c r="R1548" i="4"/>
  <c r="L1544" i="4"/>
  <c r="R1544" i="4"/>
  <c r="L1532" i="4"/>
  <c r="R1532" i="4"/>
  <c r="L1520" i="4"/>
  <c r="R1520" i="4"/>
  <c r="L1516" i="4"/>
  <c r="R1516" i="4"/>
  <c r="L1508" i="4"/>
  <c r="R1508" i="4"/>
  <c r="L1504" i="4"/>
  <c r="R1504" i="4"/>
  <c r="L1496" i="4"/>
  <c r="R1496" i="4"/>
  <c r="L1492" i="4"/>
  <c r="R1492" i="4"/>
  <c r="L1488" i="4"/>
  <c r="R1488" i="4"/>
  <c r="L1484" i="4"/>
  <c r="R1484" i="4"/>
  <c r="L1480" i="4"/>
  <c r="R1480" i="4"/>
  <c r="L1476" i="4"/>
  <c r="R1476" i="4"/>
  <c r="L1472" i="4"/>
  <c r="R1472" i="4"/>
  <c r="L1464" i="4"/>
  <c r="R1464" i="4"/>
  <c r="L1460" i="4"/>
  <c r="R1460" i="4"/>
  <c r="L1448" i="4"/>
  <c r="R1448" i="4"/>
  <c r="L1436" i="4"/>
  <c r="R1436" i="4"/>
  <c r="L1428" i="4"/>
  <c r="R1428" i="4"/>
  <c r="L1424" i="4"/>
  <c r="R1424" i="4"/>
  <c r="L1412" i="4"/>
  <c r="R1412" i="4"/>
  <c r="L1400" i="4"/>
  <c r="R1400" i="4"/>
  <c r="L1388" i="4"/>
  <c r="R1388" i="4"/>
  <c r="L1376" i="4"/>
  <c r="R1376" i="4"/>
  <c r="L1372" i="4"/>
  <c r="R1372" i="4"/>
  <c r="L1364" i="4"/>
  <c r="R1364" i="4"/>
  <c r="L1352" i="4"/>
  <c r="R1352" i="4"/>
  <c r="L1340" i="4"/>
  <c r="R1340" i="4"/>
  <c r="L1336" i="4"/>
  <c r="R1336" i="4"/>
  <c r="L1328" i="4"/>
  <c r="R1328" i="4"/>
  <c r="L1320" i="4"/>
  <c r="R1320" i="4"/>
  <c r="L1316" i="4"/>
  <c r="R1316" i="4"/>
  <c r="L1304" i="4"/>
  <c r="R1304" i="4"/>
  <c r="L1292" i="4"/>
  <c r="R1292" i="4"/>
  <c r="L1280" i="4"/>
  <c r="R1280" i="4"/>
  <c r="L1276" i="4"/>
  <c r="R1276" i="4"/>
  <c r="L1268" i="4"/>
  <c r="R1268" i="4"/>
  <c r="L1256" i="4"/>
  <c r="R1256" i="4"/>
  <c r="L1248" i="4"/>
  <c r="R1248" i="4"/>
  <c r="L1244" i="4"/>
  <c r="R1244" i="4"/>
  <c r="L1232" i="4"/>
  <c r="R1232" i="4"/>
  <c r="L1228" i="4"/>
  <c r="R1228" i="4"/>
  <c r="L1220" i="4"/>
  <c r="R1220" i="4"/>
  <c r="L1212" i="4"/>
  <c r="R1212" i="4"/>
  <c r="L1208" i="4"/>
  <c r="R1208" i="4"/>
  <c r="L1204" i="4"/>
  <c r="R1204" i="4"/>
  <c r="L1196" i="4"/>
  <c r="R1196" i="4"/>
  <c r="R1996" i="4"/>
  <c r="R1980" i="4"/>
  <c r="R1792" i="4"/>
  <c r="R1744" i="4"/>
  <c r="R1620" i="4"/>
  <c r="R1572" i="4"/>
  <c r="R1408" i="4"/>
  <c r="R1313" i="4"/>
  <c r="R1293" i="4"/>
  <c r="R1273" i="4"/>
  <c r="R1253" i="4"/>
  <c r="R1189" i="4"/>
  <c r="R1169" i="4"/>
  <c r="R1125" i="4"/>
  <c r="R1101" i="4"/>
  <c r="R981" i="4"/>
  <c r="R957" i="4"/>
  <c r="R769" i="4"/>
  <c r="R649" i="4"/>
  <c r="R621" i="4"/>
  <c r="R529" i="4"/>
  <c r="R501" i="4"/>
  <c r="R441" i="4"/>
  <c r="R409" i="4"/>
  <c r="R349" i="4"/>
  <c r="R321" i="4"/>
  <c r="R229" i="4"/>
  <c r="R109" i="4"/>
  <c r="L1181" i="4"/>
  <c r="R1181" i="4"/>
  <c r="L1157" i="4"/>
  <c r="R1157" i="4"/>
  <c r="L1133" i="4"/>
  <c r="R1133" i="4"/>
  <c r="L1049" i="4"/>
  <c r="R1049" i="4"/>
  <c r="L949" i="4"/>
  <c r="R949" i="4"/>
  <c r="L905" i="4"/>
  <c r="R905" i="4"/>
  <c r="L829" i="4"/>
  <c r="R829" i="4"/>
  <c r="L761" i="4"/>
  <c r="R761" i="4"/>
  <c r="L725" i="4"/>
  <c r="R725" i="4"/>
  <c r="L689" i="4"/>
  <c r="R689" i="4"/>
  <c r="L653" i="4"/>
  <c r="R653" i="4"/>
  <c r="L617" i="4"/>
  <c r="R617" i="4"/>
  <c r="L581" i="4"/>
  <c r="R581" i="4"/>
  <c r="L401" i="4"/>
  <c r="R401" i="4"/>
  <c r="L353" i="4"/>
  <c r="R353" i="4"/>
  <c r="L305" i="4"/>
  <c r="R305" i="4"/>
  <c r="L173" i="4"/>
  <c r="R173" i="4"/>
  <c r="L93" i="4"/>
  <c r="R93" i="4"/>
  <c r="R1884" i="4"/>
  <c r="R1289" i="4"/>
  <c r="R1249" i="4"/>
  <c r="R1097" i="4"/>
  <c r="R1053" i="4"/>
  <c r="R841" i="4"/>
  <c r="R789" i="4"/>
  <c r="R705" i="4"/>
  <c r="R673" i="4"/>
  <c r="R645" i="4"/>
  <c r="R585" i="4"/>
  <c r="R553" i="4"/>
  <c r="R433" i="4"/>
  <c r="R285" i="4"/>
  <c r="R133" i="4"/>
  <c r="R105" i="4"/>
  <c r="L1971" i="4"/>
  <c r="R1971" i="4"/>
  <c r="L1955" i="4"/>
  <c r="R1955" i="4"/>
  <c r="L1919" i="4"/>
  <c r="R1919" i="4"/>
  <c r="L1915" i="4"/>
  <c r="R1915" i="4"/>
  <c r="L1879" i="4"/>
  <c r="R1879" i="4"/>
  <c r="L1863" i="4"/>
  <c r="R1863" i="4"/>
  <c r="L1827" i="4"/>
  <c r="R1827" i="4"/>
  <c r="L1811" i="4"/>
  <c r="R1811" i="4"/>
  <c r="L1775" i="4"/>
  <c r="R1775" i="4"/>
  <c r="L1771" i="4"/>
  <c r="R1771" i="4"/>
  <c r="L1735" i="4"/>
  <c r="R1735" i="4"/>
  <c r="L1719" i="4"/>
  <c r="R1719" i="4"/>
  <c r="L1683" i="4"/>
  <c r="R1683" i="4"/>
  <c r="L1667" i="4"/>
  <c r="R1667" i="4"/>
  <c r="L1631" i="4"/>
  <c r="R1631" i="4"/>
  <c r="L1627" i="4"/>
  <c r="R1627" i="4"/>
  <c r="R1992" i="4"/>
  <c r="R1883" i="4"/>
  <c r="R1867" i="4"/>
  <c r="R1851" i="4"/>
  <c r="R1835" i="4"/>
  <c r="R1819" i="4"/>
  <c r="R1804" i="4"/>
  <c r="R1756" i="4"/>
  <c r="R1647" i="4"/>
  <c r="R1632" i="4"/>
  <c r="R1615" i="4"/>
  <c r="R1599" i="4"/>
  <c r="R1584" i="4"/>
  <c r="R1552" i="4"/>
  <c r="R1368" i="4"/>
  <c r="R1348" i="4"/>
  <c r="R1288" i="4"/>
  <c r="R1269" i="4"/>
  <c r="R1205" i="4"/>
  <c r="R1185" i="4"/>
  <c r="R1141" i="4"/>
  <c r="R1005" i="4"/>
  <c r="R609" i="4"/>
  <c r="R345" i="4"/>
  <c r="R313" i="4"/>
  <c r="R193" i="4"/>
  <c r="R73" i="4"/>
  <c r="L1333" i="4"/>
  <c r="R1333" i="4"/>
  <c r="L1301" i="4"/>
  <c r="R1301" i="4"/>
  <c r="L1285" i="4"/>
  <c r="R1285" i="4"/>
  <c r="L1265" i="4"/>
  <c r="R1265" i="4"/>
  <c r="L1245" i="4"/>
  <c r="R1245" i="4"/>
  <c r="L1237" i="4"/>
  <c r="R1237" i="4"/>
  <c r="L1233" i="4"/>
  <c r="R1233" i="4"/>
  <c r="L1177" i="4"/>
  <c r="R1177" i="4"/>
  <c r="L1165" i="4"/>
  <c r="R1165" i="4"/>
  <c r="L1161" i="4"/>
  <c r="R1161" i="4"/>
  <c r="L1129" i="4"/>
  <c r="R1129" i="4"/>
  <c r="L1121" i="4"/>
  <c r="R1121" i="4"/>
  <c r="L1109" i="4"/>
  <c r="R1109" i="4"/>
  <c r="L1029" i="4"/>
  <c r="R1029" i="4"/>
  <c r="L1001" i="4"/>
  <c r="R1001" i="4"/>
  <c r="L989" i="4"/>
  <c r="R989" i="4"/>
  <c r="L977" i="4"/>
  <c r="R977" i="4"/>
  <c r="L953" i="4"/>
  <c r="R953" i="4"/>
  <c r="L945" i="4"/>
  <c r="R945" i="4"/>
  <c r="L937" i="4"/>
  <c r="R937" i="4"/>
  <c r="L929" i="4"/>
  <c r="R929" i="4"/>
  <c r="L925" i="4"/>
  <c r="R925" i="4"/>
  <c r="L921" i="4"/>
  <c r="R921" i="4"/>
  <c r="L917" i="4"/>
  <c r="R917" i="4"/>
  <c r="L897" i="4"/>
  <c r="R897" i="4"/>
  <c r="L893" i="4"/>
  <c r="R893" i="4"/>
  <c r="L873" i="4"/>
  <c r="R873" i="4"/>
  <c r="L869" i="4"/>
  <c r="R869" i="4"/>
  <c r="L853" i="4"/>
  <c r="R853" i="4"/>
  <c r="L845" i="4"/>
  <c r="R845" i="4"/>
  <c r="L837" i="4"/>
  <c r="R837" i="4"/>
  <c r="L825" i="4"/>
  <c r="R825" i="4"/>
  <c r="L817" i="4"/>
  <c r="R817" i="4"/>
  <c r="L813" i="4"/>
  <c r="R813" i="4"/>
  <c r="L809" i="4"/>
  <c r="R809" i="4"/>
  <c r="L793" i="4"/>
  <c r="R793" i="4"/>
  <c r="L785" i="4"/>
  <c r="R785" i="4"/>
  <c r="L781" i="4"/>
  <c r="R781" i="4"/>
  <c r="L773" i="4"/>
  <c r="R773" i="4"/>
  <c r="L753" i="4"/>
  <c r="R753" i="4"/>
  <c r="L749" i="4"/>
  <c r="R749" i="4"/>
  <c r="L737" i="4"/>
  <c r="R737" i="4"/>
  <c r="L721" i="4"/>
  <c r="R721" i="4"/>
  <c r="L713" i="4"/>
  <c r="R713" i="4"/>
  <c r="L701" i="4"/>
  <c r="R701" i="4"/>
  <c r="L677" i="4"/>
  <c r="R677" i="4"/>
  <c r="L665" i="4"/>
  <c r="R665" i="4"/>
  <c r="L641" i="4"/>
  <c r="R641" i="4"/>
  <c r="L637" i="4"/>
  <c r="R637" i="4"/>
  <c r="L629" i="4"/>
  <c r="R629" i="4"/>
  <c r="L613" i="4"/>
  <c r="R613" i="4"/>
  <c r="L605" i="4"/>
  <c r="R605" i="4"/>
  <c r="L597" i="4"/>
  <c r="R597" i="4"/>
  <c r="L593" i="4"/>
  <c r="R593" i="4"/>
  <c r="L569" i="4"/>
  <c r="R569" i="4"/>
  <c r="L561" i="4"/>
  <c r="R561" i="4"/>
  <c r="L557" i="4"/>
  <c r="R557" i="4"/>
  <c r="L541" i="4"/>
  <c r="R541" i="4"/>
  <c r="L533" i="4"/>
  <c r="R533" i="4"/>
  <c r="L525" i="4"/>
  <c r="R525" i="4"/>
  <c r="L521" i="4"/>
  <c r="R521" i="4"/>
  <c r="L517" i="4"/>
  <c r="R517" i="4"/>
  <c r="L509" i="4"/>
  <c r="R509" i="4"/>
  <c r="L497" i="4"/>
  <c r="R497" i="4"/>
  <c r="L493" i="4"/>
  <c r="R493" i="4"/>
  <c r="L485" i="4"/>
  <c r="R485" i="4"/>
  <c r="L465" i="4"/>
  <c r="R465" i="4"/>
  <c r="L461" i="4"/>
  <c r="R461" i="4"/>
  <c r="L449" i="4"/>
  <c r="R449" i="4"/>
  <c r="L437" i="4"/>
  <c r="R437" i="4"/>
  <c r="L425" i="4"/>
  <c r="R425" i="4"/>
  <c r="L417" i="4"/>
  <c r="R417" i="4"/>
  <c r="L405" i="4"/>
  <c r="R405" i="4"/>
  <c r="L393" i="4"/>
  <c r="R393" i="4"/>
  <c r="L385" i="4"/>
  <c r="R385" i="4"/>
  <c r="L377" i="4"/>
  <c r="R377" i="4"/>
  <c r="L369" i="4"/>
  <c r="R369" i="4"/>
  <c r="L365" i="4"/>
  <c r="R365" i="4"/>
  <c r="L341" i="4"/>
  <c r="R341" i="4"/>
  <c r="L337" i="4"/>
  <c r="R337" i="4"/>
  <c r="L329" i="4"/>
  <c r="R329" i="4"/>
  <c r="L301" i="4"/>
  <c r="R301" i="4"/>
  <c r="L281" i="4"/>
  <c r="R281" i="4"/>
  <c r="L269" i="4"/>
  <c r="R269" i="4"/>
  <c r="L265" i="4"/>
  <c r="R265" i="4"/>
  <c r="L261" i="4"/>
  <c r="R261" i="4"/>
  <c r="L257" i="4"/>
  <c r="R257" i="4"/>
  <c r="L245" i="4"/>
  <c r="R245" i="4"/>
  <c r="L237" i="4"/>
  <c r="R237" i="4"/>
  <c r="L225" i="4"/>
  <c r="R225" i="4"/>
  <c r="L221" i="4"/>
  <c r="R221" i="4"/>
  <c r="L217" i="4"/>
  <c r="R217" i="4"/>
  <c r="L209" i="4"/>
  <c r="R209" i="4"/>
  <c r="L169" i="4"/>
  <c r="R169" i="4"/>
  <c r="L165" i="4"/>
  <c r="R165" i="4"/>
  <c r="L161" i="4"/>
  <c r="R161" i="4"/>
  <c r="L149" i="4"/>
  <c r="R149" i="4"/>
  <c r="L141" i="4"/>
  <c r="R141" i="4"/>
  <c r="L137" i="4"/>
  <c r="R137" i="4"/>
  <c r="L125" i="4"/>
  <c r="R125" i="4"/>
  <c r="L113" i="4"/>
  <c r="R113" i="4"/>
  <c r="L101" i="4"/>
  <c r="R101" i="4"/>
  <c r="L89" i="4"/>
  <c r="R89" i="4"/>
  <c r="L81" i="4"/>
  <c r="R81" i="4"/>
  <c r="L77" i="4"/>
  <c r="R77" i="4"/>
  <c r="L69" i="4"/>
  <c r="R69" i="4"/>
  <c r="L65" i="4"/>
  <c r="R65" i="4"/>
  <c r="L57" i="4"/>
  <c r="R57" i="4"/>
  <c r="L45" i="4"/>
  <c r="R45" i="4"/>
  <c r="L41" i="4"/>
  <c r="R41" i="4"/>
  <c r="L37" i="4"/>
  <c r="R37" i="4"/>
  <c r="L29" i="4"/>
  <c r="R29" i="4"/>
  <c r="L17" i="4"/>
  <c r="R17" i="4"/>
  <c r="L13" i="4"/>
  <c r="R13" i="4"/>
  <c r="R1321" i="4"/>
  <c r="R1277" i="4"/>
  <c r="R1257" i="4"/>
  <c r="R1173" i="4"/>
  <c r="R1153" i="4"/>
  <c r="R1085" i="4"/>
  <c r="R1061" i="4"/>
  <c r="R1017" i="4"/>
  <c r="R993" i="4"/>
  <c r="R961" i="4"/>
  <c r="R909" i="4"/>
  <c r="R801" i="4"/>
  <c r="R657" i="4"/>
  <c r="R625" i="4"/>
  <c r="R537" i="4"/>
  <c r="R177" i="4"/>
  <c r="R1229" i="4"/>
  <c r="R1209" i="4"/>
  <c r="R1145" i="4"/>
  <c r="R1077" i="4"/>
  <c r="R1033" i="4"/>
  <c r="R1009" i="4"/>
  <c r="R901" i="4"/>
  <c r="R765" i="4"/>
  <c r="R469" i="4"/>
  <c r="R289" i="4"/>
  <c r="R201" i="4"/>
  <c r="R21" i="4"/>
  <c r="R1225" i="4"/>
  <c r="R1093" i="4"/>
  <c r="R1073" i="4"/>
  <c r="R1025" i="4"/>
  <c r="R865" i="4"/>
  <c r="R729" i="4"/>
  <c r="R549" i="4"/>
  <c r="R489" i="4"/>
  <c r="R373" i="4"/>
  <c r="R277" i="4"/>
  <c r="R253" i="4"/>
  <c r="L1305" i="4"/>
  <c r="R1305" i="4"/>
  <c r="L1193" i="4"/>
  <c r="R1193" i="4"/>
  <c r="L1149" i="4"/>
  <c r="R1149" i="4"/>
  <c r="L1089" i="4"/>
  <c r="R1089" i="4"/>
  <c r="L1069" i="4"/>
  <c r="R1069" i="4"/>
  <c r="L969" i="4"/>
  <c r="R969" i="4"/>
  <c r="L941" i="4"/>
  <c r="R941" i="4"/>
  <c r="L913" i="4"/>
  <c r="R913" i="4"/>
  <c r="L881" i="4"/>
  <c r="R881" i="4"/>
  <c r="L857" i="4"/>
  <c r="R857" i="4"/>
  <c r="L833" i="4"/>
  <c r="R833" i="4"/>
  <c r="L805" i="4"/>
  <c r="R805" i="4"/>
  <c r="L757" i="4"/>
  <c r="R757" i="4"/>
  <c r="L733" i="4"/>
  <c r="R733" i="4"/>
  <c r="L589" i="4"/>
  <c r="R589" i="4"/>
  <c r="L565" i="4"/>
  <c r="R565" i="4"/>
  <c r="L473" i="4"/>
  <c r="R473" i="4"/>
  <c r="L413" i="4"/>
  <c r="R413" i="4"/>
  <c r="L293" i="4"/>
  <c r="R293" i="4"/>
  <c r="L197" i="4"/>
  <c r="R197" i="4"/>
  <c r="R49" i="4"/>
  <c r="R1959" i="4"/>
  <c r="R1943" i="4"/>
  <c r="R1911" i="4"/>
  <c r="R1896" i="4"/>
  <c r="R1864" i="4"/>
  <c r="R1848" i="4"/>
  <c r="R1739" i="4"/>
  <c r="R1723" i="4"/>
  <c r="R1707" i="4"/>
  <c r="R1691" i="4"/>
  <c r="R1675" i="4"/>
  <c r="R1660" i="4"/>
  <c r="R1612" i="4"/>
  <c r="R1420" i="4"/>
  <c r="R1344" i="4"/>
  <c r="R1264" i="4"/>
  <c r="R1224" i="4"/>
  <c r="R997" i="4"/>
  <c r="R973" i="4"/>
  <c r="R889" i="4"/>
  <c r="R669" i="4"/>
  <c r="R577" i="4"/>
  <c r="R457" i="4"/>
  <c r="R429" i="4"/>
  <c r="R309" i="4"/>
  <c r="R249" i="4"/>
  <c r="R189" i="4"/>
  <c r="R157" i="4"/>
  <c r="R129" i="4"/>
  <c r="R9" i="4"/>
  <c r="L1184" i="4"/>
  <c r="R1184" i="4"/>
  <c r="L1176" i="4"/>
  <c r="R1176" i="4"/>
  <c r="L1172" i="4"/>
  <c r="R1172" i="4"/>
  <c r="L1160" i="4"/>
  <c r="R1160" i="4"/>
  <c r="L1144" i="4"/>
  <c r="R1144" i="4"/>
  <c r="L1136" i="4"/>
  <c r="R1136" i="4"/>
  <c r="L1132" i="4"/>
  <c r="R1132" i="4"/>
  <c r="L1120" i="4"/>
  <c r="R1120" i="4"/>
  <c r="L1096" i="4"/>
  <c r="R1096" i="4"/>
  <c r="L1068" i="4"/>
  <c r="R1068" i="4"/>
  <c r="L1044" i="4"/>
  <c r="R1044" i="4"/>
  <c r="L1020" i="4"/>
  <c r="R1020" i="4"/>
  <c r="L1016" i="4"/>
  <c r="R1016" i="4"/>
  <c r="L1004" i="4"/>
  <c r="R1004" i="4"/>
  <c r="L1000" i="4"/>
  <c r="R1000" i="4"/>
  <c r="L988" i="4"/>
  <c r="R988" i="4"/>
  <c r="L984" i="4"/>
  <c r="R984" i="4"/>
  <c r="L968" i="4"/>
  <c r="R968" i="4"/>
  <c r="L964" i="4"/>
  <c r="R964" i="4"/>
  <c r="L956" i="4"/>
  <c r="R956" i="4"/>
  <c r="L948" i="4"/>
  <c r="R948" i="4"/>
  <c r="L940" i="4"/>
  <c r="R940" i="4"/>
  <c r="L936" i="4"/>
  <c r="R936" i="4"/>
  <c r="L924" i="4"/>
  <c r="R924" i="4"/>
  <c r="L912" i="4"/>
  <c r="R912" i="4"/>
  <c r="L908" i="4"/>
  <c r="R908" i="4"/>
  <c r="L892" i="4"/>
  <c r="R892" i="4"/>
  <c r="L888" i="4"/>
  <c r="R888" i="4"/>
  <c r="L884" i="4"/>
  <c r="R884" i="4"/>
  <c r="L868" i="4"/>
  <c r="R868" i="4"/>
  <c r="L860" i="4"/>
  <c r="R860" i="4"/>
  <c r="L844" i="4"/>
  <c r="R844" i="4"/>
  <c r="L832" i="4"/>
  <c r="R832" i="4"/>
  <c r="L820" i="4"/>
  <c r="R820" i="4"/>
  <c r="L812" i="4"/>
  <c r="R812" i="4"/>
  <c r="L800" i="4"/>
  <c r="R800" i="4"/>
  <c r="L796" i="4"/>
  <c r="R796" i="4"/>
  <c r="L792" i="4"/>
  <c r="R792" i="4"/>
  <c r="L780" i="4"/>
  <c r="R780" i="4"/>
  <c r="L768" i="4"/>
  <c r="R768" i="4"/>
  <c r="L764" i="4"/>
  <c r="R764" i="4"/>
  <c r="L760" i="4"/>
  <c r="R760" i="4"/>
  <c r="L748" i="4"/>
  <c r="R748" i="4"/>
  <c r="L740" i="4"/>
  <c r="R740" i="4"/>
  <c r="L736" i="4"/>
  <c r="R736" i="4"/>
  <c r="L732" i="4"/>
  <c r="R732" i="4"/>
  <c r="L728" i="4"/>
  <c r="R728" i="4"/>
  <c r="L724" i="4"/>
  <c r="R724" i="4"/>
  <c r="L716" i="4"/>
  <c r="R716" i="4"/>
  <c r="L712" i="4"/>
  <c r="R712" i="4"/>
  <c r="L700" i="4"/>
  <c r="R700" i="4"/>
  <c r="L696" i="4"/>
  <c r="R696" i="4"/>
  <c r="L688" i="4"/>
  <c r="R688" i="4"/>
  <c r="L684" i="4"/>
  <c r="R684" i="4"/>
  <c r="L680" i="4"/>
  <c r="R680" i="4"/>
  <c r="L676" i="4"/>
  <c r="R676" i="4"/>
  <c r="L668" i="4"/>
  <c r="R668" i="4"/>
  <c r="L664" i="4"/>
  <c r="R664" i="4"/>
  <c r="L656" i="4"/>
  <c r="R656" i="4"/>
  <c r="L652" i="4"/>
  <c r="R652" i="4"/>
  <c r="L648" i="4"/>
  <c r="R648" i="4"/>
  <c r="L640" i="4"/>
  <c r="R640" i="4"/>
  <c r="L632" i="4"/>
  <c r="R632" i="4"/>
  <c r="L628" i="4"/>
  <c r="R628" i="4"/>
  <c r="L624" i="4"/>
  <c r="R624" i="4"/>
  <c r="L616" i="4"/>
  <c r="R616" i="4"/>
  <c r="L612" i="4"/>
  <c r="R612" i="4"/>
  <c r="L604" i="4"/>
  <c r="R604" i="4"/>
  <c r="L596" i="4"/>
  <c r="R596" i="4"/>
  <c r="L592" i="4"/>
  <c r="R592" i="4"/>
  <c r="L584" i="4"/>
  <c r="R584" i="4"/>
  <c r="L580" i="4"/>
  <c r="R580" i="4"/>
  <c r="L576" i="4"/>
  <c r="R576" i="4"/>
  <c r="L572" i="4"/>
  <c r="R572" i="4"/>
  <c r="L568" i="4"/>
  <c r="R568" i="4"/>
  <c r="L560" i="4"/>
  <c r="R560" i="4"/>
  <c r="L556" i="4"/>
  <c r="R556" i="4"/>
  <c r="L552" i="4"/>
  <c r="R552" i="4"/>
  <c r="L544" i="4"/>
  <c r="R544" i="4"/>
  <c r="L540" i="4"/>
  <c r="R540" i="4"/>
  <c r="L532" i="4"/>
  <c r="R532" i="4"/>
  <c r="L528" i="4"/>
  <c r="R528" i="4"/>
  <c r="L524" i="4"/>
  <c r="R524" i="4"/>
  <c r="L520" i="4"/>
  <c r="R520" i="4"/>
  <c r="L512" i="4"/>
  <c r="R512" i="4"/>
  <c r="L508" i="4"/>
  <c r="R508" i="4"/>
  <c r="L496" i="4"/>
  <c r="R496" i="4"/>
  <c r="L492" i="4"/>
  <c r="R492" i="4"/>
  <c r="L488" i="4"/>
  <c r="R488" i="4"/>
  <c r="L484" i="4"/>
  <c r="R484" i="4"/>
  <c r="L480" i="4"/>
  <c r="R480" i="4"/>
  <c r="L476" i="4"/>
  <c r="R476" i="4"/>
  <c r="L472" i="4"/>
  <c r="R472" i="4"/>
  <c r="L468" i="4"/>
  <c r="R468" i="4"/>
  <c r="L460" i="4"/>
  <c r="R460" i="4"/>
  <c r="L456" i="4"/>
  <c r="R456" i="4"/>
  <c r="L452" i="4"/>
  <c r="R452" i="4"/>
  <c r="L448" i="4"/>
  <c r="R448" i="4"/>
  <c r="L440" i="4"/>
  <c r="R440" i="4"/>
  <c r="L436" i="4"/>
  <c r="R436" i="4"/>
  <c r="L428" i="4"/>
  <c r="R428" i="4"/>
  <c r="L424" i="4"/>
  <c r="R424" i="4"/>
  <c r="L420" i="4"/>
  <c r="R420" i="4"/>
  <c r="L412" i="4"/>
  <c r="R412" i="4"/>
  <c r="L408" i="4"/>
  <c r="R408" i="4"/>
  <c r="L404" i="4"/>
  <c r="R404" i="4"/>
  <c r="L400" i="4"/>
  <c r="R400" i="4"/>
  <c r="L396" i="4"/>
  <c r="R396" i="4"/>
  <c r="L388" i="4"/>
  <c r="R388" i="4"/>
  <c r="L384" i="4"/>
  <c r="R384" i="4"/>
  <c r="L380" i="4"/>
  <c r="R380" i="4"/>
  <c r="L376" i="4"/>
  <c r="R376" i="4"/>
  <c r="L372" i="4"/>
  <c r="R372" i="4"/>
  <c r="L368" i="4"/>
  <c r="R368" i="4"/>
  <c r="L364" i="4"/>
  <c r="R364" i="4"/>
  <c r="L356" i="4"/>
  <c r="R356" i="4"/>
  <c r="L352" i="4"/>
  <c r="R352" i="4"/>
  <c r="L344" i="4"/>
  <c r="R344" i="4"/>
  <c r="L340" i="4"/>
  <c r="R340" i="4"/>
  <c r="L336" i="4"/>
  <c r="R336" i="4"/>
  <c r="L328" i="4"/>
  <c r="R328" i="4"/>
  <c r="L324" i="4"/>
  <c r="R324" i="4"/>
  <c r="L320" i="4"/>
  <c r="R320" i="4"/>
  <c r="L316" i="4"/>
  <c r="R316" i="4"/>
  <c r="L308" i="4"/>
  <c r="R308" i="4"/>
  <c r="L304" i="4"/>
  <c r="R304" i="4"/>
  <c r="L300" i="4"/>
  <c r="R300" i="4"/>
  <c r="L296" i="4"/>
  <c r="R296" i="4"/>
  <c r="L292" i="4"/>
  <c r="R292" i="4"/>
  <c r="L284" i="4"/>
  <c r="R284" i="4"/>
  <c r="L280" i="4"/>
  <c r="R280" i="4"/>
  <c r="L268" i="4"/>
  <c r="R268" i="4"/>
  <c r="L264" i="4"/>
  <c r="R264" i="4"/>
  <c r="L260" i="4"/>
  <c r="R260" i="4"/>
  <c r="L256" i="4"/>
  <c r="R256" i="4"/>
  <c r="L252" i="4"/>
  <c r="R252" i="4"/>
  <c r="L248" i="4"/>
  <c r="R248" i="4"/>
  <c r="L244" i="4"/>
  <c r="R244" i="4"/>
  <c r="L240" i="4"/>
  <c r="R240" i="4"/>
  <c r="L236" i="4"/>
  <c r="R236" i="4"/>
  <c r="L232" i="4"/>
  <c r="R232" i="4"/>
  <c r="L224" i="4"/>
  <c r="R224" i="4"/>
  <c r="L220" i="4"/>
  <c r="R220" i="4"/>
  <c r="L216" i="4"/>
  <c r="R216" i="4"/>
  <c r="L208" i="4"/>
  <c r="R208" i="4"/>
  <c r="L200" i="4"/>
  <c r="R200" i="4"/>
  <c r="L196" i="4"/>
  <c r="R196" i="4"/>
  <c r="L192" i="4"/>
  <c r="R192" i="4"/>
  <c r="L184" i="4"/>
  <c r="R184" i="4"/>
  <c r="L180" i="4"/>
  <c r="R180" i="4"/>
  <c r="L176" i="4"/>
  <c r="R176" i="4"/>
  <c r="L172" i="4"/>
  <c r="R172" i="4"/>
  <c r="L164" i="4"/>
  <c r="R164" i="4"/>
  <c r="L160" i="4"/>
  <c r="R160" i="4"/>
  <c r="L156" i="4"/>
  <c r="R156" i="4"/>
  <c r="L152" i="4"/>
  <c r="R152" i="4"/>
  <c r="L148" i="4"/>
  <c r="R148" i="4"/>
  <c r="L144" i="4"/>
  <c r="R144" i="4"/>
  <c r="L136" i="4"/>
  <c r="R136" i="4"/>
  <c r="L128" i="4"/>
  <c r="R128" i="4"/>
  <c r="L124" i="4"/>
  <c r="R124" i="4"/>
  <c r="L120" i="4"/>
  <c r="R120" i="4"/>
  <c r="L116" i="4"/>
  <c r="R116" i="4"/>
  <c r="L112" i="4"/>
  <c r="R112" i="4"/>
  <c r="L108" i="4"/>
  <c r="R108" i="4"/>
  <c r="L100" i="4"/>
  <c r="R100" i="4"/>
  <c r="L96" i="4"/>
  <c r="R96" i="4"/>
  <c r="L92" i="4"/>
  <c r="R92" i="4"/>
  <c r="L88" i="4"/>
  <c r="R88" i="4"/>
  <c r="L80" i="4"/>
  <c r="R80" i="4"/>
  <c r="L76" i="4"/>
  <c r="R76" i="4"/>
  <c r="L72" i="4"/>
  <c r="R72" i="4"/>
  <c r="L64" i="4"/>
  <c r="R64" i="4"/>
  <c r="L60" i="4"/>
  <c r="R60" i="4"/>
  <c r="L52" i="4"/>
  <c r="R52" i="4"/>
  <c r="L48" i="4"/>
  <c r="R48" i="4"/>
  <c r="L44" i="4"/>
  <c r="R44" i="4"/>
  <c r="L40" i="4"/>
  <c r="R40" i="4"/>
  <c r="L36" i="4"/>
  <c r="R36" i="4"/>
  <c r="L32" i="4"/>
  <c r="R32" i="4"/>
  <c r="L28" i="4"/>
  <c r="R28" i="4"/>
  <c r="L24" i="4"/>
  <c r="R24" i="4"/>
  <c r="L20" i="4"/>
  <c r="R20" i="4"/>
  <c r="L16" i="4"/>
  <c r="R16" i="4"/>
  <c r="L12" i="4"/>
  <c r="R12" i="4"/>
  <c r="L8" i="4"/>
  <c r="R8" i="4"/>
  <c r="R1591" i="4"/>
  <c r="R1551" i="4"/>
  <c r="R1523" i="4"/>
  <c r="R1367" i="4"/>
  <c r="R1351" i="4"/>
  <c r="R1335" i="4"/>
  <c r="R1319" i="4"/>
  <c r="R1267" i="4"/>
  <c r="R1231" i="4"/>
  <c r="R1215" i="4"/>
  <c r="R1199" i="4"/>
  <c r="R1164" i="4"/>
  <c r="R1143" i="4"/>
  <c r="R1032" i="4"/>
  <c r="R1011" i="4"/>
  <c r="R992" i="4"/>
  <c r="R967" i="4"/>
  <c r="R944" i="4"/>
  <c r="R920" i="4"/>
  <c r="R900" i="4"/>
  <c r="R808" i="4"/>
  <c r="R787" i="4"/>
  <c r="R763" i="4"/>
  <c r="R715" i="4"/>
  <c r="R691" i="4"/>
  <c r="R667" i="4"/>
  <c r="R643" i="4"/>
  <c r="R491" i="4"/>
  <c r="R443" i="4"/>
  <c r="R367" i="4"/>
  <c r="R343" i="4"/>
  <c r="R315" i="4"/>
  <c r="R291" i="4"/>
  <c r="R271" i="4"/>
  <c r="R191" i="4"/>
  <c r="R143" i="4"/>
  <c r="R91" i="4"/>
  <c r="R19" i="4"/>
  <c r="L1555" i="4"/>
  <c r="R1555" i="4"/>
  <c r="L1503" i="4"/>
  <c r="R1503" i="4"/>
  <c r="L1467" i="4"/>
  <c r="R1467" i="4"/>
  <c r="L1451" i="4"/>
  <c r="R1451" i="4"/>
  <c r="L1415" i="4"/>
  <c r="R1415" i="4"/>
  <c r="L1411" i="4"/>
  <c r="R1411" i="4"/>
  <c r="L1375" i="4"/>
  <c r="R1375" i="4"/>
  <c r="L1359" i="4"/>
  <c r="R1359" i="4"/>
  <c r="L1323" i="4"/>
  <c r="R1323" i="4"/>
  <c r="L1295" i="4"/>
  <c r="R1295" i="4"/>
  <c r="L1279" i="4"/>
  <c r="R1279" i="4"/>
  <c r="L1251" i="4"/>
  <c r="R1251" i="4"/>
  <c r="L1223" i="4"/>
  <c r="R1223" i="4"/>
  <c r="L1207" i="4"/>
  <c r="R1207" i="4"/>
  <c r="L1179" i="4"/>
  <c r="R1179" i="4"/>
  <c r="L1159" i="4"/>
  <c r="R1159" i="4"/>
  <c r="L1147" i="4"/>
  <c r="R1147" i="4"/>
  <c r="L1135" i="4"/>
  <c r="R1135" i="4"/>
  <c r="L1123" i="4"/>
  <c r="R1123" i="4"/>
  <c r="L1111" i="4"/>
  <c r="R1111" i="4"/>
  <c r="L1107" i="4"/>
  <c r="R1107" i="4"/>
  <c r="L1099" i="4"/>
  <c r="R1099" i="4"/>
  <c r="L1087" i="4"/>
  <c r="R1087" i="4"/>
  <c r="L1083" i="4"/>
  <c r="R1083" i="4"/>
  <c r="L1075" i="4"/>
  <c r="R1075" i="4"/>
  <c r="L1071" i="4"/>
  <c r="R1071" i="4"/>
  <c r="L1063" i="4"/>
  <c r="R1063" i="4"/>
  <c r="L1055" i="4"/>
  <c r="R1055" i="4"/>
  <c r="L1051" i="4"/>
  <c r="R1051" i="4"/>
  <c r="L1039" i="4"/>
  <c r="R1039" i="4"/>
  <c r="L1035" i="4"/>
  <c r="R1035" i="4"/>
  <c r="L1031" i="4"/>
  <c r="R1031" i="4"/>
  <c r="L1027" i="4"/>
  <c r="R1027" i="4"/>
  <c r="L1023" i="4"/>
  <c r="R1023" i="4"/>
  <c r="L1015" i="4"/>
  <c r="R1015" i="4"/>
  <c r="L1007" i="4"/>
  <c r="R1007" i="4"/>
  <c r="L1003" i="4"/>
  <c r="R1003" i="4"/>
  <c r="L999" i="4"/>
  <c r="R999" i="4"/>
  <c r="L991" i="4"/>
  <c r="R991" i="4"/>
  <c r="L987" i="4"/>
  <c r="R987" i="4"/>
  <c r="L975" i="4"/>
  <c r="R975" i="4"/>
  <c r="L971" i="4"/>
  <c r="R971" i="4"/>
  <c r="L963" i="4"/>
  <c r="R963" i="4"/>
  <c r="L951" i="4"/>
  <c r="R951" i="4"/>
  <c r="L931" i="4"/>
  <c r="R931" i="4"/>
  <c r="L927" i="4"/>
  <c r="R927" i="4"/>
  <c r="L923" i="4"/>
  <c r="R923" i="4"/>
  <c r="L907" i="4"/>
  <c r="R907" i="4"/>
  <c r="L899" i="4"/>
  <c r="R899" i="4"/>
  <c r="L875" i="4"/>
  <c r="R875" i="4"/>
  <c r="L871" i="4"/>
  <c r="R871" i="4"/>
  <c r="L859" i="4"/>
  <c r="R859" i="4"/>
  <c r="L851" i="4"/>
  <c r="R851" i="4"/>
  <c r="L847" i="4"/>
  <c r="R847" i="4"/>
  <c r="L831" i="4"/>
  <c r="R831" i="4"/>
  <c r="L827" i="4"/>
  <c r="R827" i="4"/>
  <c r="L807" i="4"/>
  <c r="R807" i="4"/>
  <c r="L799" i="4"/>
  <c r="R799" i="4"/>
  <c r="L783" i="4"/>
  <c r="R783" i="4"/>
  <c r="L779" i="4"/>
  <c r="R779" i="4"/>
  <c r="L775" i="4"/>
  <c r="R775" i="4"/>
  <c r="L767" i="4"/>
  <c r="R767" i="4"/>
  <c r="L755" i="4"/>
  <c r="R755" i="4"/>
  <c r="L751" i="4"/>
  <c r="R751" i="4"/>
  <c r="L743" i="4"/>
  <c r="R743" i="4"/>
  <c r="L703" i="4"/>
  <c r="R703" i="4"/>
  <c r="L683" i="4"/>
  <c r="R683" i="4"/>
  <c r="L679" i="4"/>
  <c r="R679" i="4"/>
  <c r="L659" i="4"/>
  <c r="R659" i="4"/>
  <c r="L655" i="4"/>
  <c r="R655" i="4"/>
  <c r="L619" i="4"/>
  <c r="R619" i="4"/>
  <c r="L611" i="4"/>
  <c r="R611" i="4"/>
  <c r="L599" i="4"/>
  <c r="R599" i="4"/>
  <c r="L575" i="4"/>
  <c r="R575" i="4"/>
  <c r="L555" i="4"/>
  <c r="R555" i="4"/>
  <c r="L535" i="4"/>
  <c r="R535" i="4"/>
  <c r="L515" i="4"/>
  <c r="R515" i="4"/>
  <c r="L511" i="4"/>
  <c r="R511" i="4"/>
  <c r="L507" i="4"/>
  <c r="R507" i="4"/>
  <c r="L471" i="4"/>
  <c r="R471" i="4"/>
  <c r="L467" i="4"/>
  <c r="R467" i="4"/>
  <c r="L451" i="4"/>
  <c r="R451" i="4"/>
  <c r="L439" i="4"/>
  <c r="R439" i="4"/>
  <c r="L431" i="4"/>
  <c r="R431" i="4"/>
  <c r="L423" i="4"/>
  <c r="R423" i="4"/>
  <c r="L411" i="4"/>
  <c r="R411" i="4"/>
  <c r="L391" i="4"/>
  <c r="R391" i="4"/>
  <c r="L351" i="4"/>
  <c r="R351" i="4"/>
  <c r="L347" i="4"/>
  <c r="R347" i="4"/>
  <c r="L327" i="4"/>
  <c r="R327" i="4"/>
  <c r="L323" i="4"/>
  <c r="R323" i="4"/>
  <c r="L307" i="4"/>
  <c r="R307" i="4"/>
  <c r="L287" i="4"/>
  <c r="R287" i="4"/>
  <c r="L279" i="4"/>
  <c r="R279" i="4"/>
  <c r="L263" i="4"/>
  <c r="R263" i="4"/>
  <c r="L251" i="4"/>
  <c r="R251" i="4"/>
  <c r="L243" i="4"/>
  <c r="R243" i="4"/>
  <c r="L203" i="4"/>
  <c r="R203" i="4"/>
  <c r="L199" i="4"/>
  <c r="R199" i="4"/>
  <c r="L183" i="4"/>
  <c r="R183" i="4"/>
  <c r="L179" i="4"/>
  <c r="R179" i="4"/>
  <c r="L159" i="4"/>
  <c r="R159" i="4"/>
  <c r="L135" i="4"/>
  <c r="R135" i="4"/>
  <c r="L119" i="4"/>
  <c r="R119" i="4"/>
  <c r="L99" i="4"/>
  <c r="R99" i="4"/>
  <c r="L95" i="4"/>
  <c r="R95" i="4"/>
  <c r="L79" i="4"/>
  <c r="R79" i="4"/>
  <c r="L15" i="4"/>
  <c r="R15" i="4"/>
  <c r="L7" i="4"/>
  <c r="R7" i="4"/>
  <c r="R1575" i="4"/>
  <c r="R1519" i="4"/>
  <c r="R1379" i="4"/>
  <c r="R1363" i="4"/>
  <c r="R1347" i="4"/>
  <c r="R1331" i="4"/>
  <c r="R1263" i="4"/>
  <c r="R1140" i="4"/>
  <c r="R1103" i="4"/>
  <c r="R1084" i="4"/>
  <c r="R1064" i="4"/>
  <c r="R1008" i="4"/>
  <c r="R983" i="4"/>
  <c r="R960" i="4"/>
  <c r="R939" i="4"/>
  <c r="R916" i="4"/>
  <c r="R895" i="4"/>
  <c r="R803" i="4"/>
  <c r="R708" i="4"/>
  <c r="R660" i="4"/>
  <c r="R635" i="4"/>
  <c r="R608" i="4"/>
  <c r="R536" i="4"/>
  <c r="R360" i="4"/>
  <c r="R335" i="4"/>
  <c r="R312" i="4"/>
  <c r="R288" i="4"/>
  <c r="R212" i="4"/>
  <c r="R188" i="4"/>
  <c r="R163" i="4"/>
  <c r="R139" i="4"/>
  <c r="R111" i="4"/>
  <c r="R63" i="4"/>
  <c r="O1624" i="4"/>
  <c r="O788" i="4"/>
  <c r="O300" i="4"/>
  <c r="O790" i="4"/>
  <c r="O599" i="4"/>
  <c r="O156" i="4"/>
  <c r="O818" i="4"/>
  <c r="O722" i="4"/>
  <c r="H1942" i="4"/>
  <c r="O1942" i="4"/>
  <c r="H1858" i="4"/>
  <c r="O1858" i="4"/>
  <c r="O1626" i="4"/>
  <c r="H2002" i="4"/>
  <c r="O2002" i="4"/>
  <c r="H1438" i="4"/>
  <c r="O1438" i="4"/>
  <c r="H1426" i="4"/>
  <c r="O1426" i="4"/>
  <c r="H1362" i="4"/>
  <c r="O1362" i="4"/>
  <c r="H1330" i="4"/>
  <c r="O1330" i="4"/>
  <c r="H1846" i="4"/>
  <c r="O1846" i="4"/>
  <c r="H1774" i="4"/>
  <c r="O1774" i="4"/>
  <c r="H1542" i="4"/>
  <c r="O1542" i="4"/>
  <c r="H1242" i="4"/>
  <c r="O1242" i="4"/>
  <c r="H1222" i="4"/>
  <c r="O1222" i="4"/>
  <c r="H1920" i="4"/>
  <c r="O1920" i="4"/>
  <c r="H1916" i="4"/>
  <c r="O1916" i="4"/>
  <c r="H1856" i="4"/>
  <c r="O1856" i="4"/>
  <c r="H1852" i="4"/>
  <c r="O1852" i="4"/>
  <c r="H1828" i="4"/>
  <c r="O1828" i="4"/>
  <c r="H1760" i="4"/>
  <c r="O1760" i="4"/>
  <c r="H1696" i="4"/>
  <c r="O1696" i="4"/>
  <c r="H1692" i="4"/>
  <c r="O1692" i="4"/>
  <c r="H1688" i="4"/>
  <c r="O1688" i="4"/>
  <c r="H1588" i="4"/>
  <c r="O1588" i="4"/>
  <c r="H1584" i="4"/>
  <c r="O1584" i="4"/>
  <c r="H1512" i="4"/>
  <c r="O1512" i="4"/>
  <c r="H1400" i="4"/>
  <c r="O1400" i="4"/>
  <c r="H1328" i="4"/>
  <c r="O1328" i="4"/>
  <c r="H1320" i="4"/>
  <c r="O1320" i="4"/>
  <c r="H1248" i="4"/>
  <c r="O1248" i="4"/>
  <c r="H1036" i="4"/>
  <c r="O1036" i="4"/>
  <c r="H972" i="4"/>
  <c r="O972" i="4"/>
  <c r="O1404" i="4"/>
  <c r="O835" i="4"/>
  <c r="H1783" i="4"/>
  <c r="O1783" i="4"/>
  <c r="H1723" i="4"/>
  <c r="O1723" i="4"/>
  <c r="H1439" i="4"/>
  <c r="O1439" i="4"/>
  <c r="H1363" i="4"/>
  <c r="O1363" i="4"/>
  <c r="H1243" i="4"/>
  <c r="O1243" i="4"/>
  <c r="H343" i="4"/>
  <c r="O343" i="4"/>
  <c r="O1980" i="4"/>
  <c r="H1106" i="4"/>
  <c r="O1106" i="4"/>
  <c r="H698" i="4"/>
  <c r="O698" i="4"/>
  <c r="H598" i="4"/>
  <c r="O598" i="4"/>
  <c r="H470" i="4"/>
  <c r="O470" i="4"/>
  <c r="H458" i="4"/>
  <c r="O458" i="4"/>
  <c r="H334" i="4"/>
  <c r="O334" i="4"/>
  <c r="O154" i="4"/>
  <c r="O146" i="4"/>
  <c r="H780" i="4"/>
  <c r="O780" i="4"/>
  <c r="H720" i="4"/>
  <c r="O720" i="4"/>
  <c r="H656" i="4"/>
  <c r="O656" i="4"/>
  <c r="O540" i="4"/>
  <c r="O80" i="4"/>
  <c r="O715" i="4"/>
  <c r="O439" i="4"/>
  <c r="O1842" i="4"/>
  <c r="O1507" i="4"/>
  <c r="O1199" i="4"/>
  <c r="O286" i="4"/>
  <c r="O1978" i="4"/>
  <c r="O1399" i="4"/>
  <c r="O1198" i="4"/>
  <c r="O79" i="4"/>
  <c r="O1884" i="4"/>
  <c r="O1583" i="4"/>
  <c r="O1170" i="4"/>
  <c r="O650" i="4"/>
  <c r="O254" i="4"/>
  <c r="O1974" i="4"/>
  <c r="O1883" i="4"/>
  <c r="O1823" i="4"/>
  <c r="O1582" i="4"/>
  <c r="O1386" i="4"/>
  <c r="O1290" i="4"/>
  <c r="O1148" i="4"/>
  <c r="O1034" i="4"/>
  <c r="O903" i="4"/>
  <c r="O646" i="4"/>
  <c r="O971" i="4"/>
  <c r="O807" i="4"/>
  <c r="O1091" i="4"/>
  <c r="O1906" i="4"/>
  <c r="O1687" i="4"/>
  <c r="O1499" i="4"/>
  <c r="O274" i="4"/>
  <c r="O1975" i="4"/>
  <c r="O1824" i="4"/>
  <c r="O1686" i="4"/>
  <c r="O1482" i="4"/>
  <c r="O1035" i="4"/>
  <c r="O771" i="4"/>
  <c r="O75" i="4"/>
  <c r="O1952" i="4"/>
  <c r="O1727" i="4"/>
  <c r="O1664" i="4"/>
  <c r="O1552" i="4"/>
  <c r="O1376" i="4"/>
  <c r="O1284" i="4"/>
  <c r="O1147" i="4"/>
  <c r="O1031" i="4"/>
  <c r="O902" i="4"/>
  <c r="O492" i="4"/>
  <c r="O227" i="4"/>
  <c r="O50" i="4"/>
  <c r="O1851" i="4"/>
  <c r="O1914" i="4"/>
  <c r="O1758" i="4"/>
  <c r="O1319" i="4"/>
  <c r="O1944" i="4"/>
  <c r="O1788" i="4"/>
  <c r="O1726" i="4"/>
  <c r="O1660" i="4"/>
  <c r="O1548" i="4"/>
  <c r="O1458" i="4"/>
  <c r="O1368" i="4"/>
  <c r="O1282" i="4"/>
  <c r="O1143" i="4"/>
  <c r="O875" i="4"/>
  <c r="O758" i="4"/>
  <c r="O608" i="4"/>
  <c r="O490" i="4"/>
  <c r="O356" i="4"/>
  <c r="O226" i="4"/>
  <c r="O670" i="4"/>
  <c r="O1943" i="4"/>
  <c r="O1878" i="4"/>
  <c r="O1724" i="4"/>
  <c r="O1656" i="4"/>
  <c r="O1544" i="4"/>
  <c r="O1440" i="4"/>
  <c r="O1271" i="4"/>
  <c r="O1026" i="4"/>
  <c r="O488" i="4"/>
  <c r="O132" i="4"/>
  <c r="O1872" i="4"/>
  <c r="O1810" i="4"/>
  <c r="O1712" i="4"/>
  <c r="O1680" i="4"/>
  <c r="O1643" i="4"/>
  <c r="O1568" i="4"/>
  <c r="O1498" i="4"/>
  <c r="O1463" i="4"/>
  <c r="O1424" i="4"/>
  <c r="O1392" i="4"/>
  <c r="O1354" i="4"/>
  <c r="O1315" i="4"/>
  <c r="O1270" i="4"/>
  <c r="O1223" i="4"/>
  <c r="O1064" i="4"/>
  <c r="O932" i="4"/>
  <c r="O876" i="4"/>
  <c r="O516" i="4"/>
  <c r="O463" i="4"/>
  <c r="O332" i="4"/>
  <c r="O264" i="4"/>
  <c r="O195" i="4"/>
  <c r="O1784" i="4"/>
  <c r="O1816" i="4"/>
  <c r="O1684" i="4"/>
  <c r="O272" i="4"/>
  <c r="O1964" i="4"/>
  <c r="O1123" i="4"/>
  <c r="O1963" i="4"/>
  <c r="O1930" i="4"/>
  <c r="O1895" i="4"/>
  <c r="O1867" i="4"/>
  <c r="O1840" i="4"/>
  <c r="O1804" i="4"/>
  <c r="O1772" i="4"/>
  <c r="O1708" i="4"/>
  <c r="O1672" i="4"/>
  <c r="O1640" i="4"/>
  <c r="O1524" i="4"/>
  <c r="O1492" i="4"/>
  <c r="O1456" i="4"/>
  <c r="O1422" i="4"/>
  <c r="O1344" i="4"/>
  <c r="O1306" i="4"/>
  <c r="O1267" i="4"/>
  <c r="O1220" i="4"/>
  <c r="O1054" i="4"/>
  <c r="O996" i="4"/>
  <c r="O806" i="4"/>
  <c r="O756" i="4"/>
  <c r="O694" i="4"/>
  <c r="O575" i="4"/>
  <c r="O392" i="4"/>
  <c r="O324" i="4"/>
  <c r="O252" i="4"/>
  <c r="O108" i="4"/>
  <c r="O32" i="4"/>
  <c r="O1752" i="4"/>
  <c r="O1652" i="4"/>
  <c r="O828" i="4"/>
  <c r="O716" i="4"/>
  <c r="O212" i="4"/>
  <c r="O1572" i="4"/>
  <c r="O888" i="4"/>
  <c r="O464" i="4"/>
  <c r="O1931" i="4"/>
  <c r="O1607" i="4"/>
  <c r="O576" i="4"/>
  <c r="O1991" i="4"/>
  <c r="O1962" i="4"/>
  <c r="O1894" i="4"/>
  <c r="O1836" i="4"/>
  <c r="O1800" i="4"/>
  <c r="O1770" i="4"/>
  <c r="O1736" i="4"/>
  <c r="O1668" i="4"/>
  <c r="O1600" i="4"/>
  <c r="O1564" i="4"/>
  <c r="O1523" i="4"/>
  <c r="O1486" i="4"/>
  <c r="O1452" i="4"/>
  <c r="O1380" i="4"/>
  <c r="O1304" i="4"/>
  <c r="O1167" i="4"/>
  <c r="O1111" i="4"/>
  <c r="O1052" i="4"/>
  <c r="O924" i="4"/>
  <c r="O862" i="4"/>
  <c r="O804" i="4"/>
  <c r="O680" i="4"/>
  <c r="O620" i="4"/>
  <c r="O372" i="4"/>
  <c r="O320" i="4"/>
  <c r="O178" i="4"/>
  <c r="O1236" i="4"/>
  <c r="O1716" i="4"/>
  <c r="O1616" i="4"/>
  <c r="O948" i="4"/>
  <c r="O824" i="4"/>
  <c r="O404" i="4"/>
  <c r="O1076" i="4"/>
  <c r="O128" i="4"/>
  <c r="O1990" i="4"/>
  <c r="O1927" i="4"/>
  <c r="O1892" i="4"/>
  <c r="O1864" i="4"/>
  <c r="O1798" i="4"/>
  <c r="O1768" i="4"/>
  <c r="O1732" i="4"/>
  <c r="O1700" i="4"/>
  <c r="O1667" i="4"/>
  <c r="O1636" i="4"/>
  <c r="O1596" i="4"/>
  <c r="O1558" i="4"/>
  <c r="O1522" i="4"/>
  <c r="O1484" i="4"/>
  <c r="O1414" i="4"/>
  <c r="O1338" i="4"/>
  <c r="O1296" i="4"/>
  <c r="O1258" i="4"/>
  <c r="O1210" i="4"/>
  <c r="O1166" i="4"/>
  <c r="O1110" i="4"/>
  <c r="O990" i="4"/>
  <c r="O860" i="4"/>
  <c r="O792" i="4"/>
  <c r="O742" i="4"/>
  <c r="O672" i="4"/>
  <c r="O612" i="4"/>
  <c r="O562" i="4"/>
  <c r="O504" i="4"/>
  <c r="O442" i="4"/>
  <c r="O303" i="4"/>
  <c r="O235" i="4"/>
  <c r="O96" i="4"/>
  <c r="O20" i="4"/>
  <c r="O1880" i="4"/>
  <c r="O284" i="4"/>
  <c r="O1580" i="4"/>
  <c r="O1428" i="4"/>
  <c r="O1084" i="4"/>
  <c r="O1644" i="4"/>
  <c r="O1464" i="4"/>
  <c r="O1396" i="4"/>
  <c r="O1316" i="4"/>
  <c r="O528" i="4"/>
  <c r="O1740" i="4"/>
  <c r="O1496" i="4"/>
  <c r="O1423" i="4"/>
  <c r="O931" i="4"/>
  <c r="O1986" i="4"/>
  <c r="O1954" i="4"/>
  <c r="O1926" i="4"/>
  <c r="O1890" i="4"/>
  <c r="O1859" i="4"/>
  <c r="O1830" i="4"/>
  <c r="O1728" i="4"/>
  <c r="O1698" i="4"/>
  <c r="O1666" i="4"/>
  <c r="O1592" i="4"/>
  <c r="O1556" i="4"/>
  <c r="O1520" i="4"/>
  <c r="O1444" i="4"/>
  <c r="O1412" i="4"/>
  <c r="O1332" i="4"/>
  <c r="O1291" i="4"/>
  <c r="O1208" i="4"/>
  <c r="O1162" i="4"/>
  <c r="O1108" i="4"/>
  <c r="O1048" i="4"/>
  <c r="O974" i="4"/>
  <c r="O920" i="4"/>
  <c r="O852" i="4"/>
  <c r="O735" i="4"/>
  <c r="O611" i="4"/>
  <c r="O560" i="4"/>
  <c r="O370" i="4"/>
  <c r="O302" i="4"/>
  <c r="O158" i="4"/>
  <c r="O3" i="4"/>
  <c r="H1969" i="4"/>
  <c r="O1969" i="4"/>
  <c r="H1913" i="4"/>
  <c r="O1913" i="4"/>
  <c r="H1889" i="4"/>
  <c r="O1889" i="4"/>
  <c r="H1837" i="4"/>
  <c r="O1837" i="4"/>
  <c r="H1813" i="4"/>
  <c r="O1813" i="4"/>
  <c r="H1801" i="4"/>
  <c r="O1801" i="4"/>
  <c r="H1785" i="4"/>
  <c r="O1785" i="4"/>
  <c r="H1721" i="4"/>
  <c r="O1721" i="4"/>
  <c r="H1697" i="4"/>
  <c r="O1697" i="4"/>
  <c r="H1557" i="4"/>
  <c r="O1557" i="4"/>
  <c r="H1445" i="4"/>
  <c r="O1445" i="4"/>
  <c r="H1369" i="4"/>
  <c r="O1369" i="4"/>
  <c r="H1245" i="4"/>
  <c r="O1245" i="4"/>
  <c r="H1153" i="4"/>
  <c r="O1153" i="4"/>
  <c r="H1137" i="4"/>
  <c r="O1137" i="4"/>
  <c r="H1117" i="4"/>
  <c r="O1117" i="4"/>
  <c r="H1097" i="4"/>
  <c r="O1097" i="4"/>
  <c r="H1061" i="4"/>
  <c r="O1061" i="4"/>
  <c r="H909" i="4"/>
  <c r="O909" i="4"/>
  <c r="H749" i="4"/>
  <c r="O749" i="4"/>
  <c r="H145" i="4"/>
  <c r="O145" i="4"/>
  <c r="H1961" i="4"/>
  <c r="O1961" i="4"/>
  <c r="H1849" i="4"/>
  <c r="O1849" i="4"/>
  <c r="H1533" i="4"/>
  <c r="O1533" i="4"/>
  <c r="H1421" i="4"/>
  <c r="O1421" i="4"/>
  <c r="H1405" i="4"/>
  <c r="O1405" i="4"/>
  <c r="H1389" i="4"/>
  <c r="O1389" i="4"/>
  <c r="H1373" i="4"/>
  <c r="O1373" i="4"/>
  <c r="H1353" i="4"/>
  <c r="O1353" i="4"/>
  <c r="H1293" i="4"/>
  <c r="O1293" i="4"/>
  <c r="H1157" i="4"/>
  <c r="O1157" i="4"/>
  <c r="H1101" i="4"/>
  <c r="O1101" i="4"/>
  <c r="H1073" i="4"/>
  <c r="O1073" i="4"/>
  <c r="H953" i="4"/>
  <c r="O953" i="4"/>
  <c r="H821" i="4"/>
  <c r="O821" i="4"/>
  <c r="H269" i="4"/>
  <c r="O269" i="4"/>
  <c r="O1945" i="4"/>
  <c r="O1385" i="4"/>
  <c r="O677" i="4"/>
  <c r="H1981" i="4"/>
  <c r="O1981" i="4"/>
  <c r="H1957" i="4"/>
  <c r="O1957" i="4"/>
  <c r="H1941" i="4"/>
  <c r="O1941" i="4"/>
  <c r="H1921" i="4"/>
  <c r="O1921" i="4"/>
  <c r="H1861" i="4"/>
  <c r="O1861" i="4"/>
  <c r="H1841" i="4"/>
  <c r="O1841" i="4"/>
  <c r="H1825" i="4"/>
  <c r="O1825" i="4"/>
  <c r="H1805" i="4"/>
  <c r="O1805" i="4"/>
  <c r="H1745" i="4"/>
  <c r="O1745" i="4"/>
  <c r="H1613" i="4"/>
  <c r="O1613" i="4"/>
  <c r="H1501" i="4"/>
  <c r="O1501" i="4"/>
  <c r="H1477" i="4"/>
  <c r="O1477" i="4"/>
  <c r="H1465" i="4"/>
  <c r="O1465" i="4"/>
  <c r="H1453" i="4"/>
  <c r="O1453" i="4"/>
  <c r="H1429" i="4"/>
  <c r="O1429" i="4"/>
  <c r="H1417" i="4"/>
  <c r="O1417" i="4"/>
  <c r="H1393" i="4"/>
  <c r="O1393" i="4"/>
  <c r="H1381" i="4"/>
  <c r="O1381" i="4"/>
  <c r="H1357" i="4"/>
  <c r="O1357" i="4"/>
  <c r="H1337" i="4"/>
  <c r="O1337" i="4"/>
  <c r="H1185" i="4"/>
  <c r="O1185" i="4"/>
  <c r="H1161" i="4"/>
  <c r="O1161" i="4"/>
  <c r="H1141" i="4"/>
  <c r="O1141" i="4"/>
  <c r="H1005" i="4"/>
  <c r="O1005" i="4"/>
  <c r="H893" i="4"/>
  <c r="O893" i="4"/>
  <c r="H837" i="4"/>
  <c r="O837" i="4"/>
  <c r="H701" i="4"/>
  <c r="O701" i="4"/>
  <c r="H121" i="4"/>
  <c r="O121" i="4"/>
  <c r="O1949" i="4"/>
  <c r="O1449" i="4"/>
  <c r="H1933" i="4"/>
  <c r="O1933" i="4"/>
  <c r="H1665" i="4"/>
  <c r="O1665" i="4"/>
  <c r="H1577" i="4"/>
  <c r="O1577" i="4"/>
  <c r="H1529" i="4"/>
  <c r="O1529" i="4"/>
  <c r="H1497" i="4"/>
  <c r="O1497" i="4"/>
  <c r="H1341" i="4"/>
  <c r="O1341" i="4"/>
  <c r="H1221" i="4"/>
  <c r="O1221" i="4"/>
  <c r="H1169" i="4"/>
  <c r="O1169" i="4"/>
  <c r="H1017" i="4"/>
  <c r="O1017" i="4"/>
  <c r="H961" i="4"/>
  <c r="O961" i="4"/>
  <c r="H713" i="4"/>
  <c r="O713" i="4"/>
  <c r="O1225" i="4"/>
  <c r="H2001" i="4"/>
  <c r="O2001" i="4"/>
  <c r="H1985" i="4"/>
  <c r="O1985" i="4"/>
  <c r="H1977" i="4"/>
  <c r="O1977" i="4"/>
  <c r="H1965" i="4"/>
  <c r="O1965" i="4"/>
  <c r="H1929" i="4"/>
  <c r="O1929" i="4"/>
  <c r="H1885" i="4"/>
  <c r="O1885" i="4"/>
  <c r="H1845" i="4"/>
  <c r="O1845" i="4"/>
  <c r="H1781" i="4"/>
  <c r="O1781" i="4"/>
  <c r="H1685" i="4"/>
  <c r="O1685" i="4"/>
  <c r="H1681" i="4"/>
  <c r="O1681" i="4"/>
  <c r="H1661" i="4"/>
  <c r="O1661" i="4"/>
  <c r="H1645" i="4"/>
  <c r="O1645" i="4"/>
  <c r="H1629" i="4"/>
  <c r="O1629" i="4"/>
  <c r="H1593" i="4"/>
  <c r="O1593" i="4"/>
  <c r="H1553" i="4"/>
  <c r="O1553" i="4"/>
  <c r="H1541" i="4"/>
  <c r="O1541" i="4"/>
  <c r="H1481" i="4"/>
  <c r="O1481" i="4"/>
  <c r="H1433" i="4"/>
  <c r="O1433" i="4"/>
  <c r="H1333" i="4"/>
  <c r="O1333" i="4"/>
  <c r="H1329" i="4"/>
  <c r="O1329" i="4"/>
  <c r="H1321" i="4"/>
  <c r="O1321" i="4"/>
  <c r="H1309" i="4"/>
  <c r="O1309" i="4"/>
  <c r="H1281" i="4"/>
  <c r="O1281" i="4"/>
  <c r="H1257" i="4"/>
  <c r="O1257" i="4"/>
  <c r="H1213" i="4"/>
  <c r="O1213" i="4"/>
  <c r="H1133" i="4"/>
  <c r="O1133" i="4"/>
  <c r="H1077" i="4"/>
  <c r="O1077" i="4"/>
  <c r="H993" i="4"/>
  <c r="O993" i="4"/>
  <c r="H969" i="4"/>
  <c r="O969" i="4"/>
  <c r="H957" i="4"/>
  <c r="O957" i="4"/>
  <c r="H949" i="4"/>
  <c r="O949" i="4"/>
  <c r="H933" i="4"/>
  <c r="O933" i="4"/>
  <c r="H897" i="4"/>
  <c r="O897" i="4"/>
  <c r="H885" i="4"/>
  <c r="O885" i="4"/>
  <c r="H881" i="4"/>
  <c r="O881" i="4"/>
  <c r="H873" i="4"/>
  <c r="O873" i="4"/>
  <c r="H865" i="4"/>
  <c r="O865" i="4"/>
  <c r="H845" i="4"/>
  <c r="O845" i="4"/>
  <c r="H781" i="4"/>
  <c r="O781" i="4"/>
  <c r="H773" i="4"/>
  <c r="O773" i="4"/>
  <c r="H765" i="4"/>
  <c r="O765" i="4"/>
  <c r="H757" i="4"/>
  <c r="O757" i="4"/>
  <c r="H685" i="4"/>
  <c r="O685" i="4"/>
  <c r="H681" i="4"/>
  <c r="O681" i="4"/>
  <c r="H665" i="4"/>
  <c r="O665" i="4"/>
  <c r="H661" i="4"/>
  <c r="O661" i="4"/>
  <c r="H657" i="4"/>
  <c r="O657" i="4"/>
  <c r="H649" i="4"/>
  <c r="O649" i="4"/>
  <c r="H641" i="4"/>
  <c r="O641" i="4"/>
  <c r="H629" i="4"/>
  <c r="O629" i="4"/>
  <c r="H625" i="4"/>
  <c r="O625" i="4"/>
  <c r="H617" i="4"/>
  <c r="O617" i="4"/>
  <c r="H613" i="4"/>
  <c r="O613" i="4"/>
  <c r="H593" i="4"/>
  <c r="O593" i="4"/>
  <c r="H589" i="4"/>
  <c r="O589" i="4"/>
  <c r="H585" i="4"/>
  <c r="O585" i="4"/>
  <c r="H569" i="4"/>
  <c r="O569" i="4"/>
  <c r="H561" i="4"/>
  <c r="O561" i="4"/>
  <c r="H553" i="4"/>
  <c r="O553" i="4"/>
  <c r="H549" i="4"/>
  <c r="O549" i="4"/>
  <c r="H505" i="4"/>
  <c r="O505" i="4"/>
  <c r="H497" i="4"/>
  <c r="O497" i="4"/>
  <c r="H493" i="4"/>
  <c r="O493" i="4"/>
  <c r="H489" i="4"/>
  <c r="O489" i="4"/>
  <c r="H469" i="4"/>
  <c r="O469" i="4"/>
  <c r="H461" i="4"/>
  <c r="O461" i="4"/>
  <c r="H453" i="4"/>
  <c r="O453" i="4"/>
  <c r="H441" i="4"/>
  <c r="O441" i="4"/>
  <c r="H433" i="4"/>
  <c r="O433" i="4"/>
  <c r="H385" i="4"/>
  <c r="O385" i="4"/>
  <c r="H377" i="4"/>
  <c r="O377" i="4"/>
  <c r="H369" i="4"/>
  <c r="O369" i="4"/>
  <c r="H365" i="4"/>
  <c r="O365" i="4"/>
  <c r="H361" i="4"/>
  <c r="O361" i="4"/>
  <c r="H353" i="4"/>
  <c r="O353" i="4"/>
  <c r="H345" i="4"/>
  <c r="O345" i="4"/>
  <c r="H337" i="4"/>
  <c r="O337" i="4"/>
  <c r="H333" i="4"/>
  <c r="O333" i="4"/>
  <c r="H329" i="4"/>
  <c r="O329" i="4"/>
  <c r="H321" i="4"/>
  <c r="O321" i="4"/>
  <c r="H317" i="4"/>
  <c r="O317" i="4"/>
  <c r="H309" i="4"/>
  <c r="O309" i="4"/>
  <c r="H281" i="4"/>
  <c r="O281" i="4"/>
  <c r="H273" i="4"/>
  <c r="O273" i="4"/>
  <c r="H265" i="4"/>
  <c r="O265" i="4"/>
  <c r="H253" i="4"/>
  <c r="O253" i="4"/>
  <c r="H245" i="4"/>
  <c r="O245" i="4"/>
  <c r="H173" i="4"/>
  <c r="O173" i="4"/>
  <c r="H165" i="4"/>
  <c r="O165" i="4"/>
  <c r="H161" i="4"/>
  <c r="O161" i="4"/>
  <c r="H137" i="4"/>
  <c r="O137" i="4"/>
  <c r="H125" i="4"/>
  <c r="O125" i="4"/>
  <c r="H101" i="4"/>
  <c r="O101" i="4"/>
  <c r="H81" i="4"/>
  <c r="O81" i="4"/>
  <c r="H65" i="4"/>
  <c r="O65" i="4"/>
  <c r="H53" i="4"/>
  <c r="O53" i="4"/>
  <c r="H49" i="4"/>
  <c r="O49" i="4"/>
  <c r="H41" i="4"/>
  <c r="O41" i="4"/>
  <c r="H25" i="4"/>
  <c r="O25" i="4"/>
  <c r="H21" i="4"/>
  <c r="O21" i="4"/>
  <c r="H17" i="4"/>
  <c r="O17" i="4"/>
  <c r="H13" i="4"/>
  <c r="O13" i="4"/>
  <c r="H9" i="4"/>
  <c r="O9" i="4"/>
  <c r="O1365" i="4"/>
  <c r="O1249" i="4"/>
  <c r="O1809" i="4"/>
  <c r="O1149" i="4"/>
  <c r="O577" i="4"/>
  <c r="O1997" i="4"/>
  <c r="O1297" i="4"/>
  <c r="O1993" i="4"/>
  <c r="O1525" i="4"/>
  <c r="H1925" i="4"/>
  <c r="O1925" i="4"/>
  <c r="H1893" i="4"/>
  <c r="O1893" i="4"/>
  <c r="H1877" i="4"/>
  <c r="O1877" i="4"/>
  <c r="H1857" i="4"/>
  <c r="O1857" i="4"/>
  <c r="H1753" i="4"/>
  <c r="O1753" i="4"/>
  <c r="H1749" i="4"/>
  <c r="O1749" i="4"/>
  <c r="H1733" i="4"/>
  <c r="O1733" i="4"/>
  <c r="H1717" i="4"/>
  <c r="O1717" i="4"/>
  <c r="H1701" i="4"/>
  <c r="O1701" i="4"/>
  <c r="H1625" i="4"/>
  <c r="O1625" i="4"/>
  <c r="H1589" i="4"/>
  <c r="O1589" i="4"/>
  <c r="H1537" i="4"/>
  <c r="O1537" i="4"/>
  <c r="H1517" i="4"/>
  <c r="O1517" i="4"/>
  <c r="H1233" i="4"/>
  <c r="O1233" i="4"/>
  <c r="H1177" i="4"/>
  <c r="O1177" i="4"/>
  <c r="H1113" i="4"/>
  <c r="O1113" i="4"/>
  <c r="H1105" i="4"/>
  <c r="O1105" i="4"/>
  <c r="H1085" i="4"/>
  <c r="O1085" i="4"/>
  <c r="H1057" i="4"/>
  <c r="O1057" i="4"/>
  <c r="H1045" i="4"/>
  <c r="O1045" i="4"/>
  <c r="H1041" i="4"/>
  <c r="O1041" i="4"/>
  <c r="H1025" i="4"/>
  <c r="O1025" i="4"/>
  <c r="H965" i="4"/>
  <c r="O965" i="4"/>
  <c r="H913" i="4"/>
  <c r="O913" i="4"/>
  <c r="H889" i="4"/>
  <c r="O889" i="4"/>
  <c r="H869" i="4"/>
  <c r="O869" i="4"/>
  <c r="H861" i="4"/>
  <c r="O861" i="4"/>
  <c r="H853" i="4"/>
  <c r="O853" i="4"/>
  <c r="H833" i="4"/>
  <c r="O833" i="4"/>
  <c r="H825" i="4"/>
  <c r="O825" i="4"/>
  <c r="H817" i="4"/>
  <c r="O817" i="4"/>
  <c r="H809" i="4"/>
  <c r="O809" i="4"/>
  <c r="H797" i="4"/>
  <c r="O797" i="4"/>
  <c r="H793" i="4"/>
  <c r="O793" i="4"/>
  <c r="H785" i="4"/>
  <c r="O785" i="4"/>
  <c r="H777" i="4"/>
  <c r="O777" i="4"/>
  <c r="H769" i="4"/>
  <c r="O769" i="4"/>
  <c r="H761" i="4"/>
  <c r="O761" i="4"/>
  <c r="H753" i="4"/>
  <c r="O753" i="4"/>
  <c r="H737" i="4"/>
  <c r="O737" i="4"/>
  <c r="H725" i="4"/>
  <c r="O725" i="4"/>
  <c r="H717" i="4"/>
  <c r="O717" i="4"/>
  <c r="H669" i="4"/>
  <c r="O669" i="4"/>
  <c r="H637" i="4"/>
  <c r="O637" i="4"/>
  <c r="H605" i="4"/>
  <c r="O605" i="4"/>
  <c r="H597" i="4"/>
  <c r="O597" i="4"/>
  <c r="H565" i="4"/>
  <c r="O565" i="4"/>
  <c r="H557" i="4"/>
  <c r="O557" i="4"/>
  <c r="H541" i="4"/>
  <c r="O541" i="4"/>
  <c r="H533" i="4"/>
  <c r="O533" i="4"/>
  <c r="H529" i="4"/>
  <c r="O529" i="4"/>
  <c r="H525" i="4"/>
  <c r="O525" i="4"/>
  <c r="H517" i="4"/>
  <c r="O517" i="4"/>
  <c r="H513" i="4"/>
  <c r="O513" i="4"/>
  <c r="H501" i="4"/>
  <c r="O501" i="4"/>
  <c r="H465" i="4"/>
  <c r="O465" i="4"/>
  <c r="H457" i="4"/>
  <c r="O457" i="4"/>
  <c r="H429" i="4"/>
  <c r="O429" i="4"/>
  <c r="H425" i="4"/>
  <c r="O425" i="4"/>
  <c r="H417" i="4"/>
  <c r="O417" i="4"/>
  <c r="H413" i="4"/>
  <c r="O413" i="4"/>
  <c r="H389" i="4"/>
  <c r="O389" i="4"/>
  <c r="H381" i="4"/>
  <c r="O381" i="4"/>
  <c r="H349" i="4"/>
  <c r="O349" i="4"/>
  <c r="H341" i="4"/>
  <c r="O341" i="4"/>
  <c r="H301" i="4"/>
  <c r="O301" i="4"/>
  <c r="H297" i="4"/>
  <c r="O297" i="4"/>
  <c r="H277" i="4"/>
  <c r="O277" i="4"/>
  <c r="H241" i="4"/>
  <c r="O241" i="4"/>
  <c r="H237" i="4"/>
  <c r="O237" i="4"/>
  <c r="H229" i="4"/>
  <c r="O229" i="4"/>
  <c r="H225" i="4"/>
  <c r="O225" i="4"/>
  <c r="H217" i="4"/>
  <c r="O217" i="4"/>
  <c r="H197" i="4"/>
  <c r="O197" i="4"/>
  <c r="H185" i="4"/>
  <c r="O185" i="4"/>
  <c r="H177" i="4"/>
  <c r="O177" i="4"/>
  <c r="H169" i="4"/>
  <c r="O169" i="4"/>
  <c r="H153" i="4"/>
  <c r="O153" i="4"/>
  <c r="H141" i="4"/>
  <c r="O141" i="4"/>
  <c r="H133" i="4"/>
  <c r="O133" i="4"/>
  <c r="H117" i="4"/>
  <c r="O117" i="4"/>
  <c r="O1253" i="4"/>
  <c r="H1995" i="4"/>
  <c r="O1995" i="4"/>
  <c r="H1971" i="4"/>
  <c r="O1971" i="4"/>
  <c r="H1959" i="4"/>
  <c r="O1959" i="4"/>
  <c r="H1935" i="4"/>
  <c r="O1935" i="4"/>
  <c r="H1887" i="4"/>
  <c r="O1887" i="4"/>
  <c r="H1755" i="4"/>
  <c r="O1755" i="4"/>
  <c r="H1747" i="4"/>
  <c r="O1747" i="4"/>
  <c r="H1743" i="4"/>
  <c r="O1743" i="4"/>
  <c r="H1707" i="4"/>
  <c r="O1707" i="4"/>
  <c r="H1695" i="4"/>
  <c r="O1695" i="4"/>
  <c r="H1671" i="4"/>
  <c r="O1671" i="4"/>
  <c r="H1647" i="4"/>
  <c r="O1647" i="4"/>
  <c r="H1635" i="4"/>
  <c r="O1635" i="4"/>
  <c r="H1631" i="4"/>
  <c r="O1631" i="4"/>
  <c r="H1619" i="4"/>
  <c r="O1619" i="4"/>
  <c r="H1611" i="4"/>
  <c r="O1611" i="4"/>
  <c r="H1575" i="4"/>
  <c r="O1575" i="4"/>
  <c r="H1563" i="4"/>
  <c r="O1563" i="4"/>
  <c r="H1455" i="4"/>
  <c r="O1455" i="4"/>
  <c r="H1431" i="4"/>
  <c r="O1431" i="4"/>
  <c r="H1407" i="4"/>
  <c r="O1407" i="4"/>
  <c r="H1403" i="4"/>
  <c r="O1403" i="4"/>
  <c r="H1375" i="4"/>
  <c r="O1375" i="4"/>
  <c r="H1359" i="4"/>
  <c r="O1359" i="4"/>
  <c r="H1347" i="4"/>
  <c r="O1347" i="4"/>
  <c r="H1295" i="4"/>
  <c r="O1295" i="4"/>
  <c r="H1287" i="4"/>
  <c r="O1287" i="4"/>
  <c r="H1263" i="4"/>
  <c r="O1263" i="4"/>
  <c r="H1247" i="4"/>
  <c r="O1247" i="4"/>
  <c r="H1227" i="4"/>
  <c r="O1227" i="4"/>
  <c r="H1195" i="4"/>
  <c r="O1195" i="4"/>
  <c r="H1179" i="4"/>
  <c r="O1179" i="4"/>
  <c r="H1131" i="4"/>
  <c r="O1131" i="4"/>
  <c r="H1119" i="4"/>
  <c r="O1119" i="4"/>
  <c r="H1043" i="4"/>
  <c r="O1043" i="4"/>
  <c r="H1003" i="4"/>
  <c r="O1003" i="4"/>
  <c r="H943" i="4"/>
  <c r="O943" i="4"/>
  <c r="H935" i="4"/>
  <c r="O935" i="4"/>
  <c r="H919" i="4"/>
  <c r="O919" i="4"/>
  <c r="H911" i="4"/>
  <c r="O911" i="4"/>
  <c r="H899" i="4"/>
  <c r="O899" i="4"/>
  <c r="H815" i="4"/>
  <c r="O815" i="4"/>
  <c r="H795" i="4"/>
  <c r="O795" i="4"/>
  <c r="H759" i="4"/>
  <c r="O759" i="4"/>
  <c r="H751" i="4"/>
  <c r="O751" i="4"/>
  <c r="H727" i="4"/>
  <c r="O727" i="4"/>
  <c r="H711" i="4"/>
  <c r="O711" i="4"/>
  <c r="H675" i="4"/>
  <c r="O675" i="4"/>
  <c r="H663" i="4"/>
  <c r="O663" i="4"/>
  <c r="H651" i="4"/>
  <c r="O651" i="4"/>
  <c r="H643" i="4"/>
  <c r="O643" i="4"/>
  <c r="H615" i="4"/>
  <c r="O615" i="4"/>
  <c r="H603" i="4"/>
  <c r="O603" i="4"/>
  <c r="H547" i="4"/>
  <c r="O547" i="4"/>
  <c r="H519" i="4"/>
  <c r="O519" i="4"/>
  <c r="H507" i="4"/>
  <c r="O507" i="4"/>
  <c r="H415" i="4"/>
  <c r="O415" i="4"/>
  <c r="H399" i="4"/>
  <c r="O399" i="4"/>
  <c r="H367" i="4"/>
  <c r="O367" i="4"/>
  <c r="H331" i="4"/>
  <c r="O331" i="4"/>
  <c r="H255" i="4"/>
  <c r="O255" i="4"/>
  <c r="H215" i="4"/>
  <c r="O215" i="4"/>
  <c r="H199" i="4"/>
  <c r="O199" i="4"/>
  <c r="H191" i="4"/>
  <c r="O191" i="4"/>
  <c r="H167" i="4"/>
  <c r="O167" i="4"/>
  <c r="H123" i="4"/>
  <c r="O123" i="4"/>
  <c r="H71" i="4"/>
  <c r="O71" i="4"/>
  <c r="H63" i="4"/>
  <c r="O63" i="4"/>
  <c r="H43" i="4"/>
  <c r="O43" i="4"/>
  <c r="H31" i="4"/>
  <c r="O31" i="4"/>
  <c r="H11" i="4"/>
  <c r="O11" i="4"/>
  <c r="O1639" i="4"/>
  <c r="O1107" i="4"/>
  <c r="O1075" i="4"/>
  <c r="O99" i="4"/>
  <c r="O1871" i="4"/>
  <c r="O1855" i="4"/>
  <c r="O1235" i="4"/>
  <c r="O887" i="4"/>
  <c r="O855" i="4"/>
  <c r="O323" i="4"/>
  <c r="H1994" i="4"/>
  <c r="O1994" i="4"/>
  <c r="H1982" i="4"/>
  <c r="O1982" i="4"/>
  <c r="H1958" i="4"/>
  <c r="O1958" i="4"/>
  <c r="H1946" i="4"/>
  <c r="O1946" i="4"/>
  <c r="H1910" i="4"/>
  <c r="O1910" i="4"/>
  <c r="H1886" i="4"/>
  <c r="O1886" i="4"/>
  <c r="H1874" i="4"/>
  <c r="O1874" i="4"/>
  <c r="H1826" i="4"/>
  <c r="O1826" i="4"/>
  <c r="H1794" i="4"/>
  <c r="O1794" i="4"/>
  <c r="H1778" i="4"/>
  <c r="O1778" i="4"/>
  <c r="H1742" i="4"/>
  <c r="O1742" i="4"/>
  <c r="H1734" i="4"/>
  <c r="O1734" i="4"/>
  <c r="H1718" i="4"/>
  <c r="O1718" i="4"/>
  <c r="H1670" i="4"/>
  <c r="O1670" i="4"/>
  <c r="H1662" i="4"/>
  <c r="O1662" i="4"/>
  <c r="H1646" i="4"/>
  <c r="O1646" i="4"/>
  <c r="H1574" i="4"/>
  <c r="O1574" i="4"/>
  <c r="H1550" i="4"/>
  <c r="O1550" i="4"/>
  <c r="H1546" i="4"/>
  <c r="O1546" i="4"/>
  <c r="H1538" i="4"/>
  <c r="O1538" i="4"/>
  <c r="H1514" i="4"/>
  <c r="O1514" i="4"/>
  <c r="H1506" i="4"/>
  <c r="O1506" i="4"/>
  <c r="H1502" i="4"/>
  <c r="O1502" i="4"/>
  <c r="H1478" i="4"/>
  <c r="O1478" i="4"/>
  <c r="H1454" i="4"/>
  <c r="O1454" i="4"/>
  <c r="H1446" i="4"/>
  <c r="O1446" i="4"/>
  <c r="H1442" i="4"/>
  <c r="O1442" i="4"/>
  <c r="H1434" i="4"/>
  <c r="O1434" i="4"/>
  <c r="H1418" i="4"/>
  <c r="O1418" i="4"/>
  <c r="H1402" i="4"/>
  <c r="O1402" i="4"/>
  <c r="H1394" i="4"/>
  <c r="O1394" i="4"/>
  <c r="H1390" i="4"/>
  <c r="O1390" i="4"/>
  <c r="H1382" i="4"/>
  <c r="O1382" i="4"/>
  <c r="H1374" i="4"/>
  <c r="O1374" i="4"/>
  <c r="H1358" i="4"/>
  <c r="O1358" i="4"/>
  <c r="H1342" i="4"/>
  <c r="O1342" i="4"/>
  <c r="H1294" i="4"/>
  <c r="O1294" i="4"/>
  <c r="H1278" i="4"/>
  <c r="O1278" i="4"/>
  <c r="H1274" i="4"/>
  <c r="O1274" i="4"/>
  <c r="H1262" i="4"/>
  <c r="O1262" i="4"/>
  <c r="H1250" i="4"/>
  <c r="O1250" i="4"/>
  <c r="H1246" i="4"/>
  <c r="O1246" i="4"/>
  <c r="H1226" i="4"/>
  <c r="O1226" i="4"/>
  <c r="H1214" i="4"/>
  <c r="O1214" i="4"/>
  <c r="H1202" i="4"/>
  <c r="O1202" i="4"/>
  <c r="H1194" i="4"/>
  <c r="O1194" i="4"/>
  <c r="H1190" i="4"/>
  <c r="O1190" i="4"/>
  <c r="H1186" i="4"/>
  <c r="O1186" i="4"/>
  <c r="H1174" i="4"/>
  <c r="O1174" i="4"/>
  <c r="H1146" i="4"/>
  <c r="O1146" i="4"/>
  <c r="H1118" i="4"/>
  <c r="O1118" i="4"/>
  <c r="H1114" i="4"/>
  <c r="O1114" i="4"/>
  <c r="H1102" i="4"/>
  <c r="O1102" i="4"/>
  <c r="H1098" i="4"/>
  <c r="O1098" i="4"/>
  <c r="H1086" i="4"/>
  <c r="O1086" i="4"/>
  <c r="H1074" i="4"/>
  <c r="O1074" i="4"/>
  <c r="H1062" i="4"/>
  <c r="O1062" i="4"/>
  <c r="H1058" i="4"/>
  <c r="O1058" i="4"/>
  <c r="H1046" i="4"/>
  <c r="O1046" i="4"/>
  <c r="H1042" i="4"/>
  <c r="O1042" i="4"/>
  <c r="H1022" i="4"/>
  <c r="O1022" i="4"/>
  <c r="H1014" i="4"/>
  <c r="O1014" i="4"/>
  <c r="H998" i="4"/>
  <c r="O998" i="4"/>
  <c r="H986" i="4"/>
  <c r="O986" i="4"/>
  <c r="H982" i="4"/>
  <c r="O982" i="4"/>
  <c r="H970" i="4"/>
  <c r="O970" i="4"/>
  <c r="H962" i="4"/>
  <c r="O962" i="4"/>
  <c r="H954" i="4"/>
  <c r="O954" i="4"/>
  <c r="H950" i="4"/>
  <c r="O950" i="4"/>
  <c r="H938" i="4"/>
  <c r="O938" i="4"/>
  <c r="H930" i="4"/>
  <c r="O930" i="4"/>
  <c r="H926" i="4"/>
  <c r="O926" i="4"/>
  <c r="H918" i="4"/>
  <c r="O918" i="4"/>
  <c r="H914" i="4"/>
  <c r="O914" i="4"/>
  <c r="H910" i="4"/>
  <c r="O910" i="4"/>
  <c r="H906" i="4"/>
  <c r="O906" i="4"/>
  <c r="H898" i="4"/>
  <c r="O898" i="4"/>
  <c r="H882" i="4"/>
  <c r="O882" i="4"/>
  <c r="H866" i="4"/>
  <c r="O866" i="4"/>
  <c r="H850" i="4"/>
  <c r="O850" i="4"/>
  <c r="H814" i="4"/>
  <c r="O814" i="4"/>
  <c r="H810" i="4"/>
  <c r="O810" i="4"/>
  <c r="H802" i="4"/>
  <c r="O802" i="4"/>
  <c r="H778" i="4"/>
  <c r="O778" i="4"/>
  <c r="H762" i="4"/>
  <c r="O762" i="4"/>
  <c r="H754" i="4"/>
  <c r="O754" i="4"/>
  <c r="H750" i="4"/>
  <c r="O750" i="4"/>
  <c r="H738" i="4"/>
  <c r="O738" i="4"/>
  <c r="H730" i="4"/>
  <c r="O730" i="4"/>
  <c r="H714" i="4"/>
  <c r="O714" i="4"/>
  <c r="H710" i="4"/>
  <c r="O710" i="4"/>
  <c r="H706" i="4"/>
  <c r="O706" i="4"/>
  <c r="H686" i="4"/>
  <c r="O686" i="4"/>
  <c r="H682" i="4"/>
  <c r="O682" i="4"/>
  <c r="H678" i="4"/>
  <c r="O678" i="4"/>
  <c r="H662" i="4"/>
  <c r="O662" i="4"/>
  <c r="H634" i="4"/>
  <c r="O634" i="4"/>
  <c r="H630" i="4"/>
  <c r="O630" i="4"/>
  <c r="H622" i="4"/>
  <c r="O622" i="4"/>
  <c r="H618" i="4"/>
  <c r="O618" i="4"/>
  <c r="H610" i="4"/>
  <c r="O610" i="4"/>
  <c r="H606" i="4"/>
  <c r="O606" i="4"/>
  <c r="H594" i="4"/>
  <c r="O594" i="4"/>
  <c r="H582" i="4"/>
  <c r="O582" i="4"/>
  <c r="H558" i="4"/>
  <c r="O558" i="4"/>
  <c r="H546" i="4"/>
  <c r="O546" i="4"/>
  <c r="H534" i="4"/>
  <c r="O534" i="4"/>
  <c r="H526" i="4"/>
  <c r="O526" i="4"/>
  <c r="H522" i="4"/>
  <c r="O522" i="4"/>
  <c r="H518" i="4"/>
  <c r="O518" i="4"/>
  <c r="H510" i="4"/>
  <c r="O510" i="4"/>
  <c r="H486" i="4"/>
  <c r="O486" i="4"/>
  <c r="H474" i="4"/>
  <c r="O474" i="4"/>
  <c r="H466" i="4"/>
  <c r="O466" i="4"/>
  <c r="H462" i="4"/>
  <c r="O462" i="4"/>
  <c r="H454" i="4"/>
  <c r="O454" i="4"/>
  <c r="H450" i="4"/>
  <c r="O450" i="4"/>
  <c r="H438" i="4"/>
  <c r="O438" i="4"/>
  <c r="H430" i="4"/>
  <c r="O430" i="4"/>
  <c r="H414" i="4"/>
  <c r="O414" i="4"/>
  <c r="H410" i="4"/>
  <c r="O410" i="4"/>
  <c r="H402" i="4"/>
  <c r="O402" i="4"/>
  <c r="H398" i="4"/>
  <c r="O398" i="4"/>
  <c r="H394" i="4"/>
  <c r="O394" i="4"/>
  <c r="H390" i="4"/>
  <c r="O390" i="4"/>
  <c r="H382" i="4"/>
  <c r="O382" i="4"/>
  <c r="H378" i="4"/>
  <c r="O378" i="4"/>
  <c r="H366" i="4"/>
  <c r="O366" i="4"/>
  <c r="H362" i="4"/>
  <c r="O362" i="4"/>
  <c r="H358" i="4"/>
  <c r="O358" i="4"/>
  <c r="H354" i="4"/>
  <c r="O354" i="4"/>
  <c r="H342" i="4"/>
  <c r="O342" i="4"/>
  <c r="H330" i="4"/>
  <c r="O330" i="4"/>
  <c r="H322" i="4"/>
  <c r="O322" i="4"/>
  <c r="H318" i="4"/>
  <c r="O318" i="4"/>
  <c r="H306" i="4"/>
  <c r="O306" i="4"/>
  <c r="H298" i="4"/>
  <c r="O298" i="4"/>
  <c r="H282" i="4"/>
  <c r="O282" i="4"/>
  <c r="H278" i="4"/>
  <c r="O278" i="4"/>
  <c r="H270" i="4"/>
  <c r="O270" i="4"/>
  <c r="H258" i="4"/>
  <c r="O258" i="4"/>
  <c r="H246" i="4"/>
  <c r="O246" i="4"/>
  <c r="H242" i="4"/>
  <c r="O242" i="4"/>
  <c r="H238" i="4"/>
  <c r="O238" i="4"/>
  <c r="H234" i="4"/>
  <c r="O234" i="4"/>
  <c r="H230" i="4"/>
  <c r="O230" i="4"/>
  <c r="H218" i="4"/>
  <c r="O218" i="4"/>
  <c r="H210" i="4"/>
  <c r="O210" i="4"/>
  <c r="H202" i="4"/>
  <c r="O202" i="4"/>
  <c r="H198" i="4"/>
  <c r="O198" i="4"/>
  <c r="H190" i="4"/>
  <c r="O190" i="4"/>
  <c r="H182" i="4"/>
  <c r="O182" i="4"/>
  <c r="H174" i="4"/>
  <c r="O174" i="4"/>
  <c r="H170" i="4"/>
  <c r="O170" i="4"/>
  <c r="H166" i="4"/>
  <c r="O166" i="4"/>
  <c r="H162" i="4"/>
  <c r="O162" i="4"/>
  <c r="H142" i="4"/>
  <c r="O142" i="4"/>
  <c r="H138" i="4"/>
  <c r="O138" i="4"/>
  <c r="H134" i="4"/>
  <c r="O134" i="4"/>
  <c r="H126" i="4"/>
  <c r="O126" i="4"/>
  <c r="H122" i="4"/>
  <c r="O122" i="4"/>
  <c r="H114" i="4"/>
  <c r="O114" i="4"/>
  <c r="H106" i="4"/>
  <c r="O106" i="4"/>
  <c r="H94" i="4"/>
  <c r="O94" i="4"/>
  <c r="H86" i="4"/>
  <c r="O86" i="4"/>
  <c r="H62" i="4"/>
  <c r="O62" i="4"/>
  <c r="H54" i="4"/>
  <c r="O54" i="4"/>
  <c r="H46" i="4"/>
  <c r="O46" i="4"/>
  <c r="H42" i="4"/>
  <c r="O42" i="4"/>
  <c r="H30" i="4"/>
  <c r="O30" i="4"/>
  <c r="H26" i="4"/>
  <c r="O26" i="4"/>
  <c r="H18" i="4"/>
  <c r="O18" i="4"/>
  <c r="H14" i="4"/>
  <c r="O14" i="4"/>
  <c r="O2000" i="4"/>
  <c r="O1967" i="4"/>
  <c r="O1919" i="4"/>
  <c r="O1870" i="4"/>
  <c r="O1854" i="4"/>
  <c r="O1654" i="4"/>
  <c r="O1614" i="4"/>
  <c r="O1594" i="4"/>
  <c r="O1571" i="4"/>
  <c r="O1494" i="4"/>
  <c r="O1435" i="4"/>
  <c r="O1350" i="4"/>
  <c r="O1303" i="4"/>
  <c r="O1234" i="4"/>
  <c r="O1183" i="4"/>
  <c r="O1154" i="4"/>
  <c r="O1126" i="4"/>
  <c r="O1070" i="4"/>
  <c r="O787" i="4"/>
  <c r="O515" i="4"/>
  <c r="O446" i="4"/>
  <c r="H1875" i="4"/>
  <c r="O1875" i="4"/>
  <c r="H1863" i="4"/>
  <c r="O1863" i="4"/>
  <c r="H1835" i="4"/>
  <c r="O1835" i="4"/>
  <c r="H1815" i="4"/>
  <c r="O1815" i="4"/>
  <c r="H1791" i="4"/>
  <c r="O1791" i="4"/>
  <c r="H1779" i="4"/>
  <c r="O1779" i="4"/>
  <c r="H1691" i="4"/>
  <c r="O1691" i="4"/>
  <c r="H1683" i="4"/>
  <c r="O1683" i="4"/>
  <c r="H1659" i="4"/>
  <c r="O1659" i="4"/>
  <c r="H1603" i="4"/>
  <c r="O1603" i="4"/>
  <c r="H1599" i="4"/>
  <c r="O1599" i="4"/>
  <c r="H1559" i="4"/>
  <c r="O1559" i="4"/>
  <c r="H1547" i="4"/>
  <c r="O1547" i="4"/>
  <c r="H1487" i="4"/>
  <c r="O1487" i="4"/>
  <c r="H1459" i="4"/>
  <c r="O1459" i="4"/>
  <c r="H1343" i="4"/>
  <c r="O1343" i="4"/>
  <c r="H1335" i="4"/>
  <c r="O1335" i="4"/>
  <c r="H1327" i="4"/>
  <c r="O1327" i="4"/>
  <c r="H1299" i="4"/>
  <c r="O1299" i="4"/>
  <c r="H1155" i="4"/>
  <c r="O1155" i="4"/>
  <c r="H1115" i="4"/>
  <c r="O1115" i="4"/>
  <c r="H1103" i="4"/>
  <c r="O1103" i="4"/>
  <c r="H1083" i="4"/>
  <c r="O1083" i="4"/>
  <c r="H1007" i="4"/>
  <c r="O1007" i="4"/>
  <c r="H999" i="4"/>
  <c r="O999" i="4"/>
  <c r="H983" i="4"/>
  <c r="O983" i="4"/>
  <c r="H955" i="4"/>
  <c r="O955" i="4"/>
  <c r="H863" i="4"/>
  <c r="O863" i="4"/>
  <c r="H839" i="4"/>
  <c r="O839" i="4"/>
  <c r="H831" i="4"/>
  <c r="O831" i="4"/>
  <c r="H819" i="4"/>
  <c r="O819" i="4"/>
  <c r="H723" i="4"/>
  <c r="O723" i="4"/>
  <c r="H691" i="4"/>
  <c r="O691" i="4"/>
  <c r="H659" i="4"/>
  <c r="O659" i="4"/>
  <c r="H639" i="4"/>
  <c r="O639" i="4"/>
  <c r="H567" i="4"/>
  <c r="O567" i="4"/>
  <c r="H503" i="4"/>
  <c r="O503" i="4"/>
  <c r="H447" i="4"/>
  <c r="O447" i="4"/>
  <c r="H387" i="4"/>
  <c r="O387" i="4"/>
  <c r="H347" i="4"/>
  <c r="O347" i="4"/>
  <c r="H315" i="4"/>
  <c r="O315" i="4"/>
  <c r="H307" i="4"/>
  <c r="O307" i="4"/>
  <c r="H295" i="4"/>
  <c r="O295" i="4"/>
  <c r="H271" i="4"/>
  <c r="O271" i="4"/>
  <c r="H219" i="4"/>
  <c r="O219" i="4"/>
  <c r="H183" i="4"/>
  <c r="O183" i="4"/>
  <c r="H151" i="4"/>
  <c r="O151" i="4"/>
  <c r="H119" i="4"/>
  <c r="O119" i="4"/>
  <c r="H111" i="4"/>
  <c r="O111" i="4"/>
  <c r="H103" i="4"/>
  <c r="O103" i="4"/>
  <c r="H91" i="4"/>
  <c r="O91" i="4"/>
  <c r="H87" i="4"/>
  <c r="O87" i="4"/>
  <c r="H47" i="4"/>
  <c r="O47" i="4"/>
  <c r="H39" i="4"/>
  <c r="O39" i="4"/>
  <c r="H27" i="4"/>
  <c r="O27" i="4"/>
  <c r="O1988" i="4"/>
  <c r="O1955" i="4"/>
  <c r="O1907" i="4"/>
  <c r="O1987" i="4"/>
  <c r="O1939" i="4"/>
  <c r="O1891" i="4"/>
  <c r="O1715" i="4"/>
  <c r="O1679" i="4"/>
  <c r="O1163" i="4"/>
  <c r="O459" i="4"/>
  <c r="O423" i="4"/>
  <c r="O1655" i="4"/>
  <c r="O1595" i="4"/>
  <c r="O1495" i="4"/>
  <c r="O1351" i="4"/>
  <c r="O1127" i="4"/>
  <c r="O355" i="4"/>
  <c r="O59" i="4"/>
  <c r="H1834" i="4"/>
  <c r="O1834" i="4"/>
  <c r="H1814" i="4"/>
  <c r="O1814" i="4"/>
  <c r="H1802" i="4"/>
  <c r="O1802" i="4"/>
  <c r="H1762" i="4"/>
  <c r="O1762" i="4"/>
  <c r="H1722" i="4"/>
  <c r="O1722" i="4"/>
  <c r="H1706" i="4"/>
  <c r="O1706" i="4"/>
  <c r="H1694" i="4"/>
  <c r="O1694" i="4"/>
  <c r="H1690" i="4"/>
  <c r="O1690" i="4"/>
  <c r="H1650" i="4"/>
  <c r="O1650" i="4"/>
  <c r="H1634" i="4"/>
  <c r="O1634" i="4"/>
  <c r="H1622" i="4"/>
  <c r="O1622" i="4"/>
  <c r="H1618" i="4"/>
  <c r="O1618" i="4"/>
  <c r="H1598" i="4"/>
  <c r="O1598" i="4"/>
  <c r="H1534" i="4"/>
  <c r="O1534" i="4"/>
  <c r="H1526" i="4"/>
  <c r="O1526" i="4"/>
  <c r="H1466" i="4"/>
  <c r="O1466" i="4"/>
  <c r="H1462" i="4"/>
  <c r="O1462" i="4"/>
  <c r="H1430" i="4"/>
  <c r="O1430" i="4"/>
  <c r="H1406" i="4"/>
  <c r="O1406" i="4"/>
  <c r="H1346" i="4"/>
  <c r="O1346" i="4"/>
  <c r="H1322" i="4"/>
  <c r="O1322" i="4"/>
  <c r="H1310" i="4"/>
  <c r="O1310" i="4"/>
  <c r="O1999" i="4"/>
  <c r="O1966" i="4"/>
  <c r="O1918" i="4"/>
  <c r="O1903" i="4"/>
  <c r="O1795" i="4"/>
  <c r="O1471" i="4"/>
  <c r="O1411" i="4"/>
  <c r="O1255" i="4"/>
  <c r="O1182" i="4"/>
  <c r="O1095" i="4"/>
  <c r="O878" i="4"/>
  <c r="O718" i="4"/>
  <c r="O418" i="4"/>
  <c r="O351" i="4"/>
  <c r="O310" i="4"/>
  <c r="O283" i="4"/>
  <c r="O250" i="4"/>
  <c r="O207" i="4"/>
  <c r="O175" i="4"/>
  <c r="O131" i="4"/>
  <c r="H1923" i="4"/>
  <c r="O1923" i="4"/>
  <c r="H1899" i="4"/>
  <c r="O1899" i="4"/>
  <c r="H1847" i="4"/>
  <c r="O1847" i="4"/>
  <c r="H1839" i="4"/>
  <c r="O1839" i="4"/>
  <c r="H1819" i="4"/>
  <c r="O1819" i="4"/>
  <c r="H1775" i="4"/>
  <c r="O1775" i="4"/>
  <c r="H1763" i="4"/>
  <c r="O1763" i="4"/>
  <c r="H1731" i="4"/>
  <c r="O1731" i="4"/>
  <c r="H1703" i="4"/>
  <c r="O1703" i="4"/>
  <c r="H1675" i="4"/>
  <c r="O1675" i="4"/>
  <c r="H1539" i="4"/>
  <c r="O1539" i="4"/>
  <c r="H1503" i="4"/>
  <c r="O1503" i="4"/>
  <c r="H1467" i="4"/>
  <c r="O1467" i="4"/>
  <c r="H1307" i="4"/>
  <c r="O1307" i="4"/>
  <c r="H1275" i="4"/>
  <c r="O1275" i="4"/>
  <c r="H1187" i="4"/>
  <c r="O1187" i="4"/>
  <c r="H1175" i="4"/>
  <c r="O1175" i="4"/>
  <c r="H1159" i="4"/>
  <c r="O1159" i="4"/>
  <c r="H1099" i="4"/>
  <c r="O1099" i="4"/>
  <c r="H979" i="4"/>
  <c r="O979" i="4"/>
  <c r="H959" i="4"/>
  <c r="O959" i="4"/>
  <c r="H871" i="4"/>
  <c r="O871" i="4"/>
  <c r="H799" i="4"/>
  <c r="O799" i="4"/>
  <c r="H731" i="4"/>
  <c r="O731" i="4"/>
  <c r="H623" i="4"/>
  <c r="O623" i="4"/>
  <c r="H571" i="4"/>
  <c r="O571" i="4"/>
  <c r="H543" i="4"/>
  <c r="O543" i="4"/>
  <c r="H535" i="4"/>
  <c r="O535" i="4"/>
  <c r="H523" i="4"/>
  <c r="O523" i="4"/>
  <c r="H483" i="4"/>
  <c r="O483" i="4"/>
  <c r="H451" i="4"/>
  <c r="O451" i="4"/>
  <c r="H435" i="4"/>
  <c r="O435" i="4"/>
  <c r="H383" i="4"/>
  <c r="O383" i="4"/>
  <c r="H319" i="4"/>
  <c r="O319" i="4"/>
  <c r="H267" i="4"/>
  <c r="O267" i="4"/>
  <c r="H163" i="4"/>
  <c r="O163" i="4"/>
  <c r="H139" i="4"/>
  <c r="O139" i="4"/>
  <c r="H127" i="4"/>
  <c r="O127" i="4"/>
  <c r="H115" i="4"/>
  <c r="O115" i="4"/>
  <c r="H67" i="4"/>
  <c r="O67" i="4"/>
  <c r="H55" i="4"/>
  <c r="O55" i="4"/>
  <c r="H15" i="4"/>
  <c r="O15" i="4"/>
  <c r="H7" i="4"/>
  <c r="O7" i="4"/>
  <c r="O1799" i="4"/>
  <c r="O1759" i="4"/>
  <c r="O1739" i="4"/>
  <c r="O1331" i="4"/>
  <c r="O1219" i="4"/>
  <c r="O1191" i="4"/>
  <c r="O1051" i="4"/>
  <c r="O1019" i="4"/>
  <c r="O991" i="4"/>
  <c r="O187" i="4"/>
  <c r="O1950" i="4"/>
  <c r="O1831" i="4"/>
  <c r="O1811" i="4"/>
  <c r="O1711" i="4"/>
  <c r="O1450" i="4"/>
  <c r="O1410" i="4"/>
  <c r="O1367" i="4"/>
  <c r="O1207" i="4"/>
  <c r="O1094" i="4"/>
  <c r="O1010" i="4"/>
  <c r="O975" i="4"/>
  <c r="O747" i="4"/>
  <c r="O679" i="4"/>
  <c r="O482" i="4"/>
  <c r="O374" i="4"/>
  <c r="O206" i="4"/>
  <c r="O51" i="4"/>
  <c r="O19" i="4"/>
  <c r="O1972" i="4"/>
  <c r="O1948" i="4"/>
  <c r="O1936" i="4"/>
  <c r="O1900" i="4"/>
  <c r="O1888" i="4"/>
  <c r="O1196" i="4"/>
  <c r="O1024" i="4"/>
  <c r="O1004" i="4"/>
  <c r="O980" i="4"/>
  <c r="O776" i="4"/>
  <c r="O500" i="4"/>
  <c r="O360" i="4"/>
  <c r="H4" i="4"/>
  <c r="O4" i="4"/>
  <c r="O1848" i="4"/>
  <c r="O1792" i="4"/>
  <c r="O1776" i="4"/>
  <c r="O1748" i="4"/>
  <c r="O1720" i="4"/>
  <c r="O1704" i="4"/>
  <c r="O1632" i="4"/>
  <c r="O1560" i="4"/>
  <c r="O1488" i="4"/>
  <c r="O1460" i="4"/>
  <c r="O1356" i="4"/>
  <c r="O1120" i="4"/>
  <c r="O1040" i="4"/>
  <c r="O960" i="4"/>
  <c r="O752" i="4"/>
  <c r="O684" i="4"/>
  <c r="O216" i="4"/>
  <c r="O92" i="4"/>
  <c r="O36" i="4"/>
  <c r="H1372" i="4"/>
  <c r="O1372" i="4"/>
  <c r="H1360" i="4"/>
  <c r="O1360" i="4"/>
  <c r="H1312" i="4"/>
  <c r="O1312" i="4"/>
  <c r="H1300" i="4"/>
  <c r="O1300" i="4"/>
  <c r="H1288" i="4"/>
  <c r="O1288" i="4"/>
  <c r="H1240" i="4"/>
  <c r="O1240" i="4"/>
  <c r="H1228" i="4"/>
  <c r="O1228" i="4"/>
  <c r="H1176" i="4"/>
  <c r="O1176" i="4"/>
  <c r="H1172" i="4"/>
  <c r="O1172" i="4"/>
  <c r="H1164" i="4"/>
  <c r="O1164" i="4"/>
  <c r="H1160" i="4"/>
  <c r="O1160" i="4"/>
  <c r="H1144" i="4"/>
  <c r="O1144" i="4"/>
  <c r="H1140" i="4"/>
  <c r="O1140" i="4"/>
  <c r="H1128" i="4"/>
  <c r="O1128" i="4"/>
  <c r="H1116" i="4"/>
  <c r="O1116" i="4"/>
  <c r="H1104" i="4"/>
  <c r="O1104" i="4"/>
  <c r="H1092" i="4"/>
  <c r="O1092" i="4"/>
  <c r="H1088" i="4"/>
  <c r="O1088" i="4"/>
  <c r="H1080" i="4"/>
  <c r="O1080" i="4"/>
  <c r="H1072" i="4"/>
  <c r="O1072" i="4"/>
  <c r="H1068" i="4"/>
  <c r="O1068" i="4"/>
  <c r="H1056" i="4"/>
  <c r="O1056" i="4"/>
  <c r="H1044" i="4"/>
  <c r="O1044" i="4"/>
  <c r="H1028" i="4"/>
  <c r="O1028" i="4"/>
  <c r="H1020" i="4"/>
  <c r="O1020" i="4"/>
  <c r="H1016" i="4"/>
  <c r="O1016" i="4"/>
  <c r="H1012" i="4"/>
  <c r="O1012" i="4"/>
  <c r="H1008" i="4"/>
  <c r="O1008" i="4"/>
  <c r="H1000" i="4"/>
  <c r="O1000" i="4"/>
  <c r="H988" i="4"/>
  <c r="O988" i="4"/>
  <c r="H976" i="4"/>
  <c r="O976" i="4"/>
  <c r="H968" i="4"/>
  <c r="O968" i="4"/>
  <c r="H964" i="4"/>
  <c r="O964" i="4"/>
  <c r="H952" i="4"/>
  <c r="O952" i="4"/>
  <c r="H940" i="4"/>
  <c r="O940" i="4"/>
  <c r="H928" i="4"/>
  <c r="O928" i="4"/>
  <c r="H916" i="4"/>
  <c r="O916" i="4"/>
  <c r="H912" i="4"/>
  <c r="O912" i="4"/>
  <c r="H904" i="4"/>
  <c r="O904" i="4"/>
  <c r="H900" i="4"/>
  <c r="O900" i="4"/>
  <c r="H892" i="4"/>
  <c r="O892" i="4"/>
  <c r="H884" i="4"/>
  <c r="O884" i="4"/>
  <c r="H880" i="4"/>
  <c r="O880" i="4"/>
  <c r="H868" i="4"/>
  <c r="O868" i="4"/>
  <c r="H864" i="4"/>
  <c r="O864" i="4"/>
  <c r="H856" i="4"/>
  <c r="O856" i="4"/>
  <c r="H848" i="4"/>
  <c r="O848" i="4"/>
  <c r="H844" i="4"/>
  <c r="O844" i="4"/>
  <c r="H840" i="4"/>
  <c r="O840" i="4"/>
  <c r="H832" i="4"/>
  <c r="O832" i="4"/>
  <c r="H812" i="4"/>
  <c r="O812" i="4"/>
  <c r="H808" i="4"/>
  <c r="O808" i="4"/>
  <c r="H796" i="4"/>
  <c r="O796" i="4"/>
  <c r="H768" i="4"/>
  <c r="O768" i="4"/>
  <c r="H748" i="4"/>
  <c r="O748" i="4"/>
  <c r="H744" i="4"/>
  <c r="O744" i="4"/>
  <c r="H740" i="4"/>
  <c r="O740" i="4"/>
  <c r="H736" i="4"/>
  <c r="O736" i="4"/>
  <c r="H700" i="4"/>
  <c r="O700" i="4"/>
  <c r="H696" i="4"/>
  <c r="O696" i="4"/>
  <c r="H692" i="4"/>
  <c r="O692" i="4"/>
  <c r="H676" i="4"/>
  <c r="O676" i="4"/>
  <c r="H664" i="4"/>
  <c r="O664" i="4"/>
  <c r="H652" i="4"/>
  <c r="O652" i="4"/>
  <c r="H640" i="4"/>
  <c r="O640" i="4"/>
  <c r="H628" i="4"/>
  <c r="O628" i="4"/>
  <c r="H624" i="4"/>
  <c r="O624" i="4"/>
  <c r="H604" i="4"/>
  <c r="O604" i="4"/>
  <c r="H596" i="4"/>
  <c r="O596" i="4"/>
  <c r="H592" i="4"/>
  <c r="O592" i="4"/>
  <c r="H588" i="4"/>
  <c r="O588" i="4"/>
  <c r="H580" i="4"/>
  <c r="O580" i="4"/>
  <c r="H572" i="4"/>
  <c r="O572" i="4"/>
  <c r="H568" i="4"/>
  <c r="O568" i="4"/>
  <c r="H556" i="4"/>
  <c r="O556" i="4"/>
  <c r="H552" i="4"/>
  <c r="O552" i="4"/>
  <c r="H544" i="4"/>
  <c r="O544" i="4"/>
  <c r="H536" i="4"/>
  <c r="O536" i="4"/>
  <c r="H532" i="4"/>
  <c r="O532" i="4"/>
  <c r="H524" i="4"/>
  <c r="O524" i="4"/>
  <c r="H520" i="4"/>
  <c r="O520" i="4"/>
  <c r="H508" i="4"/>
  <c r="O508" i="4"/>
  <c r="H496" i="4"/>
  <c r="O496" i="4"/>
  <c r="H484" i="4"/>
  <c r="O484" i="4"/>
  <c r="H448" i="4"/>
  <c r="O448" i="4"/>
  <c r="H424" i="4"/>
  <c r="O424" i="4"/>
  <c r="H380" i="4"/>
  <c r="O380" i="4"/>
  <c r="H376" i="4"/>
  <c r="O376" i="4"/>
  <c r="H352" i="4"/>
  <c r="O352" i="4"/>
  <c r="H340" i="4"/>
  <c r="O340" i="4"/>
  <c r="H328" i="4"/>
  <c r="O328" i="4"/>
  <c r="H316" i="4"/>
  <c r="O316" i="4"/>
  <c r="H312" i="4"/>
  <c r="O312" i="4"/>
  <c r="H308" i="4"/>
  <c r="O308" i="4"/>
  <c r="H304" i="4"/>
  <c r="O304" i="4"/>
  <c r="H296" i="4"/>
  <c r="O296" i="4"/>
  <c r="H292" i="4"/>
  <c r="O292" i="4"/>
  <c r="H276" i="4"/>
  <c r="O276" i="4"/>
  <c r="H260" i="4"/>
  <c r="O260" i="4"/>
  <c r="H248" i="4"/>
  <c r="O248" i="4"/>
  <c r="H244" i="4"/>
  <c r="O244" i="4"/>
  <c r="H240" i="4"/>
  <c r="O240" i="4"/>
  <c r="H232" i="4"/>
  <c r="O232" i="4"/>
  <c r="H200" i="4"/>
  <c r="O200" i="4"/>
  <c r="H196" i="4"/>
  <c r="O196" i="4"/>
  <c r="H180" i="4"/>
  <c r="O180" i="4"/>
  <c r="H160" i="4"/>
  <c r="O160" i="4"/>
  <c r="H148" i="4"/>
  <c r="O148" i="4"/>
  <c r="H144" i="4"/>
  <c r="O144" i="4"/>
  <c r="H136" i="4"/>
  <c r="O136" i="4"/>
  <c r="H112" i="4"/>
  <c r="O112" i="4"/>
  <c r="H104" i="4"/>
  <c r="O104" i="4"/>
  <c r="H88" i="4"/>
  <c r="O88" i="4"/>
  <c r="H76" i="4"/>
  <c r="O76" i="4"/>
  <c r="H68" i="4"/>
  <c r="O68" i="4"/>
  <c r="H64" i="4"/>
  <c r="O64" i="4"/>
  <c r="H56" i="4"/>
  <c r="O56" i="4"/>
  <c r="H52" i="4"/>
  <c r="O52" i="4"/>
  <c r="H28" i="4"/>
  <c r="O28" i="4"/>
  <c r="H16" i="4"/>
  <c r="O16" i="4"/>
  <c r="O1340" i="4"/>
  <c r="O1136" i="4"/>
  <c r="O936" i="4"/>
  <c r="O800" i="4"/>
  <c r="O564" i="4"/>
  <c r="O428" i="4"/>
  <c r="O60" i="4"/>
  <c r="F1548" i="4"/>
  <c r="F188" i="4"/>
  <c r="F948" i="4"/>
  <c r="F771" i="4"/>
  <c r="F1882" i="4"/>
  <c r="F117" i="4"/>
  <c r="F198" i="4"/>
  <c r="F1076" i="4"/>
  <c r="F621" i="4"/>
  <c r="F1788" i="4"/>
  <c r="F1629" i="4"/>
  <c r="F1863" i="4"/>
  <c r="F244" i="4"/>
  <c r="F1994" i="4"/>
  <c r="F1655" i="4"/>
  <c r="F1168" i="4"/>
  <c r="F390" i="4"/>
  <c r="F1840" i="4"/>
  <c r="F1757" i="4"/>
  <c r="F1502" i="4"/>
  <c r="F1045" i="4"/>
  <c r="F433" i="4"/>
  <c r="F1949" i="4"/>
  <c r="F1971" i="4"/>
  <c r="F1919" i="4"/>
  <c r="F1839" i="4"/>
  <c r="F1522" i="4"/>
  <c r="F409" i="4"/>
  <c r="F1268" i="4"/>
  <c r="F1841" i="4"/>
  <c r="F1459" i="4"/>
  <c r="F1972" i="4"/>
  <c r="F1632" i="4"/>
  <c r="F1278" i="4"/>
  <c r="F1198" i="4"/>
  <c r="F662" i="4"/>
  <c r="F298" i="4"/>
  <c r="F1674" i="4"/>
  <c r="D1632" i="4"/>
  <c r="F1546" i="4"/>
  <c r="F246" i="4"/>
  <c r="F1908" i="4"/>
  <c r="F1914" i="4"/>
  <c r="F1644" i="4"/>
  <c r="F548" i="4"/>
  <c r="F1318" i="4"/>
  <c r="F347" i="4"/>
  <c r="F1573" i="4"/>
  <c r="F1578" i="4"/>
  <c r="F1771" i="4"/>
  <c r="D1548" i="4"/>
  <c r="F1545" i="4"/>
  <c r="F933" i="4"/>
  <c r="F923" i="4"/>
  <c r="F900" i="4"/>
  <c r="F893" i="4"/>
  <c r="F858" i="4"/>
  <c r="F714" i="4"/>
  <c r="F364" i="4"/>
  <c r="F194" i="4"/>
  <c r="F1449" i="4"/>
  <c r="F863" i="4"/>
  <c r="F828" i="4"/>
  <c r="F750" i="4"/>
  <c r="D1994" i="4"/>
  <c r="F1950" i="4"/>
  <c r="F1126" i="4"/>
  <c r="F997" i="4"/>
  <c r="F486" i="4"/>
  <c r="D117" i="4"/>
  <c r="F653" i="4"/>
  <c r="F1907" i="4"/>
  <c r="F1668" i="4"/>
  <c r="F1472" i="4"/>
  <c r="F1380" i="4"/>
  <c r="F1290" i="4"/>
  <c r="F1281" i="4"/>
  <c r="F1237" i="4"/>
  <c r="F1113" i="4"/>
  <c r="F846" i="4"/>
  <c r="F637" i="4"/>
  <c r="F510" i="4"/>
  <c r="F318" i="4"/>
  <c r="F1170" i="4"/>
  <c r="F1061" i="4"/>
  <c r="F865" i="4"/>
  <c r="F321" i="4"/>
  <c r="F1207" i="4"/>
  <c r="F1576" i="4"/>
  <c r="F1481" i="4"/>
  <c r="F1248" i="4"/>
  <c r="F1221" i="4"/>
  <c r="F354" i="4"/>
  <c r="F351" i="4"/>
  <c r="F1963" i="4"/>
  <c r="D1788" i="4"/>
  <c r="F1560" i="4"/>
  <c r="F583" i="4"/>
  <c r="F311" i="4"/>
  <c r="F270" i="4"/>
  <c r="D188" i="4"/>
  <c r="F1938" i="4"/>
  <c r="F1070" i="4"/>
  <c r="F1527" i="4"/>
  <c r="F1417" i="4"/>
  <c r="F913" i="4"/>
  <c r="F257" i="4"/>
  <c r="F1965" i="4"/>
  <c r="F1940" i="4"/>
  <c r="F1423" i="4"/>
  <c r="F1353" i="4"/>
  <c r="F1307" i="4"/>
  <c r="F1247" i="4"/>
  <c r="D1126" i="4"/>
  <c r="F976" i="4"/>
  <c r="F515" i="4"/>
  <c r="F423" i="4"/>
  <c r="F139" i="4"/>
  <c r="F88" i="4"/>
  <c r="F36" i="4"/>
  <c r="F29" i="4"/>
  <c r="F1773" i="4"/>
  <c r="H1773" i="4"/>
  <c r="D16" i="4"/>
  <c r="F16" i="4"/>
  <c r="D1836" i="4"/>
  <c r="F1836" i="4"/>
  <c r="F770" i="4"/>
  <c r="F1986" i="4"/>
  <c r="F1769" i="4"/>
  <c r="F1763" i="4"/>
  <c r="H1628" i="4"/>
  <c r="F1628" i="4"/>
  <c r="F285" i="4"/>
  <c r="H551" i="4"/>
  <c r="F551" i="4"/>
  <c r="D1320" i="4"/>
  <c r="F1320" i="4"/>
  <c r="F6" i="4"/>
  <c r="F1793" i="4"/>
  <c r="F1640" i="4"/>
  <c r="F1553" i="4"/>
  <c r="F1519" i="4"/>
  <c r="F1499" i="4"/>
  <c r="F1410" i="4"/>
  <c r="F1407" i="4"/>
  <c r="F970" i="4"/>
  <c r="F890" i="4"/>
  <c r="F517" i="4"/>
  <c r="F396" i="4"/>
  <c r="D390" i="4"/>
  <c r="F164" i="4"/>
  <c r="F146" i="4"/>
  <c r="D139" i="4"/>
  <c r="F132" i="4"/>
  <c r="D1533" i="4"/>
  <c r="F1533" i="4"/>
  <c r="F712" i="4"/>
  <c r="F531" i="4"/>
  <c r="F1948" i="4"/>
  <c r="D1948" i="4"/>
  <c r="H1908" i="4"/>
  <c r="F1593" i="4"/>
  <c r="F1144" i="4"/>
  <c r="F1019" i="4"/>
  <c r="F221" i="4"/>
  <c r="D1954" i="4"/>
  <c r="F1954" i="4"/>
  <c r="D1863" i="4"/>
  <c r="D1669" i="4"/>
  <c r="F1669" i="4"/>
  <c r="F1627" i="4"/>
  <c r="F1356" i="4"/>
  <c r="F1341" i="4"/>
  <c r="D1243" i="4"/>
  <c r="F1243" i="4"/>
  <c r="H1237" i="4"/>
  <c r="F1199" i="4"/>
  <c r="F1016" i="4"/>
  <c r="D727" i="4"/>
  <c r="F727" i="4"/>
  <c r="F683" i="4"/>
  <c r="F469" i="4"/>
  <c r="F460" i="4"/>
  <c r="F160" i="4"/>
  <c r="F1764" i="4"/>
  <c r="D1270" i="4"/>
  <c r="F1270" i="4"/>
  <c r="F1979" i="4"/>
  <c r="H772" i="4"/>
  <c r="F772" i="4"/>
  <c r="F1925" i="4"/>
  <c r="D1919" i="4"/>
  <c r="F1586" i="4"/>
  <c r="F1495" i="4"/>
  <c r="D1495" i="4"/>
  <c r="F1340" i="4"/>
  <c r="H1318" i="4"/>
  <c r="D1315" i="4"/>
  <c r="F1315" i="4"/>
  <c r="D1168" i="4"/>
  <c r="F1143" i="4"/>
  <c r="F1100" i="4"/>
  <c r="D637" i="4"/>
  <c r="F280" i="4"/>
  <c r="F1737" i="4"/>
  <c r="F1607" i="4"/>
  <c r="F678" i="4"/>
  <c r="F1789" i="4"/>
  <c r="F1027" i="4"/>
  <c r="F1978" i="4"/>
  <c r="F1151" i="4"/>
  <c r="F462" i="4"/>
  <c r="F281" i="4"/>
  <c r="F287" i="4"/>
  <c r="F1567" i="4"/>
  <c r="F883" i="4"/>
  <c r="F1941" i="4"/>
  <c r="F1920" i="4"/>
  <c r="F1900" i="4"/>
  <c r="F1883" i="4"/>
  <c r="F1870" i="4"/>
  <c r="F1834" i="4"/>
  <c r="D1769" i="4"/>
  <c r="D1674" i="4"/>
  <c r="D1644" i="4"/>
  <c r="D1627" i="4"/>
  <c r="F1551" i="4"/>
  <c r="D1546" i="4"/>
  <c r="D1472" i="4"/>
  <c r="F1192" i="4"/>
  <c r="F961" i="4"/>
  <c r="D933" i="4"/>
  <c r="F875" i="4"/>
  <c r="D662" i="4"/>
  <c r="F400" i="4"/>
  <c r="F124" i="4"/>
  <c r="F1727" i="4"/>
  <c r="F1812" i="4"/>
  <c r="F652" i="4"/>
  <c r="F1799" i="4"/>
  <c r="F1633" i="4"/>
  <c r="F1604" i="4"/>
  <c r="F1557" i="4"/>
  <c r="F1547" i="4"/>
  <c r="F1542" i="4"/>
  <c r="F1524" i="4"/>
  <c r="F1496" i="4"/>
  <c r="F882" i="4"/>
  <c r="F614" i="4"/>
  <c r="F283" i="4"/>
  <c r="F205" i="4"/>
  <c r="F94" i="4"/>
  <c r="F1913" i="4"/>
  <c r="F1814" i="4"/>
  <c r="H1764" i="4"/>
  <c r="F1762" i="4"/>
  <c r="F1732" i="4"/>
  <c r="F1664" i="4"/>
  <c r="D1655" i="4"/>
  <c r="F1631" i="4"/>
  <c r="F1568" i="4"/>
  <c r="H1151" i="4"/>
  <c r="D1143" i="4"/>
  <c r="F974" i="4"/>
  <c r="F892" i="4"/>
  <c r="F757" i="4"/>
  <c r="F734" i="4"/>
  <c r="F620" i="4"/>
  <c r="F474" i="4"/>
  <c r="F276" i="4"/>
  <c r="F159" i="4"/>
  <c r="F4" i="4"/>
  <c r="F1597" i="4"/>
  <c r="F1471" i="4"/>
  <c r="F1958" i="4"/>
  <c r="F1939" i="4"/>
  <c r="F1864" i="4"/>
  <c r="D1423" i="4"/>
  <c r="F1421" i="4"/>
  <c r="D1061" i="4"/>
  <c r="D1045" i="4"/>
  <c r="F783" i="4"/>
  <c r="F575" i="4"/>
  <c r="F534" i="4"/>
  <c r="H531" i="4"/>
  <c r="D510" i="4"/>
  <c r="F507" i="4"/>
  <c r="D462" i="4"/>
  <c r="F459" i="4"/>
  <c r="F457" i="4"/>
  <c r="D423" i="4"/>
  <c r="F389" i="4"/>
  <c r="H285" i="4"/>
  <c r="F50" i="4"/>
  <c r="F1984" i="4"/>
  <c r="F1886" i="4"/>
  <c r="F1822" i="4"/>
  <c r="F1556" i="4"/>
  <c r="F1476" i="4"/>
  <c r="F1400" i="4"/>
  <c r="F1051" i="4"/>
  <c r="F979" i="4"/>
  <c r="F528" i="4"/>
  <c r="F391" i="4"/>
  <c r="F269" i="4"/>
  <c r="F9" i="4"/>
  <c r="F336" i="4"/>
  <c r="F2000" i="4"/>
  <c r="D1900" i="4"/>
  <c r="D1883" i="4"/>
  <c r="D1870" i="4"/>
  <c r="F1849" i="4"/>
  <c r="F1819" i="4"/>
  <c r="F1798" i="4"/>
  <c r="F1758" i="4"/>
  <c r="F1725" i="4"/>
  <c r="F1690" i="4"/>
  <c r="F1618" i="4"/>
  <c r="D1551" i="4"/>
  <c r="F985" i="4"/>
  <c r="F751" i="4"/>
  <c r="F626" i="4"/>
  <c r="F594" i="4"/>
  <c r="F543" i="4"/>
  <c r="F525" i="4"/>
  <c r="F340" i="4"/>
  <c r="H287" i="4"/>
  <c r="F259" i="4"/>
  <c r="F192" i="4"/>
  <c r="F1091" i="4"/>
  <c r="D1091" i="4"/>
  <c r="H1754" i="4"/>
  <c r="F1754" i="4"/>
  <c r="F1435" i="4"/>
  <c r="D1435" i="4"/>
  <c r="D1697" i="4"/>
  <c r="F1697" i="4"/>
  <c r="D1488" i="4"/>
  <c r="F1488" i="4"/>
  <c r="D1389" i="4"/>
  <c r="F1389" i="4"/>
  <c r="H1134" i="4"/>
  <c r="F1134" i="4"/>
  <c r="F713" i="4"/>
  <c r="D713" i="4"/>
  <c r="D432" i="4"/>
  <c r="F432" i="4"/>
  <c r="F1985" i="4"/>
  <c r="F1926" i="4"/>
  <c r="F1910" i="4"/>
  <c r="D1910" i="4"/>
  <c r="F1856" i="4"/>
  <c r="H1812" i="4"/>
  <c r="F1809" i="4"/>
  <c r="D1798" i="4"/>
  <c r="F1776" i="4"/>
  <c r="F1751" i="4"/>
  <c r="H1751" i="4"/>
  <c r="F1748" i="4"/>
  <c r="F1711" i="4"/>
  <c r="D1705" i="4"/>
  <c r="F1705" i="4"/>
  <c r="F1660" i="4"/>
  <c r="F1613" i="4"/>
  <c r="F1529" i="4"/>
  <c r="H1516" i="4"/>
  <c r="F1516" i="4"/>
  <c r="F1509" i="4"/>
  <c r="F931" i="4"/>
  <c r="D577" i="4"/>
  <c r="F577" i="4"/>
  <c r="D181" i="4"/>
  <c r="F181" i="4"/>
  <c r="D142" i="4"/>
  <c r="F142" i="4"/>
  <c r="D132" i="4"/>
  <c r="D1680" i="4"/>
  <c r="F1680" i="4"/>
  <c r="F1688" i="4"/>
  <c r="D1688" i="4"/>
  <c r="F1173" i="4"/>
  <c r="H1173" i="4"/>
  <c r="D685" i="4"/>
  <c r="F685" i="4"/>
  <c r="D1386" i="4"/>
  <c r="F1386" i="4"/>
  <c r="D1963" i="4"/>
  <c r="D1958" i="4"/>
  <c r="D1938" i="4"/>
  <c r="F1935" i="4"/>
  <c r="D1920" i="4"/>
  <c r="F1918" i="4"/>
  <c r="D1913" i="4"/>
  <c r="F1905" i="4"/>
  <c r="H1905" i="4"/>
  <c r="D1800" i="4"/>
  <c r="F1800" i="4"/>
  <c r="F1714" i="4"/>
  <c r="F1665" i="4"/>
  <c r="F1662" i="4"/>
  <c r="F1625" i="4"/>
  <c r="F1512" i="4"/>
  <c r="F1477" i="4"/>
  <c r="D1477" i="4"/>
  <c r="D1459" i="4"/>
  <c r="F1349" i="4"/>
  <c r="F1001" i="4"/>
  <c r="D951" i="4"/>
  <c r="F951" i="4"/>
  <c r="F476" i="4"/>
  <c r="H476" i="4"/>
  <c r="D1962" i="4"/>
  <c r="F1962" i="4"/>
  <c r="F514" i="4"/>
  <c r="H514" i="4"/>
  <c r="F1362" i="4"/>
  <c r="D1362" i="4"/>
  <c r="D1303" i="4"/>
  <c r="F1303" i="4"/>
  <c r="F578" i="4"/>
  <c r="H578" i="4"/>
  <c r="D417" i="4"/>
  <c r="F417" i="4"/>
  <c r="D52" i="4"/>
  <c r="F52" i="4"/>
  <c r="F1936" i="4"/>
  <c r="D1936" i="4"/>
  <c r="F1783" i="4"/>
  <c r="D1783" i="4"/>
  <c r="D572" i="4"/>
  <c r="F572" i="4"/>
  <c r="D341" i="4"/>
  <c r="F341" i="4"/>
  <c r="F1350" i="4"/>
  <c r="D1350" i="4"/>
  <c r="D821" i="4"/>
  <c r="F821" i="4"/>
  <c r="H600" i="4"/>
  <c r="F600" i="4"/>
  <c r="F1790" i="4"/>
  <c r="H1790" i="4"/>
  <c r="D1420" i="4"/>
  <c r="F1420" i="4"/>
  <c r="D1367" i="4"/>
  <c r="F1367" i="4"/>
  <c r="F1211" i="4"/>
  <c r="H1211" i="4"/>
  <c r="D1656" i="4"/>
  <c r="F1656" i="4"/>
  <c r="D1332" i="4"/>
  <c r="F1332" i="4"/>
  <c r="D1235" i="4"/>
  <c r="F1235" i="4"/>
  <c r="F719" i="4"/>
  <c r="D719" i="4"/>
  <c r="F214" i="4"/>
  <c r="H214" i="4"/>
  <c r="F100" i="4"/>
  <c r="H100" i="4"/>
  <c r="D41" i="4"/>
  <c r="F41" i="4"/>
  <c r="F1928" i="4"/>
  <c r="H1928" i="4"/>
  <c r="D1907" i="4"/>
  <c r="D1882" i="4"/>
  <c r="F1843" i="4"/>
  <c r="D1797" i="4"/>
  <c r="F1797" i="4"/>
  <c r="F1794" i="4"/>
  <c r="D1678" i="4"/>
  <c r="F1678" i="4"/>
  <c r="F1634" i="4"/>
  <c r="D1528" i="4"/>
  <c r="F1528" i="4"/>
  <c r="F1337" i="4"/>
  <c r="D1337" i="4"/>
  <c r="D1240" i="4"/>
  <c r="F1240" i="4"/>
  <c r="F1124" i="4"/>
  <c r="H1124" i="4"/>
  <c r="F1083" i="4"/>
  <c r="F1037" i="4"/>
  <c r="D997" i="4"/>
  <c r="D725" i="4"/>
  <c r="F725" i="4"/>
  <c r="F663" i="4"/>
  <c r="D595" i="4"/>
  <c r="F595" i="4"/>
  <c r="D396" i="4"/>
  <c r="F388" i="4"/>
  <c r="H388" i="4"/>
  <c r="H375" i="4"/>
  <c r="F375" i="4"/>
  <c r="D318" i="4"/>
  <c r="F1591" i="4"/>
  <c r="D1114" i="4"/>
  <c r="F1114" i="4"/>
  <c r="F1975" i="4"/>
  <c r="D1975" i="4"/>
  <c r="F1881" i="4"/>
  <c r="D1881" i="4"/>
  <c r="D1867" i="4"/>
  <c r="F1867" i="4"/>
  <c r="D1675" i="4"/>
  <c r="F1675" i="4"/>
  <c r="H1032" i="4"/>
  <c r="F1032" i="4"/>
  <c r="F1890" i="4"/>
  <c r="F1884" i="4"/>
  <c r="F1811" i="4"/>
  <c r="D1811" i="4"/>
  <c r="H1789" i="4"/>
  <c r="F1784" i="4"/>
  <c r="D1784" i="4"/>
  <c r="F1752" i="4"/>
  <c r="S1752" i="4" s="1"/>
  <c r="D1728" i="4"/>
  <c r="F1728" i="4"/>
  <c r="H1649" i="4"/>
  <c r="F1649" i="4"/>
  <c r="F1523" i="4"/>
  <c r="H1476" i="4"/>
  <c r="D1467" i="4"/>
  <c r="F1467" i="4"/>
  <c r="D1402" i="4"/>
  <c r="F1402" i="4"/>
  <c r="D1372" i="4"/>
  <c r="F1372" i="4"/>
  <c r="F1354" i="4"/>
  <c r="D1354" i="4"/>
  <c r="D1188" i="4"/>
  <c r="F1188" i="4"/>
  <c r="D1174" i="4"/>
  <c r="F1174" i="4"/>
  <c r="F1043" i="4"/>
  <c r="D1043" i="4"/>
  <c r="D1040" i="4"/>
  <c r="F1040" i="4"/>
  <c r="D1517" i="4"/>
  <c r="F1517" i="4"/>
  <c r="F1442" i="4"/>
  <c r="D1442" i="4"/>
  <c r="H1608" i="4"/>
  <c r="F1608" i="4"/>
  <c r="D14" i="4"/>
  <c r="F14" i="4"/>
  <c r="H1485" i="4"/>
  <c r="F1485" i="4"/>
  <c r="F1131" i="4"/>
  <c r="D1131" i="4"/>
  <c r="D1753" i="4"/>
  <c r="F1753" i="4"/>
  <c r="F1970" i="4"/>
  <c r="F1955" i="4"/>
  <c r="D1950" i="4"/>
  <c r="F1942" i="4"/>
  <c r="F1922" i="4"/>
  <c r="H1922" i="4"/>
  <c r="D1834" i="4"/>
  <c r="F1701" i="4"/>
  <c r="F1614" i="4"/>
  <c r="F1577" i="4"/>
  <c r="F1574" i="4"/>
  <c r="F1493" i="4"/>
  <c r="D1493" i="4"/>
  <c r="F1458" i="4"/>
  <c r="D1458" i="4"/>
  <c r="D1431" i="4"/>
  <c r="F1431" i="4"/>
  <c r="F1369" i="4"/>
  <c r="F1088" i="4"/>
  <c r="F1085" i="4"/>
  <c r="D923" i="4"/>
  <c r="D408" i="4"/>
  <c r="F408" i="4"/>
  <c r="F660" i="4"/>
  <c r="H660" i="4"/>
  <c r="D641" i="4"/>
  <c r="F641" i="4"/>
  <c r="D518" i="4"/>
  <c r="F518" i="4"/>
  <c r="F1944" i="4"/>
  <c r="F1787" i="4"/>
  <c r="F1671" i="4"/>
  <c r="F1654" i="4"/>
  <c r="F1566" i="4"/>
  <c r="F1432" i="4"/>
  <c r="D1176" i="4"/>
  <c r="F1176" i="4"/>
  <c r="F1048" i="4"/>
  <c r="D1048" i="4"/>
  <c r="D1020" i="4"/>
  <c r="F1020" i="4"/>
  <c r="D972" i="4"/>
  <c r="F972" i="4"/>
  <c r="F836" i="4"/>
  <c r="H836" i="4"/>
  <c r="D761" i="4"/>
  <c r="F761" i="4"/>
  <c r="D671" i="4"/>
  <c r="F671" i="4"/>
  <c r="F426" i="4"/>
  <c r="H426" i="4"/>
  <c r="H293" i="4"/>
  <c r="F293" i="4"/>
  <c r="F110" i="4"/>
  <c r="H110" i="4"/>
  <c r="F25" i="4"/>
  <c r="D274" i="4"/>
  <c r="F274" i="4"/>
  <c r="H209" i="4"/>
  <c r="F209" i="4"/>
  <c r="F1982" i="4"/>
  <c r="F1964" i="4"/>
  <c r="F1892" i="4"/>
  <c r="D1763" i="4"/>
  <c r="F1692" i="4"/>
  <c r="F1670" i="4"/>
  <c r="F1661" i="4"/>
  <c r="F1638" i="4"/>
  <c r="D1631" i="4"/>
  <c r="F1620" i="4"/>
  <c r="F1563" i="4"/>
  <c r="F1507" i="4"/>
  <c r="F1498" i="4"/>
  <c r="F1465" i="4"/>
  <c r="F1434" i="4"/>
  <c r="D1353" i="4"/>
  <c r="F1299" i="4"/>
  <c r="D1278" i="4"/>
  <c r="H1192" i="4"/>
  <c r="D1172" i="4"/>
  <c r="F1172" i="4"/>
  <c r="F1069" i="4"/>
  <c r="F977" i="4"/>
  <c r="F959" i="4"/>
  <c r="D959" i="4"/>
  <c r="D461" i="4"/>
  <c r="F461" i="4"/>
  <c r="D258" i="4"/>
  <c r="F258" i="4"/>
  <c r="D212" i="4"/>
  <c r="F212" i="4"/>
  <c r="D194" i="4"/>
  <c r="F1999" i="4"/>
  <c r="F1818" i="4"/>
  <c r="F1457" i="4"/>
  <c r="D1175" i="4"/>
  <c r="F1175" i="4"/>
  <c r="D1117" i="4"/>
  <c r="F1117" i="4"/>
  <c r="D799" i="4"/>
  <c r="F799" i="4"/>
  <c r="F437" i="4"/>
  <c r="D437" i="4"/>
  <c r="F24" i="4"/>
  <c r="H24" i="4"/>
  <c r="F1977" i="4"/>
  <c r="F1927" i="4"/>
  <c r="F1807" i="4"/>
  <c r="F1772" i="4"/>
  <c r="F1746" i="4"/>
  <c r="F1663" i="4"/>
  <c r="F1580" i="4"/>
  <c r="F1462" i="4"/>
  <c r="F1328" i="4"/>
  <c r="D1316" i="4"/>
  <c r="F1316" i="4"/>
  <c r="D1194" i="4"/>
  <c r="F1194" i="4"/>
  <c r="D897" i="4"/>
  <c r="F897" i="4"/>
  <c r="F841" i="4"/>
  <c r="H841" i="4"/>
  <c r="F403" i="4"/>
  <c r="H403" i="4"/>
  <c r="D178" i="4"/>
  <c r="F178" i="4"/>
  <c r="F1127" i="4"/>
  <c r="F762" i="4"/>
  <c r="F670" i="4"/>
  <c r="D670" i="4"/>
  <c r="H66" i="4"/>
  <c r="F66" i="4"/>
  <c r="F1242" i="4"/>
  <c r="D1066" i="4"/>
  <c r="F1066" i="4"/>
  <c r="F1009" i="4"/>
  <c r="F942" i="4"/>
  <c r="F912" i="4"/>
  <c r="F822" i="4"/>
  <c r="F784" i="4"/>
  <c r="F710" i="4"/>
  <c r="F563" i="4"/>
  <c r="F371" i="4"/>
  <c r="F245" i="4"/>
  <c r="F191" i="4"/>
  <c r="F161" i="4"/>
  <c r="F1412" i="4"/>
  <c r="F1392" i="4"/>
  <c r="F1338" i="4"/>
  <c r="F1257" i="4"/>
  <c r="F1234" i="4"/>
  <c r="F1012" i="4"/>
  <c r="F650" i="4"/>
  <c r="F560" i="4"/>
  <c r="D520" i="4"/>
  <c r="F520" i="4"/>
  <c r="D493" i="4"/>
  <c r="F493" i="4"/>
  <c r="D427" i="4"/>
  <c r="F427" i="4"/>
  <c r="F196" i="4"/>
  <c r="D122" i="4"/>
  <c r="F122" i="4"/>
  <c r="F1559" i="4"/>
  <c r="F1333" i="4"/>
  <c r="F1297" i="4"/>
  <c r="F1294" i="4"/>
  <c r="F1241" i="4"/>
  <c r="F1216" i="4"/>
  <c r="F958" i="4"/>
  <c r="F817" i="4"/>
  <c r="F703" i="4"/>
  <c r="F679" i="4"/>
  <c r="D541" i="4"/>
  <c r="F541" i="4"/>
  <c r="D465" i="4"/>
  <c r="F465" i="4"/>
  <c r="F352" i="4"/>
  <c r="D352" i="4"/>
  <c r="F315" i="4"/>
  <c r="F312" i="4"/>
  <c r="F297" i="4"/>
  <c r="D112" i="4"/>
  <c r="F112" i="4"/>
  <c r="F61" i="4"/>
  <c r="D61" i="4"/>
  <c r="F23" i="4"/>
  <c r="D23" i="4"/>
  <c r="F1406" i="4"/>
  <c r="F1269" i="4"/>
  <c r="D996" i="4"/>
  <c r="F996" i="4"/>
  <c r="F827" i="4"/>
  <c r="F696" i="4"/>
  <c r="F168" i="4"/>
  <c r="H168" i="4"/>
  <c r="D121" i="4"/>
  <c r="F121" i="4"/>
  <c r="F175" i="4"/>
  <c r="F7" i="4"/>
  <c r="F1044" i="4"/>
  <c r="F1036" i="4"/>
  <c r="D1016" i="4"/>
  <c r="F1013" i="4"/>
  <c r="F1005" i="4"/>
  <c r="F930" i="4"/>
  <c r="F902" i="4"/>
  <c r="F873" i="4"/>
  <c r="F668" i="4"/>
  <c r="F624" i="4"/>
  <c r="F622" i="4"/>
  <c r="F450" i="4"/>
  <c r="F323" i="4"/>
  <c r="D298" i="4"/>
  <c r="F163" i="4"/>
  <c r="F154" i="4"/>
  <c r="F76" i="4"/>
  <c r="F54" i="4"/>
  <c r="F49" i="4"/>
  <c r="F21" i="4"/>
  <c r="F11" i="4"/>
  <c r="F968" i="4"/>
  <c r="F960" i="4"/>
  <c r="F954" i="4"/>
  <c r="F947" i="4"/>
  <c r="F934" i="4"/>
  <c r="F932" i="4"/>
  <c r="F924" i="4"/>
  <c r="F632" i="4"/>
  <c r="F629" i="4"/>
  <c r="F844" i="4"/>
  <c r="F680" i="4"/>
  <c r="F489" i="4"/>
  <c r="F328" i="4"/>
  <c r="F28" i="4"/>
  <c r="H1820" i="4"/>
  <c r="F1739" i="4"/>
  <c r="D1739" i="4"/>
  <c r="D1845" i="4"/>
  <c r="F1845" i="4"/>
  <c r="F1779" i="4"/>
  <c r="D1779" i="4"/>
  <c r="D1700" i="4"/>
  <c r="F1700" i="4"/>
  <c r="F1497" i="4"/>
  <c r="D1497" i="4"/>
  <c r="D1506" i="4"/>
  <c r="F1506" i="4"/>
  <c r="F1456" i="4"/>
  <c r="D1456" i="4"/>
  <c r="F1624" i="4"/>
  <c r="D1624" i="4"/>
  <c r="D1561" i="4"/>
  <c r="F1561" i="4"/>
  <c r="D1857" i="4"/>
  <c r="F1857" i="4"/>
  <c r="F1652" i="4"/>
  <c r="D1652" i="4"/>
  <c r="H1224" i="4"/>
  <c r="F1912" i="4"/>
  <c r="F1903" i="4"/>
  <c r="F1792" i="4"/>
  <c r="D1792" i="4"/>
  <c r="F1712" i="4"/>
  <c r="D1592" i="4"/>
  <c r="F1592" i="4"/>
  <c r="D1484" i="4"/>
  <c r="F1484" i="4"/>
  <c r="F1306" i="4"/>
  <c r="D1306" i="4"/>
  <c r="F1229" i="4"/>
  <c r="D1229" i="4"/>
  <c r="D941" i="4"/>
  <c r="F941" i="4"/>
  <c r="D927" i="4"/>
  <c r="F927" i="4"/>
  <c r="F740" i="4"/>
  <c r="D740" i="4"/>
  <c r="F2001" i="4"/>
  <c r="D1993" i="4"/>
  <c r="F1993" i="4"/>
  <c r="F1991" i="4"/>
  <c r="F1974" i="4"/>
  <c r="F1854" i="4"/>
  <c r="F1842" i="4"/>
  <c r="D1842" i="4"/>
  <c r="F1830" i="4"/>
  <c r="F1828" i="4"/>
  <c r="F1805" i="4"/>
  <c r="H1682" i="4"/>
  <c r="F1639" i="4"/>
  <c r="D1639" i="4"/>
  <c r="F1596" i="4"/>
  <c r="D1531" i="4"/>
  <c r="F1531" i="4"/>
  <c r="D1432" i="4"/>
  <c r="D1381" i="4"/>
  <c r="F1381" i="4"/>
  <c r="D1330" i="4"/>
  <c r="F1330" i="4"/>
  <c r="D1199" i="4"/>
  <c r="F1133" i="4"/>
  <c r="D1133" i="4"/>
  <c r="H941" i="4"/>
  <c r="H896" i="4"/>
  <c r="F896" i="4"/>
  <c r="H1658" i="4"/>
  <c r="F1658" i="4"/>
  <c r="F1609" i="4"/>
  <c r="H1609" i="4"/>
  <c r="F1469" i="4"/>
  <c r="D1469" i="4"/>
  <c r="D1726" i="4"/>
  <c r="F1726" i="4"/>
  <c r="F1721" i="4"/>
  <c r="D1721" i="4"/>
  <c r="F1464" i="4"/>
  <c r="H1425" i="4"/>
  <c r="H1377" i="4"/>
  <c r="D1206" i="4"/>
  <c r="F1206" i="4"/>
  <c r="F1997" i="4"/>
  <c r="F1869" i="4"/>
  <c r="D1869" i="4"/>
  <c r="D1786" i="4"/>
  <c r="F1786" i="4"/>
  <c r="D1682" i="4"/>
  <c r="F1682" i="4"/>
  <c r="H1979" i="4"/>
  <c r="F1878" i="4"/>
  <c r="F1871" i="4"/>
  <c r="F1861" i="4"/>
  <c r="D1840" i="4"/>
  <c r="D1833" i="4"/>
  <c r="F1833" i="4"/>
  <c r="F1825" i="4"/>
  <c r="D1807" i="4"/>
  <c r="D1776" i="4"/>
  <c r="D1746" i="4"/>
  <c r="D1733" i="4"/>
  <c r="F1733" i="4"/>
  <c r="D1730" i="4"/>
  <c r="F1730" i="4"/>
  <c r="F1716" i="4"/>
  <c r="D1704" i="4"/>
  <c r="F1704" i="4"/>
  <c r="D1692" i="4"/>
  <c r="D1629" i="4"/>
  <c r="H1620" i="4"/>
  <c r="D1560" i="4"/>
  <c r="D1537" i="4"/>
  <c r="F1537" i="4"/>
  <c r="D1455" i="4"/>
  <c r="F1455" i="4"/>
  <c r="D1384" i="4"/>
  <c r="F1384" i="4"/>
  <c r="D1327" i="4"/>
  <c r="F1327" i="4"/>
  <c r="F1292" i="4"/>
  <c r="D1292" i="4"/>
  <c r="H1283" i="4"/>
  <c r="F1283" i="4"/>
  <c r="D1208" i="4"/>
  <c r="F1208" i="4"/>
  <c r="D1855" i="4"/>
  <c r="F1855" i="4"/>
  <c r="H1766" i="4"/>
  <c r="D1645" i="4"/>
  <c r="F1645" i="4"/>
  <c r="D1583" i="4"/>
  <c r="F1583" i="4"/>
  <c r="H1536" i="4"/>
  <c r="F1536" i="4"/>
  <c r="H1474" i="4"/>
  <c r="F1474" i="4"/>
  <c r="F1378" i="4"/>
  <c r="H1378" i="4"/>
  <c r="D30" i="4"/>
  <c r="F30" i="4"/>
  <c r="F20" i="4"/>
  <c r="D20" i="4"/>
  <c r="H1897" i="4"/>
  <c r="D1777" i="4"/>
  <c r="F1777" i="4"/>
  <c r="H1676" i="4"/>
  <c r="F1049" i="4"/>
  <c r="H1049" i="4"/>
  <c r="F1731" i="4"/>
  <c r="D1731" i="4"/>
  <c r="F1685" i="4"/>
  <c r="D1685" i="4"/>
  <c r="H1604" i="4"/>
  <c r="D1550" i="4"/>
  <c r="F1550" i="4"/>
  <c r="D1041" i="4"/>
  <c r="F1041" i="4"/>
  <c r="D1571" i="4"/>
  <c r="F1571" i="4"/>
  <c r="H1787" i="4"/>
  <c r="F1646" i="4"/>
  <c r="H1610" i="4"/>
  <c r="F1610" i="4"/>
  <c r="H1586" i="4"/>
  <c r="F1416" i="4"/>
  <c r="H1416" i="4"/>
  <c r="H1397" i="4"/>
  <c r="F1363" i="4"/>
  <c r="D1363" i="4"/>
  <c r="H1217" i="4"/>
  <c r="F1098" i="4"/>
  <c r="D1098" i="4"/>
  <c r="H1984" i="4"/>
  <c r="H1737" i="4"/>
  <c r="D1681" i="4"/>
  <c r="F1681" i="4"/>
  <c r="H1259" i="4"/>
  <c r="D967" i="4"/>
  <c r="F967" i="4"/>
  <c r="D946" i="4"/>
  <c r="F946" i="4"/>
  <c r="D571" i="4"/>
  <c r="F571" i="4"/>
  <c r="H499" i="4"/>
  <c r="F499" i="4"/>
  <c r="F1990" i="4"/>
  <c r="F1980" i="4"/>
  <c r="F1961" i="4"/>
  <c r="F1943" i="4"/>
  <c r="F1929" i="4"/>
  <c r="F1906" i="4"/>
  <c r="F1893" i="4"/>
  <c r="F1872" i="4"/>
  <c r="D1835" i="4"/>
  <c r="F1835" i="4"/>
  <c r="F1820" i="4"/>
  <c r="F1722" i="4"/>
  <c r="H1567" i="4"/>
  <c r="F1520" i="4"/>
  <c r="H1480" i="4"/>
  <c r="F1480" i="4"/>
  <c r="D1460" i="4"/>
  <c r="F1460" i="4"/>
  <c r="F1450" i="4"/>
  <c r="D1450" i="4"/>
  <c r="F1396" i="4"/>
  <c r="D1396" i="4"/>
  <c r="D1271" i="4"/>
  <c r="F1271" i="4"/>
  <c r="F1082" i="4"/>
  <c r="H1082" i="4"/>
  <c r="F807" i="4"/>
  <c r="D807" i="4"/>
  <c r="D675" i="4"/>
  <c r="F675" i="4"/>
  <c r="F1996" i="4"/>
  <c r="F1946" i="4"/>
  <c r="F1933" i="4"/>
  <c r="F1897" i="4"/>
  <c r="F1895" i="4"/>
  <c r="F1848" i="4"/>
  <c r="F1804" i="4"/>
  <c r="F1766" i="4"/>
  <c r="F1740" i="4"/>
  <c r="D1732" i="4"/>
  <c r="D1694" i="4"/>
  <c r="F1694" i="4"/>
  <c r="F1691" i="4"/>
  <c r="F1686" i="4"/>
  <c r="F1676" i="4"/>
  <c r="F1643" i="4"/>
  <c r="F1602" i="4"/>
  <c r="D1576" i="4"/>
  <c r="H1510" i="4"/>
  <c r="F1510" i="4"/>
  <c r="F1501" i="4"/>
  <c r="D1501" i="4"/>
  <c r="D1462" i="4"/>
  <c r="D1403" i="4"/>
  <c r="F1403" i="4"/>
  <c r="F1366" i="4"/>
  <c r="H1366" i="4"/>
  <c r="D1355" i="4"/>
  <c r="F1355" i="4"/>
  <c r="D1338" i="4"/>
  <c r="H1132" i="4"/>
  <c r="F1132" i="4"/>
  <c r="D1710" i="4"/>
  <c r="F1710" i="4"/>
  <c r="D1826" i="4"/>
  <c r="F1826" i="4"/>
  <c r="F1446" i="4"/>
  <c r="D1446" i="4"/>
  <c r="F1877" i="4"/>
  <c r="F1832" i="4"/>
  <c r="D1832" i="4"/>
  <c r="F1246" i="4"/>
  <c r="D1246" i="4"/>
  <c r="D1971" i="4"/>
  <c r="F1969" i="4"/>
  <c r="F1967" i="4"/>
  <c r="D1927" i="4"/>
  <c r="F1889" i="4"/>
  <c r="D1841" i="4"/>
  <c r="D1839" i="4"/>
  <c r="F1824" i="4"/>
  <c r="D1813" i="4"/>
  <c r="F1813" i="4"/>
  <c r="F1775" i="4"/>
  <c r="D1775" i="4"/>
  <c r="H1769" i="4"/>
  <c r="D1663" i="4"/>
  <c r="D1650" i="4"/>
  <c r="F1650" i="4"/>
  <c r="F1635" i="4"/>
  <c r="D1635" i="4"/>
  <c r="F1619" i="4"/>
  <c r="F1544" i="4"/>
  <c r="D1544" i="4"/>
  <c r="H1491" i="4"/>
  <c r="F1491" i="4"/>
  <c r="H1470" i="4"/>
  <c r="F1470" i="4"/>
  <c r="D1412" i="4"/>
  <c r="F1360" i="4"/>
  <c r="D1360" i="4"/>
  <c r="H1355" i="4"/>
  <c r="F1288" i="4"/>
  <c r="D1288" i="4"/>
  <c r="F838" i="4"/>
  <c r="H838" i="4"/>
  <c r="F835" i="4"/>
  <c r="D835" i="4"/>
  <c r="H829" i="4"/>
  <c r="D787" i="4"/>
  <c r="F787" i="4"/>
  <c r="F1743" i="4"/>
  <c r="D1743" i="4"/>
  <c r="F1695" i="4"/>
  <c r="D1695" i="4"/>
  <c r="H1573" i="4"/>
  <c r="D1452" i="4"/>
  <c r="F1452" i="4"/>
  <c r="D1441" i="4"/>
  <c r="F1441" i="4"/>
  <c r="F1411" i="4"/>
  <c r="D1411" i="4"/>
  <c r="F1376" i="4"/>
  <c r="D1376" i="4"/>
  <c r="D1373" i="4"/>
  <c r="F1373" i="4"/>
  <c r="F1293" i="4"/>
  <c r="D1293" i="4"/>
  <c r="H1150" i="4"/>
  <c r="F1150" i="4"/>
  <c r="H989" i="4"/>
  <c r="F989" i="4"/>
  <c r="F699" i="4"/>
  <c r="H699" i="4"/>
  <c r="F1837" i="4"/>
  <c r="F1802" i="4"/>
  <c r="F1781" i="4"/>
  <c r="D1781" i="4"/>
  <c r="F1736" i="4"/>
  <c r="D1717" i="4"/>
  <c r="F1717" i="4"/>
  <c r="F1715" i="4"/>
  <c r="F1703" i="4"/>
  <c r="D1664" i="4"/>
  <c r="D1662" i="4"/>
  <c r="F1622" i="4"/>
  <c r="F1555" i="4"/>
  <c r="D1547" i="4"/>
  <c r="F1473" i="4"/>
  <c r="H1473" i="4"/>
  <c r="D1457" i="4"/>
  <c r="H1371" i="4"/>
  <c r="F1371" i="4"/>
  <c r="D1252" i="4"/>
  <c r="F1252" i="4"/>
  <c r="D1185" i="4"/>
  <c r="F1185" i="4"/>
  <c r="F745" i="4"/>
  <c r="D745" i="4"/>
  <c r="F1768" i="4"/>
  <c r="F1747" i="4"/>
  <c r="D1747" i="4"/>
  <c r="F1745" i="4"/>
  <c r="F1707" i="4"/>
  <c r="D1603" i="4"/>
  <c r="F1603" i="4"/>
  <c r="F1589" i="4"/>
  <c r="F1295" i="4"/>
  <c r="D1182" i="4"/>
  <c r="F1182" i="4"/>
  <c r="H1055" i="4"/>
  <c r="F1055" i="4"/>
  <c r="D1008" i="4"/>
  <c r="F1008" i="4"/>
  <c r="F988" i="4"/>
  <c r="D988" i="4"/>
  <c r="F982" i="4"/>
  <c r="D982" i="4"/>
  <c r="F885" i="4"/>
  <c r="D885" i="4"/>
  <c r="D640" i="4"/>
  <c r="F640" i="4"/>
  <c r="F627" i="4"/>
  <c r="H627" i="4"/>
  <c r="D605" i="4"/>
  <c r="F605" i="4"/>
  <c r="F1844" i="4"/>
  <c r="D1844" i="4"/>
  <c r="F1778" i="4"/>
  <c r="F1720" i="4"/>
  <c r="F1718" i="4"/>
  <c r="F1698" i="4"/>
  <c r="D1698" i="4"/>
  <c r="F1696" i="4"/>
  <c r="D1640" i="4"/>
  <c r="F1598" i="4"/>
  <c r="F1584" i="4"/>
  <c r="D1572" i="4"/>
  <c r="F1572" i="4"/>
  <c r="D1453" i="4"/>
  <c r="F1453" i="4"/>
  <c r="F1440" i="4"/>
  <c r="D1438" i="4"/>
  <c r="F1438" i="4"/>
  <c r="F1343" i="4"/>
  <c r="D1307" i="4"/>
  <c r="H1229" i="4"/>
  <c r="F852" i="4"/>
  <c r="D852" i="4"/>
  <c r="D793" i="4"/>
  <c r="F793" i="4"/>
  <c r="F1724" i="4"/>
  <c r="D1706" i="4"/>
  <c r="F1706" i="4"/>
  <c r="F1588" i="4"/>
  <c r="F1479" i="4"/>
  <c r="D1479" i="4"/>
  <c r="F1425" i="4"/>
  <c r="D1425" i="4"/>
  <c r="H1408" i="4"/>
  <c r="F1408" i="4"/>
  <c r="F1377" i="4"/>
  <c r="H1325" i="4"/>
  <c r="F1325" i="4"/>
  <c r="F1313" i="4"/>
  <c r="D1313" i="4"/>
  <c r="H1232" i="4"/>
  <c r="F1232" i="4"/>
  <c r="D1101" i="4"/>
  <c r="F1101" i="4"/>
  <c r="H984" i="4"/>
  <c r="F984" i="4"/>
  <c r="D15" i="4"/>
  <c r="F15" i="4"/>
  <c r="H1033" i="4"/>
  <c r="F1033" i="4"/>
  <c r="D778" i="4"/>
  <c r="F778" i="4"/>
  <c r="F587" i="4"/>
  <c r="H587" i="4"/>
  <c r="H1370" i="4"/>
  <c r="F1154" i="4"/>
  <c r="D1154" i="4"/>
  <c r="F1103" i="4"/>
  <c r="H877" i="4"/>
  <c r="F877" i="4"/>
  <c r="D645" i="4"/>
  <c r="F645" i="4"/>
  <c r="D576" i="4"/>
  <c r="F576" i="4"/>
  <c r="F1504" i="4"/>
  <c r="D1504" i="4"/>
  <c r="D1463" i="4"/>
  <c r="F1463" i="4"/>
  <c r="F1272" i="4"/>
  <c r="H1272" i="4"/>
  <c r="F1139" i="4"/>
  <c r="H1139" i="4"/>
  <c r="D1077" i="4"/>
  <c r="F1077" i="4"/>
  <c r="D1059" i="4"/>
  <c r="F1059" i="4"/>
  <c r="F998" i="4"/>
  <c r="D792" i="4"/>
  <c r="F792" i="4"/>
  <c r="F604" i="4"/>
  <c r="D604" i="4"/>
  <c r="F247" i="4"/>
  <c r="H247" i="4"/>
  <c r="F1734" i="4"/>
  <c r="F1595" i="4"/>
  <c r="D1595" i="4"/>
  <c r="F1582" i="4"/>
  <c r="F1525" i="4"/>
  <c r="F1444" i="4"/>
  <c r="F1397" i="4"/>
  <c r="D1397" i="4"/>
  <c r="F1385" i="4"/>
  <c r="D1344" i="4"/>
  <c r="F1344" i="4"/>
  <c r="D1282" i="4"/>
  <c r="F1282" i="4"/>
  <c r="F1265" i="4"/>
  <c r="D1245" i="4"/>
  <c r="F1245" i="4"/>
  <c r="D1222" i="4"/>
  <c r="F1222" i="4"/>
  <c r="F1203" i="4"/>
  <c r="F1146" i="4"/>
  <c r="D1128" i="4"/>
  <c r="F1128" i="4"/>
  <c r="F1080" i="4"/>
  <c r="F1068" i="4"/>
  <c r="D1068" i="4"/>
  <c r="D815" i="4"/>
  <c r="F815" i="4"/>
  <c r="D732" i="4"/>
  <c r="F732" i="4"/>
  <c r="D369" i="4"/>
  <c r="F369" i="4"/>
  <c r="D366" i="4"/>
  <c r="F366" i="4"/>
  <c r="H40" i="4"/>
  <c r="F40" i="4"/>
  <c r="F1277" i="4"/>
  <c r="D1277" i="4"/>
  <c r="D1212" i="4"/>
  <c r="F1212" i="4"/>
  <c r="F1189" i="4"/>
  <c r="H1189" i="4"/>
  <c r="D1186" i="4"/>
  <c r="F1186" i="4"/>
  <c r="D894" i="4"/>
  <c r="F894" i="4"/>
  <c r="H859" i="4"/>
  <c r="F859" i="4"/>
  <c r="D463" i="4"/>
  <c r="F463" i="4"/>
  <c r="F405" i="4"/>
  <c r="H405" i="4"/>
  <c r="D1439" i="4"/>
  <c r="F1439" i="4"/>
  <c r="D1259" i="4"/>
  <c r="F1259" i="4"/>
  <c r="H1212" i="4"/>
  <c r="D1164" i="4"/>
  <c r="F1164" i="4"/>
  <c r="D1148" i="4"/>
  <c r="F1148" i="4"/>
  <c r="D1104" i="4"/>
  <c r="F1104" i="4"/>
  <c r="D1042" i="4"/>
  <c r="F1042" i="4"/>
  <c r="H842" i="4"/>
  <c r="F842" i="4"/>
  <c r="D733" i="4"/>
  <c r="F733" i="4"/>
  <c r="F711" i="4"/>
  <c r="D711" i="4"/>
  <c r="F546" i="4"/>
  <c r="D546" i="4"/>
  <c r="D210" i="4"/>
  <c r="F210" i="4"/>
  <c r="F759" i="4"/>
  <c r="D759" i="4"/>
  <c r="F495" i="4"/>
  <c r="H495" i="4"/>
  <c r="F242" i="4"/>
  <c r="D242" i="4"/>
  <c r="F1301" i="4"/>
  <c r="F1138" i="4"/>
  <c r="H1138" i="4"/>
  <c r="F1115" i="4"/>
  <c r="D1115" i="4"/>
  <c r="F1057" i="4"/>
  <c r="D1057" i="4"/>
  <c r="D1054" i="4"/>
  <c r="F1054" i="4"/>
  <c r="D1025" i="4"/>
  <c r="F1025" i="4"/>
  <c r="F1006" i="4"/>
  <c r="H1006" i="4"/>
  <c r="F971" i="4"/>
  <c r="D971" i="4"/>
  <c r="H927" i="4"/>
  <c r="H905" i="4"/>
  <c r="F905" i="4"/>
  <c r="D862" i="4"/>
  <c r="F862" i="4"/>
  <c r="F774" i="4"/>
  <c r="H774" i="4"/>
  <c r="D771" i="4"/>
  <c r="D612" i="4"/>
  <c r="F612" i="4"/>
  <c r="F1305" i="4"/>
  <c r="D1284" i="4"/>
  <c r="F1284" i="4"/>
  <c r="F1263" i="4"/>
  <c r="F1256" i="4"/>
  <c r="D1223" i="4"/>
  <c r="F1223" i="4"/>
  <c r="D1217" i="4"/>
  <c r="F1217" i="4"/>
  <c r="F1210" i="4"/>
  <c r="D1210" i="4"/>
  <c r="D1160" i="4"/>
  <c r="F1160" i="4"/>
  <c r="D1152" i="4"/>
  <c r="F1152" i="4"/>
  <c r="D1011" i="4"/>
  <c r="F1011" i="4"/>
  <c r="D907" i="4"/>
  <c r="F907" i="4"/>
  <c r="F864" i="4"/>
  <c r="D864" i="4"/>
  <c r="F847" i="4"/>
  <c r="D847" i="4"/>
  <c r="D372" i="4"/>
  <c r="F372" i="4"/>
  <c r="F1859" i="4"/>
  <c r="F1851" i="4"/>
  <c r="F1823" i="4"/>
  <c r="F1815" i="4"/>
  <c r="F1760" i="4"/>
  <c r="H1578" i="4"/>
  <c r="F1541" i="4"/>
  <c r="F1429" i="4"/>
  <c r="D1410" i="4"/>
  <c r="F1383" i="4"/>
  <c r="D1383" i="4"/>
  <c r="D1319" i="4"/>
  <c r="F1319" i="4"/>
  <c r="H1313" i="4"/>
  <c r="F1300" i="4"/>
  <c r="H1265" i="4"/>
  <c r="F1255" i="4"/>
  <c r="F1227" i="4"/>
  <c r="D1204" i="4"/>
  <c r="F1204" i="4"/>
  <c r="F1191" i="4"/>
  <c r="F1159" i="4"/>
  <c r="D1157" i="4"/>
  <c r="F1157" i="4"/>
  <c r="F1122" i="4"/>
  <c r="D1122" i="4"/>
  <c r="F1112" i="4"/>
  <c r="D1100" i="4"/>
  <c r="F949" i="4"/>
  <c r="F889" i="4"/>
  <c r="D889" i="4"/>
  <c r="D827" i="4"/>
  <c r="D748" i="4"/>
  <c r="F748" i="4"/>
  <c r="F611" i="4"/>
  <c r="D611" i="4"/>
  <c r="F153" i="4"/>
  <c r="D153" i="4"/>
  <c r="F1494" i="4"/>
  <c r="F1414" i="4"/>
  <c r="F1399" i="4"/>
  <c r="D1399" i="4"/>
  <c r="F1370" i="4"/>
  <c r="F1304" i="4"/>
  <c r="D1291" i="4"/>
  <c r="F1291" i="4"/>
  <c r="D1092" i="4"/>
  <c r="F1092" i="4"/>
  <c r="D1035" i="4"/>
  <c r="F1035" i="4"/>
  <c r="D939" i="4"/>
  <c r="F939" i="4"/>
  <c r="D172" i="4"/>
  <c r="F172" i="4"/>
  <c r="F379" i="4"/>
  <c r="D379" i="4"/>
  <c r="F174" i="4"/>
  <c r="D174" i="4"/>
  <c r="D93" i="4"/>
  <c r="F93" i="4"/>
  <c r="D83" i="4"/>
  <c r="F83" i="4"/>
  <c r="F610" i="4"/>
  <c r="D610" i="4"/>
  <c r="H93" i="4"/>
  <c r="F64" i="4"/>
  <c r="D64" i="4"/>
  <c r="F1331" i="4"/>
  <c r="F1251" i="4"/>
  <c r="F1236" i="4"/>
  <c r="F1228" i="4"/>
  <c r="F1224" i="4"/>
  <c r="F1209" i="4"/>
  <c r="F1163" i="4"/>
  <c r="D1147" i="4"/>
  <c r="F1147" i="4"/>
  <c r="F1140" i="4"/>
  <c r="F1136" i="4"/>
  <c r="D1123" i="4"/>
  <c r="F1123" i="4"/>
  <c r="D1111" i="4"/>
  <c r="F1111" i="4"/>
  <c r="D1088" i="4"/>
  <c r="D1063" i="4"/>
  <c r="F1063" i="4"/>
  <c r="D1031" i="4"/>
  <c r="F1031" i="4"/>
  <c r="F898" i="4"/>
  <c r="D892" i="4"/>
  <c r="H890" i="4"/>
  <c r="F881" i="4"/>
  <c r="D865" i="4"/>
  <c r="F855" i="4"/>
  <c r="D839" i="4"/>
  <c r="F839" i="4"/>
  <c r="D819" i="4"/>
  <c r="F819" i="4"/>
  <c r="F786" i="4"/>
  <c r="F769" i="4"/>
  <c r="D769" i="4"/>
  <c r="F731" i="4"/>
  <c r="D731" i="4"/>
  <c r="F728" i="4"/>
  <c r="H673" i="4"/>
  <c r="F673" i="4"/>
  <c r="D500" i="4"/>
  <c r="F500" i="4"/>
  <c r="F472" i="4"/>
  <c r="F387" i="4"/>
  <c r="D387" i="4"/>
  <c r="F185" i="4"/>
  <c r="D185" i="4"/>
  <c r="D125" i="4"/>
  <c r="F125" i="4"/>
  <c r="F1335" i="4"/>
  <c r="F1296" i="4"/>
  <c r="F1287" i="4"/>
  <c r="F1220" i="4"/>
  <c r="D1201" i="4"/>
  <c r="F1201" i="4"/>
  <c r="F1187" i="4"/>
  <c r="D1187" i="4"/>
  <c r="F1156" i="4"/>
  <c r="F1153" i="4"/>
  <c r="F1052" i="4"/>
  <c r="D999" i="4"/>
  <c r="F999" i="4"/>
  <c r="F991" i="4"/>
  <c r="F969" i="4"/>
  <c r="D962" i="4"/>
  <c r="F962" i="4"/>
  <c r="F937" i="4"/>
  <c r="D876" i="4"/>
  <c r="F876" i="4"/>
  <c r="F809" i="4"/>
  <c r="H786" i="4"/>
  <c r="H739" i="4"/>
  <c r="F739" i="4"/>
  <c r="H721" i="4"/>
  <c r="F721" i="4"/>
  <c r="D536" i="4"/>
  <c r="F536" i="4"/>
  <c r="D364" i="4"/>
  <c r="F262" i="4"/>
  <c r="H262" i="4"/>
  <c r="D244" i="4"/>
  <c r="D217" i="4"/>
  <c r="F217" i="4"/>
  <c r="F1226" i="4"/>
  <c r="D1165" i="4"/>
  <c r="F1165" i="4"/>
  <c r="F1149" i="4"/>
  <c r="D1149" i="4"/>
  <c r="F1108" i="4"/>
  <c r="D1108" i="4"/>
  <c r="D1097" i="4"/>
  <c r="F1097" i="4"/>
  <c r="F983" i="4"/>
  <c r="F833" i="4"/>
  <c r="D833" i="4"/>
  <c r="F796" i="4"/>
  <c r="D796" i="4"/>
  <c r="F777" i="4"/>
  <c r="D609" i="4"/>
  <c r="F609" i="4"/>
  <c r="H506" i="4"/>
  <c r="F506" i="4"/>
  <c r="F503" i="4"/>
  <c r="D503" i="4"/>
  <c r="H279" i="4"/>
  <c r="F279" i="4"/>
  <c r="F1667" i="4"/>
  <c r="F1616" i="4"/>
  <c r="F1599" i="4"/>
  <c r="F1552" i="4"/>
  <c r="F1365" i="4"/>
  <c r="F1280" i="4"/>
  <c r="F1267" i="4"/>
  <c r="F1214" i="4"/>
  <c r="D1195" i="4"/>
  <c r="F1195" i="4"/>
  <c r="F1167" i="4"/>
  <c r="F1110" i="4"/>
  <c r="H1059" i="4"/>
  <c r="D966" i="4"/>
  <c r="F966" i="4"/>
  <c r="D936" i="4"/>
  <c r="F936" i="4"/>
  <c r="F908" i="4"/>
  <c r="H908" i="4"/>
  <c r="D888" i="4"/>
  <c r="F888" i="4"/>
  <c r="F848" i="4"/>
  <c r="D848" i="4"/>
  <c r="F776" i="4"/>
  <c r="D776" i="4"/>
  <c r="H764" i="4"/>
  <c r="F764" i="4"/>
  <c r="H648" i="4"/>
  <c r="F648" i="4"/>
  <c r="D592" i="4"/>
  <c r="F592" i="4"/>
  <c r="F586" i="4"/>
  <c r="D586" i="4"/>
  <c r="D424" i="4"/>
  <c r="F424" i="4"/>
  <c r="D416" i="4"/>
  <c r="F416" i="4"/>
  <c r="F1158" i="4"/>
  <c r="F1086" i="4"/>
  <c r="F1078" i="4"/>
  <c r="D1076" i="4"/>
  <c r="F1056" i="4"/>
  <c r="D1034" i="4"/>
  <c r="F1034" i="4"/>
  <c r="F1007" i="4"/>
  <c r="D1007" i="4"/>
  <c r="D955" i="4"/>
  <c r="F955" i="4"/>
  <c r="F926" i="4"/>
  <c r="D887" i="4"/>
  <c r="F887" i="4"/>
  <c r="D879" i="4"/>
  <c r="F879" i="4"/>
  <c r="D846" i="4"/>
  <c r="F781" i="4"/>
  <c r="F747" i="4"/>
  <c r="D747" i="4"/>
  <c r="H732" i="4"/>
  <c r="F694" i="4"/>
  <c r="D694" i="4"/>
  <c r="F689" i="4"/>
  <c r="H689" i="4"/>
  <c r="D677" i="4"/>
  <c r="F677" i="4"/>
  <c r="F664" i="4"/>
  <c r="D441" i="4"/>
  <c r="F441" i="4"/>
  <c r="D438" i="4"/>
  <c r="F438" i="4"/>
  <c r="F385" i="4"/>
  <c r="D345" i="4"/>
  <c r="F345" i="4"/>
  <c r="D101" i="4"/>
  <c r="F101" i="4"/>
  <c r="D990" i="4"/>
  <c r="F990" i="4"/>
  <c r="D918" i="4"/>
  <c r="F918" i="4"/>
  <c r="D843" i="4"/>
  <c r="F843" i="4"/>
  <c r="H803" i="4"/>
  <c r="F803" i="4"/>
  <c r="D791" i="4"/>
  <c r="F791" i="4"/>
  <c r="D767" i="4"/>
  <c r="F767" i="4"/>
  <c r="D540" i="4"/>
  <c r="F540" i="4"/>
  <c r="F468" i="4"/>
  <c r="F211" i="4"/>
  <c r="H211" i="4"/>
  <c r="H1001" i="4"/>
  <c r="D980" i="4"/>
  <c r="F980" i="4"/>
  <c r="D963" i="4"/>
  <c r="F963" i="4"/>
  <c r="H822" i="4"/>
  <c r="H728" i="4"/>
  <c r="F589" i="4"/>
  <c r="D589" i="4"/>
  <c r="D199" i="4"/>
  <c r="F199" i="4"/>
  <c r="F71" i="4"/>
  <c r="D71" i="4"/>
  <c r="D48" i="4"/>
  <c r="F48" i="4"/>
  <c r="D1181" i="4"/>
  <c r="F1181" i="4"/>
  <c r="F1178" i="4"/>
  <c r="F1137" i="4"/>
  <c r="F1096" i="4"/>
  <c r="H963" i="4"/>
  <c r="H947" i="4"/>
  <c r="F917" i="4"/>
  <c r="D917" i="4"/>
  <c r="F853" i="4"/>
  <c r="F832" i="4"/>
  <c r="D790" i="4"/>
  <c r="F790" i="4"/>
  <c r="F730" i="4"/>
  <c r="D730" i="4"/>
  <c r="F656" i="4"/>
  <c r="D646" i="4"/>
  <c r="F646" i="4"/>
  <c r="D618" i="4"/>
  <c r="F618" i="4"/>
  <c r="F597" i="4"/>
  <c r="D597" i="4"/>
  <c r="F580" i="4"/>
  <c r="D580" i="4"/>
  <c r="F411" i="4"/>
  <c r="H411" i="4"/>
  <c r="D333" i="4"/>
  <c r="F333" i="4"/>
  <c r="F303" i="4"/>
  <c r="D303" i="4"/>
  <c r="D106" i="4"/>
  <c r="F106" i="4"/>
  <c r="F332" i="4"/>
  <c r="F322" i="4"/>
  <c r="H268" i="4"/>
  <c r="D186" i="4"/>
  <c r="F186" i="4"/>
  <c r="D169" i="4"/>
  <c r="F169" i="4"/>
  <c r="H10" i="4"/>
  <c r="F975" i="4"/>
  <c r="F964" i="4"/>
  <c r="F940" i="4"/>
  <c r="F903" i="4"/>
  <c r="F773" i="4"/>
  <c r="F756" i="4"/>
  <c r="F735" i="4"/>
  <c r="F706" i="4"/>
  <c r="D706" i="4"/>
  <c r="F698" i="4"/>
  <c r="F665" i="4"/>
  <c r="D651" i="4"/>
  <c r="F651" i="4"/>
  <c r="D632" i="4"/>
  <c r="F399" i="4"/>
  <c r="D399" i="4"/>
  <c r="F310" i="4"/>
  <c r="D286" i="4"/>
  <c r="F286" i="4"/>
  <c r="H204" i="4"/>
  <c r="F204" i="4"/>
  <c r="D63" i="4"/>
  <c r="F63" i="4"/>
  <c r="F661" i="4"/>
  <c r="D661" i="4"/>
  <c r="F407" i="4"/>
  <c r="D407" i="4"/>
  <c r="F206" i="4"/>
  <c r="D206" i="4"/>
  <c r="H107" i="4"/>
  <c r="F107" i="4"/>
  <c r="F1073" i="4"/>
  <c r="F1026" i="4"/>
  <c r="F993" i="4"/>
  <c r="D919" i="4"/>
  <c r="F919" i="4"/>
  <c r="F911" i="4"/>
  <c r="F866" i="4"/>
  <c r="F856" i="4"/>
  <c r="D856" i="4"/>
  <c r="F749" i="4"/>
  <c r="D667" i="4"/>
  <c r="F667" i="4"/>
  <c r="F623" i="4"/>
  <c r="D561" i="4"/>
  <c r="F561" i="4"/>
  <c r="F558" i="4"/>
  <c r="F415" i="4"/>
  <c r="D306" i="4"/>
  <c r="F306" i="4"/>
  <c r="F237" i="4"/>
  <c r="F114" i="4"/>
  <c r="D114" i="4"/>
  <c r="F1218" i="4"/>
  <c r="F1087" i="4"/>
  <c r="F1050" i="4"/>
  <c r="F906" i="4"/>
  <c r="F904" i="4"/>
  <c r="D900" i="4"/>
  <c r="F874" i="4"/>
  <c r="F867" i="4"/>
  <c r="F829" i="4"/>
  <c r="F800" i="4"/>
  <c r="F788" i="4"/>
  <c r="F752" i="4"/>
  <c r="F720" i="4"/>
  <c r="D720" i="4"/>
  <c r="F638" i="4"/>
  <c r="F482" i="4"/>
  <c r="D482" i="4"/>
  <c r="F453" i="4"/>
  <c r="F414" i="4"/>
  <c r="D414" i="4"/>
  <c r="F361" i="4"/>
  <c r="D361" i="4"/>
  <c r="D321" i="4"/>
  <c r="D190" i="4"/>
  <c r="F190" i="4"/>
  <c r="H77" i="4"/>
  <c r="F965" i="4"/>
  <c r="F910" i="4"/>
  <c r="F717" i="4"/>
  <c r="F702" i="4"/>
  <c r="H702" i="4"/>
  <c r="H671" i="4"/>
  <c r="F566" i="4"/>
  <c r="F382" i="4"/>
  <c r="D382" i="4"/>
  <c r="H172" i="4"/>
  <c r="F151" i="4"/>
  <c r="D151" i="4"/>
  <c r="D82" i="4"/>
  <c r="F82" i="4"/>
  <c r="F35" i="4"/>
  <c r="H35" i="4"/>
  <c r="D505" i="4"/>
  <c r="F505" i="4"/>
  <c r="F447" i="4"/>
  <c r="D447" i="4"/>
  <c r="D277" i="4"/>
  <c r="F277" i="4"/>
  <c r="D267" i="4"/>
  <c r="F267" i="4"/>
  <c r="D248" i="4"/>
  <c r="F248" i="4"/>
  <c r="D136" i="4"/>
  <c r="F136" i="4"/>
  <c r="D53" i="4"/>
  <c r="F53" i="4"/>
  <c r="F738" i="4"/>
  <c r="F676" i="4"/>
  <c r="F672" i="4"/>
  <c r="F565" i="4"/>
  <c r="F524" i="4"/>
  <c r="D524" i="4"/>
  <c r="D467" i="4"/>
  <c r="F467" i="4"/>
  <c r="F395" i="4"/>
  <c r="F378" i="4"/>
  <c r="F349" i="4"/>
  <c r="F228" i="4"/>
  <c r="H228" i="4"/>
  <c r="F133" i="4"/>
  <c r="F45" i="4"/>
  <c r="D45" i="4"/>
  <c r="F840" i="4"/>
  <c r="F797" i="4"/>
  <c r="F722" i="4"/>
  <c r="F709" i="4"/>
  <c r="F704" i="4"/>
  <c r="D686" i="4"/>
  <c r="F686" i="4"/>
  <c r="F684" i="4"/>
  <c r="F654" i="4"/>
  <c r="F639" i="4"/>
  <c r="F634" i="4"/>
  <c r="F615" i="4"/>
  <c r="F574" i="4"/>
  <c r="F544" i="4"/>
  <c r="F542" i="4"/>
  <c r="H542" i="4"/>
  <c r="D489" i="4"/>
  <c r="D409" i="4"/>
  <c r="F365" i="4"/>
  <c r="D33" i="4"/>
  <c r="F33" i="4"/>
  <c r="F659" i="4"/>
  <c r="F549" i="4"/>
  <c r="F451" i="4"/>
  <c r="F384" i="4"/>
  <c r="F329" i="4"/>
  <c r="D329" i="4"/>
  <c r="D252" i="4"/>
  <c r="F252" i="4"/>
  <c r="F224" i="4"/>
  <c r="D96" i="4"/>
  <c r="F96" i="4"/>
  <c r="D77" i="4"/>
  <c r="F77" i="4"/>
  <c r="F108" i="4"/>
  <c r="F92" i="4"/>
  <c r="F86" i="4"/>
  <c r="D86" i="4"/>
  <c r="F582" i="4"/>
  <c r="F456" i="4"/>
  <c r="F434" i="4"/>
  <c r="D374" i="4"/>
  <c r="F374" i="4"/>
  <c r="F358" i="4"/>
  <c r="D273" i="4"/>
  <c r="F273" i="4"/>
  <c r="F102" i="4"/>
  <c r="H102" i="4"/>
  <c r="D99" i="4"/>
  <c r="F99" i="4"/>
  <c r="D94" i="4"/>
  <c r="D88" i="4"/>
  <c r="F70" i="4"/>
  <c r="F56" i="4"/>
  <c r="D56" i="4"/>
  <c r="F17" i="4"/>
  <c r="F343" i="4"/>
  <c r="D308" i="4"/>
  <c r="F308" i="4"/>
  <c r="D166" i="4"/>
  <c r="F166" i="4"/>
  <c r="D38" i="4"/>
  <c r="F38" i="4"/>
  <c r="D268" i="4"/>
  <c r="F268" i="4"/>
  <c r="F155" i="4"/>
  <c r="H155" i="4"/>
  <c r="F138" i="4"/>
  <c r="F123" i="4"/>
  <c r="F75" i="4"/>
  <c r="D75" i="4"/>
  <c r="D59" i="4"/>
  <c r="F59" i="4"/>
  <c r="D46" i="4"/>
  <c r="F46" i="4"/>
  <c r="F425" i="4"/>
  <c r="F393" i="4"/>
  <c r="F355" i="4"/>
  <c r="F254" i="4"/>
  <c r="F241" i="4"/>
  <c r="F200" i="4"/>
  <c r="F182" i="4"/>
  <c r="F145" i="4"/>
  <c r="F127" i="4"/>
  <c r="F27" i="4"/>
  <c r="F202" i="4"/>
  <c r="F165" i="4"/>
  <c r="F91" i="4"/>
  <c r="F492" i="4"/>
  <c r="F326" i="4"/>
  <c r="F294" i="4"/>
  <c r="F240" i="4"/>
  <c r="F232" i="4"/>
  <c r="F170" i="4"/>
  <c r="F131" i="4"/>
  <c r="F128" i="4"/>
  <c r="F282" i="4"/>
  <c r="F271" i="4"/>
  <c r="F253" i="4"/>
  <c r="F10" i="4"/>
  <c r="H1902" i="4"/>
  <c r="F1587" i="4"/>
  <c r="D1587" i="4"/>
  <c r="H1562" i="4"/>
  <c r="H1505" i="4"/>
  <c r="H1868" i="4"/>
  <c r="F1868" i="4"/>
  <c r="F5" i="4"/>
  <c r="H5" i="4"/>
  <c r="H1741" i="4"/>
  <c r="F1741" i="4"/>
  <c r="F1518" i="4"/>
  <c r="D1518" i="4"/>
  <c r="H1339" i="4"/>
  <c r="H1803" i="4"/>
  <c r="F1683" i="4"/>
  <c r="D1683" i="4"/>
  <c r="H1673" i="4"/>
  <c r="H1651" i="4"/>
  <c r="H1637" i="4"/>
  <c r="D1615" i="4"/>
  <c r="F1615" i="4"/>
  <c r="H1576" i="4"/>
  <c r="H1518" i="4"/>
  <c r="H1508" i="4"/>
  <c r="F1454" i="4"/>
  <c r="D1454" i="4"/>
  <c r="F1379" i="4"/>
  <c r="H1379" i="4"/>
  <c r="D1342" i="4"/>
  <c r="F1342" i="4"/>
  <c r="H1324" i="4"/>
  <c r="D1312" i="4"/>
  <c r="F1312" i="4"/>
  <c r="H775" i="4"/>
  <c r="D617" i="4"/>
  <c r="F617" i="4"/>
  <c r="F584" i="4"/>
  <c r="D584" i="4"/>
  <c r="F538" i="4"/>
  <c r="D538" i="4"/>
  <c r="F513" i="4"/>
  <c r="D513" i="4"/>
  <c r="F1998" i="4"/>
  <c r="H1998" i="4"/>
  <c r="D1957" i="4"/>
  <c r="F1957" i="4"/>
  <c r="D1891" i="4"/>
  <c r="F1891" i="4"/>
  <c r="H1821" i="4"/>
  <c r="F1806" i="4"/>
  <c r="D1806" i="4"/>
  <c r="H1735" i="4"/>
  <c r="H1699" i="4"/>
  <c r="D1653" i="4"/>
  <c r="F1653" i="4"/>
  <c r="D1579" i="4"/>
  <c r="F1579" i="4"/>
  <c r="F1535" i="4"/>
  <c r="H1535" i="4"/>
  <c r="H1437" i="4"/>
  <c r="F1437" i="4"/>
  <c r="D1409" i="4"/>
  <c r="F1409" i="4"/>
  <c r="F1395" i="4"/>
  <c r="H1395" i="4"/>
  <c r="F1326" i="4"/>
  <c r="D1326" i="4"/>
  <c r="D1261" i="4"/>
  <c r="F1261" i="4"/>
  <c r="H1244" i="4"/>
  <c r="D1231" i="4"/>
  <c r="F1231" i="4"/>
  <c r="D1225" i="4"/>
  <c r="F1225" i="4"/>
  <c r="D1058" i="4"/>
  <c r="F1058" i="4"/>
  <c r="F1021" i="4"/>
  <c r="H1021" i="4"/>
  <c r="H891" i="4"/>
  <c r="F891" i="4"/>
  <c r="F850" i="4"/>
  <c r="D850" i="4"/>
  <c r="F826" i="4"/>
  <c r="H826" i="4"/>
  <c r="H584" i="4"/>
  <c r="H538" i="4"/>
  <c r="F535" i="4"/>
  <c r="D535" i="4"/>
  <c r="F80" i="4"/>
  <c r="D80" i="4"/>
  <c r="F1983" i="4"/>
  <c r="F1981" i="4"/>
  <c r="H1973" i="4"/>
  <c r="F1973" i="4"/>
  <c r="F1915" i="4"/>
  <c r="H1915" i="4"/>
  <c r="F1899" i="4"/>
  <c r="D1899" i="4"/>
  <c r="F1761" i="4"/>
  <c r="H1653" i="4"/>
  <c r="H1642" i="4"/>
  <c r="F1642" i="4"/>
  <c r="H1601" i="4"/>
  <c r="H1590" i="4"/>
  <c r="H1579" i="4"/>
  <c r="H1490" i="4"/>
  <c r="H1409" i="4"/>
  <c r="F1391" i="4"/>
  <c r="H1391" i="4"/>
  <c r="H1326" i="4"/>
  <c r="H1261" i="4"/>
  <c r="H1231" i="4"/>
  <c r="H1135" i="4"/>
  <c r="F644" i="4"/>
  <c r="H644" i="4"/>
  <c r="F435" i="4"/>
  <c r="D435" i="4"/>
  <c r="D163" i="4"/>
  <c r="H1904" i="4"/>
  <c r="H1862" i="4"/>
  <c r="F1862" i="4"/>
  <c r="F1612" i="4"/>
  <c r="D1612" i="4"/>
  <c r="D1447" i="4"/>
  <c r="F1447" i="4"/>
  <c r="D1433" i="4"/>
  <c r="F1433" i="4"/>
  <c r="F1169" i="4"/>
  <c r="D1169" i="4"/>
  <c r="H1081" i="4"/>
  <c r="F1081" i="4"/>
  <c r="F1047" i="4"/>
  <c r="D1047" i="4"/>
  <c r="F1029" i="4"/>
  <c r="D1029" i="4"/>
  <c r="D1003" i="4"/>
  <c r="F1003" i="4"/>
  <c r="F978" i="4"/>
  <c r="D978" i="4"/>
  <c r="H794" i="4"/>
  <c r="F527" i="4"/>
  <c r="D527" i="4"/>
  <c r="F508" i="4"/>
  <c r="D508" i="4"/>
  <c r="H373" i="4"/>
  <c r="H348" i="4"/>
  <c r="H338" i="4"/>
  <c r="F338" i="4"/>
  <c r="F1976" i="4"/>
  <c r="D1976" i="4"/>
  <c r="H1947" i="4"/>
  <c r="D1916" i="4"/>
  <c r="F1916" i="4"/>
  <c r="H1866" i="4"/>
  <c r="F1829" i="4"/>
  <c r="D1829" i="4"/>
  <c r="F1302" i="4"/>
  <c r="H1302" i="4"/>
  <c r="D1289" i="4"/>
  <c r="F1289" i="4"/>
  <c r="H1254" i="4"/>
  <c r="H1079" i="4"/>
  <c r="D1053" i="4"/>
  <c r="F1053" i="4"/>
  <c r="H1047" i="4"/>
  <c r="H978" i="4"/>
  <c r="D953" i="4"/>
  <c r="F953" i="4"/>
  <c r="H798" i="4"/>
  <c r="F798" i="4"/>
  <c r="D559" i="4"/>
  <c r="F559" i="4"/>
  <c r="H527" i="4"/>
  <c r="H350" i="4"/>
  <c r="F350" i="4"/>
  <c r="F344" i="4"/>
  <c r="H344" i="4"/>
  <c r="H1844" i="4"/>
  <c r="F1419" i="4"/>
  <c r="D1419" i="4"/>
  <c r="H1289" i="4"/>
  <c r="H1264" i="4"/>
  <c r="F1084" i="4"/>
  <c r="D1084" i="4"/>
  <c r="H1053" i="4"/>
  <c r="H925" i="4"/>
  <c r="F925" i="4"/>
  <c r="H559" i="4"/>
  <c r="H251" i="4"/>
  <c r="F251" i="4"/>
  <c r="H1782" i="4"/>
  <c r="F1637" i="4"/>
  <c r="D1637" i="4"/>
  <c r="F1549" i="4"/>
  <c r="H1549" i="4"/>
  <c r="H1451" i="4"/>
  <c r="F1451" i="4"/>
  <c r="F1162" i="4"/>
  <c r="D1162" i="4"/>
  <c r="D1145" i="4"/>
  <c r="F1145" i="4"/>
  <c r="H1130" i="4"/>
  <c r="D1074" i="4"/>
  <c r="F1074" i="4"/>
  <c r="F814" i="4"/>
  <c r="D814" i="4"/>
  <c r="F726" i="4"/>
  <c r="H726" i="4"/>
  <c r="H412" i="4"/>
  <c r="D410" i="4"/>
  <c r="F410" i="4"/>
  <c r="F147" i="4"/>
  <c r="H147" i="4"/>
  <c r="H1996" i="4"/>
  <c r="F1874" i="4"/>
  <c r="D1874" i="4"/>
  <c r="D1821" i="4"/>
  <c r="F1821" i="4"/>
  <c r="D1759" i="4"/>
  <c r="F1759" i="4"/>
  <c r="H1983" i="4"/>
  <c r="F1951" i="4"/>
  <c r="H1951" i="4"/>
  <c r="H1876" i="4"/>
  <c r="H1808" i="4"/>
  <c r="F1808" i="4"/>
  <c r="H1761" i="4"/>
  <c r="F1719" i="4"/>
  <c r="D1719" i="4"/>
  <c r="H1689" i="4"/>
  <c r="F1689" i="4"/>
  <c r="H1617" i="4"/>
  <c r="D1606" i="4"/>
  <c r="F1606" i="4"/>
  <c r="H1352" i="4"/>
  <c r="F1352" i="4"/>
  <c r="H1348" i="4"/>
  <c r="D1285" i="4"/>
  <c r="F1285" i="4"/>
  <c r="F1119" i="4"/>
  <c r="D1119" i="4"/>
  <c r="H1090" i="4"/>
  <c r="F1090" i="4"/>
  <c r="H1060" i="4"/>
  <c r="H987" i="4"/>
  <c r="F987" i="4"/>
  <c r="D915" i="4"/>
  <c r="F915" i="4"/>
  <c r="F806" i="4"/>
  <c r="D806" i="4"/>
  <c r="F768" i="4"/>
  <c r="D768" i="4"/>
  <c r="F742" i="4"/>
  <c r="D742" i="4"/>
  <c r="D1885" i="4"/>
  <c r="F1885" i="4"/>
  <c r="H1750" i="4"/>
  <c r="H1606" i="4"/>
  <c r="F1581" i="4"/>
  <c r="D1581" i="4"/>
  <c r="D1428" i="4"/>
  <c r="F1428" i="4"/>
  <c r="D1329" i="4"/>
  <c r="F1329" i="4"/>
  <c r="H1023" i="4"/>
  <c r="F1023" i="4"/>
  <c r="H816" i="4"/>
  <c r="F444" i="4"/>
  <c r="D444" i="4"/>
  <c r="H1924" i="4"/>
  <c r="D1898" i="4"/>
  <c r="F1898" i="4"/>
  <c r="H1882" i="4"/>
  <c r="F1873" i="4"/>
  <c r="H1873" i="4"/>
  <c r="F1847" i="4"/>
  <c r="D1847" i="4"/>
  <c r="H1744" i="4"/>
  <c r="F1621" i="4"/>
  <c r="H1621" i="4"/>
  <c r="F1565" i="4"/>
  <c r="D1565" i="4"/>
  <c r="F1540" i="4"/>
  <c r="D1540" i="4"/>
  <c r="F1511" i="4"/>
  <c r="H1511" i="4"/>
  <c r="H1489" i="4"/>
  <c r="D1448" i="4"/>
  <c r="F1448" i="4"/>
  <c r="F1317" i="4"/>
  <c r="D1317" i="4"/>
  <c r="F1197" i="4"/>
  <c r="D1197" i="4"/>
  <c r="F1179" i="4"/>
  <c r="D1179" i="4"/>
  <c r="H1165" i="4"/>
  <c r="H299" i="4"/>
  <c r="H261" i="4"/>
  <c r="F261" i="4"/>
  <c r="H171" i="4"/>
  <c r="F1960" i="4"/>
  <c r="D1960" i="4"/>
  <c r="F1931" i="4"/>
  <c r="D1931" i="4"/>
  <c r="H1898" i="4"/>
  <c r="H1832" i="4"/>
  <c r="H1540" i="4"/>
  <c r="H1513" i="4"/>
  <c r="F1461" i="4"/>
  <c r="D1461" i="4"/>
  <c r="H1398" i="4"/>
  <c r="H1334" i="4"/>
  <c r="H1277" i="4"/>
  <c r="H1197" i="4"/>
  <c r="F1155" i="4"/>
  <c r="D1155" i="4"/>
  <c r="D1113" i="4"/>
  <c r="H1109" i="4"/>
  <c r="F1093" i="4"/>
  <c r="H1093" i="4"/>
  <c r="F921" i="4"/>
  <c r="D691" i="4"/>
  <c r="F691" i="4"/>
  <c r="F502" i="4"/>
  <c r="F1989" i="4"/>
  <c r="D1989" i="4"/>
  <c r="D1543" i="4"/>
  <c r="F1543" i="4"/>
  <c r="H1989" i="4"/>
  <c r="F1756" i="4"/>
  <c r="D1756" i="4"/>
  <c r="H1543" i="4"/>
  <c r="H1976" i="4"/>
  <c r="H1756" i="4"/>
  <c r="F1934" i="4"/>
  <c r="D1934" i="4"/>
  <c r="H1483" i="4"/>
  <c r="F1324" i="4"/>
  <c r="D1324" i="4"/>
  <c r="H1940" i="4"/>
  <c r="D1880" i="4"/>
  <c r="F1880" i="4"/>
  <c r="F1765" i="4"/>
  <c r="H1765" i="4"/>
  <c r="F1702" i="4"/>
  <c r="H1702" i="4"/>
  <c r="H1953" i="4"/>
  <c r="F1774" i="4"/>
  <c r="H1719" i="4"/>
  <c r="H1554" i="4"/>
  <c r="H1532" i="4"/>
  <c r="F1987" i="4"/>
  <c r="D1967" i="4"/>
  <c r="H1960" i="4"/>
  <c r="F1956" i="4"/>
  <c r="H1956" i="4"/>
  <c r="D1904" i="4"/>
  <c r="F1904" i="4"/>
  <c r="F1902" i="4"/>
  <c r="F1896" i="4"/>
  <c r="H1896" i="4"/>
  <c r="F1853" i="4"/>
  <c r="D1853" i="4"/>
  <c r="F1827" i="4"/>
  <c r="D1827" i="4"/>
  <c r="H1730" i="4"/>
  <c r="F1679" i="4"/>
  <c r="H1677" i="4"/>
  <c r="F1630" i="4"/>
  <c r="H1630" i="4"/>
  <c r="H1623" i="4"/>
  <c r="D1515" i="4"/>
  <c r="F1515" i="4"/>
  <c r="D1505" i="4"/>
  <c r="F1505" i="4"/>
  <c r="H1336" i="4"/>
  <c r="F1336" i="4"/>
  <c r="F1239" i="4"/>
  <c r="D1239" i="4"/>
  <c r="H1184" i="4"/>
  <c r="F1184" i="4"/>
  <c r="H1121" i="4"/>
  <c r="F1121" i="4"/>
  <c r="D943" i="4"/>
  <c r="F943" i="4"/>
  <c r="H921" i="4"/>
  <c r="F899" i="4"/>
  <c r="D899" i="4"/>
  <c r="F504" i="4"/>
  <c r="D504" i="4"/>
  <c r="F481" i="4"/>
  <c r="H481" i="4"/>
  <c r="D371" i="4"/>
  <c r="H1970" i="4"/>
  <c r="H1938" i="4"/>
  <c r="H1912" i="4"/>
  <c r="F1866" i="4"/>
  <c r="H1827" i="4"/>
  <c r="F1803" i="4"/>
  <c r="F1801" i="4"/>
  <c r="H1777" i="4"/>
  <c r="H1767" i="4"/>
  <c r="F1750" i="4"/>
  <c r="F1699" i="4"/>
  <c r="F1666" i="4"/>
  <c r="H1612" i="4"/>
  <c r="H1551" i="4"/>
  <c r="H1361" i="4"/>
  <c r="F1361" i="4"/>
  <c r="F1334" i="4"/>
  <c r="D1334" i="4"/>
  <c r="F1264" i="4"/>
  <c r="F1200" i="4"/>
  <c r="H1200" i="4"/>
  <c r="H985" i="4"/>
  <c r="H945" i="4"/>
  <c r="H929" i="4"/>
  <c r="H638" i="4"/>
  <c r="H586" i="4"/>
  <c r="D314" i="4"/>
  <c r="F314" i="4"/>
  <c r="H236" i="4"/>
  <c r="H233" i="4"/>
  <c r="F233" i="4"/>
  <c r="F230" i="4"/>
  <c r="D230" i="4"/>
  <c r="H179" i="4"/>
  <c r="F179" i="4"/>
  <c r="D173" i="4"/>
  <c r="F173" i="4"/>
  <c r="F1947" i="4"/>
  <c r="D1947" i="4"/>
  <c r="F1945" i="4"/>
  <c r="H1934" i="4"/>
  <c r="F1909" i="4"/>
  <c r="H1909" i="4"/>
  <c r="F1876" i="4"/>
  <c r="F1860" i="4"/>
  <c r="H1860" i="4"/>
  <c r="H1853" i="4"/>
  <c r="H1838" i="4"/>
  <c r="H1829" i="4"/>
  <c r="H1817" i="4"/>
  <c r="H1806" i="4"/>
  <c r="H1796" i="4"/>
  <c r="F1782" i="4"/>
  <c r="H1780" i="4"/>
  <c r="F1735" i="4"/>
  <c r="H1648" i="4"/>
  <c r="D1641" i="4"/>
  <c r="F1641" i="4"/>
  <c r="F1585" i="4"/>
  <c r="H1585" i="4"/>
  <c r="H1581" i="4"/>
  <c r="F1554" i="4"/>
  <c r="D1554" i="4"/>
  <c r="D1513" i="4"/>
  <c r="F1513" i="4"/>
  <c r="D1486" i="4"/>
  <c r="F1486" i="4"/>
  <c r="F1483" i="4"/>
  <c r="H1461" i="4"/>
  <c r="H1388" i="4"/>
  <c r="F1339" i="4"/>
  <c r="H1317" i="4"/>
  <c r="H1273" i="4"/>
  <c r="F1254" i="4"/>
  <c r="D1254" i="4"/>
  <c r="D1102" i="4"/>
  <c r="F1102" i="4"/>
  <c r="F1079" i="4"/>
  <c r="H1039" i="4"/>
  <c r="H1029" i="4"/>
  <c r="H1027" i="4"/>
  <c r="H901" i="4"/>
  <c r="F901" i="4"/>
  <c r="F818" i="4"/>
  <c r="D818" i="4"/>
  <c r="H746" i="4"/>
  <c r="F715" i="4"/>
  <c r="F422" i="4"/>
  <c r="H550" i="4"/>
  <c r="F550" i="4"/>
  <c r="D523" i="4"/>
  <c r="F523" i="4"/>
  <c r="H422" i="4"/>
  <c r="D402" i="4"/>
  <c r="F402" i="4"/>
  <c r="D1921" i="4"/>
  <c r="F1921" i="4"/>
  <c r="H1911" i="4"/>
  <c r="F1879" i="4"/>
  <c r="H1879" i="4"/>
  <c r="D1850" i="4"/>
  <c r="F1850" i="4"/>
  <c r="F1742" i="4"/>
  <c r="D1715" i="4"/>
  <c r="D1713" i="4"/>
  <c r="F1713" i="4"/>
  <c r="H1615" i="4"/>
  <c r="H1587" i="4"/>
  <c r="F1570" i="4"/>
  <c r="H1565" i="4"/>
  <c r="H1515" i="4"/>
  <c r="H1448" i="4"/>
  <c r="H1419" i="4"/>
  <c r="H1401" i="4"/>
  <c r="F1401" i="4"/>
  <c r="H1285" i="4"/>
  <c r="H1239" i="4"/>
  <c r="D1234" i="4"/>
  <c r="H1145" i="4"/>
  <c r="D1018" i="4"/>
  <c r="F1018" i="4"/>
  <c r="D932" i="4"/>
  <c r="F857" i="4"/>
  <c r="D857" i="4"/>
  <c r="F724" i="4"/>
  <c r="D724" i="4"/>
  <c r="H687" i="4"/>
  <c r="F596" i="4"/>
  <c r="D596" i="4"/>
  <c r="F1992" i="4"/>
  <c r="H1992" i="4"/>
  <c r="H1850" i="4"/>
  <c r="F1738" i="4"/>
  <c r="H1738" i="4"/>
  <c r="H1713" i="4"/>
  <c r="H1705" i="4"/>
  <c r="D1677" i="4"/>
  <c r="F1677" i="4"/>
  <c r="F1617" i="4"/>
  <c r="F1601" i="4"/>
  <c r="H1570" i="4"/>
  <c r="F1532" i="4"/>
  <c r="D1532" i="4"/>
  <c r="D1426" i="4"/>
  <c r="F1426" i="4"/>
  <c r="F1413" i="4"/>
  <c r="H1413" i="4"/>
  <c r="D1348" i="4"/>
  <c r="F1348" i="4"/>
  <c r="D1219" i="4"/>
  <c r="F1219" i="4"/>
  <c r="H1204" i="4"/>
  <c r="D1109" i="4"/>
  <c r="F1109" i="4"/>
  <c r="D1105" i="4"/>
  <c r="F1105" i="4"/>
  <c r="H1038" i="4"/>
  <c r="F1038" i="4"/>
  <c r="H1018" i="4"/>
  <c r="H724" i="4"/>
  <c r="H693" i="4"/>
  <c r="F557" i="4"/>
  <c r="D557" i="4"/>
  <c r="F479" i="4"/>
  <c r="D479" i="4"/>
  <c r="F290" i="4"/>
  <c r="H290" i="4"/>
  <c r="H129" i="4"/>
  <c r="F129" i="4"/>
  <c r="H72" i="4"/>
  <c r="F72" i="4"/>
  <c r="H886" i="4"/>
  <c r="H872" i="4"/>
  <c r="F872" i="4"/>
  <c r="H870" i="4"/>
  <c r="H854" i="4"/>
  <c r="F854" i="4"/>
  <c r="F802" i="4"/>
  <c r="D802" i="4"/>
  <c r="H789" i="4"/>
  <c r="H697" i="4"/>
  <c r="H658" i="4"/>
  <c r="D608" i="4"/>
  <c r="F608" i="4"/>
  <c r="H555" i="4"/>
  <c r="D496" i="4"/>
  <c r="F496" i="4"/>
  <c r="H473" i="4"/>
  <c r="H445" i="4"/>
  <c r="H440" i="4"/>
  <c r="H420" i="4"/>
  <c r="D412" i="4"/>
  <c r="F412" i="4"/>
  <c r="D404" i="4"/>
  <c r="F404" i="4"/>
  <c r="D348" i="4"/>
  <c r="F348" i="4"/>
  <c r="D327" i="4"/>
  <c r="F327" i="4"/>
  <c r="H325" i="4"/>
  <c r="F295" i="4"/>
  <c r="D295" i="4"/>
  <c r="F236" i="4"/>
  <c r="D236" i="4"/>
  <c r="H1663" i="4"/>
  <c r="F1647" i="4"/>
  <c r="D1647" i="4"/>
  <c r="H1641" i="4"/>
  <c r="D1605" i="4"/>
  <c r="F1605" i="4"/>
  <c r="F1594" i="4"/>
  <c r="H1545" i="4"/>
  <c r="H1447" i="4"/>
  <c r="D1357" i="4"/>
  <c r="F1357" i="4"/>
  <c r="F1311" i="4"/>
  <c r="D1311" i="4"/>
  <c r="D1129" i="4"/>
  <c r="F1129" i="4"/>
  <c r="H915" i="4"/>
  <c r="H857" i="4"/>
  <c r="F823" i="4"/>
  <c r="H823" i="4"/>
  <c r="H811" i="4"/>
  <c r="F811" i="4"/>
  <c r="H763" i="4"/>
  <c r="F763" i="4"/>
  <c r="F666" i="4"/>
  <c r="H666" i="4"/>
  <c r="H563" i="4"/>
  <c r="H502" i="4"/>
  <c r="H498" i="4"/>
  <c r="H371" i="4"/>
  <c r="F346" i="4"/>
  <c r="H346" i="4"/>
  <c r="D316" i="4"/>
  <c r="F316" i="4"/>
  <c r="F167" i="4"/>
  <c r="H97" i="4"/>
  <c r="F97" i="4"/>
  <c r="H83" i="4"/>
  <c r="D1952" i="4"/>
  <c r="F1952" i="4"/>
  <c r="F1932" i="4"/>
  <c r="H1932" i="4"/>
  <c r="D1858" i="4"/>
  <c r="F1858" i="4"/>
  <c r="H1818" i="4"/>
  <c r="H1633" i="4"/>
  <c r="H1627" i="4"/>
  <c r="F1611" i="4"/>
  <c r="D1611" i="4"/>
  <c r="H1605" i="4"/>
  <c r="D1569" i="4"/>
  <c r="F1569" i="4"/>
  <c r="F1558" i="4"/>
  <c r="H1531" i="4"/>
  <c r="H1504" i="4"/>
  <c r="H1493" i="4"/>
  <c r="D1321" i="4"/>
  <c r="F1321" i="4"/>
  <c r="H1311" i="4"/>
  <c r="H1280" i="4"/>
  <c r="H1276" i="4"/>
  <c r="H1269" i="4"/>
  <c r="F1260" i="4"/>
  <c r="H1260" i="4"/>
  <c r="D1253" i="4"/>
  <c r="F1253" i="4"/>
  <c r="H1230" i="4"/>
  <c r="F1230" i="4"/>
  <c r="H1206" i="4"/>
  <c r="F1071" i="4"/>
  <c r="H1071" i="4"/>
  <c r="D1015" i="4"/>
  <c r="F1015" i="4"/>
  <c r="H1002" i="4"/>
  <c r="F935" i="4"/>
  <c r="D935" i="4"/>
  <c r="H923" i="4"/>
  <c r="H895" i="4"/>
  <c r="F895" i="4"/>
  <c r="H813" i="4"/>
  <c r="H755" i="4"/>
  <c r="F755" i="4"/>
  <c r="H729" i="4"/>
  <c r="H668" i="4"/>
  <c r="F647" i="4"/>
  <c r="H647" i="4"/>
  <c r="D428" i="4"/>
  <c r="F428" i="4"/>
  <c r="D250" i="4"/>
  <c r="F250" i="4"/>
  <c r="D156" i="4"/>
  <c r="F156" i="4"/>
  <c r="F103" i="4"/>
  <c r="D103" i="4"/>
  <c r="D1988" i="4"/>
  <c r="F1988" i="4"/>
  <c r="D1894" i="4"/>
  <c r="F1894" i="4"/>
  <c r="F1810" i="4"/>
  <c r="H1797" i="4"/>
  <c r="H1674" i="4"/>
  <c r="H1591" i="4"/>
  <c r="F1575" i="4"/>
  <c r="D1575" i="4"/>
  <c r="H1500" i="4"/>
  <c r="F1500" i="4"/>
  <c r="D1422" i="4"/>
  <c r="F1422" i="4"/>
  <c r="F1387" i="4"/>
  <c r="H1387" i="4"/>
  <c r="D1375" i="4"/>
  <c r="F1375" i="4"/>
  <c r="H1323" i="4"/>
  <c r="H1292" i="4"/>
  <c r="H1218" i="4"/>
  <c r="D1120" i="4"/>
  <c r="F1120" i="4"/>
  <c r="H1100" i="4"/>
  <c r="F1089" i="4"/>
  <c r="H1089" i="4"/>
  <c r="F992" i="4"/>
  <c r="D992" i="4"/>
  <c r="D909" i="4"/>
  <c r="F909" i="4"/>
  <c r="H801" i="4"/>
  <c r="F643" i="4"/>
  <c r="D643" i="4"/>
  <c r="F554" i="4"/>
  <c r="H554" i="4"/>
  <c r="H548" i="4"/>
  <c r="H537" i="4"/>
  <c r="D458" i="4"/>
  <c r="F458" i="4"/>
  <c r="H397" i="4"/>
  <c r="F397" i="4"/>
  <c r="H386" i="4"/>
  <c r="F386" i="4"/>
  <c r="H384" i="4"/>
  <c r="H363" i="4"/>
  <c r="D90" i="4"/>
  <c r="F90" i="4"/>
  <c r="D1930" i="4"/>
  <c r="F1930" i="4"/>
  <c r="D1749" i="4"/>
  <c r="F1749" i="4"/>
  <c r="H1638" i="4"/>
  <c r="F1539" i="4"/>
  <c r="D1539" i="4"/>
  <c r="F1482" i="4"/>
  <c r="D1482" i="4"/>
  <c r="H1479" i="4"/>
  <c r="F1475" i="4"/>
  <c r="H1475" i="4"/>
  <c r="H1469" i="4"/>
  <c r="H1441" i="4"/>
  <c r="F1347" i="4"/>
  <c r="D1347" i="4"/>
  <c r="H1345" i="4"/>
  <c r="H1216" i="4"/>
  <c r="H1168" i="4"/>
  <c r="H1112" i="4"/>
  <c r="F1024" i="4"/>
  <c r="D1024" i="4"/>
  <c r="H992" i="4"/>
  <c r="F920" i="4"/>
  <c r="D920" i="4"/>
  <c r="F849" i="4"/>
  <c r="H849" i="4"/>
  <c r="H843" i="4"/>
  <c r="H834" i="4"/>
  <c r="F834" i="4"/>
  <c r="F830" i="4"/>
  <c r="H830" i="4"/>
  <c r="F805" i="4"/>
  <c r="D805" i="4"/>
  <c r="H745" i="4"/>
  <c r="F690" i="4"/>
  <c r="H690" i="4"/>
  <c r="H635" i="4"/>
  <c r="H633" i="4"/>
  <c r="F633" i="4"/>
  <c r="F625" i="4"/>
  <c r="D625" i="4"/>
  <c r="H595" i="4"/>
  <c r="D562" i="4"/>
  <c r="F562" i="4"/>
  <c r="H491" i="4"/>
  <c r="F485" i="4"/>
  <c r="D485" i="4"/>
  <c r="F471" i="4"/>
  <c r="D471" i="4"/>
  <c r="D452" i="4"/>
  <c r="F452" i="4"/>
  <c r="H305" i="4"/>
  <c r="F305" i="4"/>
  <c r="D291" i="4"/>
  <c r="F291" i="4"/>
  <c r="H194" i="4"/>
  <c r="F187" i="4"/>
  <c r="D187" i="4"/>
  <c r="D118" i="4"/>
  <c r="F118" i="4"/>
  <c r="D1966" i="4"/>
  <c r="F1966" i="4"/>
  <c r="D1831" i="4"/>
  <c r="F1831" i="4"/>
  <c r="H1757" i="4"/>
  <c r="H1602" i="4"/>
  <c r="H1519" i="4"/>
  <c r="H1457" i="4"/>
  <c r="D1390" i="4"/>
  <c r="F1390" i="4"/>
  <c r="H1201" i="4"/>
  <c r="H1156" i="4"/>
  <c r="H1096" i="4"/>
  <c r="H1037" i="4"/>
  <c r="D986" i="4"/>
  <c r="F986" i="4"/>
  <c r="D981" i="4"/>
  <c r="F981" i="4"/>
  <c r="H879" i="4"/>
  <c r="F860" i="4"/>
  <c r="D860" i="4"/>
  <c r="D851" i="4"/>
  <c r="F851" i="4"/>
  <c r="H805" i="4"/>
  <c r="F708" i="4"/>
  <c r="D708" i="4"/>
  <c r="H512" i="4"/>
  <c r="H485" i="4"/>
  <c r="H471" i="4"/>
  <c r="H437" i="4"/>
  <c r="H401" i="4"/>
  <c r="D380" i="4"/>
  <c r="F380" i="4"/>
  <c r="F359" i="4"/>
  <c r="H359" i="4"/>
  <c r="H357" i="4"/>
  <c r="H118" i="4"/>
  <c r="H1865" i="4"/>
  <c r="F1865" i="4"/>
  <c r="F1846" i="4"/>
  <c r="H1833" i="4"/>
  <c r="H1566" i="4"/>
  <c r="F1468" i="4"/>
  <c r="D1468" i="4"/>
  <c r="F1427" i="4"/>
  <c r="H1427" i="4"/>
  <c r="H1415" i="4"/>
  <c r="F1415" i="4"/>
  <c r="D1405" i="4"/>
  <c r="F1405" i="4"/>
  <c r="F1298" i="4"/>
  <c r="D1298" i="4"/>
  <c r="H1286" i="4"/>
  <c r="H1279" i="4"/>
  <c r="F1279" i="4"/>
  <c r="D1258" i="4"/>
  <c r="F1258" i="4"/>
  <c r="D1249" i="4"/>
  <c r="F1249" i="4"/>
  <c r="H1205" i="4"/>
  <c r="F1205" i="4"/>
  <c r="H1178" i="4"/>
  <c r="D1171" i="4"/>
  <c r="F1171" i="4"/>
  <c r="H1087" i="4"/>
  <c r="H1065" i="4"/>
  <c r="H981" i="4"/>
  <c r="H956" i="4"/>
  <c r="F929" i="4"/>
  <c r="D914" i="4"/>
  <c r="F914" i="4"/>
  <c r="H907" i="4"/>
  <c r="F886" i="4"/>
  <c r="F870" i="4"/>
  <c r="H851" i="4"/>
  <c r="F820" i="4"/>
  <c r="D820" i="4"/>
  <c r="H770" i="4"/>
  <c r="H708" i="4"/>
  <c r="H614" i="4"/>
  <c r="H573" i="4"/>
  <c r="D519" i="4"/>
  <c r="F519" i="4"/>
  <c r="H443" i="4"/>
  <c r="F443" i="4"/>
  <c r="H368" i="4"/>
  <c r="F320" i="4"/>
  <c r="F222" i="4"/>
  <c r="H222" i="4"/>
  <c r="F215" i="4"/>
  <c r="H120" i="4"/>
  <c r="F120" i="4"/>
  <c r="F1917" i="4"/>
  <c r="H1901" i="4"/>
  <c r="F1901" i="4"/>
  <c r="D1895" i="4"/>
  <c r="F1888" i="4"/>
  <c r="H1881" i="4"/>
  <c r="F1875" i="4"/>
  <c r="F1838" i="4"/>
  <c r="F1791" i="4"/>
  <c r="D1791" i="4"/>
  <c r="D1785" i="4"/>
  <c r="F1785" i="4"/>
  <c r="F1770" i="4"/>
  <c r="H1714" i="4"/>
  <c r="F1709" i="4"/>
  <c r="F1693" i="4"/>
  <c r="H1693" i="4"/>
  <c r="D1687" i="4"/>
  <c r="F1687" i="4"/>
  <c r="F1684" i="4"/>
  <c r="F1659" i="4"/>
  <c r="F1626" i="4"/>
  <c r="F1562" i="4"/>
  <c r="D1522" i="4"/>
  <c r="H1468" i="4"/>
  <c r="F1466" i="4"/>
  <c r="D1466" i="4"/>
  <c r="F1430" i="4"/>
  <c r="D1430" i="4"/>
  <c r="H1308" i="4"/>
  <c r="F1308" i="4"/>
  <c r="H1298" i="4"/>
  <c r="H1241" i="4"/>
  <c r="F1215" i="4"/>
  <c r="D1215" i="4"/>
  <c r="H1180" i="4"/>
  <c r="F1180" i="4"/>
  <c r="H1171" i="4"/>
  <c r="H1152" i="4"/>
  <c r="H1125" i="4"/>
  <c r="F1116" i="4"/>
  <c r="H967" i="4"/>
  <c r="F945" i="4"/>
  <c r="H894" i="4"/>
  <c r="D837" i="4"/>
  <c r="F837" i="4"/>
  <c r="H820" i="4"/>
  <c r="H784" i="4"/>
  <c r="H766" i="4"/>
  <c r="F718" i="4"/>
  <c r="F697" i="4"/>
  <c r="H695" i="4"/>
  <c r="F539" i="4"/>
  <c r="H539" i="4"/>
  <c r="H521" i="4"/>
  <c r="F418" i="4"/>
  <c r="D418" i="4"/>
  <c r="H339" i="4"/>
  <c r="F278" i="4"/>
  <c r="D278" i="4"/>
  <c r="H249" i="4"/>
  <c r="H231" i="4"/>
  <c r="F226" i="4"/>
  <c r="F193" i="4"/>
  <c r="D193" i="4"/>
  <c r="H116" i="4"/>
  <c r="H58" i="4"/>
  <c r="F58" i="4"/>
  <c r="D42" i="4"/>
  <c r="F42" i="4"/>
  <c r="H1669" i="4"/>
  <c r="D1521" i="4"/>
  <c r="F1521" i="4"/>
  <c r="D1445" i="4"/>
  <c r="F1445" i="4"/>
  <c r="D1424" i="4"/>
  <c r="F1424" i="4"/>
  <c r="H1193" i="4"/>
  <c r="F1193" i="4"/>
  <c r="H1013" i="4"/>
  <c r="D1002" i="4"/>
  <c r="F1002" i="4"/>
  <c r="H951" i="4"/>
  <c r="H937" i="4"/>
  <c r="D483" i="4"/>
  <c r="F483" i="4"/>
  <c r="H449" i="4"/>
  <c r="D1795" i="4"/>
  <c r="F1795" i="4"/>
  <c r="H1771" i="4"/>
  <c r="H1710" i="4"/>
  <c r="H1521" i="4"/>
  <c r="F1394" i="4"/>
  <c r="D1394" i="4"/>
  <c r="H1364" i="4"/>
  <c r="F1364" i="4"/>
  <c r="F1323" i="4"/>
  <c r="D1323" i="4"/>
  <c r="H1301" i="4"/>
  <c r="H1158" i="4"/>
  <c r="H1129" i="4"/>
  <c r="H939" i="4"/>
  <c r="H181" i="4"/>
  <c r="H34" i="4"/>
  <c r="F34" i="4"/>
  <c r="F1968" i="4"/>
  <c r="H1968" i="4"/>
  <c r="H1786" i="4"/>
  <c r="H1597" i="4"/>
  <c r="H1569" i="4"/>
  <c r="H1443" i="4"/>
  <c r="F1443" i="4"/>
  <c r="H1238" i="4"/>
  <c r="H1181" i="4"/>
  <c r="D1075" i="4"/>
  <c r="F1075" i="4"/>
  <c r="H1015" i="4"/>
  <c r="F556" i="4"/>
  <c r="D556" i="4"/>
  <c r="D526" i="4"/>
  <c r="F526" i="4"/>
  <c r="H478" i="4"/>
  <c r="F1755" i="4"/>
  <c r="D1755" i="4"/>
  <c r="H1561" i="4"/>
  <c r="H1555" i="4"/>
  <c r="H1509" i="4"/>
  <c r="F1487" i="4"/>
  <c r="H1472" i="4"/>
  <c r="H1436" i="4"/>
  <c r="F1436" i="4"/>
  <c r="H1251" i="4"/>
  <c r="H1050" i="4"/>
  <c r="H1011" i="4"/>
  <c r="D994" i="4"/>
  <c r="F994" i="4"/>
  <c r="H944" i="4"/>
  <c r="F944" i="4"/>
  <c r="H733" i="4"/>
  <c r="D487" i="4"/>
  <c r="F487" i="4"/>
  <c r="H1807" i="4"/>
  <c r="D1534" i="4"/>
  <c r="F1534" i="4"/>
  <c r="H1305" i="4"/>
  <c r="H1209" i="4"/>
  <c r="H1203" i="4"/>
  <c r="H1122" i="4"/>
  <c r="H942" i="4"/>
  <c r="F754" i="4"/>
  <c r="D754" i="4"/>
  <c r="H704" i="4"/>
  <c r="H616" i="4"/>
  <c r="F616" i="4"/>
  <c r="D573" i="4"/>
  <c r="F573" i="4"/>
  <c r="H487" i="4"/>
  <c r="D2002" i="4"/>
  <c r="F2002" i="4"/>
  <c r="H1822" i="4"/>
  <c r="F1729" i="4"/>
  <c r="H1729" i="4"/>
  <c r="D1723" i="4"/>
  <c r="F1723" i="4"/>
  <c r="H1383" i="4"/>
  <c r="F1953" i="4"/>
  <c r="H1937" i="4"/>
  <c r="F1937" i="4"/>
  <c r="F1924" i="4"/>
  <c r="H1917" i="4"/>
  <c r="F1911" i="4"/>
  <c r="H1869" i="4"/>
  <c r="H1843" i="4"/>
  <c r="F1817" i="4"/>
  <c r="F1796" i="4"/>
  <c r="H1793" i="4"/>
  <c r="F1767" i="4"/>
  <c r="H1746" i="4"/>
  <c r="H1725" i="4"/>
  <c r="H1709" i="4"/>
  <c r="H1678" i="4"/>
  <c r="F1673" i="4"/>
  <c r="F1657" i="4"/>
  <c r="H1657" i="4"/>
  <c r="D1651" i="4"/>
  <c r="F1651" i="4"/>
  <c r="F1648" i="4"/>
  <c r="F1623" i="4"/>
  <c r="F1590" i="4"/>
  <c r="F1530" i="4"/>
  <c r="H1530" i="4"/>
  <c r="H1527" i="4"/>
  <c r="F1508" i="4"/>
  <c r="F1490" i="4"/>
  <c r="H1420" i="4"/>
  <c r="F1398" i="4"/>
  <c r="F1388" i="4"/>
  <c r="H1349" i="4"/>
  <c r="F1322" i="4"/>
  <c r="D1322" i="4"/>
  <c r="H1314" i="4"/>
  <c r="F1314" i="4"/>
  <c r="D1273" i="4"/>
  <c r="F1273" i="4"/>
  <c r="H1266" i="4"/>
  <c r="F1266" i="4"/>
  <c r="H1256" i="4"/>
  <c r="F1244" i="4"/>
  <c r="H1215" i="4"/>
  <c r="H1188" i="4"/>
  <c r="H1142" i="4"/>
  <c r="D1135" i="4"/>
  <c r="F1135" i="4"/>
  <c r="H1067" i="4"/>
  <c r="F1067" i="4"/>
  <c r="H1063" i="4"/>
  <c r="F1039" i="4"/>
  <c r="F1014" i="4"/>
  <c r="D1014" i="4"/>
  <c r="D1010" i="4"/>
  <c r="F1010" i="4"/>
  <c r="H973" i="4"/>
  <c r="F973" i="4"/>
  <c r="H934" i="4"/>
  <c r="D882" i="4"/>
  <c r="D812" i="4"/>
  <c r="F812" i="4"/>
  <c r="F789" i="4"/>
  <c r="H760" i="4"/>
  <c r="F760" i="4"/>
  <c r="F658" i="4"/>
  <c r="D658" i="4"/>
  <c r="H654" i="4"/>
  <c r="H642" i="4"/>
  <c r="H619" i="4"/>
  <c r="F590" i="4"/>
  <c r="H590" i="4"/>
  <c r="D555" i="4"/>
  <c r="F555" i="4"/>
  <c r="F553" i="4"/>
  <c r="D553" i="4"/>
  <c r="F475" i="4"/>
  <c r="H475" i="4"/>
  <c r="F473" i="4"/>
  <c r="D468" i="4"/>
  <c r="F445" i="4"/>
  <c r="D445" i="4"/>
  <c r="D440" i="4"/>
  <c r="F440" i="4"/>
  <c r="F420" i="4"/>
  <c r="H396" i="4"/>
  <c r="D393" i="4"/>
  <c r="D224" i="4"/>
  <c r="H213" i="4"/>
  <c r="D207" i="4"/>
  <c r="F207" i="4"/>
  <c r="F81" i="4"/>
  <c r="D81" i="4"/>
  <c r="D1177" i="4"/>
  <c r="F1177" i="4"/>
  <c r="H1066" i="4"/>
  <c r="D1046" i="4"/>
  <c r="F1046" i="4"/>
  <c r="H1009" i="4"/>
  <c r="H995" i="4"/>
  <c r="F995" i="4"/>
  <c r="D831" i="4"/>
  <c r="F831" i="4"/>
  <c r="H743" i="4"/>
  <c r="F743" i="4"/>
  <c r="F723" i="4"/>
  <c r="D723" i="4"/>
  <c r="H709" i="4"/>
  <c r="H707" i="4"/>
  <c r="F707" i="4"/>
  <c r="H703" i="4"/>
  <c r="F522" i="4"/>
  <c r="D522" i="4"/>
  <c r="H434" i="4"/>
  <c r="F421" i="4"/>
  <c r="H421" i="4"/>
  <c r="H393" i="4"/>
  <c r="F367" i="4"/>
  <c r="F256" i="4"/>
  <c r="D256" i="4"/>
  <c r="H224" i="4"/>
  <c r="F144" i="4"/>
  <c r="H90" i="4"/>
  <c r="D1503" i="4"/>
  <c r="F1503" i="4"/>
  <c r="F810" i="4"/>
  <c r="F785" i="4"/>
  <c r="D785" i="4"/>
  <c r="H741" i="4"/>
  <c r="F701" i="4"/>
  <c r="D701" i="4"/>
  <c r="D630" i="4"/>
  <c r="F630" i="4"/>
  <c r="F613" i="4"/>
  <c r="D613" i="4"/>
  <c r="H591" i="4"/>
  <c r="F591" i="4"/>
  <c r="F545" i="4"/>
  <c r="D545" i="4"/>
  <c r="H530" i="4"/>
  <c r="F530" i="4"/>
  <c r="H511" i="4"/>
  <c r="F494" i="4"/>
  <c r="H494" i="4"/>
  <c r="D448" i="4"/>
  <c r="F448" i="4"/>
  <c r="H432" i="4"/>
  <c r="D292" i="4"/>
  <c r="F292" i="4"/>
  <c r="F235" i="4"/>
  <c r="D235" i="4"/>
  <c r="H1432" i="4"/>
  <c r="H1268" i="4"/>
  <c r="H1252" i="4"/>
  <c r="H1030" i="4"/>
  <c r="D1017" i="4"/>
  <c r="F1017" i="4"/>
  <c r="D922" i="4"/>
  <c r="F922" i="4"/>
  <c r="F880" i="4"/>
  <c r="D880" i="4"/>
  <c r="H858" i="4"/>
  <c r="F737" i="4"/>
  <c r="D737" i="4"/>
  <c r="H734" i="4"/>
  <c r="H705" i="4"/>
  <c r="D682" i="4"/>
  <c r="F682" i="4"/>
  <c r="H655" i="4"/>
  <c r="H632" i="4"/>
  <c r="F564" i="4"/>
  <c r="H545" i="4"/>
  <c r="D501" i="4"/>
  <c r="F501" i="4"/>
  <c r="H472" i="4"/>
  <c r="F446" i="4"/>
  <c r="H395" i="4"/>
  <c r="D302" i="4"/>
  <c r="F302" i="4"/>
  <c r="F300" i="4"/>
  <c r="D300" i="4"/>
  <c r="D223" i="4"/>
  <c r="F223" i="4"/>
  <c r="F201" i="4"/>
  <c r="H201" i="4"/>
  <c r="D180" i="4"/>
  <c r="F180" i="4"/>
  <c r="H12" i="4"/>
  <c r="H6" i="4"/>
  <c r="F1514" i="4"/>
  <c r="F1489" i="4"/>
  <c r="F1374" i="4"/>
  <c r="F1358" i="4"/>
  <c r="F1351" i="4"/>
  <c r="F1345" i="4"/>
  <c r="D1263" i="4"/>
  <c r="F1118" i="4"/>
  <c r="D1086" i="4"/>
  <c r="D1004" i="4"/>
  <c r="F1004" i="4"/>
  <c r="D964" i="4"/>
  <c r="H958" i="4"/>
  <c r="H946" i="4"/>
  <c r="H922" i="4"/>
  <c r="D893" i="4"/>
  <c r="F861" i="4"/>
  <c r="H846" i="4"/>
  <c r="D844" i="4"/>
  <c r="D758" i="4"/>
  <c r="F758" i="4"/>
  <c r="D710" i="4"/>
  <c r="D692" i="4"/>
  <c r="F692" i="4"/>
  <c r="F628" i="4"/>
  <c r="F602" i="4"/>
  <c r="D598" i="4"/>
  <c r="F598" i="4"/>
  <c r="F581" i="4"/>
  <c r="D581" i="4"/>
  <c r="H574" i="4"/>
  <c r="F570" i="4"/>
  <c r="D570" i="4"/>
  <c r="H566" i="4"/>
  <c r="F477" i="4"/>
  <c r="H477" i="4"/>
  <c r="H409" i="4"/>
  <c r="D304" i="4"/>
  <c r="F304" i="4"/>
  <c r="H223" i="4"/>
  <c r="H221" i="4"/>
  <c r="H135" i="4"/>
  <c r="F135" i="4"/>
  <c r="H1528" i="4"/>
  <c r="D1404" i="4"/>
  <c r="F1404" i="4"/>
  <c r="D1141" i="4"/>
  <c r="F1141" i="4"/>
  <c r="F1064" i="4"/>
  <c r="D1064" i="4"/>
  <c r="H977" i="4"/>
  <c r="F952" i="4"/>
  <c r="D952" i="4"/>
  <c r="H509" i="4"/>
  <c r="D484" i="4"/>
  <c r="F484" i="4"/>
  <c r="F317" i="4"/>
  <c r="D317" i="4"/>
  <c r="H280" i="4"/>
  <c r="H193" i="4"/>
  <c r="D1393" i="4"/>
  <c r="F1393" i="4"/>
  <c r="H1384" i="4"/>
  <c r="H1069" i="4"/>
  <c r="D1062" i="4"/>
  <c r="F1062" i="4"/>
  <c r="D1030" i="4"/>
  <c r="F1030" i="4"/>
  <c r="D938" i="4"/>
  <c r="F938" i="4"/>
  <c r="H674" i="4"/>
  <c r="H667" i="4"/>
  <c r="D568" i="4"/>
  <c r="F568" i="4"/>
  <c r="H480" i="4"/>
  <c r="F480" i="4"/>
  <c r="F319" i="4"/>
  <c r="D319" i="4"/>
  <c r="H294" i="4"/>
  <c r="D197" i="4"/>
  <c r="F197" i="4"/>
  <c r="D87" i="4"/>
  <c r="F87" i="4"/>
  <c r="H37" i="4"/>
  <c r="F37" i="4"/>
  <c r="F1233" i="4"/>
  <c r="D1233" i="4"/>
  <c r="F1995" i="4"/>
  <c r="F1959" i="4"/>
  <c r="F1923" i="4"/>
  <c r="F1887" i="4"/>
  <c r="F1852" i="4"/>
  <c r="F1816" i="4"/>
  <c r="F1780" i="4"/>
  <c r="F1744" i="4"/>
  <c r="F1708" i="4"/>
  <c r="F1672" i="4"/>
  <c r="F1636" i="4"/>
  <c r="F1600" i="4"/>
  <c r="F1564" i="4"/>
  <c r="F1526" i="4"/>
  <c r="F1492" i="4"/>
  <c r="F1478" i="4"/>
  <c r="D1368" i="4"/>
  <c r="F1368" i="4"/>
  <c r="F1286" i="4"/>
  <c r="F1276" i="4"/>
  <c r="F1196" i="4"/>
  <c r="F1190" i="4"/>
  <c r="F1183" i="4"/>
  <c r="F1142" i="4"/>
  <c r="F1125" i="4"/>
  <c r="F1106" i="4"/>
  <c r="D1099" i="4"/>
  <c r="F1099" i="4"/>
  <c r="H1078" i="4"/>
  <c r="F1065" i="4"/>
  <c r="F1060" i="4"/>
  <c r="H966" i="4"/>
  <c r="H917" i="4"/>
  <c r="H883" i="4"/>
  <c r="H867" i="4"/>
  <c r="F824" i="4"/>
  <c r="F813" i="4"/>
  <c r="H783" i="4"/>
  <c r="H779" i="4"/>
  <c r="F779" i="4"/>
  <c r="H767" i="4"/>
  <c r="F746" i="4"/>
  <c r="F744" i="4"/>
  <c r="D744" i="4"/>
  <c r="F687" i="4"/>
  <c r="F642" i="4"/>
  <c r="D642" i="4"/>
  <c r="H607" i="4"/>
  <c r="H602" i="4"/>
  <c r="F585" i="4"/>
  <c r="H581" i="4"/>
  <c r="H570" i="4"/>
  <c r="D537" i="4"/>
  <c r="F537" i="4"/>
  <c r="F521" i="4"/>
  <c r="D521" i="4"/>
  <c r="D516" i="4"/>
  <c r="F516" i="4"/>
  <c r="D491" i="4"/>
  <c r="F491" i="4"/>
  <c r="D431" i="4"/>
  <c r="F431" i="4"/>
  <c r="F429" i="4"/>
  <c r="D429" i="4"/>
  <c r="F401" i="4"/>
  <c r="F263" i="4"/>
  <c r="H263" i="4"/>
  <c r="F249" i="4"/>
  <c r="D249" i="4"/>
  <c r="F229" i="4"/>
  <c r="D229" i="4"/>
  <c r="F32" i="4"/>
  <c r="D32" i="4"/>
  <c r="D1502" i="4"/>
  <c r="F1418" i="4"/>
  <c r="F1309" i="4"/>
  <c r="F1275" i="4"/>
  <c r="F1262" i="4"/>
  <c r="F1250" i="4"/>
  <c r="D1191" i="4"/>
  <c r="F1161" i="4"/>
  <c r="F1107" i="4"/>
  <c r="H997" i="4"/>
  <c r="H994" i="4"/>
  <c r="D976" i="4"/>
  <c r="F957" i="4"/>
  <c r="F916" i="4"/>
  <c r="F845" i="4"/>
  <c r="D845" i="4"/>
  <c r="H827" i="4"/>
  <c r="F804" i="4"/>
  <c r="F794" i="4"/>
  <c r="H782" i="4"/>
  <c r="F782" i="4"/>
  <c r="D777" i="4"/>
  <c r="F736" i="4"/>
  <c r="D700" i="4"/>
  <c r="F700" i="4"/>
  <c r="F688" i="4"/>
  <c r="F681" i="4"/>
  <c r="F636" i="4"/>
  <c r="D636" i="4"/>
  <c r="D621" i="4"/>
  <c r="D606" i="4"/>
  <c r="F606" i="4"/>
  <c r="F603" i="4"/>
  <c r="D603" i="4"/>
  <c r="F601" i="4"/>
  <c r="D567" i="4"/>
  <c r="F567" i="4"/>
  <c r="D565" i="4"/>
  <c r="D560" i="4"/>
  <c r="F533" i="4"/>
  <c r="D533" i="4"/>
  <c r="F529" i="4"/>
  <c r="F497" i="4"/>
  <c r="D497" i="4"/>
  <c r="H452" i="4"/>
  <c r="D400" i="4"/>
  <c r="D353" i="4"/>
  <c r="F353" i="4"/>
  <c r="H336" i="4"/>
  <c r="F313" i="4"/>
  <c r="D313" i="4"/>
  <c r="D283" i="4"/>
  <c r="D281" i="4"/>
  <c r="F218" i="4"/>
  <c r="D218" i="4"/>
  <c r="D216" i="4"/>
  <c r="F216" i="4"/>
  <c r="D195" i="4"/>
  <c r="F195" i="4"/>
  <c r="H186" i="4"/>
  <c r="F184" i="4"/>
  <c r="D140" i="4"/>
  <c r="F140" i="4"/>
  <c r="H57" i="4"/>
  <c r="F1538" i="4"/>
  <c r="F1382" i="4"/>
  <c r="F1359" i="4"/>
  <c r="D1213" i="4"/>
  <c r="F1213" i="4"/>
  <c r="F1095" i="4"/>
  <c r="H874" i="4"/>
  <c r="F825" i="4"/>
  <c r="D825" i="4"/>
  <c r="F780" i="4"/>
  <c r="D775" i="4"/>
  <c r="F775" i="4"/>
  <c r="F741" i="4"/>
  <c r="D741" i="4"/>
  <c r="F695" i="4"/>
  <c r="H688" i="4"/>
  <c r="H636" i="4"/>
  <c r="H601" i="4"/>
  <c r="F599" i="4"/>
  <c r="D599" i="4"/>
  <c r="H583" i="4"/>
  <c r="F569" i="4"/>
  <c r="D569" i="4"/>
  <c r="H419" i="4"/>
  <c r="F419" i="4"/>
  <c r="F383" i="4"/>
  <c r="D324" i="4"/>
  <c r="F324" i="4"/>
  <c r="H313" i="4"/>
  <c r="H288" i="4"/>
  <c r="F243" i="4"/>
  <c r="H243" i="4"/>
  <c r="F231" i="4"/>
  <c r="D231" i="4"/>
  <c r="H192" i="4"/>
  <c r="H184" i="4"/>
  <c r="H140" i="4"/>
  <c r="H109" i="4"/>
  <c r="H44" i="4"/>
  <c r="F1028" i="4"/>
  <c r="F956" i="4"/>
  <c r="F884" i="4"/>
  <c r="F871" i="4"/>
  <c r="F868" i="4"/>
  <c r="F705" i="4"/>
  <c r="H683" i="4"/>
  <c r="F674" i="4"/>
  <c r="D635" i="4"/>
  <c r="F635" i="4"/>
  <c r="H626" i="4"/>
  <c r="H579" i="4"/>
  <c r="F579" i="4"/>
  <c r="D552" i="4"/>
  <c r="F552" i="4"/>
  <c r="F512" i="4"/>
  <c r="F478" i="4"/>
  <c r="H468" i="4"/>
  <c r="F466" i="4"/>
  <c r="H460" i="4"/>
  <c r="F455" i="4"/>
  <c r="H455" i="4"/>
  <c r="H444" i="4"/>
  <c r="F442" i="4"/>
  <c r="D442" i="4"/>
  <c r="H416" i="4"/>
  <c r="H407" i="4"/>
  <c r="H391" i="4"/>
  <c r="F357" i="4"/>
  <c r="F342" i="4"/>
  <c r="H335" i="4"/>
  <c r="F335" i="4"/>
  <c r="H326" i="4"/>
  <c r="H314" i="4"/>
  <c r="H256" i="4"/>
  <c r="F134" i="4"/>
  <c r="D134" i="4"/>
  <c r="H113" i="4"/>
  <c r="F113" i="4"/>
  <c r="D111" i="4"/>
  <c r="F111" i="4"/>
  <c r="F109" i="4"/>
  <c r="H85" i="4"/>
  <c r="H78" i="4"/>
  <c r="H38" i="4"/>
  <c r="F1346" i="4"/>
  <c r="F1310" i="4"/>
  <c r="F1274" i="4"/>
  <c r="F1238" i="4"/>
  <c r="F1202" i="4"/>
  <c r="F1166" i="4"/>
  <c r="F1130" i="4"/>
  <c r="F1094" i="4"/>
  <c r="F1072" i="4"/>
  <c r="D1022" i="4"/>
  <c r="F1022" i="4"/>
  <c r="F1000" i="4"/>
  <c r="D950" i="4"/>
  <c r="F950" i="4"/>
  <c r="F928" i="4"/>
  <c r="D878" i="4"/>
  <c r="F878" i="4"/>
  <c r="F869" i="4"/>
  <c r="H847" i="4"/>
  <c r="H791" i="4"/>
  <c r="H712" i="4"/>
  <c r="H621" i="4"/>
  <c r="F607" i="4"/>
  <c r="F498" i="4"/>
  <c r="F488" i="4"/>
  <c r="F449" i="4"/>
  <c r="H406" i="4"/>
  <c r="D368" i="4"/>
  <c r="F368" i="4"/>
  <c r="F363" i="4"/>
  <c r="F360" i="4"/>
  <c r="D307" i="4"/>
  <c r="F307" i="4"/>
  <c r="H208" i="4"/>
  <c r="F189" i="4"/>
  <c r="H189" i="4"/>
  <c r="F177" i="4"/>
  <c r="D177" i="4"/>
  <c r="H152" i="4"/>
  <c r="H95" i="4"/>
  <c r="D51" i="4"/>
  <c r="F51" i="4"/>
  <c r="F808" i="4"/>
  <c r="F753" i="4"/>
  <c r="F649" i="4"/>
  <c r="F631" i="4"/>
  <c r="D594" i="4"/>
  <c r="D470" i="4"/>
  <c r="F470" i="4"/>
  <c r="H431" i="4"/>
  <c r="F330" i="4"/>
  <c r="H311" i="4"/>
  <c r="H291" i="4"/>
  <c r="F275" i="4"/>
  <c r="H275" i="4"/>
  <c r="D264" i="4"/>
  <c r="F264" i="4"/>
  <c r="H176" i="4"/>
  <c r="D150" i="4"/>
  <c r="F150" i="4"/>
  <c r="F89" i="4"/>
  <c r="H89" i="4"/>
  <c r="H48" i="4"/>
  <c r="F26" i="4"/>
  <c r="D26" i="4"/>
  <c r="F816" i="4"/>
  <c r="F795" i="4"/>
  <c r="F766" i="4"/>
  <c r="H719" i="4"/>
  <c r="F716" i="4"/>
  <c r="F669" i="4"/>
  <c r="H653" i="4"/>
  <c r="H631" i="4"/>
  <c r="H609" i="4"/>
  <c r="D588" i="4"/>
  <c r="F588" i="4"/>
  <c r="D547" i="4"/>
  <c r="F547" i="4"/>
  <c r="D532" i="4"/>
  <c r="F532" i="4"/>
  <c r="F509" i="4"/>
  <c r="D509" i="4"/>
  <c r="F398" i="4"/>
  <c r="H203" i="4"/>
  <c r="F203" i="4"/>
  <c r="H150" i="4"/>
  <c r="H645" i="4"/>
  <c r="F593" i="4"/>
  <c r="D593" i="4"/>
  <c r="F511" i="4"/>
  <c r="F490" i="4"/>
  <c r="D486" i="4"/>
  <c r="H479" i="4"/>
  <c r="D436" i="4"/>
  <c r="F436" i="4"/>
  <c r="H427" i="4"/>
  <c r="H408" i="4"/>
  <c r="H400" i="4"/>
  <c r="D389" i="4"/>
  <c r="D376" i="4"/>
  <c r="F376" i="4"/>
  <c r="D356" i="4"/>
  <c r="F356" i="4"/>
  <c r="D309" i="4"/>
  <c r="F309" i="4"/>
  <c r="H289" i="4"/>
  <c r="D282" i="4"/>
  <c r="F272" i="4"/>
  <c r="D270" i="4"/>
  <c r="F260" i="4"/>
  <c r="H257" i="4"/>
  <c r="D219" i="4"/>
  <c r="F219" i="4"/>
  <c r="D198" i="4"/>
  <c r="F148" i="4"/>
  <c r="D148" i="4"/>
  <c r="D146" i="4"/>
  <c r="F130" i="4"/>
  <c r="H74" i="4"/>
  <c r="F74" i="4"/>
  <c r="H70" i="4"/>
  <c r="F39" i="4"/>
  <c r="D39" i="4"/>
  <c r="H29" i="4"/>
  <c r="H22" i="4"/>
  <c r="F801" i="4"/>
  <c r="F765" i="4"/>
  <c r="F729" i="4"/>
  <c r="F693" i="4"/>
  <c r="F657" i="4"/>
  <c r="D464" i="4"/>
  <c r="F464" i="4"/>
  <c r="H456" i="4"/>
  <c r="H436" i="4"/>
  <c r="F406" i="4"/>
  <c r="D392" i="4"/>
  <c r="F392" i="4"/>
  <c r="H379" i="4"/>
  <c r="H364" i="4"/>
  <c r="D299" i="4"/>
  <c r="F299" i="4"/>
  <c r="D238" i="4"/>
  <c r="F238" i="4"/>
  <c r="F225" i="4"/>
  <c r="H130" i="4"/>
  <c r="D78" i="4"/>
  <c r="F78" i="4"/>
  <c r="H33" i="4"/>
  <c r="F655" i="4"/>
  <c r="F619" i="4"/>
  <c r="H467" i="4"/>
  <c r="F381" i="4"/>
  <c r="F362" i="4"/>
  <c r="F334" i="4"/>
  <c r="F284" i="4"/>
  <c r="F266" i="4"/>
  <c r="D255" i="4"/>
  <c r="F255" i="4"/>
  <c r="F183" i="4"/>
  <c r="D157" i="4"/>
  <c r="F157" i="4"/>
  <c r="F141" i="4"/>
  <c r="D141" i="4"/>
  <c r="H124" i="4"/>
  <c r="H84" i="4"/>
  <c r="F84" i="4"/>
  <c r="H73" i="4"/>
  <c r="F69" i="4"/>
  <c r="F60" i="4"/>
  <c r="H45" i="4"/>
  <c r="F454" i="4"/>
  <c r="D454" i="4"/>
  <c r="F439" i="4"/>
  <c r="F373" i="4"/>
  <c r="F331" i="4"/>
  <c r="H266" i="4"/>
  <c r="F239" i="4"/>
  <c r="H239" i="4"/>
  <c r="F227" i="4"/>
  <c r="H220" i="4"/>
  <c r="F213" i="4"/>
  <c r="D213" i="4"/>
  <c r="F208" i="4"/>
  <c r="D208" i="4"/>
  <c r="H157" i="4"/>
  <c r="F152" i="4"/>
  <c r="D104" i="4"/>
  <c r="F104" i="4"/>
  <c r="F95" i="4"/>
  <c r="D95" i="4"/>
  <c r="H69" i="4"/>
  <c r="F19" i="4"/>
  <c r="F430" i="4"/>
  <c r="F413" i="4"/>
  <c r="F370" i="4"/>
  <c r="F339" i="4"/>
  <c r="H327" i="4"/>
  <c r="D288" i="4"/>
  <c r="F288" i="4"/>
  <c r="D176" i="4"/>
  <c r="F176" i="4"/>
  <c r="H164" i="4"/>
  <c r="H159" i="4"/>
  <c r="H143" i="4"/>
  <c r="F143" i="4"/>
  <c r="H105" i="4"/>
  <c r="F73" i="4"/>
  <c r="D73" i="4"/>
  <c r="D57" i="4"/>
  <c r="F57" i="4"/>
  <c r="H23" i="4"/>
  <c r="F13" i="4"/>
  <c r="H8" i="4"/>
  <c r="F394" i="4"/>
  <c r="F377" i="4"/>
  <c r="F296" i="4"/>
  <c r="F289" i="4"/>
  <c r="H259" i="4"/>
  <c r="H205" i="4"/>
  <c r="H149" i="4"/>
  <c r="F149" i="4"/>
  <c r="F79" i="4"/>
  <c r="F65" i="4"/>
  <c r="F22" i="4"/>
  <c r="F234" i="4"/>
  <c r="F220" i="4"/>
  <c r="H188" i="4"/>
  <c r="F171" i="4"/>
  <c r="F116" i="4"/>
  <c r="F47" i="4"/>
  <c r="F325" i="4"/>
  <c r="D265" i="4"/>
  <c r="F265" i="4"/>
  <c r="F137" i="4"/>
  <c r="H61" i="4"/>
  <c r="F12" i="4"/>
  <c r="F337" i="4"/>
  <c r="F301" i="4"/>
  <c r="D254" i="4"/>
  <c r="F162" i="4"/>
  <c r="F126" i="4"/>
  <c r="F115" i="4"/>
  <c r="F98" i="4"/>
  <c r="F62" i="4"/>
  <c r="D18" i="4"/>
  <c r="F18" i="4"/>
  <c r="F158" i="4"/>
  <c r="F119" i="4"/>
  <c r="F105" i="4"/>
  <c r="H98" i="4"/>
  <c r="F85" i="4"/>
  <c r="H82" i="4"/>
  <c r="F44" i="4"/>
  <c r="F68" i="4"/>
  <c r="F55" i="4"/>
  <c r="F43" i="4"/>
  <c r="F8" i="4"/>
  <c r="F67" i="4"/>
  <c r="F31" i="4"/>
  <c r="C31" i="5" l="1"/>
  <c r="C21" i="5"/>
  <c r="S3" i="4"/>
  <c r="C3" i="5"/>
  <c r="S144" i="4"/>
  <c r="U144" i="4" s="1"/>
  <c r="S926" i="4"/>
  <c r="U926" i="4" s="1"/>
  <c r="S388" i="4"/>
  <c r="U388" i="4" s="1"/>
  <c r="S1349" i="4"/>
  <c r="U1349" i="4" s="1"/>
  <c r="S1198" i="4"/>
  <c r="U1198" i="4" s="1"/>
  <c r="S492" i="4"/>
  <c r="U492" i="4" s="1"/>
  <c r="S704" i="4"/>
  <c r="U704" i="4" s="1"/>
  <c r="S904" i="4"/>
  <c r="U904" i="4" s="1"/>
  <c r="S1566" i="4"/>
  <c r="U1566" i="4" s="1"/>
  <c r="S1107" i="4"/>
  <c r="U1107" i="4" s="1"/>
  <c r="S628" i="4"/>
  <c r="U628" i="4" s="1"/>
  <c r="S973" i="4"/>
  <c r="U973" i="4" s="1"/>
  <c r="S1865" i="4"/>
  <c r="U1865" i="4" s="1"/>
  <c r="S1666" i="4"/>
  <c r="U1666" i="4" s="1"/>
  <c r="S1630" i="4"/>
  <c r="U1630" i="4" s="1"/>
  <c r="S262" i="4"/>
  <c r="U262" i="4" s="1"/>
  <c r="S937" i="4"/>
  <c r="U937" i="4" s="1"/>
  <c r="S28" i="4"/>
  <c r="U28" i="4" s="1"/>
  <c r="S663" i="4"/>
  <c r="U663" i="4" s="1"/>
  <c r="S783" i="4"/>
  <c r="U783" i="4" s="1"/>
  <c r="G3" i="5"/>
  <c r="S649" i="4"/>
  <c r="U649" i="4" s="1"/>
  <c r="S1959" i="4"/>
  <c r="U1959" i="4" s="1"/>
  <c r="S861" i="4"/>
  <c r="U861" i="4" s="1"/>
  <c r="S1351" i="4"/>
  <c r="U1351" i="4" s="1"/>
  <c r="S422" i="4"/>
  <c r="U422" i="4" s="1"/>
  <c r="S1945" i="4"/>
  <c r="U1945" i="4" s="1"/>
  <c r="S1862" i="4"/>
  <c r="U1862" i="4" s="1"/>
  <c r="S453" i="4"/>
  <c r="U453" i="4" s="1"/>
  <c r="S1815" i="4"/>
  <c r="U1815" i="4" s="1"/>
  <c r="S1256" i="4"/>
  <c r="U1256" i="4" s="1"/>
  <c r="S405" i="4"/>
  <c r="U405" i="4" s="1"/>
  <c r="S1924" i="4"/>
  <c r="U1924" i="4" s="1"/>
  <c r="S780" i="4"/>
  <c r="U780" i="4" s="1"/>
  <c r="S120" i="4"/>
  <c r="U120" i="4" s="1"/>
  <c r="S656" i="4"/>
  <c r="U656" i="4" s="1"/>
  <c r="S1226" i="4"/>
  <c r="U1226" i="4" s="1"/>
  <c r="S607" i="4"/>
  <c r="U607" i="4" s="1"/>
  <c r="S335" i="4"/>
  <c r="U335" i="4" s="1"/>
  <c r="S1310" i="4"/>
  <c r="U1310" i="4" s="1"/>
  <c r="S383" i="4"/>
  <c r="U383" i="4" s="1"/>
  <c r="S755" i="4"/>
  <c r="U755" i="4" s="1"/>
  <c r="S1660" i="4"/>
  <c r="U1660" i="4" s="1"/>
  <c r="S460" i="4"/>
  <c r="U460" i="4" s="1"/>
  <c r="S1290" i="4"/>
  <c r="U1290" i="4" s="1"/>
  <c r="S1744" i="4"/>
  <c r="U1744" i="4" s="1"/>
  <c r="S1089" i="4"/>
  <c r="U1089" i="4" s="1"/>
  <c r="S350" i="4"/>
  <c r="U350" i="4" s="1"/>
  <c r="S1983" i="4"/>
  <c r="U1983" i="4" s="1"/>
  <c r="S127" i="4"/>
  <c r="U127" i="4" s="1"/>
  <c r="S781" i="4"/>
  <c r="U781" i="4" s="1"/>
  <c r="S1267" i="4"/>
  <c r="U1267" i="4" s="1"/>
  <c r="S1596" i="4"/>
  <c r="U1596" i="4" s="1"/>
  <c r="S1634" i="4"/>
  <c r="U1634" i="4" s="1"/>
  <c r="S1247" i="4"/>
  <c r="U1247" i="4" s="1"/>
  <c r="S1905" i="4"/>
  <c r="U1905" i="4" s="1"/>
  <c r="S257" i="4"/>
  <c r="U257" i="4" s="1"/>
  <c r="S1737" i="4"/>
  <c r="U1737" i="4" s="1"/>
  <c r="S34" i="4"/>
  <c r="U34" i="4" s="1"/>
  <c r="S1902" i="4"/>
  <c r="U1902" i="4" s="1"/>
  <c r="S906" i="4"/>
  <c r="U906" i="4" s="1"/>
  <c r="S1167" i="4"/>
  <c r="U1167" i="4" s="1"/>
  <c r="S1986" i="4"/>
  <c r="U1986" i="4" s="1"/>
  <c r="S548" i="4"/>
  <c r="U548" i="4" s="1"/>
  <c r="S582" i="4"/>
  <c r="U582" i="4" s="1"/>
  <c r="S1984" i="4"/>
  <c r="U1984" i="4" s="1"/>
  <c r="S681" i="4"/>
  <c r="U681" i="4" s="1"/>
  <c r="S1799" i="4"/>
  <c r="U1799" i="4" s="1"/>
  <c r="S1621" i="4"/>
  <c r="U1621" i="4" s="1"/>
  <c r="S138" i="4"/>
  <c r="U138" i="4" s="1"/>
  <c r="S1933" i="4"/>
  <c r="U1933" i="4" s="1"/>
  <c r="S29" i="4"/>
  <c r="U29" i="4" s="1"/>
  <c r="S398" i="4"/>
  <c r="U398" i="4" s="1"/>
  <c r="S739" i="4"/>
  <c r="U739" i="4" s="1"/>
  <c r="S1676" i="4"/>
  <c r="U1676" i="4" s="1"/>
  <c r="S1470" i="4"/>
  <c r="U1470" i="4" s="1"/>
  <c r="S325" i="4"/>
  <c r="U325" i="4" s="1"/>
  <c r="S794" i="4"/>
  <c r="U794" i="4" s="1"/>
  <c r="S1116" i="4"/>
  <c r="U1116" i="4" s="1"/>
  <c r="S1299" i="4"/>
  <c r="U1299" i="4" s="1"/>
  <c r="S108" i="4"/>
  <c r="U108" i="4" s="1"/>
  <c r="S672" i="4"/>
  <c r="U672" i="4" s="1"/>
  <c r="S673" i="4"/>
  <c r="U673" i="4" s="1"/>
  <c r="S1649" i="4"/>
  <c r="U1649" i="4" s="1"/>
  <c r="S55" i="4"/>
  <c r="U55" i="4" s="1"/>
  <c r="S539" i="4"/>
  <c r="U539" i="4" s="1"/>
  <c r="S1888" i="4"/>
  <c r="U1888" i="4" s="1"/>
  <c r="S290" i="4"/>
  <c r="U290" i="4" s="1"/>
  <c r="S1679" i="4"/>
  <c r="U1679" i="4" s="1"/>
  <c r="S11" i="4"/>
  <c r="U11" i="4" s="1"/>
  <c r="S259" i="4"/>
  <c r="U259" i="4" s="1"/>
  <c r="S804" i="4"/>
  <c r="U804" i="4" s="1"/>
  <c r="S989" i="4"/>
  <c r="U989" i="4" s="1"/>
  <c r="S734" i="4"/>
  <c r="U734" i="4" s="1"/>
  <c r="S126" i="4"/>
  <c r="U126" i="4" s="1"/>
  <c r="S89" i="4"/>
  <c r="U89" i="4" s="1"/>
  <c r="S263" i="4"/>
  <c r="U263" i="4" s="1"/>
  <c r="S1065" i="4"/>
  <c r="U1065" i="4" s="1"/>
  <c r="S1816" i="4"/>
  <c r="U1816" i="4" s="1"/>
  <c r="S1451" i="4"/>
  <c r="U1451" i="4" s="1"/>
  <c r="S639" i="4"/>
  <c r="U639" i="4" s="1"/>
  <c r="S721" i="4"/>
  <c r="U721" i="4" s="1"/>
  <c r="S991" i="4"/>
  <c r="U991" i="4" s="1"/>
  <c r="S1429" i="4"/>
  <c r="U1429" i="4" s="1"/>
  <c r="S998" i="4"/>
  <c r="U998" i="4" s="1"/>
  <c r="S1037" i="4"/>
  <c r="U1037" i="4" s="1"/>
  <c r="S1814" i="4"/>
  <c r="U1814" i="4" s="1"/>
  <c r="S311" i="4"/>
  <c r="U311" i="4" s="1"/>
  <c r="S1380" i="4"/>
  <c r="U1380" i="4" s="1"/>
  <c r="S446" i="4"/>
  <c r="U446" i="4" s="1"/>
  <c r="S167" i="4"/>
  <c r="U167" i="4" s="1"/>
  <c r="S773" i="4"/>
  <c r="U773" i="4" s="1"/>
  <c r="S1146" i="4"/>
  <c r="U1146" i="4" s="1"/>
  <c r="S679" i="4"/>
  <c r="U679" i="4" s="1"/>
  <c r="S517" i="4"/>
  <c r="U517" i="4" s="1"/>
  <c r="S473" i="4"/>
  <c r="U473" i="4" s="1"/>
  <c r="S1722" i="4"/>
  <c r="U1722" i="4" s="1"/>
  <c r="S1118" i="4"/>
  <c r="U1118" i="4" s="1"/>
  <c r="S554" i="4"/>
  <c r="U554" i="4" s="1"/>
  <c r="S1078" i="4"/>
  <c r="U1078" i="4" s="1"/>
  <c r="S728" i="4"/>
  <c r="U728" i="4" s="1"/>
  <c r="S375" i="4"/>
  <c r="U375" i="4" s="1"/>
  <c r="S1633" i="4"/>
  <c r="U1633" i="4" s="1"/>
  <c r="S105" i="4"/>
  <c r="U105" i="4" s="1"/>
  <c r="S234" i="4"/>
  <c r="U234" i="4" s="1"/>
  <c r="S362" i="4"/>
  <c r="U362" i="4" s="1"/>
  <c r="S693" i="4"/>
  <c r="U693" i="4" s="1"/>
  <c r="S1866" i="4"/>
  <c r="U1866" i="4" s="1"/>
  <c r="S1830" i="4"/>
  <c r="U1830" i="4" s="1"/>
  <c r="S1563" i="4"/>
  <c r="U1563" i="4" s="1"/>
  <c r="S13" i="4"/>
  <c r="S1094" i="4"/>
  <c r="U1094" i="4" s="1"/>
  <c r="S1125" i="4"/>
  <c r="U1125" i="4" s="1"/>
  <c r="S1358" i="4"/>
  <c r="U1358" i="4" s="1"/>
  <c r="S1530" i="4"/>
  <c r="U1530" i="4" s="1"/>
  <c r="S830" i="4"/>
  <c r="U830" i="4" s="1"/>
  <c r="S70" i="4"/>
  <c r="U70" i="4" s="1"/>
  <c r="S434" i="4"/>
  <c r="U434" i="4" s="1"/>
  <c r="S279" i="4"/>
  <c r="U279" i="4" s="1"/>
  <c r="S809" i="4"/>
  <c r="U809" i="4" s="1"/>
  <c r="S1906" i="4"/>
  <c r="U1906" i="4" s="1"/>
  <c r="S1754" i="4"/>
  <c r="U1754" i="4" s="1"/>
  <c r="S751" i="4"/>
  <c r="U751" i="4" s="1"/>
  <c r="S714" i="4"/>
  <c r="U714" i="4" s="1"/>
  <c r="S1279" i="4"/>
  <c r="U1279" i="4" s="1"/>
  <c r="S1558" i="4"/>
  <c r="U1558" i="4" s="1"/>
  <c r="S1361" i="4"/>
  <c r="U1361" i="4" s="1"/>
  <c r="S1600" i="4"/>
  <c r="U1600" i="4" s="1"/>
  <c r="S1659" i="4"/>
  <c r="U1659" i="4" s="1"/>
  <c r="S411" i="4"/>
  <c r="U411" i="4" s="1"/>
  <c r="S1903" i="4"/>
  <c r="U1903" i="4" s="1"/>
  <c r="S1614" i="4"/>
  <c r="U1614" i="4" s="1"/>
  <c r="S1509" i="4"/>
  <c r="U1509" i="4" s="1"/>
  <c r="S1153" i="4"/>
  <c r="U1153" i="4" s="1"/>
  <c r="S1932" i="4"/>
  <c r="U1932" i="4" s="1"/>
  <c r="S1667" i="4"/>
  <c r="U1667" i="4" s="1"/>
  <c r="S1693" i="4"/>
  <c r="U1693" i="4" s="1"/>
  <c r="S811" i="4"/>
  <c r="U811" i="4" s="1"/>
  <c r="S854" i="4"/>
  <c r="U854" i="4" s="1"/>
  <c r="S1642" i="4"/>
  <c r="U1642" i="4" s="1"/>
  <c r="S1868" i="4"/>
  <c r="U1868" i="4" s="1"/>
  <c r="S131" i="4"/>
  <c r="U131" i="4" s="1"/>
  <c r="S145" i="4"/>
  <c r="U145" i="4" s="1"/>
  <c r="S634" i="4"/>
  <c r="U634" i="4" s="1"/>
  <c r="S1287" i="4"/>
  <c r="U1287" i="4" s="1"/>
  <c r="S499" i="4"/>
  <c r="U499" i="4" s="1"/>
  <c r="S680" i="4"/>
  <c r="U680" i="4" s="1"/>
  <c r="S873" i="4"/>
  <c r="U873" i="4" s="1"/>
  <c r="S1608" i="4"/>
  <c r="U1608" i="4" s="1"/>
  <c r="S528" i="4"/>
  <c r="U528" i="4" s="1"/>
  <c r="S551" i="4"/>
  <c r="U551" i="4" s="1"/>
  <c r="S1545" i="4"/>
  <c r="U1545" i="4" s="1"/>
  <c r="S296" i="4"/>
  <c r="U296" i="4" s="1"/>
  <c r="S1275" i="4"/>
  <c r="U1275" i="4" s="1"/>
  <c r="S995" i="4"/>
  <c r="U995" i="4" s="1"/>
  <c r="S1490" i="4"/>
  <c r="U1490" i="4" s="1"/>
  <c r="S359" i="4"/>
  <c r="U359" i="4" s="1"/>
  <c r="S1230" i="4"/>
  <c r="U1230" i="4" s="1"/>
  <c r="S1401" i="4"/>
  <c r="U1401" i="4" s="1"/>
  <c r="S232" i="4"/>
  <c r="U232" i="4" s="1"/>
  <c r="S738" i="4"/>
  <c r="U738" i="4" s="1"/>
  <c r="S866" i="4"/>
  <c r="U866" i="4" s="1"/>
  <c r="S1370" i="4"/>
  <c r="U1370" i="4" s="1"/>
  <c r="S1049" i="4"/>
  <c r="U1049" i="4" s="1"/>
  <c r="S696" i="4"/>
  <c r="U696" i="4" s="1"/>
  <c r="S958" i="4"/>
  <c r="U958" i="4" s="1"/>
  <c r="S1955" i="4"/>
  <c r="U1955" i="4" s="1"/>
  <c r="S1771" i="4"/>
  <c r="U1771" i="4" s="1"/>
  <c r="S239" i="4"/>
  <c r="U239" i="4" s="1"/>
  <c r="S1067" i="4"/>
  <c r="U1067" i="4" s="1"/>
  <c r="S1265" i="4"/>
  <c r="U1265" i="4" s="1"/>
  <c r="S1893" i="4"/>
  <c r="U1893" i="4" s="1"/>
  <c r="S1471" i="4"/>
  <c r="U1471" i="4" s="1"/>
  <c r="S1949" i="4"/>
  <c r="U1949" i="4" s="1"/>
  <c r="S1492" i="4"/>
  <c r="U1492" i="4" s="1"/>
  <c r="S789" i="4"/>
  <c r="U789" i="4" s="1"/>
  <c r="S798" i="4"/>
  <c r="U798" i="4" s="1"/>
  <c r="S349" i="4"/>
  <c r="U349" i="4" s="1"/>
  <c r="S1140" i="4"/>
  <c r="U1140" i="4" s="1"/>
  <c r="S1825" i="4"/>
  <c r="U1825" i="4" s="1"/>
  <c r="S209" i="4"/>
  <c r="U209" i="4" s="1"/>
  <c r="S652" i="4"/>
  <c r="U652" i="4" s="1"/>
  <c r="S109" i="4"/>
  <c r="U109" i="4" s="1"/>
  <c r="S957" i="4"/>
  <c r="U957" i="4" s="1"/>
  <c r="S1564" i="4"/>
  <c r="U1564" i="4" s="1"/>
  <c r="S1879" i="4"/>
  <c r="U1879" i="4" s="1"/>
  <c r="S1391" i="4"/>
  <c r="U1391" i="4" s="1"/>
  <c r="S993" i="4"/>
  <c r="U993" i="4" s="1"/>
  <c r="S1997" i="4"/>
  <c r="U1997" i="4" s="1"/>
  <c r="S934" i="4"/>
  <c r="U934" i="4" s="1"/>
  <c r="S1818" i="4"/>
  <c r="U1818" i="4" s="1"/>
  <c r="S1173" i="4"/>
  <c r="U1173" i="4" s="1"/>
  <c r="S1597" i="4"/>
  <c r="U1597" i="4" s="1"/>
  <c r="S913" i="4"/>
  <c r="U913" i="4" s="1"/>
  <c r="S1318" i="4"/>
  <c r="U1318" i="4" s="1"/>
  <c r="S433" i="4"/>
  <c r="U433" i="4" s="1"/>
  <c r="S1923" i="4"/>
  <c r="U1923" i="4" s="1"/>
  <c r="S1549" i="4"/>
  <c r="U1549" i="4" s="1"/>
  <c r="S1946" i="4"/>
  <c r="U1946" i="4" s="1"/>
  <c r="S507" i="4"/>
  <c r="U507" i="4" s="1"/>
  <c r="S466" i="4"/>
  <c r="U466" i="4" s="1"/>
  <c r="S1616" i="4"/>
  <c r="U1616" i="4" s="1"/>
  <c r="S245" i="4"/>
  <c r="U245" i="4" s="1"/>
  <c r="S8" i="4"/>
  <c r="U8" i="4" s="1"/>
  <c r="S439" i="4"/>
  <c r="U439" i="4" s="1"/>
  <c r="S1308" i="4"/>
  <c r="U1308" i="4" s="1"/>
  <c r="S320" i="4"/>
  <c r="U320" i="4" s="1"/>
  <c r="S633" i="4"/>
  <c r="U633" i="4" s="1"/>
  <c r="S1387" i="4"/>
  <c r="U1387" i="4" s="1"/>
  <c r="S647" i="4"/>
  <c r="U647" i="4" s="1"/>
  <c r="S97" i="4"/>
  <c r="U97" i="4" s="1"/>
  <c r="S1184" i="4"/>
  <c r="U1184" i="4" s="1"/>
  <c r="S1511" i="4"/>
  <c r="U1511" i="4" s="1"/>
  <c r="S271" i="4"/>
  <c r="U271" i="4" s="1"/>
  <c r="S735" i="4"/>
  <c r="U735" i="4" s="1"/>
  <c r="S472" i="4"/>
  <c r="U472" i="4" s="1"/>
  <c r="S1138" i="4"/>
  <c r="U1138" i="4" s="1"/>
  <c r="S627" i="4"/>
  <c r="U627" i="4" s="1"/>
  <c r="S1555" i="4"/>
  <c r="U1555" i="4" s="1"/>
  <c r="S1837" i="4"/>
  <c r="U1837" i="4" s="1"/>
  <c r="S1969" i="4"/>
  <c r="U1969" i="4" s="1"/>
  <c r="S1974" i="4"/>
  <c r="U1974" i="4" s="1"/>
  <c r="S960" i="4"/>
  <c r="U960" i="4" s="1"/>
  <c r="S175" i="4"/>
  <c r="U175" i="4" s="1"/>
  <c r="S1661" i="4"/>
  <c r="U1661" i="4" s="1"/>
  <c r="S1928" i="4"/>
  <c r="U1928" i="4" s="1"/>
  <c r="S514" i="4"/>
  <c r="U514" i="4" s="1"/>
  <c r="S1512" i="4"/>
  <c r="U1512" i="4" s="1"/>
  <c r="S1935" i="4"/>
  <c r="U1935" i="4" s="1"/>
  <c r="S1809" i="4"/>
  <c r="U1809" i="4" s="1"/>
  <c r="S1618" i="4"/>
  <c r="U1618" i="4" s="1"/>
  <c r="S1524" i="4"/>
  <c r="U1524" i="4" s="1"/>
  <c r="S1593" i="4"/>
  <c r="U1593" i="4" s="1"/>
  <c r="S1070" i="4"/>
  <c r="U1070" i="4" s="1"/>
  <c r="S1757" i="4"/>
  <c r="U1757" i="4" s="1"/>
  <c r="S1364" i="4"/>
  <c r="U1364" i="4" s="1"/>
  <c r="S1202" i="4"/>
  <c r="U1202" i="4" s="1"/>
  <c r="S1190" i="4"/>
  <c r="U1190" i="4" s="1"/>
  <c r="S1648" i="4"/>
  <c r="U1648" i="4" s="1"/>
  <c r="S1193" i="4"/>
  <c r="U1193" i="4" s="1"/>
  <c r="S1875" i="4"/>
  <c r="U1875" i="4" s="1"/>
  <c r="S62" i="4"/>
  <c r="U62" i="4" s="1"/>
  <c r="S687" i="4"/>
  <c r="U687" i="4" s="1"/>
  <c r="S1708" i="4"/>
  <c r="U1708" i="4" s="1"/>
  <c r="S944" i="4"/>
  <c r="U944" i="4" s="1"/>
  <c r="S901" i="4"/>
  <c r="U901" i="4" s="1"/>
  <c r="S1339" i="4"/>
  <c r="U1339" i="4" s="1"/>
  <c r="S1585" i="4"/>
  <c r="U1585" i="4" s="1"/>
  <c r="S179" i="4"/>
  <c r="U179" i="4" s="1"/>
  <c r="S1699" i="4"/>
  <c r="U1699" i="4" s="1"/>
  <c r="S1352" i="4"/>
  <c r="U1352" i="4" s="1"/>
  <c r="S1981" i="4"/>
  <c r="U1981" i="4" s="1"/>
  <c r="S27" i="4"/>
  <c r="U27" i="4" s="1"/>
  <c r="S840" i="4"/>
  <c r="U840" i="4" s="1"/>
  <c r="S1218" i="4"/>
  <c r="U1218" i="4" s="1"/>
  <c r="S322" i="4"/>
  <c r="U322" i="4" s="1"/>
  <c r="S1214" i="4"/>
  <c r="U1214" i="4" s="1"/>
  <c r="S506" i="4"/>
  <c r="U506" i="4" s="1"/>
  <c r="S1385" i="4"/>
  <c r="U1385" i="4" s="1"/>
  <c r="S1622" i="4"/>
  <c r="U1622" i="4" s="1"/>
  <c r="S1132" i="4"/>
  <c r="U1132" i="4" s="1"/>
  <c r="S1510" i="4"/>
  <c r="U1510" i="4" s="1"/>
  <c r="S1610" i="4"/>
  <c r="U1610" i="4" s="1"/>
  <c r="S896" i="4"/>
  <c r="U896" i="4" s="1"/>
  <c r="S1991" i="4"/>
  <c r="U1991" i="4" s="1"/>
  <c r="S1257" i="4"/>
  <c r="U1257" i="4" s="1"/>
  <c r="S1328" i="4"/>
  <c r="U1328" i="4" s="1"/>
  <c r="S1884" i="4"/>
  <c r="U1884" i="4" s="1"/>
  <c r="S1625" i="4"/>
  <c r="U1625" i="4" s="1"/>
  <c r="S1529" i="4"/>
  <c r="U1529" i="4" s="1"/>
  <c r="S269" i="4"/>
  <c r="U269" i="4" s="1"/>
  <c r="S474" i="4"/>
  <c r="U474" i="4" s="1"/>
  <c r="S875" i="4"/>
  <c r="U875" i="4" s="1"/>
  <c r="S1764" i="4"/>
  <c r="U1764" i="4" s="1"/>
  <c r="S1908" i="4"/>
  <c r="U1908" i="4" s="1"/>
  <c r="U1752" i="4"/>
  <c r="S795" i="4"/>
  <c r="U795" i="4" s="1"/>
  <c r="S1130" i="4"/>
  <c r="U1130" i="4" s="1"/>
  <c r="S601" i="4"/>
  <c r="U601" i="4" s="1"/>
  <c r="S1142" i="4"/>
  <c r="U1142" i="4" s="1"/>
  <c r="S397" i="4"/>
  <c r="U397" i="4" s="1"/>
  <c r="S1026" i="4"/>
  <c r="U1026" i="4" s="1"/>
  <c r="S1851" i="4"/>
  <c r="U1851" i="4" s="1"/>
  <c r="S947" i="4"/>
  <c r="U947" i="4" s="1"/>
  <c r="S1333" i="4"/>
  <c r="U1333" i="4" s="1"/>
  <c r="S354" i="4"/>
  <c r="U354" i="4" s="1"/>
  <c r="S79" i="4"/>
  <c r="U79" i="4" s="1"/>
  <c r="S1623" i="4"/>
  <c r="U1623" i="4" s="1"/>
  <c r="S1846" i="4"/>
  <c r="U1846" i="4" s="1"/>
  <c r="S1943" i="4"/>
  <c r="U1943" i="4" s="1"/>
  <c r="S1416" i="4"/>
  <c r="U1416" i="4" s="1"/>
  <c r="S1658" i="4"/>
  <c r="U1658" i="4" s="1"/>
  <c r="S762" i="4"/>
  <c r="U762" i="4" s="1"/>
  <c r="S1485" i="4"/>
  <c r="U1485" i="4" s="1"/>
  <c r="S164" i="4"/>
  <c r="U164" i="4" s="1"/>
  <c r="S1972" i="4"/>
  <c r="U1972" i="4" s="1"/>
  <c r="S928" i="4"/>
  <c r="U928" i="4" s="1"/>
  <c r="S695" i="4"/>
  <c r="U695" i="4" s="1"/>
  <c r="S477" i="4"/>
  <c r="U477" i="4" s="1"/>
  <c r="S1205" i="4"/>
  <c r="U1205" i="4" s="1"/>
  <c r="S849" i="4"/>
  <c r="U849" i="4" s="1"/>
  <c r="S1093" i="4"/>
  <c r="U1093" i="4" s="1"/>
  <c r="S5" i="4"/>
  <c r="U5" i="4" s="1"/>
  <c r="S749" i="4"/>
  <c r="U749" i="4" s="1"/>
  <c r="S310" i="4"/>
  <c r="U310" i="4" s="1"/>
  <c r="S1236" i="4"/>
  <c r="U1236" i="4" s="1"/>
  <c r="S1159" i="4"/>
  <c r="U1159" i="4" s="1"/>
  <c r="S1922" i="4"/>
  <c r="U1922" i="4" s="1"/>
  <c r="S1725" i="4"/>
  <c r="U1725" i="4" s="1"/>
  <c r="S620" i="4"/>
  <c r="U620" i="4" s="1"/>
  <c r="S44" i="4"/>
  <c r="U44" i="4" s="1"/>
  <c r="S116" i="4"/>
  <c r="U116" i="4" s="1"/>
  <c r="S289" i="4"/>
  <c r="U289" i="4" s="1"/>
  <c r="S60" i="4"/>
  <c r="U60" i="4" s="1"/>
  <c r="S1538" i="4"/>
  <c r="U1538" i="4" s="1"/>
  <c r="S1262" i="4"/>
  <c r="U1262" i="4" s="1"/>
  <c r="S226" i="4"/>
  <c r="U226" i="4" s="1"/>
  <c r="S1601" i="4"/>
  <c r="U1601" i="4" s="1"/>
  <c r="S1876" i="4"/>
  <c r="U1876" i="4" s="1"/>
  <c r="S1200" i="4"/>
  <c r="U1200" i="4" s="1"/>
  <c r="S1336" i="4"/>
  <c r="U1336" i="4" s="1"/>
  <c r="S676" i="4"/>
  <c r="U676" i="4" s="1"/>
  <c r="S940" i="4"/>
  <c r="U940" i="4" s="1"/>
  <c r="S1331" i="4"/>
  <c r="U1331" i="4" s="1"/>
  <c r="S1304" i="4"/>
  <c r="U1304" i="4" s="1"/>
  <c r="S1588" i="4"/>
  <c r="U1588" i="4" s="1"/>
  <c r="S1820" i="4"/>
  <c r="U1820" i="4" s="1"/>
  <c r="S168" i="4"/>
  <c r="U168" i="4" s="1"/>
  <c r="S1892" i="4"/>
  <c r="U1892" i="4" s="1"/>
  <c r="S340" i="4"/>
  <c r="U340" i="4" s="1"/>
  <c r="S948" i="4"/>
  <c r="U948" i="4" s="1"/>
  <c r="S1602" i="4"/>
  <c r="U1602" i="4" s="1"/>
  <c r="S1325" i="4"/>
  <c r="U1325" i="4" s="1"/>
  <c r="S824" i="4"/>
  <c r="U824" i="4" s="1"/>
  <c r="S323" i="4"/>
  <c r="U323" i="4" s="1"/>
  <c r="S1654" i="4"/>
  <c r="U1654" i="4" s="1"/>
  <c r="S124" i="4"/>
  <c r="U124" i="4" s="1"/>
  <c r="S72" i="4"/>
  <c r="U72" i="4" s="1"/>
  <c r="S1796" i="4"/>
  <c r="U1796" i="4" s="1"/>
  <c r="S945" i="4"/>
  <c r="U945" i="4" s="1"/>
  <c r="S202" i="4"/>
  <c r="U202" i="4" s="1"/>
  <c r="S832" i="4"/>
  <c r="U832" i="4" s="1"/>
  <c r="S1305" i="4"/>
  <c r="U1305" i="4" s="1"/>
  <c r="S1272" i="4"/>
  <c r="U1272" i="4" s="1"/>
  <c r="S1961" i="4"/>
  <c r="U1961" i="4" s="1"/>
  <c r="S276" i="4"/>
  <c r="U276" i="4" s="1"/>
  <c r="S6" i="4"/>
  <c r="U6" i="4" s="1"/>
  <c r="S1248" i="4"/>
  <c r="U1248" i="4" s="1"/>
  <c r="S1914" i="4"/>
  <c r="U1914" i="4" s="1"/>
  <c r="S801" i="4"/>
  <c r="U801" i="4" s="1"/>
  <c r="S113" i="4"/>
  <c r="U113" i="4" s="1"/>
  <c r="S373" i="4"/>
  <c r="U373" i="4" s="1"/>
  <c r="S619" i="4"/>
  <c r="U619" i="4" s="1"/>
  <c r="S511" i="4"/>
  <c r="U511" i="4" s="1"/>
  <c r="S1701" i="4"/>
  <c r="U1701" i="4" s="1"/>
  <c r="S1838" i="4"/>
  <c r="U1838" i="4" s="1"/>
  <c r="S367" i="4"/>
  <c r="U367" i="4" s="1"/>
  <c r="S494" i="4"/>
  <c r="U494" i="4" s="1"/>
  <c r="S1496" i="4"/>
  <c r="U1496" i="4" s="1"/>
  <c r="S37" i="4"/>
  <c r="U37" i="4" s="1"/>
  <c r="S622" i="4"/>
  <c r="U622" i="4" s="1"/>
  <c r="S165" i="4"/>
  <c r="U165" i="4" s="1"/>
  <c r="S247" i="4"/>
  <c r="U247" i="4" s="1"/>
  <c r="S1224" i="4"/>
  <c r="U1224" i="4" s="1"/>
  <c r="S1740" i="4"/>
  <c r="U1740" i="4" s="1"/>
  <c r="S43" i="4"/>
  <c r="U43" i="4" s="1"/>
  <c r="S339" i="4"/>
  <c r="U339" i="4" s="1"/>
  <c r="S1028" i="4"/>
  <c r="U1028" i="4" s="1"/>
  <c r="S384" i="4"/>
  <c r="U384" i="4" s="1"/>
  <c r="S1766" i="4"/>
  <c r="U1766" i="4" s="1"/>
  <c r="S1980" i="4"/>
  <c r="U1980" i="4" s="1"/>
  <c r="S1878" i="4"/>
  <c r="U1878" i="4" s="1"/>
  <c r="S328" i="4"/>
  <c r="U328" i="4" s="1"/>
  <c r="S968" i="4"/>
  <c r="U968" i="4" s="1"/>
  <c r="S624" i="4"/>
  <c r="U624" i="4" s="1"/>
  <c r="S912" i="4"/>
  <c r="U912" i="4" s="1"/>
  <c r="S1670" i="4"/>
  <c r="U1670" i="4" s="1"/>
  <c r="S110" i="4"/>
  <c r="U110" i="4" s="1"/>
  <c r="S1944" i="4"/>
  <c r="U1944" i="4" s="1"/>
  <c r="S192" i="4"/>
  <c r="U192" i="4" s="1"/>
  <c r="S1542" i="4"/>
  <c r="U1542" i="4" s="1"/>
  <c r="S1027" i="4"/>
  <c r="U1027" i="4" s="1"/>
  <c r="S370" i="4"/>
  <c r="U370" i="4" s="1"/>
  <c r="S183" i="4"/>
  <c r="U183" i="4" s="1"/>
  <c r="S406" i="4"/>
  <c r="U406" i="4" s="1"/>
  <c r="S330" i="4"/>
  <c r="U330" i="4" s="1"/>
  <c r="S1388" i="4"/>
  <c r="U1388" i="4" s="1"/>
  <c r="S443" i="4"/>
  <c r="U443" i="4" s="1"/>
  <c r="S886" i="4"/>
  <c r="U886" i="4" s="1"/>
  <c r="S481" i="4"/>
  <c r="U481" i="4" s="1"/>
  <c r="S1956" i="4"/>
  <c r="U1956" i="4" s="1"/>
  <c r="S1765" i="4"/>
  <c r="U1765" i="4" s="1"/>
  <c r="S925" i="4"/>
  <c r="U925" i="4" s="1"/>
  <c r="S128" i="4"/>
  <c r="U128" i="4" s="1"/>
  <c r="S451" i="4"/>
  <c r="U451" i="4" s="1"/>
  <c r="S615" i="4"/>
  <c r="U615" i="4" s="1"/>
  <c r="S752" i="4"/>
  <c r="U752" i="4" s="1"/>
  <c r="S1006" i="4"/>
  <c r="U1006" i="4" s="1"/>
  <c r="S1343" i="4"/>
  <c r="U1343" i="4" s="1"/>
  <c r="S699" i="4"/>
  <c r="U699" i="4" s="1"/>
  <c r="S1082" i="4"/>
  <c r="U1082" i="4" s="1"/>
  <c r="S1464" i="4"/>
  <c r="U1464" i="4" s="1"/>
  <c r="S196" i="4"/>
  <c r="U196" i="4" s="1"/>
  <c r="S942" i="4"/>
  <c r="U942" i="4" s="1"/>
  <c r="S293" i="4"/>
  <c r="U293" i="4" s="1"/>
  <c r="S1523" i="4"/>
  <c r="U1523" i="4" s="1"/>
  <c r="S1613" i="4"/>
  <c r="U1613" i="4" s="1"/>
  <c r="S1856" i="4"/>
  <c r="U1856" i="4" s="1"/>
  <c r="S1789" i="4"/>
  <c r="U1789" i="4" s="1"/>
  <c r="S1340" i="4"/>
  <c r="U1340" i="4" s="1"/>
  <c r="S160" i="4"/>
  <c r="U160" i="4" s="1"/>
  <c r="S1356" i="4"/>
  <c r="U1356" i="4" s="1"/>
  <c r="S1281" i="4"/>
  <c r="U1281" i="4" s="1"/>
  <c r="S246" i="4"/>
  <c r="U246" i="4" s="1"/>
  <c r="S1268" i="4"/>
  <c r="U1268" i="4" s="1"/>
  <c r="S275" i="4"/>
  <c r="U275" i="4" s="1"/>
  <c r="S363" i="4"/>
  <c r="U363" i="4" s="1"/>
  <c r="S1570" i="4"/>
  <c r="U1570" i="4" s="1"/>
  <c r="S1073" i="4"/>
  <c r="U1073" i="4" s="1"/>
  <c r="S984" i="4"/>
  <c r="U984" i="4" s="1"/>
  <c r="S1861" i="4"/>
  <c r="U1861" i="4" s="1"/>
  <c r="S954" i="4"/>
  <c r="U954" i="4" s="1"/>
  <c r="S1559" i="4"/>
  <c r="U1559" i="4" s="1"/>
  <c r="S784" i="4"/>
  <c r="U784" i="4" s="1"/>
  <c r="S515" i="4"/>
  <c r="U515" i="4" s="1"/>
  <c r="S1221" i="4"/>
  <c r="U1221" i="4" s="1"/>
  <c r="S149" i="4"/>
  <c r="U149" i="4" s="1"/>
  <c r="S956" i="4"/>
  <c r="U956" i="4" s="1"/>
  <c r="S1672" i="4"/>
  <c r="U1672" i="4" s="1"/>
  <c r="S666" i="4"/>
  <c r="U666" i="4" s="1"/>
  <c r="S921" i="4"/>
  <c r="U921" i="4" s="1"/>
  <c r="S544" i="4"/>
  <c r="U544" i="4" s="1"/>
  <c r="S1087" i="4"/>
  <c r="U1087" i="4" s="1"/>
  <c r="S1871" i="4"/>
  <c r="U1871" i="4" s="1"/>
  <c r="S822" i="4"/>
  <c r="U822" i="4" s="1"/>
  <c r="S1127" i="4"/>
  <c r="U1127" i="4" s="1"/>
  <c r="S1787" i="4"/>
  <c r="U1787" i="4" s="1"/>
  <c r="S9" i="4"/>
  <c r="U9" i="4" s="1"/>
  <c r="S50" i="4"/>
  <c r="U50" i="4" s="1"/>
  <c r="S1978" i="4"/>
  <c r="U1978" i="4" s="1"/>
  <c r="S1238" i="4"/>
  <c r="U1238" i="4" s="1"/>
  <c r="S579" i="4"/>
  <c r="U579" i="4" s="1"/>
  <c r="S1196" i="4"/>
  <c r="U1196" i="4" s="1"/>
  <c r="S530" i="4"/>
  <c r="U530" i="4" s="1"/>
  <c r="S743" i="4"/>
  <c r="U743" i="4" s="1"/>
  <c r="S1817" i="4"/>
  <c r="U1817" i="4" s="1"/>
  <c r="S870" i="4"/>
  <c r="U870" i="4" s="1"/>
  <c r="S147" i="4"/>
  <c r="U147" i="4" s="1"/>
  <c r="S891" i="4"/>
  <c r="U891" i="4" s="1"/>
  <c r="S574" i="4"/>
  <c r="U574" i="4" s="1"/>
  <c r="S756" i="4"/>
  <c r="U756" i="4" s="1"/>
  <c r="S853" i="4"/>
  <c r="U853" i="4" s="1"/>
  <c r="S1228" i="4"/>
  <c r="U1228" i="4" s="1"/>
  <c r="S1301" i="4"/>
  <c r="U1301" i="4" s="1"/>
  <c r="S68" i="4"/>
  <c r="U68" i="4" s="1"/>
  <c r="S1780" i="4"/>
  <c r="U1780" i="4" s="1"/>
  <c r="S1398" i="4"/>
  <c r="U1398" i="4" s="1"/>
  <c r="S1415" i="4"/>
  <c r="U1415" i="4" s="1"/>
  <c r="S788" i="4"/>
  <c r="U788" i="4" s="1"/>
  <c r="S969" i="4"/>
  <c r="U969" i="4" s="1"/>
  <c r="S855" i="4"/>
  <c r="U855" i="4" s="1"/>
  <c r="S1251" i="4"/>
  <c r="U1251" i="4" s="1"/>
  <c r="S1232" i="4"/>
  <c r="U1232" i="4" s="1"/>
  <c r="S1491" i="4"/>
  <c r="U1491" i="4" s="1"/>
  <c r="S1848" i="4"/>
  <c r="U1848" i="4" s="1"/>
  <c r="S1378" i="4"/>
  <c r="U1378" i="4" s="1"/>
  <c r="S703" i="4"/>
  <c r="U703" i="4" s="1"/>
  <c r="S1392" i="4"/>
  <c r="U1392" i="4" s="1"/>
  <c r="S1580" i="4"/>
  <c r="U1580" i="4" s="1"/>
  <c r="S1942" i="4"/>
  <c r="U1942" i="4" s="1"/>
  <c r="S1032" i="4"/>
  <c r="U1032" i="4" s="1"/>
  <c r="S1421" i="4"/>
  <c r="U1421" i="4" s="1"/>
  <c r="S1557" i="4"/>
  <c r="U1557" i="4" s="1"/>
  <c r="S961" i="4"/>
  <c r="U961" i="4" s="1"/>
  <c r="S1207" i="4"/>
  <c r="U1207" i="4" s="1"/>
  <c r="S750" i="4"/>
  <c r="U750" i="4" s="1"/>
  <c r="S143" i="4"/>
  <c r="U143" i="4" s="1"/>
  <c r="S430" i="4"/>
  <c r="U430" i="4" s="1"/>
  <c r="S419" i="4"/>
  <c r="U419" i="4" s="1"/>
  <c r="S810" i="4"/>
  <c r="U810" i="4" s="1"/>
  <c r="S697" i="4"/>
  <c r="U697" i="4" s="1"/>
  <c r="S1709" i="4"/>
  <c r="U1709" i="4" s="1"/>
  <c r="S1901" i="4"/>
  <c r="U1901" i="4" s="1"/>
  <c r="S1483" i="4"/>
  <c r="U1483" i="4" s="1"/>
  <c r="S182" i="4"/>
  <c r="U182" i="4" s="1"/>
  <c r="S659" i="4"/>
  <c r="U659" i="4" s="1"/>
  <c r="S664" i="4"/>
  <c r="U664" i="4" s="1"/>
  <c r="S1365" i="4"/>
  <c r="U1365" i="4" s="1"/>
  <c r="S1444" i="4"/>
  <c r="U1444" i="4" s="1"/>
  <c r="S1474" i="4"/>
  <c r="U1474" i="4" s="1"/>
  <c r="S2001" i="4"/>
  <c r="U2001" i="4" s="1"/>
  <c r="S49" i="4"/>
  <c r="U49" i="4" s="1"/>
  <c r="S476" i="4"/>
  <c r="U476" i="4" s="1"/>
  <c r="S979" i="4"/>
  <c r="U979" i="4" s="1"/>
  <c r="S757" i="4"/>
  <c r="U757" i="4" s="1"/>
  <c r="S1604" i="4"/>
  <c r="U1604" i="4" s="1"/>
  <c r="S1192" i="4"/>
  <c r="U1192" i="4" s="1"/>
  <c r="S1607" i="4"/>
  <c r="U1607" i="4" s="1"/>
  <c r="S970" i="4"/>
  <c r="U970" i="4" s="1"/>
  <c r="S828" i="4"/>
  <c r="U828" i="4" s="1"/>
  <c r="S797" i="4"/>
  <c r="U797" i="4" s="1"/>
  <c r="S449" i="4"/>
  <c r="U449" i="4" s="1"/>
  <c r="S1951" i="4"/>
  <c r="U1951" i="4" s="1"/>
  <c r="S272" i="4"/>
  <c r="U272" i="4" s="1"/>
  <c r="S401" i="4"/>
  <c r="U401" i="4" s="1"/>
  <c r="S1266" i="4"/>
  <c r="U1266" i="4" s="1"/>
  <c r="S1742" i="4"/>
  <c r="U1742" i="4" s="1"/>
  <c r="S1264" i="4"/>
  <c r="U1264" i="4" s="1"/>
  <c r="S200" i="4"/>
  <c r="U200" i="4" s="1"/>
  <c r="S343" i="4"/>
  <c r="U343" i="4" s="1"/>
  <c r="S566" i="4"/>
  <c r="U566" i="4" s="1"/>
  <c r="S1440" i="4"/>
  <c r="U1440" i="4" s="1"/>
  <c r="S1720" i="4"/>
  <c r="U1720" i="4" s="1"/>
  <c r="S1150" i="4"/>
  <c r="U1150" i="4" s="1"/>
  <c r="S1643" i="4"/>
  <c r="U1643" i="4" s="1"/>
  <c r="S1283" i="4"/>
  <c r="U1283" i="4" s="1"/>
  <c r="S629" i="4"/>
  <c r="U629" i="4" s="1"/>
  <c r="S297" i="4"/>
  <c r="U297" i="4" s="1"/>
  <c r="S161" i="4"/>
  <c r="U161" i="4" s="1"/>
  <c r="S1964" i="4"/>
  <c r="U1964" i="4" s="1"/>
  <c r="S1083" i="4"/>
  <c r="U1083" i="4" s="1"/>
  <c r="S525" i="4"/>
  <c r="U525" i="4" s="1"/>
  <c r="S1941" i="4"/>
  <c r="U1941" i="4" s="1"/>
  <c r="S1407" i="4"/>
  <c r="U1407" i="4" s="1"/>
  <c r="S1773" i="4"/>
  <c r="U1773" i="4" s="1"/>
  <c r="S24" i="4"/>
  <c r="U24" i="4" s="1"/>
  <c r="S782" i="4"/>
  <c r="U782" i="4" s="1"/>
  <c r="S1690" i="4"/>
  <c r="U1690" i="4" s="1"/>
  <c r="S1341" i="4"/>
  <c r="U1341" i="4" s="1"/>
  <c r="S1481" i="4"/>
  <c r="U1481" i="4" s="1"/>
  <c r="S260" i="4"/>
  <c r="U260" i="4" s="1"/>
  <c r="S1250" i="4"/>
  <c r="U1250" i="4" s="1"/>
  <c r="S1286" i="4"/>
  <c r="U1286" i="4" s="1"/>
  <c r="S225" i="4"/>
  <c r="U225" i="4" s="1"/>
  <c r="S1887" i="4"/>
  <c r="U1887" i="4" s="1"/>
  <c r="S135" i="4"/>
  <c r="U135" i="4" s="1"/>
  <c r="S1180" i="4"/>
  <c r="U1180" i="4" s="1"/>
  <c r="S929" i="4"/>
  <c r="U929" i="4" s="1"/>
  <c r="S823" i="4"/>
  <c r="U823" i="4" s="1"/>
  <c r="S872" i="4"/>
  <c r="U872" i="4" s="1"/>
  <c r="S240" i="4"/>
  <c r="U240" i="4" s="1"/>
  <c r="S358" i="4"/>
  <c r="U358" i="4" s="1"/>
  <c r="S684" i="4"/>
  <c r="U684" i="4" s="1"/>
  <c r="S1227" i="4"/>
  <c r="U1227" i="4" s="1"/>
  <c r="S838" i="4"/>
  <c r="U838" i="4" s="1"/>
  <c r="S1536" i="4"/>
  <c r="U1536" i="4" s="1"/>
  <c r="S76" i="4"/>
  <c r="U76" i="4" s="1"/>
  <c r="S1005" i="4"/>
  <c r="U1005" i="4" s="1"/>
  <c r="S312" i="4"/>
  <c r="U312" i="4" s="1"/>
  <c r="S191" i="4"/>
  <c r="U191" i="4" s="1"/>
  <c r="S1982" i="4"/>
  <c r="U1982" i="4" s="1"/>
  <c r="S578" i="4"/>
  <c r="U578" i="4" s="1"/>
  <c r="S1711" i="4"/>
  <c r="U1711" i="4" s="1"/>
  <c r="S1940" i="4"/>
  <c r="U1940" i="4" s="1"/>
  <c r="S1578" i="4"/>
  <c r="U1578" i="4" s="1"/>
  <c r="S655" i="4"/>
  <c r="U655" i="4" s="1"/>
  <c r="S1514" i="4"/>
  <c r="U1514" i="4" s="1"/>
  <c r="S1702" i="4"/>
  <c r="U1702" i="4" s="1"/>
  <c r="S107" i="4"/>
  <c r="U107" i="4" s="1"/>
  <c r="S1071" i="4"/>
  <c r="U1071" i="4" s="1"/>
  <c r="S162" i="4"/>
  <c r="U162" i="4" s="1"/>
  <c r="S74" i="4"/>
  <c r="U74" i="4" s="1"/>
  <c r="S669" i="4"/>
  <c r="U669" i="4" s="1"/>
  <c r="S84" i="4"/>
  <c r="U84" i="4" s="1"/>
  <c r="S334" i="4"/>
  <c r="U334" i="4" s="1"/>
  <c r="S657" i="4"/>
  <c r="U657" i="4" s="1"/>
  <c r="S130" i="4"/>
  <c r="U130" i="4" s="1"/>
  <c r="S688" i="4"/>
  <c r="U688" i="4" s="1"/>
  <c r="S1418" i="4"/>
  <c r="U1418" i="4" s="1"/>
  <c r="S1345" i="4"/>
  <c r="U1345" i="4" s="1"/>
  <c r="S1937" i="4"/>
  <c r="U1937" i="4" s="1"/>
  <c r="S1782" i="4"/>
  <c r="U1782" i="4" s="1"/>
  <c r="S365" i="4"/>
  <c r="U365" i="4" s="1"/>
  <c r="S874" i="4"/>
  <c r="U874" i="4" s="1"/>
  <c r="S1137" i="4"/>
  <c r="U1137" i="4" s="1"/>
  <c r="S1158" i="4"/>
  <c r="U1158" i="4" s="1"/>
  <c r="S1052" i="4"/>
  <c r="U1052" i="4" s="1"/>
  <c r="S1760" i="4"/>
  <c r="U1760" i="4" s="1"/>
  <c r="S1724" i="4"/>
  <c r="U1724" i="4" s="1"/>
  <c r="S1707" i="4"/>
  <c r="U1707" i="4" s="1"/>
  <c r="S1712" i="4"/>
  <c r="U1712" i="4" s="1"/>
  <c r="S924" i="4"/>
  <c r="U924" i="4" s="1"/>
  <c r="S154" i="4"/>
  <c r="U154" i="4" s="1"/>
  <c r="S1013" i="4"/>
  <c r="U1013" i="4" s="1"/>
  <c r="S66" i="4"/>
  <c r="U66" i="4" s="1"/>
  <c r="S660" i="4"/>
  <c r="U660" i="4" s="1"/>
  <c r="S1001" i="4"/>
  <c r="U1001" i="4" s="1"/>
  <c r="S1476" i="4"/>
  <c r="U1476" i="4" s="1"/>
  <c r="S1567" i="4"/>
  <c r="U1567" i="4" s="1"/>
  <c r="S1499" i="4"/>
  <c r="U1499" i="4" s="1"/>
  <c r="S1965" i="4"/>
  <c r="U1965" i="4" s="1"/>
  <c r="S1170" i="4"/>
  <c r="U1170" i="4" s="1"/>
  <c r="S1369" i="4"/>
  <c r="U1369" i="4" s="1"/>
  <c r="S98" i="4"/>
  <c r="U98" i="4" s="1"/>
  <c r="S1359" i="4"/>
  <c r="U1359" i="4" s="1"/>
  <c r="S1804" i="4"/>
  <c r="U1804" i="4" s="1"/>
  <c r="S1500" i="4"/>
  <c r="U1500" i="4" s="1"/>
  <c r="S549" i="4"/>
  <c r="U549" i="4" s="1"/>
  <c r="S1056" i="4"/>
  <c r="U1056" i="4" s="1"/>
  <c r="S1295" i="4"/>
  <c r="U1295" i="4" s="1"/>
  <c r="S746" i="4"/>
  <c r="U746" i="4" s="1"/>
  <c r="S170" i="4"/>
  <c r="U170" i="4" s="1"/>
  <c r="S133" i="4"/>
  <c r="U133" i="4" s="1"/>
  <c r="S1703" i="4"/>
  <c r="U1703" i="4" s="1"/>
  <c r="S403" i="4"/>
  <c r="U403" i="4" s="1"/>
  <c r="S1434" i="4"/>
  <c r="U1434" i="4" s="1"/>
  <c r="S1335" i="4"/>
  <c r="U1335" i="4" s="1"/>
  <c r="S495" i="4"/>
  <c r="U495" i="4" s="1"/>
  <c r="S1794" i="4"/>
  <c r="U1794" i="4" s="1"/>
  <c r="S1926" i="4"/>
  <c r="U1926" i="4" s="1"/>
  <c r="S1819" i="4"/>
  <c r="U1819" i="4" s="1"/>
  <c r="S1051" i="4"/>
  <c r="U1051" i="4" s="1"/>
  <c r="S459" i="4"/>
  <c r="U459" i="4" s="1"/>
  <c r="S1864" i="4"/>
  <c r="U1864" i="4" s="1"/>
  <c r="S1586" i="4"/>
  <c r="U1586" i="4" s="1"/>
  <c r="S712" i="4"/>
  <c r="U712" i="4" s="1"/>
  <c r="S583" i="4"/>
  <c r="U583" i="4" s="1"/>
  <c r="S863" i="4"/>
  <c r="U863" i="4" s="1"/>
  <c r="S1161" i="4"/>
  <c r="U1161" i="4" s="1"/>
  <c r="S1274" i="4"/>
  <c r="U1274" i="4" s="1"/>
  <c r="S1729" i="4"/>
  <c r="U1729" i="4" s="1"/>
  <c r="S1992" i="4"/>
  <c r="U1992" i="4" s="1"/>
  <c r="S47" i="4"/>
  <c r="U47" i="4" s="1"/>
  <c r="S529" i="4"/>
  <c r="U529" i="4" s="1"/>
  <c r="S644" i="4"/>
  <c r="U644" i="4" s="1"/>
  <c r="S211" i="4"/>
  <c r="U211" i="4" s="1"/>
  <c r="S1009" i="4"/>
  <c r="U1009" i="4" s="1"/>
  <c r="S678" i="4"/>
  <c r="U678" i="4" s="1"/>
  <c r="S690" i="4"/>
  <c r="U690" i="4" s="1"/>
  <c r="S1021" i="4"/>
  <c r="U1021" i="4" s="1"/>
  <c r="S237" i="4"/>
  <c r="U237" i="4" s="1"/>
  <c r="S648" i="4"/>
  <c r="U648" i="4" s="1"/>
  <c r="S842" i="4"/>
  <c r="U842" i="4" s="1"/>
  <c r="S1589" i="4"/>
  <c r="U1589" i="4" s="1"/>
  <c r="S1714" i="4"/>
  <c r="U1714" i="4" s="1"/>
  <c r="S531" i="4"/>
  <c r="U531" i="4" s="1"/>
  <c r="S266" i="4"/>
  <c r="U266" i="4" s="1"/>
  <c r="S1000" i="4"/>
  <c r="U1000" i="4" s="1"/>
  <c r="S1617" i="4"/>
  <c r="U1617" i="4" s="1"/>
  <c r="S233" i="4"/>
  <c r="U233" i="4" s="1"/>
  <c r="S1552" i="4"/>
  <c r="U1552" i="4" s="1"/>
  <c r="S683" i="4"/>
  <c r="U683" i="4" s="1"/>
  <c r="S1237" i="4"/>
  <c r="U1237" i="4" s="1"/>
  <c r="S1750" i="4"/>
  <c r="U1750" i="4" s="1"/>
  <c r="S1998" i="4"/>
  <c r="U1998" i="4" s="1"/>
  <c r="S92" i="4"/>
  <c r="U92" i="4" s="1"/>
  <c r="S668" i="4"/>
  <c r="U668" i="4" s="1"/>
  <c r="S1890" i="4"/>
  <c r="U1890" i="4" s="1"/>
  <c r="S1762" i="4"/>
  <c r="U1762" i="4" s="1"/>
  <c r="S115" i="4"/>
  <c r="U115" i="4" s="1"/>
  <c r="S413" i="4"/>
  <c r="U413" i="4" s="1"/>
  <c r="S1382" i="4"/>
  <c r="U1382" i="4" s="1"/>
  <c r="S421" i="4"/>
  <c r="U421" i="4" s="1"/>
  <c r="S1244" i="4"/>
  <c r="U1244" i="4" s="1"/>
  <c r="S1860" i="4"/>
  <c r="U1860" i="4" s="1"/>
  <c r="S987" i="4"/>
  <c r="U987" i="4" s="1"/>
  <c r="S102" i="4"/>
  <c r="U102" i="4" s="1"/>
  <c r="S903" i="4"/>
  <c r="U903" i="4" s="1"/>
  <c r="S1280" i="4"/>
  <c r="U1280" i="4" s="1"/>
  <c r="S1646" i="4"/>
  <c r="U1646" i="4" s="1"/>
  <c r="S1591" i="4"/>
  <c r="U1591" i="4" s="1"/>
  <c r="S1665" i="4"/>
  <c r="U1665" i="4" s="1"/>
  <c r="S203" i="4"/>
  <c r="U203" i="4" s="1"/>
  <c r="S488" i="4"/>
  <c r="U488" i="4" s="1"/>
  <c r="S1346" i="4"/>
  <c r="U1346" i="4" s="1"/>
  <c r="S1657" i="4"/>
  <c r="U1657" i="4" s="1"/>
  <c r="S800" i="4"/>
  <c r="U800" i="4" s="1"/>
  <c r="S1296" i="4"/>
  <c r="U1296" i="4" s="1"/>
  <c r="S587" i="4"/>
  <c r="U587" i="4" s="1"/>
  <c r="S1718" i="4"/>
  <c r="U1718" i="4" s="1"/>
  <c r="S902" i="4"/>
  <c r="U902" i="4" s="1"/>
  <c r="S817" i="4"/>
  <c r="U817" i="4" s="1"/>
  <c r="S100" i="4"/>
  <c r="U100" i="4" s="1"/>
  <c r="S457" i="4"/>
  <c r="U457" i="4" s="1"/>
  <c r="S469" i="4"/>
  <c r="U469" i="4" s="1"/>
  <c r="S171" i="4"/>
  <c r="U171" i="4" s="1"/>
  <c r="S19" i="4"/>
  <c r="U19" i="4" s="1"/>
  <c r="S69" i="4"/>
  <c r="U69" i="4" s="1"/>
  <c r="S498" i="4"/>
  <c r="U498" i="4" s="1"/>
  <c r="S455" i="4"/>
  <c r="U455" i="4" s="1"/>
  <c r="S1852" i="4"/>
  <c r="U1852" i="4" s="1"/>
  <c r="S591" i="4"/>
  <c r="U591" i="4" s="1"/>
  <c r="S760" i="4"/>
  <c r="U760" i="4" s="1"/>
  <c r="S1673" i="4"/>
  <c r="U1673" i="4" s="1"/>
  <c r="S1475" i="4"/>
  <c r="U1475" i="4" s="1"/>
  <c r="S1594" i="4"/>
  <c r="U1594" i="4" s="1"/>
  <c r="S1735" i="4"/>
  <c r="U1735" i="4" s="1"/>
  <c r="S1801" i="4"/>
  <c r="U1801" i="4" s="1"/>
  <c r="S1987" i="4"/>
  <c r="U1987" i="4" s="1"/>
  <c r="S338" i="4"/>
  <c r="U338" i="4" s="1"/>
  <c r="S1395" i="4"/>
  <c r="U1395" i="4" s="1"/>
  <c r="S123" i="4"/>
  <c r="U123" i="4" s="1"/>
  <c r="S654" i="4"/>
  <c r="U654" i="4" s="1"/>
  <c r="S829" i="4"/>
  <c r="U829" i="4" s="1"/>
  <c r="S881" i="4"/>
  <c r="U881" i="4" s="1"/>
  <c r="S1541" i="4"/>
  <c r="U1541" i="4" s="1"/>
  <c r="S774" i="4"/>
  <c r="U774" i="4" s="1"/>
  <c r="S1525" i="4"/>
  <c r="U1525" i="4" s="1"/>
  <c r="S1897" i="4"/>
  <c r="U1897" i="4" s="1"/>
  <c r="S54" i="4"/>
  <c r="U54" i="4" s="1"/>
  <c r="S930" i="4"/>
  <c r="U930" i="4" s="1"/>
  <c r="S1465" i="4"/>
  <c r="U1465" i="4" s="1"/>
  <c r="S426" i="4"/>
  <c r="U426" i="4" s="1"/>
  <c r="S285" i="4"/>
  <c r="U285" i="4" s="1"/>
  <c r="S301" i="4"/>
  <c r="U301" i="4" s="1"/>
  <c r="S220" i="4"/>
  <c r="U220" i="4" s="1"/>
  <c r="S394" i="4"/>
  <c r="U394" i="4" s="1"/>
  <c r="S716" i="4"/>
  <c r="U716" i="4" s="1"/>
  <c r="S631" i="4"/>
  <c r="U631" i="4" s="1"/>
  <c r="S916" i="4"/>
  <c r="U916" i="4" s="1"/>
  <c r="S564" i="4"/>
  <c r="U564" i="4" s="1"/>
  <c r="S763" i="4"/>
  <c r="U763" i="4" s="1"/>
  <c r="S344" i="4"/>
  <c r="U344" i="4" s="1"/>
  <c r="S1696" i="4"/>
  <c r="U1696" i="4" s="1"/>
  <c r="S1520" i="4"/>
  <c r="U1520" i="4" s="1"/>
  <c r="S1276" i="4"/>
  <c r="U1276" i="4" s="1"/>
  <c r="S332" i="4"/>
  <c r="U332" i="4" s="1"/>
  <c r="S1220" i="4"/>
  <c r="U1220" i="4" s="1"/>
  <c r="S1990" i="4"/>
  <c r="U1990" i="4" s="1"/>
  <c r="S391" i="4"/>
  <c r="U391" i="4" s="1"/>
  <c r="S1060" i="4"/>
  <c r="U1060" i="4" s="1"/>
  <c r="S1443" i="4"/>
  <c r="U1443" i="4" s="1"/>
  <c r="S908" i="4"/>
  <c r="U908" i="4" s="1"/>
  <c r="S1203" i="4"/>
  <c r="U1203" i="4" s="1"/>
  <c r="S21" i="4"/>
  <c r="U21" i="4" s="1"/>
  <c r="S1758" i="4"/>
  <c r="U1758" i="4" s="1"/>
  <c r="S890" i="4"/>
  <c r="U890" i="4" s="1"/>
  <c r="S1911" i="4"/>
  <c r="U1911" i="4" s="1"/>
  <c r="S1211" i="4"/>
  <c r="U1211" i="4" s="1"/>
  <c r="S475" i="4"/>
  <c r="U475" i="4" s="1"/>
  <c r="S718" i="4"/>
  <c r="U718" i="4" s="1"/>
  <c r="S85" i="4"/>
  <c r="U85" i="4" s="1"/>
  <c r="S377" i="4"/>
  <c r="U377" i="4" s="1"/>
  <c r="S227" i="4"/>
  <c r="U227" i="4" s="1"/>
  <c r="S284" i="4"/>
  <c r="U284" i="4" s="1"/>
  <c r="S189" i="4"/>
  <c r="U189" i="4" s="1"/>
  <c r="S674" i="4"/>
  <c r="U674" i="4" s="1"/>
  <c r="S1309" i="4"/>
  <c r="U1309" i="4" s="1"/>
  <c r="S779" i="4"/>
  <c r="U779" i="4" s="1"/>
  <c r="S1478" i="4"/>
  <c r="U1478" i="4" s="1"/>
  <c r="S201" i="4"/>
  <c r="U201" i="4" s="1"/>
  <c r="S1039" i="4"/>
  <c r="U1039" i="4" s="1"/>
  <c r="S1508" i="4"/>
  <c r="U1508" i="4" s="1"/>
  <c r="S1770" i="4"/>
  <c r="U1770" i="4" s="1"/>
  <c r="S1917" i="4"/>
  <c r="U1917" i="4" s="1"/>
  <c r="S1427" i="4"/>
  <c r="U1427" i="4" s="1"/>
  <c r="S895" i="4"/>
  <c r="U895" i="4" s="1"/>
  <c r="S346" i="4"/>
  <c r="U346" i="4" s="1"/>
  <c r="S550" i="4"/>
  <c r="U550" i="4" s="1"/>
  <c r="S1079" i="4"/>
  <c r="U1079" i="4" s="1"/>
  <c r="S1909" i="4"/>
  <c r="U1909" i="4" s="1"/>
  <c r="S1803" i="4"/>
  <c r="U1803" i="4" s="1"/>
  <c r="S1090" i="4"/>
  <c r="U1090" i="4" s="1"/>
  <c r="S1689" i="4"/>
  <c r="U1689" i="4" s="1"/>
  <c r="S726" i="4"/>
  <c r="U726" i="4" s="1"/>
  <c r="S1761" i="4"/>
  <c r="U1761" i="4" s="1"/>
  <c r="S1379" i="4"/>
  <c r="U1379" i="4" s="1"/>
  <c r="S241" i="4"/>
  <c r="U241" i="4" s="1"/>
  <c r="S17" i="4"/>
  <c r="U17" i="4" s="1"/>
  <c r="S228" i="4"/>
  <c r="U228" i="4" s="1"/>
  <c r="S867" i="4"/>
  <c r="U867" i="4" s="1"/>
  <c r="S911" i="4"/>
  <c r="U911" i="4" s="1"/>
  <c r="S975" i="4"/>
  <c r="U975" i="4" s="1"/>
  <c r="S1096" i="4"/>
  <c r="U1096" i="4" s="1"/>
  <c r="S764" i="4"/>
  <c r="U764" i="4" s="1"/>
  <c r="S1599" i="4"/>
  <c r="U1599" i="4" s="1"/>
  <c r="S1136" i="4"/>
  <c r="U1136" i="4" s="1"/>
  <c r="S1189" i="4"/>
  <c r="U1189" i="4" s="1"/>
  <c r="S1582" i="4"/>
  <c r="U1582" i="4" s="1"/>
  <c r="S1778" i="4"/>
  <c r="U1778" i="4" s="1"/>
  <c r="S1371" i="4"/>
  <c r="U1371" i="4" s="1"/>
  <c r="S1824" i="4"/>
  <c r="U1824" i="4" s="1"/>
  <c r="S1877" i="4"/>
  <c r="U1877" i="4" s="1"/>
  <c r="S1805" i="4"/>
  <c r="U1805" i="4" s="1"/>
  <c r="S1216" i="4"/>
  <c r="U1216" i="4" s="1"/>
  <c r="S1242" i="4"/>
  <c r="U1242" i="4" s="1"/>
  <c r="S841" i="4"/>
  <c r="U841" i="4" s="1"/>
  <c r="S1772" i="4"/>
  <c r="U1772" i="4" s="1"/>
  <c r="S1498" i="4"/>
  <c r="U1498" i="4" s="1"/>
  <c r="S1970" i="4"/>
  <c r="U1970" i="4" s="1"/>
  <c r="S214" i="4"/>
  <c r="U214" i="4" s="1"/>
  <c r="S1985" i="4"/>
  <c r="U1985" i="4" s="1"/>
  <c r="S543" i="4"/>
  <c r="U543" i="4" s="1"/>
  <c r="S1849" i="4"/>
  <c r="U1849" i="4" s="1"/>
  <c r="S1400" i="4"/>
  <c r="U1400" i="4" s="1"/>
  <c r="S1939" i="4"/>
  <c r="U1939" i="4" s="1"/>
  <c r="S974" i="4"/>
  <c r="U974" i="4" s="1"/>
  <c r="S883" i="4"/>
  <c r="U883" i="4" s="1"/>
  <c r="S280" i="4"/>
  <c r="U280" i="4" s="1"/>
  <c r="S1628" i="4"/>
  <c r="U1628" i="4" s="1"/>
  <c r="S1668" i="4"/>
  <c r="U1668" i="4" s="1"/>
  <c r="S1449" i="4"/>
  <c r="U1449" i="4" s="1"/>
  <c r="S1023" i="4"/>
  <c r="U1023" i="4" s="1"/>
  <c r="S415" i="4"/>
  <c r="U415" i="4" s="1"/>
  <c r="S1255" i="4"/>
  <c r="U1255" i="4" s="1"/>
  <c r="S1686" i="4"/>
  <c r="U1686" i="4" s="1"/>
  <c r="S1828" i="4"/>
  <c r="U1828" i="4" s="1"/>
  <c r="S1573" i="4"/>
  <c r="U1573" i="4" s="1"/>
  <c r="S337" i="4"/>
  <c r="U337" i="4" s="1"/>
  <c r="S342" i="4"/>
  <c r="U342" i="4" s="1"/>
  <c r="S1562" i="4"/>
  <c r="U1562" i="4" s="1"/>
  <c r="S1302" i="4"/>
  <c r="U1302" i="4" s="1"/>
  <c r="S155" i="4"/>
  <c r="U155" i="4" s="1"/>
  <c r="S702" i="4"/>
  <c r="U702" i="4" s="1"/>
  <c r="S558" i="4"/>
  <c r="U558" i="4" s="1"/>
  <c r="S898" i="4"/>
  <c r="U898" i="4" s="1"/>
  <c r="S1691" i="4"/>
  <c r="U1691" i="4" s="1"/>
  <c r="S977" i="4"/>
  <c r="U977" i="4" s="1"/>
  <c r="S1574" i="4"/>
  <c r="U1574" i="4" s="1"/>
  <c r="S119" i="4"/>
  <c r="U119" i="4" s="1"/>
  <c r="S478" i="4"/>
  <c r="U478" i="4" s="1"/>
  <c r="S1953" i="4"/>
  <c r="U1953" i="4" s="1"/>
  <c r="S1968" i="4"/>
  <c r="U1968" i="4" s="1"/>
  <c r="S1896" i="4"/>
  <c r="U1896" i="4" s="1"/>
  <c r="S1110" i="4"/>
  <c r="U1110" i="4" s="1"/>
  <c r="S1112" i="4"/>
  <c r="U1112" i="4" s="1"/>
  <c r="S1889" i="4"/>
  <c r="U1889" i="4" s="1"/>
  <c r="S1036" i="4"/>
  <c r="U1036" i="4" s="1"/>
  <c r="S1269" i="4"/>
  <c r="U1269" i="4" s="1"/>
  <c r="S1297" i="4"/>
  <c r="U1297" i="4" s="1"/>
  <c r="S563" i="4"/>
  <c r="U563" i="4" s="1"/>
  <c r="S1977" i="4"/>
  <c r="U1977" i="4" s="1"/>
  <c r="S1069" i="4"/>
  <c r="U1069" i="4" s="1"/>
  <c r="S1620" i="4"/>
  <c r="U1620" i="4" s="1"/>
  <c r="S1577" i="4"/>
  <c r="U1577" i="4" s="1"/>
  <c r="S931" i="4"/>
  <c r="U931" i="4" s="1"/>
  <c r="S1751" i="4"/>
  <c r="U1751" i="4" s="1"/>
  <c r="S1822" i="4"/>
  <c r="U1822" i="4" s="1"/>
  <c r="S1568" i="4"/>
  <c r="U1568" i="4" s="1"/>
  <c r="S614" i="4"/>
  <c r="U614" i="4" s="1"/>
  <c r="S1727" i="4"/>
  <c r="U1727" i="4" s="1"/>
  <c r="S221" i="4"/>
  <c r="U221" i="4" s="1"/>
  <c r="S1553" i="4"/>
  <c r="U1553" i="4" s="1"/>
  <c r="S351" i="4"/>
  <c r="U351" i="4" s="1"/>
  <c r="S294" i="4"/>
  <c r="U294" i="4" s="1"/>
  <c r="S949" i="4"/>
  <c r="U949" i="4" s="1"/>
  <c r="S1033" i="4"/>
  <c r="U1033" i="4" s="1"/>
  <c r="S1619" i="4"/>
  <c r="U1619" i="4" s="1"/>
  <c r="S1366" i="4"/>
  <c r="U1366" i="4" s="1"/>
  <c r="S315" i="4"/>
  <c r="U315" i="4" s="1"/>
  <c r="S1124" i="4"/>
  <c r="U1124" i="4" s="1"/>
  <c r="S1748" i="4"/>
  <c r="U1748" i="4" s="1"/>
  <c r="S205" i="4"/>
  <c r="U205" i="4" s="1"/>
  <c r="S1925" i="4"/>
  <c r="U1925" i="4" s="1"/>
  <c r="S184" i="4"/>
  <c r="U184" i="4" s="1"/>
  <c r="S585" i="4"/>
  <c r="U585" i="4" s="1"/>
  <c r="S1526" i="4"/>
  <c r="U1526" i="4" s="1"/>
  <c r="S707" i="4"/>
  <c r="U707" i="4" s="1"/>
  <c r="S1436" i="4"/>
  <c r="U1436" i="4" s="1"/>
  <c r="S386" i="4"/>
  <c r="U386" i="4" s="1"/>
  <c r="S1437" i="4"/>
  <c r="U1437" i="4" s="1"/>
  <c r="S326" i="4"/>
  <c r="U326" i="4" s="1"/>
  <c r="S355" i="4"/>
  <c r="U355" i="4" s="1"/>
  <c r="S378" i="4"/>
  <c r="U378" i="4" s="1"/>
  <c r="S665" i="4"/>
  <c r="U665" i="4" s="1"/>
  <c r="S1178" i="4"/>
  <c r="U1178" i="4" s="1"/>
  <c r="S689" i="4"/>
  <c r="U689" i="4" s="1"/>
  <c r="S1414" i="4"/>
  <c r="U1414" i="4" s="1"/>
  <c r="S905" i="4"/>
  <c r="U905" i="4" s="1"/>
  <c r="S1745" i="4"/>
  <c r="U1745" i="4" s="1"/>
  <c r="S1736" i="4"/>
  <c r="U1736" i="4" s="1"/>
  <c r="S1996" i="4"/>
  <c r="U1996" i="4" s="1"/>
  <c r="S1294" i="4"/>
  <c r="U1294" i="4" s="1"/>
  <c r="S1843" i="4"/>
  <c r="U1843" i="4" s="1"/>
  <c r="S626" i="4"/>
  <c r="U626" i="4" s="1"/>
  <c r="S1556" i="4"/>
  <c r="U1556" i="4" s="1"/>
  <c r="S1812" i="4"/>
  <c r="U1812" i="4" s="1"/>
  <c r="S287" i="4"/>
  <c r="U287" i="4" s="1"/>
  <c r="S772" i="4"/>
  <c r="U772" i="4" s="1"/>
  <c r="S1519" i="4"/>
  <c r="U1519" i="4" s="1"/>
  <c r="S653" i="4"/>
  <c r="U653" i="4" s="1"/>
  <c r="S347" i="4"/>
  <c r="U347" i="4" s="1"/>
  <c r="S12" i="4"/>
  <c r="U12" i="4" s="1"/>
  <c r="S22" i="4"/>
  <c r="U22" i="4" s="1"/>
  <c r="S381" i="4"/>
  <c r="U381" i="4" s="1"/>
  <c r="S729" i="4"/>
  <c r="U729" i="4" s="1"/>
  <c r="S766" i="4"/>
  <c r="U766" i="4" s="1"/>
  <c r="S753" i="4"/>
  <c r="U753" i="4" s="1"/>
  <c r="S357" i="4"/>
  <c r="U357" i="4" s="1"/>
  <c r="S868" i="4"/>
  <c r="U868" i="4" s="1"/>
  <c r="S813" i="4"/>
  <c r="U813" i="4" s="1"/>
  <c r="S1995" i="4"/>
  <c r="U1995" i="4" s="1"/>
  <c r="S480" i="4"/>
  <c r="U480" i="4" s="1"/>
  <c r="S420" i="4"/>
  <c r="U420" i="4" s="1"/>
  <c r="S1314" i="4"/>
  <c r="U1314" i="4" s="1"/>
  <c r="S616" i="4"/>
  <c r="U616" i="4" s="1"/>
  <c r="S1626" i="4"/>
  <c r="U1626" i="4" s="1"/>
  <c r="S215" i="4"/>
  <c r="U215" i="4" s="1"/>
  <c r="S715" i="4"/>
  <c r="U715" i="4" s="1"/>
  <c r="S1774" i="4"/>
  <c r="U1774" i="4" s="1"/>
  <c r="S502" i="4"/>
  <c r="U502" i="4" s="1"/>
  <c r="S395" i="4"/>
  <c r="U395" i="4" s="1"/>
  <c r="S35" i="4"/>
  <c r="U35" i="4" s="1"/>
  <c r="S717" i="4"/>
  <c r="U717" i="4" s="1"/>
  <c r="S698" i="4"/>
  <c r="U698" i="4" s="1"/>
  <c r="S1156" i="4"/>
  <c r="U1156" i="4" s="1"/>
  <c r="S1494" i="4"/>
  <c r="U1494" i="4" s="1"/>
  <c r="S1300" i="4"/>
  <c r="U1300" i="4" s="1"/>
  <c r="S1823" i="4"/>
  <c r="U1823" i="4" s="1"/>
  <c r="S1734" i="4"/>
  <c r="U1734" i="4" s="1"/>
  <c r="S877" i="4"/>
  <c r="U877" i="4" s="1"/>
  <c r="S1377" i="4"/>
  <c r="U1377" i="4" s="1"/>
  <c r="S31" i="4"/>
  <c r="U31" i="4" s="1"/>
  <c r="S158" i="4"/>
  <c r="U158" i="4" s="1"/>
  <c r="S65" i="4"/>
  <c r="U65" i="4" s="1"/>
  <c r="S331" i="4"/>
  <c r="U331" i="4" s="1"/>
  <c r="S765" i="4"/>
  <c r="U765" i="4" s="1"/>
  <c r="S490" i="4"/>
  <c r="U490" i="4" s="1"/>
  <c r="S808" i="4"/>
  <c r="U808" i="4" s="1"/>
  <c r="S360" i="4"/>
  <c r="U360" i="4" s="1"/>
  <c r="S512" i="4"/>
  <c r="U512" i="4" s="1"/>
  <c r="S871" i="4"/>
  <c r="U871" i="4" s="1"/>
  <c r="S243" i="4"/>
  <c r="U243" i="4" s="1"/>
  <c r="S736" i="4"/>
  <c r="U736" i="4" s="1"/>
  <c r="S1374" i="4"/>
  <c r="U1374" i="4" s="1"/>
  <c r="S1590" i="4"/>
  <c r="U1590" i="4" s="1"/>
  <c r="S1767" i="4"/>
  <c r="U1767" i="4" s="1"/>
  <c r="S305" i="4"/>
  <c r="U305" i="4" s="1"/>
  <c r="S834" i="4"/>
  <c r="U834" i="4" s="1"/>
  <c r="S1810" i="4"/>
  <c r="U1810" i="4" s="1"/>
  <c r="S1260" i="4"/>
  <c r="U1260" i="4" s="1"/>
  <c r="S1038" i="4"/>
  <c r="U1038" i="4" s="1"/>
  <c r="S1413" i="4"/>
  <c r="U1413" i="4" s="1"/>
  <c r="S1121" i="4"/>
  <c r="U1121" i="4" s="1"/>
  <c r="S261" i="4"/>
  <c r="U261" i="4" s="1"/>
  <c r="S1081" i="4"/>
  <c r="U1081" i="4" s="1"/>
  <c r="S1915" i="4"/>
  <c r="U1915" i="4" s="1"/>
  <c r="S826" i="4"/>
  <c r="U826" i="4" s="1"/>
  <c r="S10" i="4"/>
  <c r="U10" i="4" s="1"/>
  <c r="S91" i="4"/>
  <c r="U91" i="4" s="1"/>
  <c r="S425" i="4"/>
  <c r="U425" i="4" s="1"/>
  <c r="S456" i="4"/>
  <c r="U456" i="4" s="1"/>
  <c r="S709" i="4"/>
  <c r="U709" i="4" s="1"/>
  <c r="S910" i="4"/>
  <c r="U910" i="4" s="1"/>
  <c r="S204" i="4"/>
  <c r="U204" i="4" s="1"/>
  <c r="S983" i="4"/>
  <c r="U983" i="4" s="1"/>
  <c r="S786" i="4"/>
  <c r="U786" i="4" s="1"/>
  <c r="S1163" i="4"/>
  <c r="U1163" i="4" s="1"/>
  <c r="S1139" i="4"/>
  <c r="U1139" i="4" s="1"/>
  <c r="S1408" i="4"/>
  <c r="U1408" i="4" s="1"/>
  <c r="S1584" i="4"/>
  <c r="U1584" i="4" s="1"/>
  <c r="S1473" i="4"/>
  <c r="U1473" i="4" s="1"/>
  <c r="S1929" i="4"/>
  <c r="U1929" i="4" s="1"/>
  <c r="S1609" i="4"/>
  <c r="U1609" i="4" s="1"/>
  <c r="S1044" i="4"/>
  <c r="U1044" i="4" s="1"/>
  <c r="S1406" i="4"/>
  <c r="U1406" i="4" s="1"/>
  <c r="S650" i="4"/>
  <c r="U650" i="4" s="1"/>
  <c r="S1999" i="4"/>
  <c r="U1999" i="4" s="1"/>
  <c r="S1790" i="4"/>
  <c r="U1790" i="4" s="1"/>
  <c r="S1918" i="4"/>
  <c r="U1918" i="4" s="1"/>
  <c r="S985" i="4"/>
  <c r="U985" i="4" s="1"/>
  <c r="S2000" i="4"/>
  <c r="U2000" i="4" s="1"/>
  <c r="S1886" i="4"/>
  <c r="U1886" i="4" s="1"/>
  <c r="S534" i="4"/>
  <c r="U534" i="4" s="1"/>
  <c r="S4" i="4"/>
  <c r="U4" i="4" s="1"/>
  <c r="S1979" i="4"/>
  <c r="U1979" i="4" s="1"/>
  <c r="S1019" i="4"/>
  <c r="U1019" i="4" s="1"/>
  <c r="S1417" i="4"/>
  <c r="U1417" i="4" s="1"/>
  <c r="S858" i="4"/>
  <c r="U858" i="4" s="1"/>
  <c r="S1872" i="4"/>
  <c r="U1872" i="4" s="1"/>
  <c r="S1241" i="4"/>
  <c r="U1241" i="4" s="1"/>
  <c r="S1507" i="4"/>
  <c r="U1507" i="4" s="1"/>
  <c r="S36" i="4"/>
  <c r="U36" i="4" s="1"/>
  <c r="S1072" i="4"/>
  <c r="U1072" i="4" s="1"/>
  <c r="S705" i="4"/>
  <c r="U705" i="4" s="1"/>
  <c r="S1106" i="4"/>
  <c r="U1106" i="4" s="1"/>
  <c r="S67" i="4"/>
  <c r="U67" i="4" s="1"/>
  <c r="S137" i="4"/>
  <c r="U137" i="4" s="1"/>
  <c r="S152" i="4"/>
  <c r="U152" i="4" s="1"/>
  <c r="S816" i="4"/>
  <c r="U816" i="4" s="1"/>
  <c r="S869" i="4"/>
  <c r="U869" i="4" s="1"/>
  <c r="S1166" i="4"/>
  <c r="U1166" i="4" s="1"/>
  <c r="S884" i="4"/>
  <c r="U884" i="4" s="1"/>
  <c r="S1095" i="4"/>
  <c r="U1095" i="4" s="1"/>
  <c r="S1183" i="4"/>
  <c r="U1183" i="4" s="1"/>
  <c r="S1636" i="4"/>
  <c r="U1636" i="4" s="1"/>
  <c r="S602" i="4"/>
  <c r="U602" i="4" s="1"/>
  <c r="S1489" i="4"/>
  <c r="U1489" i="4" s="1"/>
  <c r="S590" i="4"/>
  <c r="U590" i="4" s="1"/>
  <c r="S1487" i="4"/>
  <c r="U1487" i="4" s="1"/>
  <c r="S58" i="4"/>
  <c r="U58" i="4" s="1"/>
  <c r="S1684" i="4"/>
  <c r="U1684" i="4" s="1"/>
  <c r="S222" i="4"/>
  <c r="U222" i="4" s="1"/>
  <c r="S129" i="4"/>
  <c r="U129" i="4" s="1"/>
  <c r="S1738" i="4"/>
  <c r="U1738" i="4" s="1"/>
  <c r="S1873" i="4"/>
  <c r="U1873" i="4" s="1"/>
  <c r="S1808" i="4"/>
  <c r="U1808" i="4" s="1"/>
  <c r="S251" i="4"/>
  <c r="U251" i="4" s="1"/>
  <c r="S1973" i="4"/>
  <c r="U1973" i="4" s="1"/>
  <c r="S1535" i="4"/>
  <c r="U1535" i="4" s="1"/>
  <c r="S1741" i="4"/>
  <c r="U1741" i="4" s="1"/>
  <c r="S253" i="4"/>
  <c r="U253" i="4" s="1"/>
  <c r="S542" i="4"/>
  <c r="U542" i="4" s="1"/>
  <c r="S722" i="4"/>
  <c r="U722" i="4" s="1"/>
  <c r="S965" i="4"/>
  <c r="U965" i="4" s="1"/>
  <c r="S638" i="4"/>
  <c r="U638" i="4" s="1"/>
  <c r="S1050" i="4"/>
  <c r="U1050" i="4" s="1"/>
  <c r="S623" i="4"/>
  <c r="U623" i="4" s="1"/>
  <c r="S803" i="4"/>
  <c r="U803" i="4" s="1"/>
  <c r="S385" i="4"/>
  <c r="U385" i="4" s="1"/>
  <c r="S1209" i="4"/>
  <c r="U1209" i="4" s="1"/>
  <c r="S1859" i="4"/>
  <c r="U1859" i="4" s="1"/>
  <c r="S859" i="4"/>
  <c r="U859" i="4" s="1"/>
  <c r="S40" i="4"/>
  <c r="U40" i="4" s="1"/>
  <c r="S1080" i="4"/>
  <c r="U1080" i="4" s="1"/>
  <c r="S1103" i="4"/>
  <c r="U1103" i="4" s="1"/>
  <c r="S1598" i="4"/>
  <c r="U1598" i="4" s="1"/>
  <c r="S1055" i="4"/>
  <c r="U1055" i="4" s="1"/>
  <c r="S1768" i="4"/>
  <c r="U1768" i="4" s="1"/>
  <c r="S1802" i="4"/>
  <c r="U1802" i="4" s="1"/>
  <c r="S1480" i="4"/>
  <c r="U1480" i="4" s="1"/>
  <c r="S1716" i="4"/>
  <c r="U1716" i="4" s="1"/>
  <c r="S1854" i="4"/>
  <c r="U1854" i="4" s="1"/>
  <c r="S1912" i="4"/>
  <c r="U1912" i="4" s="1"/>
  <c r="S450" i="4"/>
  <c r="U450" i="4" s="1"/>
  <c r="S7" i="4"/>
  <c r="U7" i="4" s="1"/>
  <c r="S1012" i="4"/>
  <c r="U1012" i="4" s="1"/>
  <c r="S1638" i="4"/>
  <c r="U1638" i="4" s="1"/>
  <c r="S25" i="4"/>
  <c r="U25" i="4" s="1"/>
  <c r="S836" i="4"/>
  <c r="U836" i="4" s="1"/>
  <c r="S1671" i="4"/>
  <c r="U1671" i="4" s="1"/>
  <c r="S1085" i="4"/>
  <c r="U1085" i="4" s="1"/>
  <c r="S600" i="4"/>
  <c r="U600" i="4" s="1"/>
  <c r="S1516" i="4"/>
  <c r="U1516" i="4" s="1"/>
  <c r="S1134" i="4"/>
  <c r="U1134" i="4" s="1"/>
  <c r="S336" i="4"/>
  <c r="U336" i="4" s="1"/>
  <c r="S575" i="4"/>
  <c r="U575" i="4" s="1"/>
  <c r="S159" i="4"/>
  <c r="U159" i="4" s="1"/>
  <c r="S1151" i="4"/>
  <c r="U1151" i="4" s="1"/>
  <c r="S1144" i="4"/>
  <c r="U1144" i="4" s="1"/>
  <c r="S1793" i="4"/>
  <c r="U1793" i="4" s="1"/>
  <c r="S770" i="4"/>
  <c r="U770" i="4" s="1"/>
  <c r="S1527" i="4"/>
  <c r="U1527" i="4" s="1"/>
  <c r="E134" i="4"/>
  <c r="G134" i="4" s="1"/>
  <c r="I134" i="4" s="1"/>
  <c r="M134" i="4" s="1"/>
  <c r="P134" i="4" s="1"/>
  <c r="T134" i="4"/>
  <c r="S134" i="4" s="1"/>
  <c r="U134" i="4" s="1"/>
  <c r="E1687" i="4"/>
  <c r="G1687" i="4" s="1"/>
  <c r="I1687" i="4" s="1"/>
  <c r="M1687" i="4" s="1"/>
  <c r="P1687" i="4" s="1"/>
  <c r="T1687" i="4"/>
  <c r="S1687" i="4" s="1"/>
  <c r="U1687" i="4" s="1"/>
  <c r="E708" i="4"/>
  <c r="G708" i="4" s="1"/>
  <c r="I708" i="4" s="1"/>
  <c r="M708" i="4" s="1"/>
  <c r="P708" i="4" s="1"/>
  <c r="T708" i="4"/>
  <c r="S708" i="4" s="1"/>
  <c r="U708" i="4" s="1"/>
  <c r="E458" i="4"/>
  <c r="G458" i="4" s="1"/>
  <c r="I458" i="4" s="1"/>
  <c r="M458" i="4" s="1"/>
  <c r="P458" i="4" s="1"/>
  <c r="T458" i="4"/>
  <c r="S458" i="4" s="1"/>
  <c r="U458" i="4" s="1"/>
  <c r="E1105" i="4"/>
  <c r="G1105" i="4" s="1"/>
  <c r="I1105" i="4" s="1"/>
  <c r="M1105" i="4" s="1"/>
  <c r="P1105" i="4" s="1"/>
  <c r="T1105" i="4"/>
  <c r="S1105" i="4" s="1"/>
  <c r="U1105" i="4" s="1"/>
  <c r="E1916" i="4"/>
  <c r="G1916" i="4" s="1"/>
  <c r="I1916" i="4" s="1"/>
  <c r="M1916" i="4" s="1"/>
  <c r="P1916" i="4" s="1"/>
  <c r="T1916" i="4"/>
  <c r="S1916" i="4" s="1"/>
  <c r="U1916" i="4" s="1"/>
  <c r="E1579" i="4"/>
  <c r="G1579" i="4" s="1"/>
  <c r="I1579" i="4" s="1"/>
  <c r="M1579" i="4" s="1"/>
  <c r="P1579" i="4" s="1"/>
  <c r="T1579" i="4"/>
  <c r="S1579" i="4" s="1"/>
  <c r="U1579" i="4" s="1"/>
  <c r="E1088" i="4"/>
  <c r="G1088" i="4" s="1"/>
  <c r="I1088" i="4" s="1"/>
  <c r="M1088" i="4" s="1"/>
  <c r="P1088" i="4" s="1"/>
  <c r="T1088" i="4"/>
  <c r="S1088" i="4" s="1"/>
  <c r="U1088" i="4" s="1"/>
  <c r="E1160" i="4"/>
  <c r="G1160" i="4" s="1"/>
  <c r="I1160" i="4" s="1"/>
  <c r="M1160" i="4" s="1"/>
  <c r="P1160" i="4" s="1"/>
  <c r="T1160" i="4"/>
  <c r="S1160" i="4" s="1"/>
  <c r="U1160" i="4" s="1"/>
  <c r="E606" i="4"/>
  <c r="G606" i="4" s="1"/>
  <c r="I606" i="4" s="1"/>
  <c r="M606" i="4" s="1"/>
  <c r="P606" i="4" s="1"/>
  <c r="T606" i="4"/>
  <c r="S606" i="4" s="1"/>
  <c r="U606" i="4" s="1"/>
  <c r="E1357" i="4"/>
  <c r="G1357" i="4" s="1"/>
  <c r="I1357" i="4" s="1"/>
  <c r="M1357" i="4" s="1"/>
  <c r="P1357" i="4" s="1"/>
  <c r="T1357" i="4"/>
  <c r="S1357" i="4" s="1"/>
  <c r="U1357" i="4" s="1"/>
  <c r="E915" i="4"/>
  <c r="G915" i="4" s="1"/>
  <c r="I915" i="4" s="1"/>
  <c r="M915" i="4" s="1"/>
  <c r="P915" i="4" s="1"/>
  <c r="T915" i="4"/>
  <c r="S915" i="4" s="1"/>
  <c r="U915" i="4" s="1"/>
  <c r="E206" i="4"/>
  <c r="G206" i="4" s="1"/>
  <c r="I206" i="4" s="1"/>
  <c r="M206" i="4" s="1"/>
  <c r="P206" i="4" s="1"/>
  <c r="T206" i="4"/>
  <c r="S206" i="4" s="1"/>
  <c r="U206" i="4" s="1"/>
  <c r="E1034" i="4"/>
  <c r="G1034" i="4" s="1"/>
  <c r="I1034" i="4" s="1"/>
  <c r="M1034" i="4" s="1"/>
  <c r="P1034" i="4" s="1"/>
  <c r="T1034" i="4"/>
  <c r="S1034" i="4" s="1"/>
  <c r="U1034" i="4" s="1"/>
  <c r="E500" i="4"/>
  <c r="G500" i="4" s="1"/>
  <c r="I500" i="4" s="1"/>
  <c r="M500" i="4" s="1"/>
  <c r="P500" i="4" s="1"/>
  <c r="T500" i="4"/>
  <c r="S500" i="4" s="1"/>
  <c r="U500" i="4" s="1"/>
  <c r="E174" i="4"/>
  <c r="G174" i="4" s="1"/>
  <c r="I174" i="4" s="1"/>
  <c r="M174" i="4" s="1"/>
  <c r="P174" i="4" s="1"/>
  <c r="T174" i="4"/>
  <c r="S174" i="4" s="1"/>
  <c r="U174" i="4" s="1"/>
  <c r="E612" i="4"/>
  <c r="G612" i="4" s="1"/>
  <c r="I612" i="4" s="1"/>
  <c r="M612" i="4" s="1"/>
  <c r="P612" i="4" s="1"/>
  <c r="T612" i="4"/>
  <c r="S612" i="4" s="1"/>
  <c r="U612" i="4" s="1"/>
  <c r="E366" i="4"/>
  <c r="T366" i="4"/>
  <c r="S366" i="4" s="1"/>
  <c r="U366" i="4" s="1"/>
  <c r="E640" i="4"/>
  <c r="G640" i="4" s="1"/>
  <c r="I640" i="4" s="1"/>
  <c r="M640" i="4" s="1"/>
  <c r="P640" i="4" s="1"/>
  <c r="T640" i="4"/>
  <c r="S640" i="4" s="1"/>
  <c r="U640" i="4" s="1"/>
  <c r="E1246" i="4"/>
  <c r="G1246" i="4" s="1"/>
  <c r="I1246" i="4" s="1"/>
  <c r="M1246" i="4" s="1"/>
  <c r="P1246" i="4" s="1"/>
  <c r="T1246" i="4"/>
  <c r="S1246" i="4" s="1"/>
  <c r="U1246" i="4" s="1"/>
  <c r="E1455" i="4"/>
  <c r="G1455" i="4" s="1"/>
  <c r="I1455" i="4" s="1"/>
  <c r="M1455" i="4" s="1"/>
  <c r="P1455" i="4" s="1"/>
  <c r="T1455" i="4"/>
  <c r="S1455" i="4" s="1"/>
  <c r="U1455" i="4" s="1"/>
  <c r="E41" i="4"/>
  <c r="G41" i="4" s="1"/>
  <c r="I41" i="4" s="1"/>
  <c r="M41" i="4" s="1"/>
  <c r="P41" i="4" s="1"/>
  <c r="T41" i="4"/>
  <c r="S41" i="4" s="1"/>
  <c r="U41" i="4" s="1"/>
  <c r="E1994" i="4"/>
  <c r="G1994" i="4" s="1"/>
  <c r="I1994" i="4" s="1"/>
  <c r="M1994" i="4" s="1"/>
  <c r="P1994" i="4" s="1"/>
  <c r="T1994" i="4"/>
  <c r="S1994" i="4" s="1"/>
  <c r="U1994" i="4" s="1"/>
  <c r="E177" i="4"/>
  <c r="T177" i="4"/>
  <c r="S177" i="4" s="1"/>
  <c r="U177" i="4" s="1"/>
  <c r="E317" i="4"/>
  <c r="G317" i="4" s="1"/>
  <c r="I317" i="4" s="1"/>
  <c r="M317" i="4" s="1"/>
  <c r="P317" i="4" s="1"/>
  <c r="T317" i="4"/>
  <c r="S317" i="4" s="1"/>
  <c r="U317" i="4" s="1"/>
  <c r="E1004" i="4"/>
  <c r="G1004" i="4" s="1"/>
  <c r="I1004" i="4" s="1"/>
  <c r="M1004" i="4" s="1"/>
  <c r="P1004" i="4" s="1"/>
  <c r="T1004" i="4"/>
  <c r="S1004" i="4" s="1"/>
  <c r="U1004" i="4" s="1"/>
  <c r="E235" i="4"/>
  <c r="G235" i="4" s="1"/>
  <c r="I235" i="4" s="1"/>
  <c r="M235" i="4" s="1"/>
  <c r="P235" i="4" s="1"/>
  <c r="T235" i="4"/>
  <c r="S235" i="4" s="1"/>
  <c r="U235" i="4" s="1"/>
  <c r="E1010" i="4"/>
  <c r="G1010" i="4" s="1"/>
  <c r="I1010" i="4" s="1"/>
  <c r="M1010" i="4" s="1"/>
  <c r="P1010" i="4" s="1"/>
  <c r="T1010" i="4"/>
  <c r="S1010" i="4" s="1"/>
  <c r="U1010" i="4" s="1"/>
  <c r="E1895" i="4"/>
  <c r="G1895" i="4" s="1"/>
  <c r="I1895" i="4" s="1"/>
  <c r="M1895" i="4" s="1"/>
  <c r="P1895" i="4" s="1"/>
  <c r="T1895" i="4"/>
  <c r="S1895" i="4" s="1"/>
  <c r="U1895" i="4" s="1"/>
  <c r="E103" i="4"/>
  <c r="G103" i="4" s="1"/>
  <c r="I103" i="4" s="1"/>
  <c r="M103" i="4" s="1"/>
  <c r="P103" i="4" s="1"/>
  <c r="T103" i="4"/>
  <c r="S103" i="4" s="1"/>
  <c r="U103" i="4" s="1"/>
  <c r="E504" i="4"/>
  <c r="G504" i="4" s="1"/>
  <c r="I504" i="4" s="1"/>
  <c r="M504" i="4" s="1"/>
  <c r="P504" i="4" s="1"/>
  <c r="T504" i="4"/>
  <c r="S504" i="4" s="1"/>
  <c r="U504" i="4" s="1"/>
  <c r="E80" i="4"/>
  <c r="G80" i="4" s="1"/>
  <c r="I80" i="4" s="1"/>
  <c r="M80" i="4" s="1"/>
  <c r="P80" i="4" s="1"/>
  <c r="T80" i="4"/>
  <c r="S80" i="4" s="1"/>
  <c r="U80" i="4" s="1"/>
  <c r="E399" i="4"/>
  <c r="G399" i="4" s="1"/>
  <c r="I399" i="4" s="1"/>
  <c r="M399" i="4" s="1"/>
  <c r="P399" i="4" s="1"/>
  <c r="T399" i="4"/>
  <c r="S399" i="4" s="1"/>
  <c r="U399" i="4" s="1"/>
  <c r="E846" i="4"/>
  <c r="G846" i="4" s="1"/>
  <c r="I846" i="4" s="1"/>
  <c r="M846" i="4" s="1"/>
  <c r="P846" i="4" s="1"/>
  <c r="T846" i="4"/>
  <c r="S846" i="4" s="1"/>
  <c r="U846" i="4" s="1"/>
  <c r="E1664" i="4"/>
  <c r="T1664" i="4"/>
  <c r="S1664" i="4" s="1"/>
  <c r="U1664" i="4" s="1"/>
  <c r="E1576" i="4"/>
  <c r="G1576" i="4" s="1"/>
  <c r="I1576" i="4" s="1"/>
  <c r="M1576" i="4" s="1"/>
  <c r="P1576" i="4" s="1"/>
  <c r="T1576" i="4"/>
  <c r="S1576" i="4" s="1"/>
  <c r="U1576" i="4" s="1"/>
  <c r="E1993" i="4"/>
  <c r="G1993" i="4" s="1"/>
  <c r="I1993" i="4" s="1"/>
  <c r="M1993" i="4" s="1"/>
  <c r="P1993" i="4" s="1"/>
  <c r="T1993" i="4"/>
  <c r="S1993" i="4" s="1"/>
  <c r="U1993" i="4" s="1"/>
  <c r="E1763" i="4"/>
  <c r="G1763" i="4" s="1"/>
  <c r="I1763" i="4" s="1"/>
  <c r="M1763" i="4" s="1"/>
  <c r="P1763" i="4" s="1"/>
  <c r="T1763" i="4"/>
  <c r="S1763" i="4" s="1"/>
  <c r="U1763" i="4" s="1"/>
  <c r="E1020" i="4"/>
  <c r="G1020" i="4" s="1"/>
  <c r="I1020" i="4" s="1"/>
  <c r="M1020" i="4" s="1"/>
  <c r="P1020" i="4" s="1"/>
  <c r="T1020" i="4"/>
  <c r="S1020" i="4" s="1"/>
  <c r="U1020" i="4" s="1"/>
  <c r="E1350" i="4"/>
  <c r="G1350" i="4" s="1"/>
  <c r="I1350" i="4" s="1"/>
  <c r="M1350" i="4" s="1"/>
  <c r="P1350" i="4" s="1"/>
  <c r="T1350" i="4"/>
  <c r="S1350" i="4" s="1"/>
  <c r="U1350" i="4" s="1"/>
  <c r="E423" i="4"/>
  <c r="G423" i="4" s="1"/>
  <c r="I423" i="4" s="1"/>
  <c r="M423" i="4" s="1"/>
  <c r="P423" i="4" s="1"/>
  <c r="T423" i="4"/>
  <c r="S423" i="4" s="1"/>
  <c r="U423" i="4" s="1"/>
  <c r="E950" i="4"/>
  <c r="G950" i="4" s="1"/>
  <c r="I950" i="4" s="1"/>
  <c r="M950" i="4" s="1"/>
  <c r="P950" i="4" s="1"/>
  <c r="T950" i="4"/>
  <c r="S950" i="4" s="1"/>
  <c r="U950" i="4" s="1"/>
  <c r="E73" i="4"/>
  <c r="G73" i="4" s="1"/>
  <c r="I73" i="4" s="1"/>
  <c r="M73" i="4" s="1"/>
  <c r="P73" i="4" s="1"/>
  <c r="T73" i="4"/>
  <c r="S73" i="4" s="1"/>
  <c r="U73" i="4" s="1"/>
  <c r="E368" i="4"/>
  <c r="G368" i="4" s="1"/>
  <c r="I368" i="4" s="1"/>
  <c r="M368" i="4" s="1"/>
  <c r="P368" i="4" s="1"/>
  <c r="T368" i="4"/>
  <c r="S368" i="4" s="1"/>
  <c r="U368" i="4" s="1"/>
  <c r="E249" i="4"/>
  <c r="G249" i="4" s="1"/>
  <c r="I249" i="4" s="1"/>
  <c r="M249" i="4" s="1"/>
  <c r="P249" i="4" s="1"/>
  <c r="T249" i="4"/>
  <c r="S249" i="4" s="1"/>
  <c r="U249" i="4" s="1"/>
  <c r="E81" i="4"/>
  <c r="G81" i="4" s="1"/>
  <c r="I81" i="4" s="1"/>
  <c r="M81" i="4" s="1"/>
  <c r="P81" i="4" s="1"/>
  <c r="T81" i="4"/>
  <c r="S81" i="4" s="1"/>
  <c r="U81" i="4" s="1"/>
  <c r="E1749" i="4"/>
  <c r="G1749" i="4" s="1"/>
  <c r="I1749" i="4" s="1"/>
  <c r="M1749" i="4" s="1"/>
  <c r="P1749" i="4" s="1"/>
  <c r="T1749" i="4"/>
  <c r="S1749" i="4" s="1"/>
  <c r="U1749" i="4" s="1"/>
  <c r="E1015" i="4"/>
  <c r="G1015" i="4" s="1"/>
  <c r="I1015" i="4" s="1"/>
  <c r="M1015" i="4" s="1"/>
  <c r="P1015" i="4" s="1"/>
  <c r="T1015" i="4"/>
  <c r="S1015" i="4" s="1"/>
  <c r="U1015" i="4" s="1"/>
  <c r="E802" i="4"/>
  <c r="G802" i="4" s="1"/>
  <c r="I802" i="4" s="1"/>
  <c r="M802" i="4" s="1"/>
  <c r="P802" i="4" s="1"/>
  <c r="T802" i="4"/>
  <c r="S802" i="4" s="1"/>
  <c r="U802" i="4" s="1"/>
  <c r="E1108" i="4"/>
  <c r="G1108" i="4" s="1"/>
  <c r="I1108" i="4" s="1"/>
  <c r="M1108" i="4" s="1"/>
  <c r="P1108" i="4" s="1"/>
  <c r="T1108" i="4"/>
  <c r="S1108" i="4" s="1"/>
  <c r="U1108" i="4" s="1"/>
  <c r="E1128" i="4"/>
  <c r="G1128" i="4" s="1"/>
  <c r="I1128" i="4" s="1"/>
  <c r="M1128" i="4" s="1"/>
  <c r="P1128" i="4" s="1"/>
  <c r="T1128" i="4"/>
  <c r="S1128" i="4" s="1"/>
  <c r="U1128" i="4" s="1"/>
  <c r="E1307" i="4"/>
  <c r="G1307" i="4" s="1"/>
  <c r="I1307" i="4" s="1"/>
  <c r="M1307" i="4" s="1"/>
  <c r="P1307" i="4" s="1"/>
  <c r="T1307" i="4"/>
  <c r="S1307" i="4" s="1"/>
  <c r="U1307" i="4" s="1"/>
  <c r="E1411" i="4"/>
  <c r="G1411" i="4" s="1"/>
  <c r="I1411" i="4" s="1"/>
  <c r="M1411" i="4" s="1"/>
  <c r="P1411" i="4" s="1"/>
  <c r="T1411" i="4"/>
  <c r="S1411" i="4" s="1"/>
  <c r="U1411" i="4" s="1"/>
  <c r="E30" i="4"/>
  <c r="G30" i="4" s="1"/>
  <c r="I30" i="4" s="1"/>
  <c r="M30" i="4" s="1"/>
  <c r="P30" i="4" s="1"/>
  <c r="T30" i="4"/>
  <c r="S30" i="4" s="1"/>
  <c r="U30" i="4" s="1"/>
  <c r="E1306" i="4"/>
  <c r="G1306" i="4" s="1"/>
  <c r="I1306" i="4" s="1"/>
  <c r="M1306" i="4" s="1"/>
  <c r="P1306" i="4" s="1"/>
  <c r="T1306" i="4"/>
  <c r="S1306" i="4" s="1"/>
  <c r="U1306" i="4" s="1"/>
  <c r="E389" i="4"/>
  <c r="G389" i="4" s="1"/>
  <c r="I389" i="4" s="1"/>
  <c r="M389" i="4" s="1"/>
  <c r="P389" i="4" s="1"/>
  <c r="T389" i="4"/>
  <c r="S389" i="4" s="1"/>
  <c r="U389" i="4" s="1"/>
  <c r="E1397" i="4"/>
  <c r="G1397" i="4" s="1"/>
  <c r="I1397" i="4" s="1"/>
  <c r="M1397" i="4" s="1"/>
  <c r="P1397" i="4" s="1"/>
  <c r="T1397" i="4"/>
  <c r="S1397" i="4" s="1"/>
  <c r="U1397" i="4" s="1"/>
  <c r="E1479" i="4"/>
  <c r="T1479" i="4"/>
  <c r="S1479" i="4" s="1"/>
  <c r="U1479" i="4" s="1"/>
  <c r="E1698" i="4"/>
  <c r="G1698" i="4" s="1"/>
  <c r="I1698" i="4" s="1"/>
  <c r="M1698" i="4" s="1"/>
  <c r="P1698" i="4" s="1"/>
  <c r="T1698" i="4"/>
  <c r="S1698" i="4" s="1"/>
  <c r="U1698" i="4" s="1"/>
  <c r="E1775" i="4"/>
  <c r="G1775" i="4" s="1"/>
  <c r="I1775" i="4" s="1"/>
  <c r="M1775" i="4" s="1"/>
  <c r="P1775" i="4" s="1"/>
  <c r="T1775" i="4"/>
  <c r="S1775" i="4" s="1"/>
  <c r="U1775" i="4" s="1"/>
  <c r="E14" i="4"/>
  <c r="T14" i="4"/>
  <c r="S14" i="4" s="1"/>
  <c r="U14" i="4" s="1"/>
  <c r="E1114" i="4"/>
  <c r="G1114" i="4" s="1"/>
  <c r="I1114" i="4" s="1"/>
  <c r="M1114" i="4" s="1"/>
  <c r="P1114" i="4" s="1"/>
  <c r="T1114" i="4"/>
  <c r="S1114" i="4" s="1"/>
  <c r="U1114" i="4" s="1"/>
  <c r="E821" i="4"/>
  <c r="G821" i="4" s="1"/>
  <c r="I821" i="4" s="1"/>
  <c r="M821" i="4" s="1"/>
  <c r="P821" i="4" s="1"/>
  <c r="T821" i="4"/>
  <c r="S821" i="4" s="1"/>
  <c r="U821" i="4" s="1"/>
  <c r="E1958" i="4"/>
  <c r="T1958" i="4"/>
  <c r="S1958" i="4" s="1"/>
  <c r="U1958" i="4" s="1"/>
  <c r="E1061" i="4"/>
  <c r="G1061" i="4" s="1"/>
  <c r="I1061" i="4" s="1"/>
  <c r="M1061" i="4" s="1"/>
  <c r="P1061" i="4" s="1"/>
  <c r="T1061" i="4"/>
  <c r="S1061" i="4" s="1"/>
  <c r="U1061" i="4" s="1"/>
  <c r="E933" i="4"/>
  <c r="G933" i="4" s="1"/>
  <c r="I933" i="4" s="1"/>
  <c r="M933" i="4" s="1"/>
  <c r="P933" i="4" s="1"/>
  <c r="T933" i="4"/>
  <c r="S933" i="4" s="1"/>
  <c r="U933" i="4" s="1"/>
  <c r="E1320" i="4"/>
  <c r="G1320" i="4" s="1"/>
  <c r="I1320" i="4" s="1"/>
  <c r="M1320" i="4" s="1"/>
  <c r="P1320" i="4" s="1"/>
  <c r="T1320" i="4"/>
  <c r="S1320" i="4" s="1"/>
  <c r="U1320" i="4" s="1"/>
  <c r="E741" i="4"/>
  <c r="G741" i="4" s="1"/>
  <c r="I741" i="4" s="1"/>
  <c r="M741" i="4" s="1"/>
  <c r="P741" i="4" s="1"/>
  <c r="T741" i="4"/>
  <c r="S741" i="4" s="1"/>
  <c r="U741" i="4" s="1"/>
  <c r="E621" i="4"/>
  <c r="G621" i="4" s="1"/>
  <c r="I621" i="4" s="1"/>
  <c r="M621" i="4" s="1"/>
  <c r="P621" i="4" s="1"/>
  <c r="T621" i="4"/>
  <c r="S621" i="4" s="1"/>
  <c r="U621" i="4" s="1"/>
  <c r="E1109" i="4"/>
  <c r="G1109" i="4" s="1"/>
  <c r="I1109" i="4" s="1"/>
  <c r="M1109" i="4" s="1"/>
  <c r="P1109" i="4" s="1"/>
  <c r="T1109" i="4"/>
  <c r="S1109" i="4" s="1"/>
  <c r="U1109" i="4" s="1"/>
  <c r="E1713" i="4"/>
  <c r="G1713" i="4" s="1"/>
  <c r="I1713" i="4" s="1"/>
  <c r="M1713" i="4" s="1"/>
  <c r="P1713" i="4" s="1"/>
  <c r="T1713" i="4"/>
  <c r="S1713" i="4" s="1"/>
  <c r="U1713" i="4" s="1"/>
  <c r="E1641" i="4"/>
  <c r="G1641" i="4" s="1"/>
  <c r="I1641" i="4" s="1"/>
  <c r="M1641" i="4" s="1"/>
  <c r="P1641" i="4" s="1"/>
  <c r="T1641" i="4"/>
  <c r="S1641" i="4" s="1"/>
  <c r="U1641" i="4" s="1"/>
  <c r="E410" i="4"/>
  <c r="G410" i="4" s="1"/>
  <c r="I410" i="4" s="1"/>
  <c r="M410" i="4" s="1"/>
  <c r="P410" i="4" s="1"/>
  <c r="T410" i="4"/>
  <c r="S410" i="4" s="1"/>
  <c r="U410" i="4" s="1"/>
  <c r="E75" i="4"/>
  <c r="G75" i="4" s="1"/>
  <c r="I75" i="4" s="1"/>
  <c r="M75" i="4" s="1"/>
  <c r="P75" i="4" s="1"/>
  <c r="T75" i="4"/>
  <c r="S75" i="4" s="1"/>
  <c r="U75" i="4" s="1"/>
  <c r="E277" i="4"/>
  <c r="G277" i="4" s="1"/>
  <c r="I277" i="4" s="1"/>
  <c r="M277" i="4" s="1"/>
  <c r="P277" i="4" s="1"/>
  <c r="T277" i="4"/>
  <c r="S277" i="4" s="1"/>
  <c r="U277" i="4" s="1"/>
  <c r="E1111" i="4"/>
  <c r="G1111" i="4" s="1"/>
  <c r="I1111" i="4" s="1"/>
  <c r="M1111" i="4" s="1"/>
  <c r="P1111" i="4" s="1"/>
  <c r="T1111" i="4"/>
  <c r="S1111" i="4" s="1"/>
  <c r="U1111" i="4" s="1"/>
  <c r="E1410" i="4"/>
  <c r="G1410" i="4" s="1"/>
  <c r="I1410" i="4" s="1"/>
  <c r="M1410" i="4" s="1"/>
  <c r="P1410" i="4" s="1"/>
  <c r="T1410" i="4"/>
  <c r="S1410" i="4" s="1"/>
  <c r="U1410" i="4" s="1"/>
  <c r="E792" i="4"/>
  <c r="G792" i="4" s="1"/>
  <c r="I792" i="4" s="1"/>
  <c r="M792" i="4" s="1"/>
  <c r="P792" i="4" s="1"/>
  <c r="T792" i="4"/>
  <c r="S792" i="4" s="1"/>
  <c r="U792" i="4" s="1"/>
  <c r="E1721" i="4"/>
  <c r="G1721" i="4" s="1"/>
  <c r="I1721" i="4" s="1"/>
  <c r="M1721" i="4" s="1"/>
  <c r="P1721" i="4" s="1"/>
  <c r="T1721" i="4"/>
  <c r="S1721" i="4" s="1"/>
  <c r="U1721" i="4" s="1"/>
  <c r="E799" i="4"/>
  <c r="G799" i="4" s="1"/>
  <c r="I799" i="4" s="1"/>
  <c r="M799" i="4" s="1"/>
  <c r="P799" i="4" s="1"/>
  <c r="T799" i="4"/>
  <c r="S799" i="4" s="1"/>
  <c r="U799" i="4" s="1"/>
  <c r="E518" i="4"/>
  <c r="G518" i="4" s="1"/>
  <c r="I518" i="4" s="1"/>
  <c r="M518" i="4" s="1"/>
  <c r="P518" i="4" s="1"/>
  <c r="T518" i="4"/>
  <c r="S518" i="4" s="1"/>
  <c r="U518" i="4" s="1"/>
  <c r="E1910" i="4"/>
  <c r="G1910" i="4" s="1"/>
  <c r="I1910" i="4" s="1"/>
  <c r="M1910" i="4" s="1"/>
  <c r="P1910" i="4" s="1"/>
  <c r="T1910" i="4"/>
  <c r="S1910" i="4" s="1"/>
  <c r="U1910" i="4" s="1"/>
  <c r="E994" i="4"/>
  <c r="G994" i="4" s="1"/>
  <c r="I994" i="4" s="1"/>
  <c r="M994" i="4" s="1"/>
  <c r="P994" i="4" s="1"/>
  <c r="T994" i="4"/>
  <c r="S994" i="4" s="1"/>
  <c r="U994" i="4" s="1"/>
  <c r="E1466" i="4"/>
  <c r="G1466" i="4" s="1"/>
  <c r="I1466" i="4" s="1"/>
  <c r="M1466" i="4" s="1"/>
  <c r="P1466" i="4" s="1"/>
  <c r="T1466" i="4"/>
  <c r="S1466" i="4" s="1"/>
  <c r="U1466" i="4" s="1"/>
  <c r="E1827" i="4"/>
  <c r="G1827" i="4" s="1"/>
  <c r="I1827" i="4" s="1"/>
  <c r="M1827" i="4" s="1"/>
  <c r="P1827" i="4" s="1"/>
  <c r="T1827" i="4"/>
  <c r="S1827" i="4" s="1"/>
  <c r="U1827" i="4" s="1"/>
  <c r="E1197" i="4"/>
  <c r="G1197" i="4" s="1"/>
  <c r="I1197" i="4" s="1"/>
  <c r="M1197" i="4" s="1"/>
  <c r="P1197" i="4" s="1"/>
  <c r="T1197" i="4"/>
  <c r="S1197" i="4" s="1"/>
  <c r="U1197" i="4" s="1"/>
  <c r="E1606" i="4"/>
  <c r="G1606" i="4" s="1"/>
  <c r="I1606" i="4" s="1"/>
  <c r="M1606" i="4" s="1"/>
  <c r="P1606" i="4" s="1"/>
  <c r="T1606" i="4"/>
  <c r="S1606" i="4" s="1"/>
  <c r="U1606" i="4" s="1"/>
  <c r="E1342" i="4"/>
  <c r="G1342" i="4" s="1"/>
  <c r="I1342" i="4" s="1"/>
  <c r="M1342" i="4" s="1"/>
  <c r="P1342" i="4" s="1"/>
  <c r="T1342" i="4"/>
  <c r="S1342" i="4" s="1"/>
  <c r="U1342" i="4" s="1"/>
  <c r="E308" i="4"/>
  <c r="G308" i="4" s="1"/>
  <c r="I308" i="4" s="1"/>
  <c r="M308" i="4" s="1"/>
  <c r="P308" i="4" s="1"/>
  <c r="T308" i="4"/>
  <c r="S308" i="4" s="1"/>
  <c r="U308" i="4" s="1"/>
  <c r="E361" i="4"/>
  <c r="G361" i="4" s="1"/>
  <c r="I361" i="4" s="1"/>
  <c r="M361" i="4" s="1"/>
  <c r="P361" i="4" s="1"/>
  <c r="T361" i="4"/>
  <c r="S361" i="4" s="1"/>
  <c r="U361" i="4" s="1"/>
  <c r="E918" i="4"/>
  <c r="G918" i="4" s="1"/>
  <c r="I918" i="4" s="1"/>
  <c r="M918" i="4" s="1"/>
  <c r="P918" i="4" s="1"/>
  <c r="T918" i="4"/>
  <c r="S918" i="4" s="1"/>
  <c r="U918" i="4" s="1"/>
  <c r="E1076" i="4"/>
  <c r="G1076" i="4" s="1"/>
  <c r="I1076" i="4" s="1"/>
  <c r="M1076" i="4" s="1"/>
  <c r="P1076" i="4" s="1"/>
  <c r="T1076" i="4"/>
  <c r="S1076" i="4" s="1"/>
  <c r="U1076" i="4" s="1"/>
  <c r="E827" i="4"/>
  <c r="T827" i="4"/>
  <c r="S827" i="4" s="1"/>
  <c r="U827" i="4" s="1"/>
  <c r="E864" i="4"/>
  <c r="G864" i="4" s="1"/>
  <c r="I864" i="4" s="1"/>
  <c r="M864" i="4" s="1"/>
  <c r="P864" i="4" s="1"/>
  <c r="T864" i="4"/>
  <c r="S864" i="4" s="1"/>
  <c r="U864" i="4" s="1"/>
  <c r="E1186" i="4"/>
  <c r="G1186" i="4" s="1"/>
  <c r="I1186" i="4" s="1"/>
  <c r="M1186" i="4" s="1"/>
  <c r="P1186" i="4" s="1"/>
  <c r="T1186" i="4"/>
  <c r="S1186" i="4" s="1"/>
  <c r="U1186" i="4" s="1"/>
  <c r="E1438" i="4"/>
  <c r="G1438" i="4" s="1"/>
  <c r="I1438" i="4" s="1"/>
  <c r="M1438" i="4" s="1"/>
  <c r="P1438" i="4" s="1"/>
  <c r="T1438" i="4"/>
  <c r="S1438" i="4" s="1"/>
  <c r="U1438" i="4" s="1"/>
  <c r="E1271" i="4"/>
  <c r="G1271" i="4" s="1"/>
  <c r="I1271" i="4" s="1"/>
  <c r="M1271" i="4" s="1"/>
  <c r="P1271" i="4" s="1"/>
  <c r="T1271" i="4"/>
  <c r="S1271" i="4" s="1"/>
  <c r="U1271" i="4" s="1"/>
  <c r="E1537" i="4"/>
  <c r="G1537" i="4" s="1"/>
  <c r="I1537" i="4" s="1"/>
  <c r="M1537" i="4" s="1"/>
  <c r="P1537" i="4" s="1"/>
  <c r="T1537" i="4"/>
  <c r="S1537" i="4" s="1"/>
  <c r="U1537" i="4" s="1"/>
  <c r="E1700" i="4"/>
  <c r="G1700" i="4" s="1"/>
  <c r="I1700" i="4" s="1"/>
  <c r="M1700" i="4" s="1"/>
  <c r="P1700" i="4" s="1"/>
  <c r="T1700" i="4"/>
  <c r="S1700" i="4" s="1"/>
  <c r="U1700" i="4" s="1"/>
  <c r="E417" i="4"/>
  <c r="T417" i="4"/>
  <c r="S417" i="4" s="1"/>
  <c r="U417" i="4" s="1"/>
  <c r="E1548" i="4"/>
  <c r="G1548" i="4" s="1"/>
  <c r="I1548" i="4" s="1"/>
  <c r="M1548" i="4" s="1"/>
  <c r="P1548" i="4" s="1"/>
  <c r="T1548" i="4"/>
  <c r="S1548" i="4" s="1"/>
  <c r="U1548" i="4" s="1"/>
  <c r="E470" i="4"/>
  <c r="G470" i="4" s="1"/>
  <c r="I470" i="4" s="1"/>
  <c r="M470" i="4" s="1"/>
  <c r="P470" i="4" s="1"/>
  <c r="T470" i="4"/>
  <c r="S470" i="4" s="1"/>
  <c r="U470" i="4" s="1"/>
  <c r="E635" i="4"/>
  <c r="G635" i="4" s="1"/>
  <c r="I635" i="4" s="1"/>
  <c r="M635" i="4" s="1"/>
  <c r="P635" i="4" s="1"/>
  <c r="T635" i="4"/>
  <c r="S635" i="4" s="1"/>
  <c r="U635" i="4" s="1"/>
  <c r="E283" i="4"/>
  <c r="G283" i="4" s="1"/>
  <c r="I283" i="4" s="1"/>
  <c r="M283" i="4" s="1"/>
  <c r="P283" i="4" s="1"/>
  <c r="T283" i="4"/>
  <c r="S283" i="4" s="1"/>
  <c r="U283" i="4" s="1"/>
  <c r="E845" i="4"/>
  <c r="G845" i="4" s="1"/>
  <c r="I845" i="4" s="1"/>
  <c r="M845" i="4" s="1"/>
  <c r="P845" i="4" s="1"/>
  <c r="T845" i="4"/>
  <c r="S845" i="4" s="1"/>
  <c r="U845" i="4" s="1"/>
  <c r="E537" i="4"/>
  <c r="G537" i="4" s="1"/>
  <c r="I537" i="4" s="1"/>
  <c r="M537" i="4" s="1"/>
  <c r="P537" i="4" s="1"/>
  <c r="T537" i="4"/>
  <c r="S537" i="4" s="1"/>
  <c r="U537" i="4" s="1"/>
  <c r="E1368" i="4"/>
  <c r="G1368" i="4" s="1"/>
  <c r="I1368" i="4" s="1"/>
  <c r="M1368" i="4" s="1"/>
  <c r="P1368" i="4" s="1"/>
  <c r="T1368" i="4"/>
  <c r="S1368" i="4" s="1"/>
  <c r="U1368" i="4" s="1"/>
  <c r="E197" i="4"/>
  <c r="G197" i="4" s="1"/>
  <c r="I197" i="4" s="1"/>
  <c r="M197" i="4" s="1"/>
  <c r="P197" i="4" s="1"/>
  <c r="T197" i="4"/>
  <c r="S197" i="4" s="1"/>
  <c r="U197" i="4" s="1"/>
  <c r="E758" i="4"/>
  <c r="G758" i="4" s="1"/>
  <c r="I758" i="4" s="1"/>
  <c r="M758" i="4" s="1"/>
  <c r="P758" i="4" s="1"/>
  <c r="T758" i="4"/>
  <c r="S758" i="4" s="1"/>
  <c r="U758" i="4" s="1"/>
  <c r="E501" i="4"/>
  <c r="G501" i="4" s="1"/>
  <c r="I501" i="4" s="1"/>
  <c r="M501" i="4" s="1"/>
  <c r="P501" i="4" s="1"/>
  <c r="T501" i="4"/>
  <c r="S501" i="4" s="1"/>
  <c r="U501" i="4" s="1"/>
  <c r="E880" i="4"/>
  <c r="G880" i="4" s="1"/>
  <c r="I880" i="4" s="1"/>
  <c r="M880" i="4" s="1"/>
  <c r="P880" i="4" s="1"/>
  <c r="T880" i="4"/>
  <c r="S880" i="4" s="1"/>
  <c r="U880" i="4" s="1"/>
  <c r="E522" i="4"/>
  <c r="T522" i="4"/>
  <c r="S522" i="4" s="1"/>
  <c r="U522" i="4" s="1"/>
  <c r="E2002" i="4"/>
  <c r="G2002" i="4" s="1"/>
  <c r="I2002" i="4" s="1"/>
  <c r="M2002" i="4" s="1"/>
  <c r="P2002" i="4" s="1"/>
  <c r="T2002" i="4"/>
  <c r="S2002" i="4" s="1"/>
  <c r="U2002" i="4" s="1"/>
  <c r="E1323" i="4"/>
  <c r="G1323" i="4" s="1"/>
  <c r="I1323" i="4" s="1"/>
  <c r="M1323" i="4" s="1"/>
  <c r="P1323" i="4" s="1"/>
  <c r="T1323" i="4"/>
  <c r="S1323" i="4" s="1"/>
  <c r="U1323" i="4" s="1"/>
  <c r="E1445" i="4"/>
  <c r="G1445" i="4" s="1"/>
  <c r="I1445" i="4" s="1"/>
  <c r="M1445" i="4" s="1"/>
  <c r="P1445" i="4" s="1"/>
  <c r="T1445" i="4"/>
  <c r="S1445" i="4" s="1"/>
  <c r="U1445" i="4" s="1"/>
  <c r="E519" i="4"/>
  <c r="G519" i="4" s="1"/>
  <c r="I519" i="4" s="1"/>
  <c r="M519" i="4" s="1"/>
  <c r="P519" i="4" s="1"/>
  <c r="T519" i="4"/>
  <c r="S519" i="4" s="1"/>
  <c r="U519" i="4" s="1"/>
  <c r="E914" i="4"/>
  <c r="G914" i="4" s="1"/>
  <c r="I914" i="4" s="1"/>
  <c r="M914" i="4" s="1"/>
  <c r="P914" i="4" s="1"/>
  <c r="T914" i="4"/>
  <c r="S914" i="4" s="1"/>
  <c r="U914" i="4" s="1"/>
  <c r="E1249" i="4"/>
  <c r="T1249" i="4"/>
  <c r="S1249" i="4" s="1"/>
  <c r="U1249" i="4" s="1"/>
  <c r="E851" i="4"/>
  <c r="G851" i="4" s="1"/>
  <c r="I851" i="4" s="1"/>
  <c r="M851" i="4" s="1"/>
  <c r="P851" i="4" s="1"/>
  <c r="T851" i="4"/>
  <c r="S851" i="4" s="1"/>
  <c r="U851" i="4" s="1"/>
  <c r="E187" i="4"/>
  <c r="G187" i="4" s="1"/>
  <c r="I187" i="4" s="1"/>
  <c r="M187" i="4" s="1"/>
  <c r="P187" i="4" s="1"/>
  <c r="T187" i="4"/>
  <c r="S187" i="4" s="1"/>
  <c r="U187" i="4" s="1"/>
  <c r="E90" i="4"/>
  <c r="G90" i="4" s="1"/>
  <c r="I90" i="4" s="1"/>
  <c r="M90" i="4" s="1"/>
  <c r="P90" i="4" s="1"/>
  <c r="T90" i="4"/>
  <c r="S90" i="4" s="1"/>
  <c r="U90" i="4" s="1"/>
  <c r="E1120" i="4"/>
  <c r="G1120" i="4" s="1"/>
  <c r="I1120" i="4" s="1"/>
  <c r="M1120" i="4" s="1"/>
  <c r="P1120" i="4" s="1"/>
  <c r="T1120" i="4"/>
  <c r="S1120" i="4" s="1"/>
  <c r="U1120" i="4" s="1"/>
  <c r="E1575" i="4"/>
  <c r="G1575" i="4" s="1"/>
  <c r="I1575" i="4" s="1"/>
  <c r="M1575" i="4" s="1"/>
  <c r="P1575" i="4" s="1"/>
  <c r="T1575" i="4"/>
  <c r="S1575" i="4" s="1"/>
  <c r="U1575" i="4" s="1"/>
  <c r="E557" i="4"/>
  <c r="G557" i="4" s="1"/>
  <c r="I557" i="4" s="1"/>
  <c r="M557" i="4" s="1"/>
  <c r="P557" i="4" s="1"/>
  <c r="T557" i="4"/>
  <c r="S557" i="4" s="1"/>
  <c r="U557" i="4" s="1"/>
  <c r="E523" i="4"/>
  <c r="G523" i="4" s="1"/>
  <c r="I523" i="4" s="1"/>
  <c r="M523" i="4" s="1"/>
  <c r="P523" i="4" s="1"/>
  <c r="T523" i="4"/>
  <c r="S523" i="4" s="1"/>
  <c r="U523" i="4" s="1"/>
  <c r="E899" i="4"/>
  <c r="G899" i="4" s="1"/>
  <c r="I899" i="4" s="1"/>
  <c r="M899" i="4" s="1"/>
  <c r="P899" i="4" s="1"/>
  <c r="T899" i="4"/>
  <c r="S899" i="4" s="1"/>
  <c r="U899" i="4" s="1"/>
  <c r="E1155" i="4"/>
  <c r="G1155" i="4" s="1"/>
  <c r="I1155" i="4" s="1"/>
  <c r="M1155" i="4" s="1"/>
  <c r="P1155" i="4" s="1"/>
  <c r="T1155" i="4"/>
  <c r="S1155" i="4" s="1"/>
  <c r="U1155" i="4" s="1"/>
  <c r="E1931" i="4"/>
  <c r="G1931" i="4" s="1"/>
  <c r="I1931" i="4" s="1"/>
  <c r="M1931" i="4" s="1"/>
  <c r="P1931" i="4" s="1"/>
  <c r="T1931" i="4"/>
  <c r="S1931" i="4" s="1"/>
  <c r="U1931" i="4" s="1"/>
  <c r="E1084" i="4"/>
  <c r="G1084" i="4" s="1"/>
  <c r="I1084" i="4" s="1"/>
  <c r="M1084" i="4" s="1"/>
  <c r="P1084" i="4" s="1"/>
  <c r="T1084" i="4"/>
  <c r="S1084" i="4" s="1"/>
  <c r="U1084" i="4" s="1"/>
  <c r="E1003" i="4"/>
  <c r="G1003" i="4" s="1"/>
  <c r="I1003" i="4" s="1"/>
  <c r="M1003" i="4" s="1"/>
  <c r="P1003" i="4" s="1"/>
  <c r="T1003" i="4"/>
  <c r="S1003" i="4" s="1"/>
  <c r="U1003" i="4" s="1"/>
  <c r="E1447" i="4"/>
  <c r="G1447" i="4" s="1"/>
  <c r="I1447" i="4" s="1"/>
  <c r="M1447" i="4" s="1"/>
  <c r="P1447" i="4" s="1"/>
  <c r="T1447" i="4"/>
  <c r="S1447" i="4" s="1"/>
  <c r="U1447" i="4" s="1"/>
  <c r="E535" i="4"/>
  <c r="G535" i="4" s="1"/>
  <c r="I535" i="4" s="1"/>
  <c r="M535" i="4" s="1"/>
  <c r="P535" i="4" s="1"/>
  <c r="T535" i="4"/>
  <c r="S535" i="4" s="1"/>
  <c r="U535" i="4" s="1"/>
  <c r="E538" i="4"/>
  <c r="G538" i="4" s="1"/>
  <c r="I538" i="4" s="1"/>
  <c r="M538" i="4" s="1"/>
  <c r="P538" i="4" s="1"/>
  <c r="T538" i="4"/>
  <c r="S538" i="4" s="1"/>
  <c r="U538" i="4" s="1"/>
  <c r="E1683" i="4"/>
  <c r="G1683" i="4" s="1"/>
  <c r="I1683" i="4" s="1"/>
  <c r="M1683" i="4" s="1"/>
  <c r="P1683" i="4" s="1"/>
  <c r="T1683" i="4"/>
  <c r="S1683" i="4" s="1"/>
  <c r="U1683" i="4" s="1"/>
  <c r="E273" i="4"/>
  <c r="G273" i="4" s="1"/>
  <c r="I273" i="4" s="1"/>
  <c r="M273" i="4" s="1"/>
  <c r="P273" i="4" s="1"/>
  <c r="T273" i="4"/>
  <c r="S273" i="4" s="1"/>
  <c r="U273" i="4" s="1"/>
  <c r="E77" i="4"/>
  <c r="G77" i="4" s="1"/>
  <c r="I77" i="4" s="1"/>
  <c r="M77" i="4" s="1"/>
  <c r="P77" i="4" s="1"/>
  <c r="T77" i="4"/>
  <c r="S77" i="4" s="1"/>
  <c r="U77" i="4" s="1"/>
  <c r="E632" i="4"/>
  <c r="G632" i="4" s="1"/>
  <c r="I632" i="4" s="1"/>
  <c r="M632" i="4" s="1"/>
  <c r="P632" i="4" s="1"/>
  <c r="T632" i="4"/>
  <c r="S632" i="4" s="1"/>
  <c r="U632" i="4" s="1"/>
  <c r="E303" i="4"/>
  <c r="G303" i="4" s="1"/>
  <c r="I303" i="4" s="1"/>
  <c r="M303" i="4" s="1"/>
  <c r="P303" i="4" s="1"/>
  <c r="T303" i="4"/>
  <c r="S303" i="4" s="1"/>
  <c r="U303" i="4" s="1"/>
  <c r="E589" i="4"/>
  <c r="G589" i="4" s="1"/>
  <c r="I589" i="4" s="1"/>
  <c r="M589" i="4" s="1"/>
  <c r="P589" i="4" s="1"/>
  <c r="T589" i="4"/>
  <c r="S589" i="4" s="1"/>
  <c r="U589" i="4" s="1"/>
  <c r="E879" i="4"/>
  <c r="G879" i="4" s="1"/>
  <c r="I879" i="4" s="1"/>
  <c r="M879" i="4" s="1"/>
  <c r="P879" i="4" s="1"/>
  <c r="T879" i="4"/>
  <c r="S879" i="4" s="1"/>
  <c r="U879" i="4" s="1"/>
  <c r="E936" i="4"/>
  <c r="G936" i="4" s="1"/>
  <c r="I936" i="4" s="1"/>
  <c r="M936" i="4" s="1"/>
  <c r="P936" i="4" s="1"/>
  <c r="T936" i="4"/>
  <c r="S936" i="4" s="1"/>
  <c r="U936" i="4" s="1"/>
  <c r="E1123" i="4"/>
  <c r="T1123" i="4"/>
  <c r="S1123" i="4" s="1"/>
  <c r="U1123" i="4" s="1"/>
  <c r="E64" i="4"/>
  <c r="G64" i="4" s="1"/>
  <c r="I64" i="4" s="1"/>
  <c r="M64" i="4" s="1"/>
  <c r="P64" i="4" s="1"/>
  <c r="T64" i="4"/>
  <c r="S64" i="4" s="1"/>
  <c r="U64" i="4" s="1"/>
  <c r="E889" i="4"/>
  <c r="G889" i="4" s="1"/>
  <c r="I889" i="4" s="1"/>
  <c r="M889" i="4" s="1"/>
  <c r="P889" i="4" s="1"/>
  <c r="T889" i="4"/>
  <c r="S889" i="4" s="1"/>
  <c r="U889" i="4" s="1"/>
  <c r="E1204" i="4"/>
  <c r="G1204" i="4" s="1"/>
  <c r="I1204" i="4" s="1"/>
  <c r="M1204" i="4" s="1"/>
  <c r="P1204" i="4" s="1"/>
  <c r="T1204" i="4"/>
  <c r="S1204" i="4" s="1"/>
  <c r="U1204" i="4" s="1"/>
  <c r="E1217" i="4"/>
  <c r="G1217" i="4" s="1"/>
  <c r="I1217" i="4" s="1"/>
  <c r="M1217" i="4" s="1"/>
  <c r="P1217" i="4" s="1"/>
  <c r="T1217" i="4"/>
  <c r="S1217" i="4" s="1"/>
  <c r="U1217" i="4" s="1"/>
  <c r="E1222" i="4"/>
  <c r="G1222" i="4" s="1"/>
  <c r="I1222" i="4" s="1"/>
  <c r="M1222" i="4" s="1"/>
  <c r="P1222" i="4" s="1"/>
  <c r="T1222" i="4"/>
  <c r="S1222" i="4" s="1"/>
  <c r="U1222" i="4" s="1"/>
  <c r="E1313" i="4"/>
  <c r="G1313" i="4" s="1"/>
  <c r="I1313" i="4" s="1"/>
  <c r="M1313" i="4" s="1"/>
  <c r="P1313" i="4" s="1"/>
  <c r="T1313" i="4"/>
  <c r="S1313" i="4" s="1"/>
  <c r="U1313" i="4" s="1"/>
  <c r="E982" i="4"/>
  <c r="G982" i="4" s="1"/>
  <c r="I982" i="4" s="1"/>
  <c r="M982" i="4" s="1"/>
  <c r="P982" i="4" s="1"/>
  <c r="T982" i="4"/>
  <c r="S982" i="4" s="1"/>
  <c r="U982" i="4" s="1"/>
  <c r="E1252" i="4"/>
  <c r="G1252" i="4" s="1"/>
  <c r="I1252" i="4" s="1"/>
  <c r="M1252" i="4" s="1"/>
  <c r="P1252" i="4" s="1"/>
  <c r="T1252" i="4"/>
  <c r="S1252" i="4" s="1"/>
  <c r="U1252" i="4" s="1"/>
  <c r="E1544" i="4"/>
  <c r="G1544" i="4" s="1"/>
  <c r="I1544" i="4" s="1"/>
  <c r="M1544" i="4" s="1"/>
  <c r="P1544" i="4" s="1"/>
  <c r="T1544" i="4"/>
  <c r="S1544" i="4" s="1"/>
  <c r="U1544" i="4" s="1"/>
  <c r="E1813" i="4"/>
  <c r="G1813" i="4" s="1"/>
  <c r="I1813" i="4" s="1"/>
  <c r="M1813" i="4" s="1"/>
  <c r="P1813" i="4" s="1"/>
  <c r="T1813" i="4"/>
  <c r="S1813" i="4" s="1"/>
  <c r="U1813" i="4" s="1"/>
  <c r="E1355" i="4"/>
  <c r="G1355" i="4" s="1"/>
  <c r="I1355" i="4" s="1"/>
  <c r="M1355" i="4" s="1"/>
  <c r="P1355" i="4" s="1"/>
  <c r="T1355" i="4"/>
  <c r="S1355" i="4" s="1"/>
  <c r="U1355" i="4" s="1"/>
  <c r="E1396" i="4"/>
  <c r="T1396" i="4"/>
  <c r="S1396" i="4" s="1"/>
  <c r="U1396" i="4" s="1"/>
  <c r="E1560" i="4"/>
  <c r="G1560" i="4" s="1"/>
  <c r="I1560" i="4" s="1"/>
  <c r="M1560" i="4" s="1"/>
  <c r="P1560" i="4" s="1"/>
  <c r="T1560" i="4"/>
  <c r="S1560" i="4" s="1"/>
  <c r="U1560" i="4" s="1"/>
  <c r="E1776" i="4"/>
  <c r="G1776" i="4" s="1"/>
  <c r="I1776" i="4" s="1"/>
  <c r="M1776" i="4" s="1"/>
  <c r="P1776" i="4" s="1"/>
  <c r="T1776" i="4"/>
  <c r="S1776" i="4" s="1"/>
  <c r="U1776" i="4" s="1"/>
  <c r="E740" i="4"/>
  <c r="G740" i="4" s="1"/>
  <c r="I740" i="4" s="1"/>
  <c r="M740" i="4" s="1"/>
  <c r="P740" i="4" s="1"/>
  <c r="T740" i="4"/>
  <c r="S740" i="4" s="1"/>
  <c r="U740" i="4" s="1"/>
  <c r="E1779" i="4"/>
  <c r="G1779" i="4" s="1"/>
  <c r="I1779" i="4" s="1"/>
  <c r="M1779" i="4" s="1"/>
  <c r="P1779" i="4" s="1"/>
  <c r="T1779" i="4"/>
  <c r="S1779" i="4" s="1"/>
  <c r="U1779" i="4" s="1"/>
  <c r="E1066" i="4"/>
  <c r="G1066" i="4" s="1"/>
  <c r="I1066" i="4" s="1"/>
  <c r="M1066" i="4" s="1"/>
  <c r="P1066" i="4" s="1"/>
  <c r="T1066" i="4"/>
  <c r="S1066" i="4" s="1"/>
  <c r="U1066" i="4" s="1"/>
  <c r="E1117" i="4"/>
  <c r="G1117" i="4" s="1"/>
  <c r="I1117" i="4" s="1"/>
  <c r="M1117" i="4" s="1"/>
  <c r="P1117" i="4" s="1"/>
  <c r="T1117" i="4"/>
  <c r="S1117" i="4" s="1"/>
  <c r="U1117" i="4" s="1"/>
  <c r="E461" i="4"/>
  <c r="G461" i="4" s="1"/>
  <c r="I461" i="4" s="1"/>
  <c r="M461" i="4" s="1"/>
  <c r="P461" i="4" s="1"/>
  <c r="T461" i="4"/>
  <c r="S461" i="4" s="1"/>
  <c r="U461" i="4" s="1"/>
  <c r="E641" i="4"/>
  <c r="G641" i="4" s="1"/>
  <c r="I641" i="4" s="1"/>
  <c r="M641" i="4" s="1"/>
  <c r="P641" i="4" s="1"/>
  <c r="T641" i="4"/>
  <c r="S641" i="4" s="1"/>
  <c r="U641" i="4" s="1"/>
  <c r="E1442" i="4"/>
  <c r="G1442" i="4" s="1"/>
  <c r="I1442" i="4" s="1"/>
  <c r="M1442" i="4" s="1"/>
  <c r="P1442" i="4" s="1"/>
  <c r="T1442" i="4"/>
  <c r="S1442" i="4" s="1"/>
  <c r="U1442" i="4" s="1"/>
  <c r="E1354" i="4"/>
  <c r="G1354" i="4" s="1"/>
  <c r="I1354" i="4" s="1"/>
  <c r="M1354" i="4" s="1"/>
  <c r="P1354" i="4" s="1"/>
  <c r="T1354" i="4"/>
  <c r="S1354" i="4" s="1"/>
  <c r="U1354" i="4" s="1"/>
  <c r="E1386" i="4"/>
  <c r="T1386" i="4"/>
  <c r="S1386" i="4" s="1"/>
  <c r="U1386" i="4" s="1"/>
  <c r="E1705" i="4"/>
  <c r="G1705" i="4" s="1"/>
  <c r="I1705" i="4" s="1"/>
  <c r="M1705" i="4" s="1"/>
  <c r="P1705" i="4" s="1"/>
  <c r="T1705" i="4"/>
  <c r="S1705" i="4" s="1"/>
  <c r="U1705" i="4" s="1"/>
  <c r="E1472" i="4"/>
  <c r="G1472" i="4" s="1"/>
  <c r="I1472" i="4" s="1"/>
  <c r="M1472" i="4" s="1"/>
  <c r="P1472" i="4" s="1"/>
  <c r="T1472" i="4"/>
  <c r="S1472" i="4" s="1"/>
  <c r="U1472" i="4" s="1"/>
  <c r="E1669" i="4"/>
  <c r="T1669" i="4"/>
  <c r="S1669" i="4" s="1"/>
  <c r="U1669" i="4" s="1"/>
  <c r="E265" i="4"/>
  <c r="G265" i="4" s="1"/>
  <c r="I265" i="4" s="1"/>
  <c r="M265" i="4" s="1"/>
  <c r="P265" i="4" s="1"/>
  <c r="T265" i="4"/>
  <c r="S265" i="4" s="1"/>
  <c r="U265" i="4" s="1"/>
  <c r="E392" i="4"/>
  <c r="G392" i="4" s="1"/>
  <c r="I392" i="4" s="1"/>
  <c r="M392" i="4" s="1"/>
  <c r="P392" i="4" s="1"/>
  <c r="T392" i="4"/>
  <c r="S392" i="4" s="1"/>
  <c r="U392" i="4" s="1"/>
  <c r="E497" i="4"/>
  <c r="T497" i="4"/>
  <c r="S497" i="4" s="1"/>
  <c r="U497" i="4" s="1"/>
  <c r="E1581" i="4"/>
  <c r="G1581" i="4" s="1"/>
  <c r="I1581" i="4" s="1"/>
  <c r="M1581" i="4" s="1"/>
  <c r="P1581" i="4" s="1"/>
  <c r="T1581" i="4"/>
  <c r="S1581" i="4" s="1"/>
  <c r="U1581" i="4" s="1"/>
  <c r="E1261" i="4"/>
  <c r="G1261" i="4" s="1"/>
  <c r="I1261" i="4" s="1"/>
  <c r="M1261" i="4" s="1"/>
  <c r="P1261" i="4" s="1"/>
  <c r="T1261" i="4"/>
  <c r="S1261" i="4" s="1"/>
  <c r="U1261" i="4" s="1"/>
  <c r="E267" i="4"/>
  <c r="G267" i="4" s="1"/>
  <c r="I267" i="4" s="1"/>
  <c r="M267" i="4" s="1"/>
  <c r="P267" i="4" s="1"/>
  <c r="T267" i="4"/>
  <c r="S267" i="4" s="1"/>
  <c r="U267" i="4" s="1"/>
  <c r="E1201" i="4"/>
  <c r="G1201" i="4" s="1"/>
  <c r="I1201" i="4" s="1"/>
  <c r="M1201" i="4" s="1"/>
  <c r="P1201" i="4" s="1"/>
  <c r="T1201" i="4"/>
  <c r="S1201" i="4" s="1"/>
  <c r="U1201" i="4" s="1"/>
  <c r="E1157" i="4"/>
  <c r="G1157" i="4" s="1"/>
  <c r="I1157" i="4" s="1"/>
  <c r="M1157" i="4" s="1"/>
  <c r="P1157" i="4" s="1"/>
  <c r="T1157" i="4"/>
  <c r="S1157" i="4" s="1"/>
  <c r="U1157" i="4" s="1"/>
  <c r="E1164" i="4"/>
  <c r="G1164" i="4" s="1"/>
  <c r="I1164" i="4" s="1"/>
  <c r="M1164" i="4" s="1"/>
  <c r="P1164" i="4" s="1"/>
  <c r="T1164" i="4"/>
  <c r="S1164" i="4" s="1"/>
  <c r="U1164" i="4" s="1"/>
  <c r="E122" i="4"/>
  <c r="G122" i="4" s="1"/>
  <c r="I122" i="4" s="1"/>
  <c r="M122" i="4" s="1"/>
  <c r="P122" i="4" s="1"/>
  <c r="T122" i="4"/>
  <c r="S122" i="4" s="1"/>
  <c r="U122" i="4" s="1"/>
  <c r="E212" i="4"/>
  <c r="G212" i="4" s="1"/>
  <c r="I212" i="4" s="1"/>
  <c r="M212" i="4" s="1"/>
  <c r="P212" i="4" s="1"/>
  <c r="T212" i="4"/>
  <c r="S212" i="4" s="1"/>
  <c r="U212" i="4" s="1"/>
  <c r="E1528" i="4"/>
  <c r="G1528" i="4" s="1"/>
  <c r="I1528" i="4" s="1"/>
  <c r="M1528" i="4" s="1"/>
  <c r="P1528" i="4" s="1"/>
  <c r="T1528" i="4"/>
  <c r="S1528" i="4" s="1"/>
  <c r="U1528" i="4" s="1"/>
  <c r="E1938" i="4"/>
  <c r="G1938" i="4" s="1"/>
  <c r="I1938" i="4" s="1"/>
  <c r="M1938" i="4" s="1"/>
  <c r="P1938" i="4" s="1"/>
  <c r="T1938" i="4"/>
  <c r="S1938" i="4" s="1"/>
  <c r="U1938" i="4" s="1"/>
  <c r="E1045" i="4"/>
  <c r="G1045" i="4" s="1"/>
  <c r="I1045" i="4" s="1"/>
  <c r="M1045" i="4" s="1"/>
  <c r="P1045" i="4" s="1"/>
  <c r="T1045" i="4"/>
  <c r="S1045" i="4" s="1"/>
  <c r="U1045" i="4" s="1"/>
  <c r="E588" i="4"/>
  <c r="G588" i="4" s="1"/>
  <c r="I588" i="4" s="1"/>
  <c r="M588" i="4" s="1"/>
  <c r="P588" i="4" s="1"/>
  <c r="T588" i="4"/>
  <c r="S588" i="4" s="1"/>
  <c r="U588" i="4" s="1"/>
  <c r="E468" i="4"/>
  <c r="T468" i="4"/>
  <c r="S468" i="4" s="1"/>
  <c r="U468" i="4" s="1"/>
  <c r="E193" i="4"/>
  <c r="G193" i="4" s="1"/>
  <c r="I193" i="4" s="1"/>
  <c r="M193" i="4" s="1"/>
  <c r="P193" i="4" s="1"/>
  <c r="T193" i="4"/>
  <c r="S193" i="4" s="1"/>
  <c r="U193" i="4" s="1"/>
  <c r="E1405" i="4"/>
  <c r="G1405" i="4" s="1"/>
  <c r="I1405" i="4" s="1"/>
  <c r="M1405" i="4" s="1"/>
  <c r="P1405" i="4" s="1"/>
  <c r="T1405" i="4"/>
  <c r="S1405" i="4" s="1"/>
  <c r="U1405" i="4" s="1"/>
  <c r="E1898" i="4"/>
  <c r="G1898" i="4" s="1"/>
  <c r="I1898" i="4" s="1"/>
  <c r="M1898" i="4" s="1"/>
  <c r="P1898" i="4" s="1"/>
  <c r="T1898" i="4"/>
  <c r="S1898" i="4" s="1"/>
  <c r="U1898" i="4" s="1"/>
  <c r="E839" i="4"/>
  <c r="G839" i="4" s="1"/>
  <c r="I839" i="4" s="1"/>
  <c r="M839" i="4" s="1"/>
  <c r="P839" i="4" s="1"/>
  <c r="T839" i="4"/>
  <c r="S839" i="4" s="1"/>
  <c r="U839" i="4" s="1"/>
  <c r="E52" i="4"/>
  <c r="G52" i="4" s="1"/>
  <c r="I52" i="4" s="1"/>
  <c r="M52" i="4" s="1"/>
  <c r="P52" i="4" s="1"/>
  <c r="T52" i="4"/>
  <c r="S52" i="4" s="1"/>
  <c r="U52" i="4" s="1"/>
  <c r="E1948" i="4"/>
  <c r="T1948" i="4"/>
  <c r="S1948" i="4" s="1"/>
  <c r="U1948" i="4" s="1"/>
  <c r="E78" i="4"/>
  <c r="G78" i="4" s="1"/>
  <c r="I78" i="4" s="1"/>
  <c r="M78" i="4" s="1"/>
  <c r="P78" i="4" s="1"/>
  <c r="T78" i="4"/>
  <c r="S78" i="4" s="1"/>
  <c r="U78" i="4" s="1"/>
  <c r="E710" i="4"/>
  <c r="G710" i="4" s="1"/>
  <c r="I710" i="4" s="1"/>
  <c r="M710" i="4" s="1"/>
  <c r="P710" i="4" s="1"/>
  <c r="T710" i="4"/>
  <c r="S710" i="4" s="1"/>
  <c r="U710" i="4" s="1"/>
  <c r="E658" i="4"/>
  <c r="G658" i="4" s="1"/>
  <c r="I658" i="4" s="1"/>
  <c r="M658" i="4" s="1"/>
  <c r="P658" i="4" s="1"/>
  <c r="T658" i="4"/>
  <c r="S658" i="4" s="1"/>
  <c r="U658" i="4" s="1"/>
  <c r="E1424" i="4"/>
  <c r="G1424" i="4" s="1"/>
  <c r="I1424" i="4" s="1"/>
  <c r="M1424" i="4" s="1"/>
  <c r="P1424" i="4" s="1"/>
  <c r="T1424" i="4"/>
  <c r="S1424" i="4" s="1"/>
  <c r="U1424" i="4" s="1"/>
  <c r="E920" i="4"/>
  <c r="G920" i="4" s="1"/>
  <c r="I920" i="4" s="1"/>
  <c r="M920" i="4" s="1"/>
  <c r="P920" i="4" s="1"/>
  <c r="T920" i="4"/>
  <c r="S920" i="4" s="1"/>
  <c r="U920" i="4" s="1"/>
  <c r="E596" i="4"/>
  <c r="T596" i="4"/>
  <c r="S596" i="4" s="1"/>
  <c r="U596" i="4" s="1"/>
  <c r="E230" i="4"/>
  <c r="G230" i="4" s="1"/>
  <c r="I230" i="4" s="1"/>
  <c r="M230" i="4" s="1"/>
  <c r="P230" i="4" s="1"/>
  <c r="T230" i="4"/>
  <c r="S230" i="4" s="1"/>
  <c r="U230" i="4" s="1"/>
  <c r="E1565" i="4"/>
  <c r="G1565" i="4" s="1"/>
  <c r="I1565" i="4" s="1"/>
  <c r="M1565" i="4" s="1"/>
  <c r="P1565" i="4" s="1"/>
  <c r="T1565" i="4"/>
  <c r="S1565" i="4" s="1"/>
  <c r="U1565" i="4" s="1"/>
  <c r="E1976" i="4"/>
  <c r="G1976" i="4" s="1"/>
  <c r="I1976" i="4" s="1"/>
  <c r="M1976" i="4" s="1"/>
  <c r="P1976" i="4" s="1"/>
  <c r="T1976" i="4"/>
  <c r="S1976" i="4" s="1"/>
  <c r="U1976" i="4" s="1"/>
  <c r="E1653" i="4"/>
  <c r="G1653" i="4" s="1"/>
  <c r="I1653" i="4" s="1"/>
  <c r="M1653" i="4" s="1"/>
  <c r="P1653" i="4" s="1"/>
  <c r="T1653" i="4"/>
  <c r="S1653" i="4" s="1"/>
  <c r="U1653" i="4" s="1"/>
  <c r="E382" i="4"/>
  <c r="G382" i="4" s="1"/>
  <c r="I382" i="4" s="1"/>
  <c r="M382" i="4" s="1"/>
  <c r="P382" i="4" s="1"/>
  <c r="T382" i="4"/>
  <c r="S382" i="4" s="1"/>
  <c r="U382" i="4" s="1"/>
  <c r="E592" i="4"/>
  <c r="G592" i="4" s="1"/>
  <c r="I592" i="4" s="1"/>
  <c r="M592" i="4" s="1"/>
  <c r="P592" i="4" s="1"/>
  <c r="T592" i="4"/>
  <c r="S592" i="4" s="1"/>
  <c r="U592" i="4" s="1"/>
  <c r="E1149" i="4"/>
  <c r="G1149" i="4" s="1"/>
  <c r="I1149" i="4" s="1"/>
  <c r="M1149" i="4" s="1"/>
  <c r="P1149" i="4" s="1"/>
  <c r="T1149" i="4"/>
  <c r="S1149" i="4" s="1"/>
  <c r="U1149" i="4" s="1"/>
  <c r="E748" i="4"/>
  <c r="G748" i="4" s="1"/>
  <c r="I748" i="4" s="1"/>
  <c r="M748" i="4" s="1"/>
  <c r="P748" i="4" s="1"/>
  <c r="T748" i="4"/>
  <c r="S748" i="4" s="1"/>
  <c r="U748" i="4" s="1"/>
  <c r="E733" i="4"/>
  <c r="G733" i="4" s="1"/>
  <c r="I733" i="4" s="1"/>
  <c r="M733" i="4" s="1"/>
  <c r="P733" i="4" s="1"/>
  <c r="T733" i="4"/>
  <c r="S733" i="4" s="1"/>
  <c r="U733" i="4" s="1"/>
  <c r="E1504" i="4"/>
  <c r="G1504" i="4" s="1"/>
  <c r="I1504" i="4" s="1"/>
  <c r="M1504" i="4" s="1"/>
  <c r="P1504" i="4" s="1"/>
  <c r="T1504" i="4"/>
  <c r="S1504" i="4" s="1"/>
  <c r="U1504" i="4" s="1"/>
  <c r="E885" i="4"/>
  <c r="G885" i="4" s="1"/>
  <c r="I885" i="4" s="1"/>
  <c r="M885" i="4" s="1"/>
  <c r="P885" i="4" s="1"/>
  <c r="T885" i="4"/>
  <c r="S885" i="4" s="1"/>
  <c r="U885" i="4" s="1"/>
  <c r="E1185" i="4"/>
  <c r="G1185" i="4" s="1"/>
  <c r="I1185" i="4" s="1"/>
  <c r="M1185" i="4" s="1"/>
  <c r="P1185" i="4" s="1"/>
  <c r="T1185" i="4"/>
  <c r="S1185" i="4" s="1"/>
  <c r="U1185" i="4" s="1"/>
  <c r="E835" i="4"/>
  <c r="G835" i="4" s="1"/>
  <c r="I835" i="4" s="1"/>
  <c r="M835" i="4" s="1"/>
  <c r="P835" i="4" s="1"/>
  <c r="T835" i="4"/>
  <c r="S835" i="4" s="1"/>
  <c r="U835" i="4" s="1"/>
  <c r="E1338" i="4"/>
  <c r="G1338" i="4" s="1"/>
  <c r="I1338" i="4" s="1"/>
  <c r="M1338" i="4" s="1"/>
  <c r="P1338" i="4" s="1"/>
  <c r="T1338" i="4"/>
  <c r="S1338" i="4" s="1"/>
  <c r="U1338" i="4" s="1"/>
  <c r="E1733" i="4"/>
  <c r="G1733" i="4" s="1"/>
  <c r="I1733" i="4" s="1"/>
  <c r="M1733" i="4" s="1"/>
  <c r="P1733" i="4" s="1"/>
  <c r="T1733" i="4"/>
  <c r="S1733" i="4" s="1"/>
  <c r="U1733" i="4" s="1"/>
  <c r="E1639" i="4"/>
  <c r="G1639" i="4" s="1"/>
  <c r="I1639" i="4" s="1"/>
  <c r="M1639" i="4" s="1"/>
  <c r="P1639" i="4" s="1"/>
  <c r="T1639" i="4"/>
  <c r="S1639" i="4" s="1"/>
  <c r="U1639" i="4" s="1"/>
  <c r="E1353" i="4"/>
  <c r="G1353" i="4" s="1"/>
  <c r="I1353" i="4" s="1"/>
  <c r="M1353" i="4" s="1"/>
  <c r="P1353" i="4" s="1"/>
  <c r="T1353" i="4"/>
  <c r="S1353" i="4" s="1"/>
  <c r="U1353" i="4" s="1"/>
  <c r="E1431" i="4"/>
  <c r="G1431" i="4" s="1"/>
  <c r="I1431" i="4" s="1"/>
  <c r="M1431" i="4" s="1"/>
  <c r="P1431" i="4" s="1"/>
  <c r="T1431" i="4"/>
  <c r="S1431" i="4" s="1"/>
  <c r="U1431" i="4" s="1"/>
  <c r="E1495" i="4"/>
  <c r="G1495" i="4" s="1"/>
  <c r="I1495" i="4" s="1"/>
  <c r="M1495" i="4" s="1"/>
  <c r="P1495" i="4" s="1"/>
  <c r="T1495" i="4"/>
  <c r="S1495" i="4" s="1"/>
  <c r="U1495" i="4" s="1"/>
  <c r="E270" i="4"/>
  <c r="G270" i="4" s="1"/>
  <c r="I270" i="4" s="1"/>
  <c r="M270" i="4" s="1"/>
  <c r="P270" i="4" s="1"/>
  <c r="T270" i="4"/>
  <c r="S270" i="4" s="1"/>
  <c r="U270" i="4" s="1"/>
  <c r="E533" i="4"/>
  <c r="G533" i="4" s="1"/>
  <c r="I533" i="4" s="1"/>
  <c r="M533" i="4" s="1"/>
  <c r="P533" i="4" s="1"/>
  <c r="T533" i="4"/>
  <c r="S533" i="4" s="1"/>
  <c r="U533" i="4" s="1"/>
  <c r="E570" i="4"/>
  <c r="G570" i="4" s="1"/>
  <c r="I570" i="4" s="1"/>
  <c r="M570" i="4" s="1"/>
  <c r="P570" i="4" s="1"/>
  <c r="T570" i="4"/>
  <c r="S570" i="4" s="1"/>
  <c r="U570" i="4" s="1"/>
  <c r="E180" i="4"/>
  <c r="G180" i="4" s="1"/>
  <c r="I180" i="4" s="1"/>
  <c r="M180" i="4" s="1"/>
  <c r="P180" i="4" s="1"/>
  <c r="T180" i="4"/>
  <c r="S180" i="4" s="1"/>
  <c r="U180" i="4" s="1"/>
  <c r="E831" i="4"/>
  <c r="T831" i="4"/>
  <c r="S831" i="4" s="1"/>
  <c r="U831" i="4" s="1"/>
  <c r="E1014" i="4"/>
  <c r="G1014" i="4" s="1"/>
  <c r="I1014" i="4" s="1"/>
  <c r="M1014" i="4" s="1"/>
  <c r="P1014" i="4" s="1"/>
  <c r="T1014" i="4"/>
  <c r="S1014" i="4" s="1"/>
  <c r="U1014" i="4" s="1"/>
  <c r="E118" i="4"/>
  <c r="G118" i="4" s="1"/>
  <c r="I118" i="4" s="1"/>
  <c r="M118" i="4" s="1"/>
  <c r="P118" i="4" s="1"/>
  <c r="T118" i="4"/>
  <c r="S118" i="4" s="1"/>
  <c r="U118" i="4" s="1"/>
  <c r="E1715" i="4"/>
  <c r="T1715" i="4"/>
  <c r="S1715" i="4" s="1"/>
  <c r="U1715" i="4" s="1"/>
  <c r="E1967" i="4"/>
  <c r="G1967" i="4" s="1"/>
  <c r="I1967" i="4" s="1"/>
  <c r="M1967" i="4" s="1"/>
  <c r="P1967" i="4" s="1"/>
  <c r="T1967" i="4"/>
  <c r="S1967" i="4" s="1"/>
  <c r="U1967" i="4" s="1"/>
  <c r="E1113" i="4"/>
  <c r="G1113" i="4" s="1"/>
  <c r="I1113" i="4" s="1"/>
  <c r="M1113" i="4" s="1"/>
  <c r="P1113" i="4" s="1"/>
  <c r="T1113" i="4"/>
  <c r="S1113" i="4" s="1"/>
  <c r="U1113" i="4" s="1"/>
  <c r="E447" i="4"/>
  <c r="G447" i="4" s="1"/>
  <c r="I447" i="4" s="1"/>
  <c r="M447" i="4" s="1"/>
  <c r="P447" i="4" s="1"/>
  <c r="T447" i="4"/>
  <c r="S447" i="4" s="1"/>
  <c r="U447" i="4" s="1"/>
  <c r="E407" i="4"/>
  <c r="G407" i="4" s="1"/>
  <c r="I407" i="4" s="1"/>
  <c r="M407" i="4" s="1"/>
  <c r="P407" i="4" s="1"/>
  <c r="T407" i="4"/>
  <c r="S407" i="4" s="1"/>
  <c r="U407" i="4" s="1"/>
  <c r="E106" i="4"/>
  <c r="G106" i="4" s="1"/>
  <c r="I106" i="4" s="1"/>
  <c r="M106" i="4" s="1"/>
  <c r="P106" i="4" s="1"/>
  <c r="T106" i="4"/>
  <c r="S106" i="4" s="1"/>
  <c r="U106" i="4" s="1"/>
  <c r="E199" i="4"/>
  <c r="T199" i="4"/>
  <c r="S199" i="4" s="1"/>
  <c r="U199" i="4" s="1"/>
  <c r="E609" i="4"/>
  <c r="G609" i="4" s="1"/>
  <c r="I609" i="4" s="1"/>
  <c r="M609" i="4" s="1"/>
  <c r="P609" i="4" s="1"/>
  <c r="T609" i="4"/>
  <c r="S609" i="4" s="1"/>
  <c r="U609" i="4" s="1"/>
  <c r="E369" i="4"/>
  <c r="G369" i="4" s="1"/>
  <c r="I369" i="4" s="1"/>
  <c r="M369" i="4" s="1"/>
  <c r="P369" i="4" s="1"/>
  <c r="T369" i="4"/>
  <c r="S369" i="4" s="1"/>
  <c r="U369" i="4" s="1"/>
  <c r="E1832" i="4"/>
  <c r="T1832" i="4"/>
  <c r="S1832" i="4" s="1"/>
  <c r="U1832" i="4" s="1"/>
  <c r="E1098" i="4"/>
  <c r="G1098" i="4" s="1"/>
  <c r="I1098" i="4" s="1"/>
  <c r="M1098" i="4" s="1"/>
  <c r="P1098" i="4" s="1"/>
  <c r="T1098" i="4"/>
  <c r="S1098" i="4" s="1"/>
  <c r="U1098" i="4" s="1"/>
  <c r="E1746" i="4"/>
  <c r="G1746" i="4" s="1"/>
  <c r="I1746" i="4" s="1"/>
  <c r="M1746" i="4" s="1"/>
  <c r="P1746" i="4" s="1"/>
  <c r="T1746" i="4"/>
  <c r="S1746" i="4" s="1"/>
  <c r="U1746" i="4" s="1"/>
  <c r="E1133" i="4"/>
  <c r="T1133" i="4"/>
  <c r="S1133" i="4" s="1"/>
  <c r="U1133" i="4" s="1"/>
  <c r="E1484" i="4"/>
  <c r="G1484" i="4" s="1"/>
  <c r="I1484" i="4" s="1"/>
  <c r="M1484" i="4" s="1"/>
  <c r="P1484" i="4" s="1"/>
  <c r="T1484" i="4"/>
  <c r="S1484" i="4" s="1"/>
  <c r="U1484" i="4" s="1"/>
  <c r="E427" i="4"/>
  <c r="G427" i="4" s="1"/>
  <c r="I427" i="4" s="1"/>
  <c r="M427" i="4" s="1"/>
  <c r="P427" i="4" s="1"/>
  <c r="T427" i="4"/>
  <c r="S427" i="4" s="1"/>
  <c r="U427" i="4" s="1"/>
  <c r="E1048" i="4"/>
  <c r="G1048" i="4" s="1"/>
  <c r="I1048" i="4" s="1"/>
  <c r="M1048" i="4" s="1"/>
  <c r="P1048" i="4" s="1"/>
  <c r="T1048" i="4"/>
  <c r="S1048" i="4" s="1"/>
  <c r="U1048" i="4" s="1"/>
  <c r="E1950" i="4"/>
  <c r="G1950" i="4" s="1"/>
  <c r="I1950" i="4" s="1"/>
  <c r="M1950" i="4" s="1"/>
  <c r="P1950" i="4" s="1"/>
  <c r="T1950" i="4"/>
  <c r="S1950" i="4" s="1"/>
  <c r="U1950" i="4" s="1"/>
  <c r="E1488" i="4"/>
  <c r="G1488" i="4" s="1"/>
  <c r="I1488" i="4" s="1"/>
  <c r="M1488" i="4" s="1"/>
  <c r="P1488" i="4" s="1"/>
  <c r="T1488" i="4"/>
  <c r="S1488" i="4" s="1"/>
  <c r="U1488" i="4" s="1"/>
  <c r="E464" i="4"/>
  <c r="G464" i="4" s="1"/>
  <c r="I464" i="4" s="1"/>
  <c r="M464" i="4" s="1"/>
  <c r="P464" i="4" s="1"/>
  <c r="T464" i="4"/>
  <c r="S464" i="4" s="1"/>
  <c r="U464" i="4" s="1"/>
  <c r="E775" i="4"/>
  <c r="G775" i="4" s="1"/>
  <c r="I775" i="4" s="1"/>
  <c r="M775" i="4" s="1"/>
  <c r="P775" i="4" s="1"/>
  <c r="T775" i="4"/>
  <c r="S775" i="4" s="1"/>
  <c r="U775" i="4" s="1"/>
  <c r="E484" i="4"/>
  <c r="G484" i="4" s="1"/>
  <c r="I484" i="4" s="1"/>
  <c r="M484" i="4" s="1"/>
  <c r="P484" i="4" s="1"/>
  <c r="T484" i="4"/>
  <c r="S484" i="4" s="1"/>
  <c r="U484" i="4" s="1"/>
  <c r="E1263" i="4"/>
  <c r="T1263" i="4"/>
  <c r="S1263" i="4" s="1"/>
  <c r="U1263" i="4" s="1"/>
  <c r="E292" i="4"/>
  <c r="G292" i="4" s="1"/>
  <c r="I292" i="4" s="1"/>
  <c r="M292" i="4" s="1"/>
  <c r="P292" i="4" s="1"/>
  <c r="T292" i="4"/>
  <c r="S292" i="4" s="1"/>
  <c r="U292" i="4" s="1"/>
  <c r="E483" i="4"/>
  <c r="G483" i="4" s="1"/>
  <c r="I483" i="4" s="1"/>
  <c r="M483" i="4" s="1"/>
  <c r="P483" i="4" s="1"/>
  <c r="T483" i="4"/>
  <c r="S483" i="4" s="1"/>
  <c r="U483" i="4" s="1"/>
  <c r="E1390" i="4"/>
  <c r="G1390" i="4" s="1"/>
  <c r="I1390" i="4" s="1"/>
  <c r="M1390" i="4" s="1"/>
  <c r="P1390" i="4" s="1"/>
  <c r="T1390" i="4"/>
  <c r="S1390" i="4" s="1"/>
  <c r="U1390" i="4" s="1"/>
  <c r="E496" i="4"/>
  <c r="G496" i="4" s="1"/>
  <c r="I496" i="4" s="1"/>
  <c r="M496" i="4" s="1"/>
  <c r="P496" i="4" s="1"/>
  <c r="T496" i="4"/>
  <c r="S496" i="4" s="1"/>
  <c r="U496" i="4" s="1"/>
  <c r="E724" i="4"/>
  <c r="G724" i="4" s="1"/>
  <c r="I724" i="4" s="1"/>
  <c r="M724" i="4" s="1"/>
  <c r="P724" i="4" s="1"/>
  <c r="T724" i="4"/>
  <c r="S724" i="4" s="1"/>
  <c r="U724" i="4" s="1"/>
  <c r="E1334" i="4"/>
  <c r="T1334" i="4"/>
  <c r="S1334" i="4" s="1"/>
  <c r="U1334" i="4" s="1"/>
  <c r="E1317" i="4"/>
  <c r="G1317" i="4" s="1"/>
  <c r="I1317" i="4" s="1"/>
  <c r="M1317" i="4" s="1"/>
  <c r="P1317" i="4" s="1"/>
  <c r="T1317" i="4"/>
  <c r="S1317" i="4" s="1"/>
  <c r="U1317" i="4" s="1"/>
  <c r="E559" i="4"/>
  <c r="G559" i="4" s="1"/>
  <c r="I559" i="4" s="1"/>
  <c r="M559" i="4" s="1"/>
  <c r="P559" i="4" s="1"/>
  <c r="T559" i="4"/>
  <c r="S559" i="4" s="1"/>
  <c r="U559" i="4" s="1"/>
  <c r="E33" i="4"/>
  <c r="T33" i="4"/>
  <c r="S33" i="4" s="1"/>
  <c r="U33" i="4" s="1"/>
  <c r="E414" i="4"/>
  <c r="G414" i="4" s="1"/>
  <c r="I414" i="4" s="1"/>
  <c r="M414" i="4" s="1"/>
  <c r="P414" i="4" s="1"/>
  <c r="T414" i="4"/>
  <c r="S414" i="4" s="1"/>
  <c r="U414" i="4" s="1"/>
  <c r="E306" i="4"/>
  <c r="G306" i="4" s="1"/>
  <c r="I306" i="4" s="1"/>
  <c r="M306" i="4" s="1"/>
  <c r="P306" i="4" s="1"/>
  <c r="T306" i="4"/>
  <c r="S306" i="4" s="1"/>
  <c r="U306" i="4" s="1"/>
  <c r="E661" i="4"/>
  <c r="G661" i="4" s="1"/>
  <c r="I661" i="4" s="1"/>
  <c r="M661" i="4" s="1"/>
  <c r="P661" i="4" s="1"/>
  <c r="T661" i="4"/>
  <c r="S661" i="4" s="1"/>
  <c r="U661" i="4" s="1"/>
  <c r="E646" i="4"/>
  <c r="G646" i="4" s="1"/>
  <c r="I646" i="4" s="1"/>
  <c r="M646" i="4" s="1"/>
  <c r="P646" i="4" s="1"/>
  <c r="T646" i="4"/>
  <c r="S646" i="4" s="1"/>
  <c r="U646" i="4" s="1"/>
  <c r="E540" i="4"/>
  <c r="G540" i="4" s="1"/>
  <c r="I540" i="4" s="1"/>
  <c r="M540" i="4" s="1"/>
  <c r="P540" i="4" s="1"/>
  <c r="T540" i="4"/>
  <c r="S540" i="4" s="1"/>
  <c r="U540" i="4" s="1"/>
  <c r="E990" i="4"/>
  <c r="G990" i="4" s="1"/>
  <c r="I990" i="4" s="1"/>
  <c r="M990" i="4" s="1"/>
  <c r="P990" i="4" s="1"/>
  <c r="T990" i="4"/>
  <c r="S990" i="4" s="1"/>
  <c r="U990" i="4" s="1"/>
  <c r="E677" i="4"/>
  <c r="G677" i="4" s="1"/>
  <c r="I677" i="4" s="1"/>
  <c r="M677" i="4" s="1"/>
  <c r="P677" i="4" s="1"/>
  <c r="T677" i="4"/>
  <c r="S677" i="4" s="1"/>
  <c r="U677" i="4" s="1"/>
  <c r="E796" i="4"/>
  <c r="G796" i="4" s="1"/>
  <c r="I796" i="4" s="1"/>
  <c r="M796" i="4" s="1"/>
  <c r="P796" i="4" s="1"/>
  <c r="T796" i="4"/>
  <c r="S796" i="4" s="1"/>
  <c r="U796" i="4" s="1"/>
  <c r="E1165" i="4"/>
  <c r="T1165" i="4"/>
  <c r="S1165" i="4" s="1"/>
  <c r="U1165" i="4" s="1"/>
  <c r="E999" i="4"/>
  <c r="G999" i="4" s="1"/>
  <c r="I999" i="4" s="1"/>
  <c r="M999" i="4" s="1"/>
  <c r="P999" i="4" s="1"/>
  <c r="T999" i="4"/>
  <c r="S999" i="4" s="1"/>
  <c r="U999" i="4" s="1"/>
  <c r="E731" i="4"/>
  <c r="G731" i="4" s="1"/>
  <c r="I731" i="4" s="1"/>
  <c r="M731" i="4" s="1"/>
  <c r="P731" i="4" s="1"/>
  <c r="T731" i="4"/>
  <c r="S731" i="4" s="1"/>
  <c r="U731" i="4" s="1"/>
  <c r="E1399" i="4"/>
  <c r="G1399" i="4" s="1"/>
  <c r="I1399" i="4" s="1"/>
  <c r="M1399" i="4" s="1"/>
  <c r="P1399" i="4" s="1"/>
  <c r="T1399" i="4"/>
  <c r="S1399" i="4" s="1"/>
  <c r="U1399" i="4" s="1"/>
  <c r="E759" i="4"/>
  <c r="G759" i="4" s="1"/>
  <c r="I759" i="4" s="1"/>
  <c r="M759" i="4" s="1"/>
  <c r="P759" i="4" s="1"/>
  <c r="T759" i="4"/>
  <c r="S759" i="4" s="1"/>
  <c r="U759" i="4" s="1"/>
  <c r="E1439" i="4"/>
  <c r="G1439" i="4" s="1"/>
  <c r="I1439" i="4" s="1"/>
  <c r="M1439" i="4" s="1"/>
  <c r="P1439" i="4" s="1"/>
  <c r="T1439" i="4"/>
  <c r="S1439" i="4" s="1"/>
  <c r="U1439" i="4" s="1"/>
  <c r="E732" i="4"/>
  <c r="T732" i="4"/>
  <c r="S732" i="4" s="1"/>
  <c r="U732" i="4" s="1"/>
  <c r="E1059" i="4"/>
  <c r="G1059" i="4" s="1"/>
  <c r="I1059" i="4" s="1"/>
  <c r="M1059" i="4" s="1"/>
  <c r="P1059" i="4" s="1"/>
  <c r="T1059" i="4"/>
  <c r="S1059" i="4" s="1"/>
  <c r="U1059" i="4" s="1"/>
  <c r="E576" i="4"/>
  <c r="G576" i="4" s="1"/>
  <c r="I576" i="4" s="1"/>
  <c r="M576" i="4" s="1"/>
  <c r="P576" i="4" s="1"/>
  <c r="T576" i="4"/>
  <c r="S576" i="4" s="1"/>
  <c r="U576" i="4" s="1"/>
  <c r="E778" i="4"/>
  <c r="T778" i="4"/>
  <c r="S778" i="4" s="1"/>
  <c r="U778" i="4" s="1"/>
  <c r="E1706" i="4"/>
  <c r="G1706" i="4" s="1"/>
  <c r="I1706" i="4" s="1"/>
  <c r="M1706" i="4" s="1"/>
  <c r="P1706" i="4" s="1"/>
  <c r="T1706" i="4"/>
  <c r="S1706" i="4" s="1"/>
  <c r="U1706" i="4" s="1"/>
  <c r="E1603" i="4"/>
  <c r="G1603" i="4" s="1"/>
  <c r="I1603" i="4" s="1"/>
  <c r="M1603" i="4" s="1"/>
  <c r="P1603" i="4" s="1"/>
  <c r="T1603" i="4"/>
  <c r="S1603" i="4" s="1"/>
  <c r="U1603" i="4" s="1"/>
  <c r="E1452" i="4"/>
  <c r="T1452" i="4"/>
  <c r="S1452" i="4" s="1"/>
  <c r="U1452" i="4" s="1"/>
  <c r="E1835" i="4"/>
  <c r="G1835" i="4" s="1"/>
  <c r="I1835" i="4" s="1"/>
  <c r="M1835" i="4" s="1"/>
  <c r="P1835" i="4" s="1"/>
  <c r="T1835" i="4"/>
  <c r="S1835" i="4" s="1"/>
  <c r="U1835" i="4" s="1"/>
  <c r="E571" i="4"/>
  <c r="G571" i="4" s="1"/>
  <c r="I571" i="4" s="1"/>
  <c r="M571" i="4" s="1"/>
  <c r="P571" i="4" s="1"/>
  <c r="T571" i="4"/>
  <c r="S571" i="4" s="1"/>
  <c r="U571" i="4" s="1"/>
  <c r="E1571" i="4"/>
  <c r="G1571" i="4" s="1"/>
  <c r="I1571" i="4" s="1"/>
  <c r="M1571" i="4" s="1"/>
  <c r="P1571" i="4" s="1"/>
  <c r="T1571" i="4"/>
  <c r="S1571" i="4" s="1"/>
  <c r="U1571" i="4" s="1"/>
  <c r="E1807" i="4"/>
  <c r="G1807" i="4" s="1"/>
  <c r="I1807" i="4" s="1"/>
  <c r="M1807" i="4" s="1"/>
  <c r="P1807" i="4" s="1"/>
  <c r="T1807" i="4"/>
  <c r="S1807" i="4" s="1"/>
  <c r="U1807" i="4" s="1"/>
  <c r="E1786" i="4"/>
  <c r="G1786" i="4" s="1"/>
  <c r="I1786" i="4" s="1"/>
  <c r="M1786" i="4" s="1"/>
  <c r="P1786" i="4" s="1"/>
  <c r="T1786" i="4"/>
  <c r="S1786" i="4" s="1"/>
  <c r="U1786" i="4" s="1"/>
  <c r="E1726" i="4"/>
  <c r="T1726" i="4"/>
  <c r="S1726" i="4" s="1"/>
  <c r="U1726" i="4" s="1"/>
  <c r="E1199" i="4"/>
  <c r="G1199" i="4" s="1"/>
  <c r="I1199" i="4" s="1"/>
  <c r="M1199" i="4" s="1"/>
  <c r="P1199" i="4" s="1"/>
  <c r="T1199" i="4"/>
  <c r="S1199" i="4" s="1"/>
  <c r="U1199" i="4" s="1"/>
  <c r="E1592" i="4"/>
  <c r="G1592" i="4" s="1"/>
  <c r="I1592" i="4" s="1"/>
  <c r="M1592" i="4" s="1"/>
  <c r="P1592" i="4" s="1"/>
  <c r="T1592" i="4"/>
  <c r="S1592" i="4" s="1"/>
  <c r="U1592" i="4" s="1"/>
  <c r="E1561" i="4"/>
  <c r="T1561" i="4"/>
  <c r="S1561" i="4" s="1"/>
  <c r="U1561" i="4" s="1"/>
  <c r="E493" i="4"/>
  <c r="G493" i="4" s="1"/>
  <c r="I493" i="4" s="1"/>
  <c r="M493" i="4" s="1"/>
  <c r="P493" i="4" s="1"/>
  <c r="T493" i="4"/>
  <c r="S493" i="4" s="1"/>
  <c r="U493" i="4" s="1"/>
  <c r="E959" i="4"/>
  <c r="G959" i="4" s="1"/>
  <c r="I959" i="4" s="1"/>
  <c r="M959" i="4" s="1"/>
  <c r="P959" i="4" s="1"/>
  <c r="T959" i="4"/>
  <c r="S959" i="4" s="1"/>
  <c r="U959" i="4" s="1"/>
  <c r="E1493" i="4"/>
  <c r="T1493" i="4"/>
  <c r="S1493" i="4" s="1"/>
  <c r="U1493" i="4" s="1"/>
  <c r="E1728" i="4"/>
  <c r="G1728" i="4" s="1"/>
  <c r="I1728" i="4" s="1"/>
  <c r="M1728" i="4" s="1"/>
  <c r="P1728" i="4" s="1"/>
  <c r="T1728" i="4"/>
  <c r="S1728" i="4" s="1"/>
  <c r="U1728" i="4" s="1"/>
  <c r="E1675" i="4"/>
  <c r="G1675" i="4" s="1"/>
  <c r="I1675" i="4" s="1"/>
  <c r="M1675" i="4" s="1"/>
  <c r="P1675" i="4" s="1"/>
  <c r="T1675" i="4"/>
  <c r="S1675" i="4" s="1"/>
  <c r="U1675" i="4" s="1"/>
  <c r="E1367" i="4"/>
  <c r="T1367" i="4"/>
  <c r="S1367" i="4" s="1"/>
  <c r="U1367" i="4" s="1"/>
  <c r="E341" i="4"/>
  <c r="G341" i="4" s="1"/>
  <c r="I341" i="4" s="1"/>
  <c r="M341" i="4" s="1"/>
  <c r="P341" i="4" s="1"/>
  <c r="T341" i="4"/>
  <c r="S341" i="4" s="1"/>
  <c r="U341" i="4" s="1"/>
  <c r="E951" i="4"/>
  <c r="G951" i="4" s="1"/>
  <c r="I951" i="4" s="1"/>
  <c r="M951" i="4" s="1"/>
  <c r="P951" i="4" s="1"/>
  <c r="T951" i="4"/>
  <c r="S951" i="4" s="1"/>
  <c r="U951" i="4" s="1"/>
  <c r="E1800" i="4"/>
  <c r="T1800" i="4"/>
  <c r="S1800" i="4" s="1"/>
  <c r="U1800" i="4" s="1"/>
  <c r="E181" i="4"/>
  <c r="G181" i="4" s="1"/>
  <c r="I181" i="4" s="1"/>
  <c r="M181" i="4" s="1"/>
  <c r="P181" i="4" s="1"/>
  <c r="T181" i="4"/>
  <c r="S181" i="4" s="1"/>
  <c r="U181" i="4" s="1"/>
  <c r="E1697" i="4"/>
  <c r="G1697" i="4" s="1"/>
  <c r="I1697" i="4" s="1"/>
  <c r="M1697" i="4" s="1"/>
  <c r="P1697" i="4" s="1"/>
  <c r="T1697" i="4"/>
  <c r="S1697" i="4" s="1"/>
  <c r="U1697" i="4" s="1"/>
  <c r="E462" i="4"/>
  <c r="T462" i="4"/>
  <c r="S462" i="4" s="1"/>
  <c r="U462" i="4" s="1"/>
  <c r="E1546" i="4"/>
  <c r="G1546" i="4" s="1"/>
  <c r="I1546" i="4" s="1"/>
  <c r="M1546" i="4" s="1"/>
  <c r="P1546" i="4" s="1"/>
  <c r="T1546" i="4"/>
  <c r="S1546" i="4" s="1"/>
  <c r="U1546" i="4" s="1"/>
  <c r="E1919" i="4"/>
  <c r="G1919" i="4" s="1"/>
  <c r="I1919" i="4" s="1"/>
  <c r="M1919" i="4" s="1"/>
  <c r="P1919" i="4" s="1"/>
  <c r="T1919" i="4"/>
  <c r="S1919" i="4" s="1"/>
  <c r="U1919" i="4" s="1"/>
  <c r="E1863" i="4"/>
  <c r="G1863" i="4" s="1"/>
  <c r="I1863" i="4" s="1"/>
  <c r="M1863" i="4" s="1"/>
  <c r="P1863" i="4" s="1"/>
  <c r="T1863" i="4"/>
  <c r="S1863" i="4" s="1"/>
  <c r="U1863" i="4" s="1"/>
  <c r="E157" i="4"/>
  <c r="G157" i="4" s="1"/>
  <c r="I157" i="4" s="1"/>
  <c r="M157" i="4" s="1"/>
  <c r="P157" i="4" s="1"/>
  <c r="T157" i="4"/>
  <c r="S157" i="4" s="1"/>
  <c r="U157" i="4" s="1"/>
  <c r="E1145" i="4"/>
  <c r="G1145" i="4" s="1"/>
  <c r="I1145" i="4" s="1"/>
  <c r="M1145" i="4" s="1"/>
  <c r="P1145" i="4" s="1"/>
  <c r="T1145" i="4"/>
  <c r="S1145" i="4" s="1"/>
  <c r="U1145" i="4" s="1"/>
  <c r="E1312" i="4"/>
  <c r="G1312" i="4" s="1"/>
  <c r="I1312" i="4" s="1"/>
  <c r="M1312" i="4" s="1"/>
  <c r="P1312" i="4" s="1"/>
  <c r="T1312" i="4"/>
  <c r="S1312" i="4" s="1"/>
  <c r="U1312" i="4" s="1"/>
  <c r="E597" i="4"/>
  <c r="G597" i="4" s="1"/>
  <c r="I597" i="4" s="1"/>
  <c r="M597" i="4" s="1"/>
  <c r="P597" i="4" s="1"/>
  <c r="T597" i="4"/>
  <c r="S597" i="4" s="1"/>
  <c r="U597" i="4" s="1"/>
  <c r="E888" i="4"/>
  <c r="G888" i="4" s="1"/>
  <c r="I888" i="4" s="1"/>
  <c r="M888" i="4" s="1"/>
  <c r="P888" i="4" s="1"/>
  <c r="T888" i="4"/>
  <c r="S888" i="4" s="1"/>
  <c r="U888" i="4" s="1"/>
  <c r="E372" i="4"/>
  <c r="T372" i="4"/>
  <c r="S372" i="4" s="1"/>
  <c r="U372" i="4" s="1"/>
  <c r="E787" i="4"/>
  <c r="G787" i="4" s="1"/>
  <c r="I787" i="4" s="1"/>
  <c r="M787" i="4" s="1"/>
  <c r="P787" i="4" s="1"/>
  <c r="T787" i="4"/>
  <c r="S787" i="4" s="1"/>
  <c r="U787" i="4" s="1"/>
  <c r="E61" i="4"/>
  <c r="G61" i="4" s="1"/>
  <c r="I61" i="4" s="1"/>
  <c r="M61" i="4" s="1"/>
  <c r="P61" i="4" s="1"/>
  <c r="T61" i="4"/>
  <c r="S61" i="4" s="1"/>
  <c r="U61" i="4" s="1"/>
  <c r="E1836" i="4"/>
  <c r="T1836" i="4"/>
  <c r="S1836" i="4" s="1"/>
  <c r="U1836" i="4" s="1"/>
  <c r="E785" i="4"/>
  <c r="G785" i="4" s="1"/>
  <c r="I785" i="4" s="1"/>
  <c r="M785" i="4" s="1"/>
  <c r="P785" i="4" s="1"/>
  <c r="T785" i="4"/>
  <c r="S785" i="4" s="1"/>
  <c r="U785" i="4" s="1"/>
  <c r="E471" i="4"/>
  <c r="G471" i="4" s="1"/>
  <c r="I471" i="4" s="1"/>
  <c r="M471" i="4" s="1"/>
  <c r="P471" i="4" s="1"/>
  <c r="T471" i="4"/>
  <c r="S471" i="4" s="1"/>
  <c r="U471" i="4" s="1"/>
  <c r="E1422" i="4"/>
  <c r="G1422" i="4" s="1"/>
  <c r="I1422" i="4" s="1"/>
  <c r="M1422" i="4" s="1"/>
  <c r="P1422" i="4" s="1"/>
  <c r="T1422" i="4"/>
  <c r="S1422" i="4" s="1"/>
  <c r="U1422" i="4" s="1"/>
  <c r="E1239" i="4"/>
  <c r="G1239" i="4" s="1"/>
  <c r="I1239" i="4" s="1"/>
  <c r="M1239" i="4" s="1"/>
  <c r="P1239" i="4" s="1"/>
  <c r="T1239" i="4"/>
  <c r="S1239" i="4" s="1"/>
  <c r="U1239" i="4" s="1"/>
  <c r="E1053" i="4"/>
  <c r="G1053" i="4" s="1"/>
  <c r="I1053" i="4" s="1"/>
  <c r="M1053" i="4" s="1"/>
  <c r="P1053" i="4" s="1"/>
  <c r="T1053" i="4"/>
  <c r="S1053" i="4" s="1"/>
  <c r="U1053" i="4" s="1"/>
  <c r="E1326" i="4"/>
  <c r="G1326" i="4" s="1"/>
  <c r="I1326" i="4" s="1"/>
  <c r="M1326" i="4" s="1"/>
  <c r="P1326" i="4" s="1"/>
  <c r="T1326" i="4"/>
  <c r="S1326" i="4" s="1"/>
  <c r="U1326" i="4" s="1"/>
  <c r="E166" i="4"/>
  <c r="G166" i="4" s="1"/>
  <c r="I166" i="4" s="1"/>
  <c r="M166" i="4" s="1"/>
  <c r="P166" i="4" s="1"/>
  <c r="T166" i="4"/>
  <c r="S166" i="4" s="1"/>
  <c r="U166" i="4" s="1"/>
  <c r="E45" i="4"/>
  <c r="G45" i="4" s="1"/>
  <c r="I45" i="4" s="1"/>
  <c r="M45" i="4" s="1"/>
  <c r="P45" i="4" s="1"/>
  <c r="T45" i="4"/>
  <c r="S45" i="4" s="1"/>
  <c r="U45" i="4" s="1"/>
  <c r="E190" i="4"/>
  <c r="T190" i="4"/>
  <c r="S190" i="4" s="1"/>
  <c r="U190" i="4" s="1"/>
  <c r="E917" i="4"/>
  <c r="G917" i="4" s="1"/>
  <c r="I917" i="4" s="1"/>
  <c r="M917" i="4" s="1"/>
  <c r="P917" i="4" s="1"/>
  <c r="T917" i="4"/>
  <c r="S917" i="4" s="1"/>
  <c r="U917" i="4" s="1"/>
  <c r="E242" i="4"/>
  <c r="G242" i="4" s="1"/>
  <c r="I242" i="4" s="1"/>
  <c r="M242" i="4" s="1"/>
  <c r="P242" i="4" s="1"/>
  <c r="T242" i="4"/>
  <c r="S242" i="4" s="1"/>
  <c r="U242" i="4" s="1"/>
  <c r="E1182" i="4"/>
  <c r="G1182" i="4" s="1"/>
  <c r="I1182" i="4" s="1"/>
  <c r="M1182" i="4" s="1"/>
  <c r="P1182" i="4" s="1"/>
  <c r="T1182" i="4"/>
  <c r="S1182" i="4" s="1"/>
  <c r="U1182" i="4" s="1"/>
  <c r="E121" i="4"/>
  <c r="G121" i="4" s="1"/>
  <c r="I121" i="4" s="1"/>
  <c r="M121" i="4" s="1"/>
  <c r="P121" i="4" s="1"/>
  <c r="T121" i="4"/>
  <c r="S121" i="4" s="1"/>
  <c r="U121" i="4" s="1"/>
  <c r="E178" i="4"/>
  <c r="G178" i="4" s="1"/>
  <c r="I178" i="4" s="1"/>
  <c r="M178" i="4" s="1"/>
  <c r="P178" i="4" s="1"/>
  <c r="T178" i="4"/>
  <c r="S178" i="4" s="1"/>
  <c r="U178" i="4" s="1"/>
  <c r="E725" i="4"/>
  <c r="G725" i="4" s="1"/>
  <c r="I725" i="4" s="1"/>
  <c r="M725" i="4" s="1"/>
  <c r="P725" i="4" s="1"/>
  <c r="T725" i="4"/>
  <c r="S725" i="4" s="1"/>
  <c r="U725" i="4" s="1"/>
  <c r="E1656" i="4"/>
  <c r="G1656" i="4" s="1"/>
  <c r="I1656" i="4" s="1"/>
  <c r="M1656" i="4" s="1"/>
  <c r="P1656" i="4" s="1"/>
  <c r="T1656" i="4"/>
  <c r="S1656" i="4" s="1"/>
  <c r="U1656" i="4" s="1"/>
  <c r="E1962" i="4"/>
  <c r="G1962" i="4" s="1"/>
  <c r="I1962" i="4" s="1"/>
  <c r="M1962" i="4" s="1"/>
  <c r="P1962" i="4" s="1"/>
  <c r="T1962" i="4"/>
  <c r="S1962" i="4" s="1"/>
  <c r="U1962" i="4" s="1"/>
  <c r="E132" i="4"/>
  <c r="T132" i="4"/>
  <c r="S132" i="4" s="1"/>
  <c r="U132" i="4" s="1"/>
  <c r="E1389" i="4"/>
  <c r="G1389" i="4" s="1"/>
  <c r="I1389" i="4" s="1"/>
  <c r="M1389" i="4" s="1"/>
  <c r="P1389" i="4" s="1"/>
  <c r="T1389" i="4"/>
  <c r="S1389" i="4" s="1"/>
  <c r="U1389" i="4" s="1"/>
  <c r="E188" i="4"/>
  <c r="G188" i="4" s="1"/>
  <c r="I188" i="4" s="1"/>
  <c r="M188" i="4" s="1"/>
  <c r="P188" i="4" s="1"/>
  <c r="T188" i="4"/>
  <c r="S188" i="4" s="1"/>
  <c r="U188" i="4" s="1"/>
  <c r="E213" i="4"/>
  <c r="G213" i="4" s="1"/>
  <c r="I213" i="4" s="1"/>
  <c r="M213" i="4" s="1"/>
  <c r="P213" i="4" s="1"/>
  <c r="T213" i="4"/>
  <c r="S213" i="4" s="1"/>
  <c r="U213" i="4" s="1"/>
  <c r="E87" i="4"/>
  <c r="G87" i="4" s="1"/>
  <c r="I87" i="4" s="1"/>
  <c r="M87" i="4" s="1"/>
  <c r="P87" i="4" s="1"/>
  <c r="T87" i="4"/>
  <c r="S87" i="4" s="1"/>
  <c r="U87" i="4" s="1"/>
  <c r="E545" i="4"/>
  <c r="G545" i="4" s="1"/>
  <c r="I545" i="4" s="1"/>
  <c r="M545" i="4" s="1"/>
  <c r="P545" i="4" s="1"/>
  <c r="T545" i="4"/>
  <c r="S545" i="4" s="1"/>
  <c r="U545" i="4" s="1"/>
  <c r="E1755" i="4"/>
  <c r="G1755" i="4" s="1"/>
  <c r="I1755" i="4" s="1"/>
  <c r="M1755" i="4" s="1"/>
  <c r="P1755" i="4" s="1"/>
  <c r="T1755" i="4"/>
  <c r="S1755" i="4" s="1"/>
  <c r="U1755" i="4" s="1"/>
  <c r="E1795" i="4"/>
  <c r="G1795" i="4" s="1"/>
  <c r="I1795" i="4" s="1"/>
  <c r="M1795" i="4" s="1"/>
  <c r="P1795" i="4" s="1"/>
  <c r="T1795" i="4"/>
  <c r="S1795" i="4" s="1"/>
  <c r="U1795" i="4" s="1"/>
  <c r="E1930" i="4"/>
  <c r="G1930" i="4" s="1"/>
  <c r="I1930" i="4" s="1"/>
  <c r="M1930" i="4" s="1"/>
  <c r="P1930" i="4" s="1"/>
  <c r="T1930" i="4"/>
  <c r="S1930" i="4" s="1"/>
  <c r="U1930" i="4" s="1"/>
  <c r="E479" i="4"/>
  <c r="G479" i="4" s="1"/>
  <c r="I479" i="4" s="1"/>
  <c r="M479" i="4" s="1"/>
  <c r="P479" i="4" s="1"/>
  <c r="T479" i="4"/>
  <c r="S479" i="4" s="1"/>
  <c r="U479" i="4" s="1"/>
  <c r="E1433" i="4"/>
  <c r="G1433" i="4" s="1"/>
  <c r="I1433" i="4" s="1"/>
  <c r="M1433" i="4" s="1"/>
  <c r="P1433" i="4" s="1"/>
  <c r="T1433" i="4"/>
  <c r="S1433" i="4" s="1"/>
  <c r="U1433" i="4" s="1"/>
  <c r="E513" i="4"/>
  <c r="G513" i="4" s="1"/>
  <c r="I513" i="4" s="1"/>
  <c r="M513" i="4" s="1"/>
  <c r="P513" i="4" s="1"/>
  <c r="T513" i="4"/>
  <c r="S513" i="4" s="1"/>
  <c r="U513" i="4" s="1"/>
  <c r="E321" i="4"/>
  <c r="G321" i="4" s="1"/>
  <c r="I321" i="4" s="1"/>
  <c r="M321" i="4" s="1"/>
  <c r="P321" i="4" s="1"/>
  <c r="T321" i="4"/>
  <c r="S321" i="4" s="1"/>
  <c r="U321" i="4" s="1"/>
  <c r="E856" i="4"/>
  <c r="G856" i="4" s="1"/>
  <c r="I856" i="4" s="1"/>
  <c r="M856" i="4" s="1"/>
  <c r="P856" i="4" s="1"/>
  <c r="T856" i="4"/>
  <c r="S856" i="4" s="1"/>
  <c r="U856" i="4" s="1"/>
  <c r="E441" i="4"/>
  <c r="G441" i="4" s="1"/>
  <c r="I441" i="4" s="1"/>
  <c r="M441" i="4" s="1"/>
  <c r="P441" i="4" s="1"/>
  <c r="T441" i="4"/>
  <c r="S441" i="4" s="1"/>
  <c r="U441" i="4" s="1"/>
  <c r="E536" i="4"/>
  <c r="G536" i="4" s="1"/>
  <c r="I536" i="4" s="1"/>
  <c r="M536" i="4" s="1"/>
  <c r="P536" i="4" s="1"/>
  <c r="T536" i="4"/>
  <c r="S536" i="4" s="1"/>
  <c r="U536" i="4" s="1"/>
  <c r="E1291" i="4"/>
  <c r="G1291" i="4" s="1"/>
  <c r="I1291" i="4" s="1"/>
  <c r="M1291" i="4" s="1"/>
  <c r="P1291" i="4" s="1"/>
  <c r="T1291" i="4"/>
  <c r="S1291" i="4" s="1"/>
  <c r="U1291" i="4" s="1"/>
  <c r="E771" i="4"/>
  <c r="G771" i="4" s="1"/>
  <c r="I771" i="4" s="1"/>
  <c r="M771" i="4" s="1"/>
  <c r="P771" i="4" s="1"/>
  <c r="T771" i="4"/>
  <c r="S771" i="4" s="1"/>
  <c r="U771" i="4" s="1"/>
  <c r="E258" i="4"/>
  <c r="G258" i="4" s="1"/>
  <c r="I258" i="4" s="1"/>
  <c r="M258" i="4" s="1"/>
  <c r="P258" i="4" s="1"/>
  <c r="T258" i="4"/>
  <c r="S258" i="4" s="1"/>
  <c r="U258" i="4" s="1"/>
  <c r="E997" i="4"/>
  <c r="G997" i="4" s="1"/>
  <c r="I997" i="4" s="1"/>
  <c r="M997" i="4" s="1"/>
  <c r="P997" i="4" s="1"/>
  <c r="T997" i="4"/>
  <c r="S997" i="4" s="1"/>
  <c r="U997" i="4" s="1"/>
  <c r="E1963" i="4"/>
  <c r="G1963" i="4" s="1"/>
  <c r="I1963" i="4" s="1"/>
  <c r="M1963" i="4" s="1"/>
  <c r="P1963" i="4" s="1"/>
  <c r="T1963" i="4"/>
  <c r="S1963" i="4" s="1"/>
  <c r="U1963" i="4" s="1"/>
  <c r="E16" i="4"/>
  <c r="G16" i="4" s="1"/>
  <c r="I16" i="4" s="1"/>
  <c r="M16" i="4" s="1"/>
  <c r="P16" i="4" s="1"/>
  <c r="T16" i="4"/>
  <c r="S16" i="4" s="1"/>
  <c r="U16" i="4" s="1"/>
  <c r="E255" i="4"/>
  <c r="G255" i="4" s="1"/>
  <c r="I255" i="4" s="1"/>
  <c r="M255" i="4" s="1"/>
  <c r="P255" i="4" s="1"/>
  <c r="T255" i="4"/>
  <c r="S255" i="4" s="1"/>
  <c r="U255" i="4" s="1"/>
  <c r="E281" i="4"/>
  <c r="G281" i="4" s="1"/>
  <c r="I281" i="4" s="1"/>
  <c r="M281" i="4" s="1"/>
  <c r="P281" i="4" s="1"/>
  <c r="T281" i="4"/>
  <c r="S281" i="4" s="1"/>
  <c r="U281" i="4" s="1"/>
  <c r="E636" i="4"/>
  <c r="G636" i="4" s="1"/>
  <c r="I636" i="4" s="1"/>
  <c r="M636" i="4" s="1"/>
  <c r="P636" i="4" s="1"/>
  <c r="T636" i="4"/>
  <c r="S636" i="4" s="1"/>
  <c r="U636" i="4" s="1"/>
  <c r="E938" i="4"/>
  <c r="G938" i="4" s="1"/>
  <c r="I938" i="4" s="1"/>
  <c r="M938" i="4" s="1"/>
  <c r="P938" i="4" s="1"/>
  <c r="T938" i="4"/>
  <c r="S938" i="4" s="1"/>
  <c r="U938" i="4" s="1"/>
  <c r="E1404" i="4"/>
  <c r="G1404" i="4" s="1"/>
  <c r="I1404" i="4" s="1"/>
  <c r="M1404" i="4" s="1"/>
  <c r="P1404" i="4" s="1"/>
  <c r="T1404" i="4"/>
  <c r="S1404" i="4" s="1"/>
  <c r="U1404" i="4" s="1"/>
  <c r="E1086" i="4"/>
  <c r="G1086" i="4" s="1"/>
  <c r="I1086" i="4" s="1"/>
  <c r="M1086" i="4" s="1"/>
  <c r="P1086" i="4" s="1"/>
  <c r="T1086" i="4"/>
  <c r="S1086" i="4" s="1"/>
  <c r="U1086" i="4" s="1"/>
  <c r="E207" i="4"/>
  <c r="G207" i="4" s="1"/>
  <c r="I207" i="4" s="1"/>
  <c r="M207" i="4" s="1"/>
  <c r="P207" i="4" s="1"/>
  <c r="T207" i="4"/>
  <c r="S207" i="4" s="1"/>
  <c r="U207" i="4" s="1"/>
  <c r="E485" i="4"/>
  <c r="G485" i="4" s="1"/>
  <c r="I485" i="4" s="1"/>
  <c r="M485" i="4" s="1"/>
  <c r="P485" i="4" s="1"/>
  <c r="T485" i="4"/>
  <c r="S485" i="4" s="1"/>
  <c r="U485" i="4" s="1"/>
  <c r="E1321" i="4"/>
  <c r="G1321" i="4" s="1"/>
  <c r="I1321" i="4" s="1"/>
  <c r="M1321" i="4" s="1"/>
  <c r="P1321" i="4" s="1"/>
  <c r="T1321" i="4"/>
  <c r="S1321" i="4" s="1"/>
  <c r="U1321" i="4" s="1"/>
  <c r="E316" i="4"/>
  <c r="G316" i="4" s="1"/>
  <c r="I316" i="4" s="1"/>
  <c r="M316" i="4" s="1"/>
  <c r="P316" i="4" s="1"/>
  <c r="T316" i="4"/>
  <c r="S316" i="4" s="1"/>
  <c r="U316" i="4" s="1"/>
  <c r="E1880" i="4"/>
  <c r="G1880" i="4" s="1"/>
  <c r="I1880" i="4" s="1"/>
  <c r="M1880" i="4" s="1"/>
  <c r="P1880" i="4" s="1"/>
  <c r="T1880" i="4"/>
  <c r="S1880" i="4" s="1"/>
  <c r="U1880" i="4" s="1"/>
  <c r="E444" i="4"/>
  <c r="G444" i="4" s="1"/>
  <c r="I444" i="4" s="1"/>
  <c r="M444" i="4" s="1"/>
  <c r="P444" i="4" s="1"/>
  <c r="T444" i="4"/>
  <c r="S444" i="4" s="1"/>
  <c r="U444" i="4" s="1"/>
  <c r="E618" i="4"/>
  <c r="G618" i="4" s="1"/>
  <c r="I618" i="4" s="1"/>
  <c r="M618" i="4" s="1"/>
  <c r="P618" i="4" s="1"/>
  <c r="T618" i="4"/>
  <c r="S618" i="4" s="1"/>
  <c r="U618" i="4" s="1"/>
  <c r="E865" i="4"/>
  <c r="T865" i="4"/>
  <c r="S865" i="4" s="1"/>
  <c r="U865" i="4" s="1"/>
  <c r="E379" i="4"/>
  <c r="G379" i="4" s="1"/>
  <c r="I379" i="4" s="1"/>
  <c r="M379" i="4" s="1"/>
  <c r="P379" i="4" s="1"/>
  <c r="T379" i="4"/>
  <c r="S379" i="4" s="1"/>
  <c r="U379" i="4" s="1"/>
  <c r="E1025" i="4"/>
  <c r="G1025" i="4" s="1"/>
  <c r="I1025" i="4" s="1"/>
  <c r="M1025" i="4" s="1"/>
  <c r="P1025" i="4" s="1"/>
  <c r="T1025" i="4"/>
  <c r="S1025" i="4" s="1"/>
  <c r="U1025" i="4" s="1"/>
  <c r="E1259" i="4"/>
  <c r="G1259" i="4" s="1"/>
  <c r="I1259" i="4" s="1"/>
  <c r="M1259" i="4" s="1"/>
  <c r="P1259" i="4" s="1"/>
  <c r="T1259" i="4"/>
  <c r="S1259" i="4" s="1"/>
  <c r="U1259" i="4" s="1"/>
  <c r="E1441" i="4"/>
  <c r="G1441" i="4" s="1"/>
  <c r="I1441" i="4" s="1"/>
  <c r="M1441" i="4" s="1"/>
  <c r="P1441" i="4" s="1"/>
  <c r="T1441" i="4"/>
  <c r="S1441" i="4" s="1"/>
  <c r="U1441" i="4" s="1"/>
  <c r="E1208" i="4"/>
  <c r="G1208" i="4" s="1"/>
  <c r="I1208" i="4" s="1"/>
  <c r="M1208" i="4" s="1"/>
  <c r="P1208" i="4" s="1"/>
  <c r="T1208" i="4"/>
  <c r="S1208" i="4" s="1"/>
  <c r="U1208" i="4" s="1"/>
  <c r="E1682" i="4"/>
  <c r="G1682" i="4" s="1"/>
  <c r="I1682" i="4" s="1"/>
  <c r="M1682" i="4" s="1"/>
  <c r="P1682" i="4" s="1"/>
  <c r="T1682" i="4"/>
  <c r="S1682" i="4" s="1"/>
  <c r="U1682" i="4" s="1"/>
  <c r="E1857" i="4"/>
  <c r="G1857" i="4" s="1"/>
  <c r="I1857" i="4" s="1"/>
  <c r="M1857" i="4" s="1"/>
  <c r="P1857" i="4" s="1"/>
  <c r="T1857" i="4"/>
  <c r="S1857" i="4" s="1"/>
  <c r="U1857" i="4" s="1"/>
  <c r="E112" i="4"/>
  <c r="G112" i="4" s="1"/>
  <c r="I112" i="4" s="1"/>
  <c r="M112" i="4" s="1"/>
  <c r="P112" i="4" s="1"/>
  <c r="T112" i="4"/>
  <c r="S112" i="4" s="1"/>
  <c r="U112" i="4" s="1"/>
  <c r="E1458" i="4"/>
  <c r="G1458" i="4" s="1"/>
  <c r="I1458" i="4" s="1"/>
  <c r="M1458" i="4" s="1"/>
  <c r="P1458" i="4" s="1"/>
  <c r="T1458" i="4"/>
  <c r="S1458" i="4" s="1"/>
  <c r="U1458" i="4" s="1"/>
  <c r="E1188" i="4"/>
  <c r="G1188" i="4" s="1"/>
  <c r="I1188" i="4" s="1"/>
  <c r="M1188" i="4" s="1"/>
  <c r="P1188" i="4" s="1"/>
  <c r="T1188" i="4"/>
  <c r="S1188" i="4" s="1"/>
  <c r="U1188" i="4" s="1"/>
  <c r="E318" i="4"/>
  <c r="G318" i="4" s="1"/>
  <c r="I318" i="4" s="1"/>
  <c r="M318" i="4" s="1"/>
  <c r="P318" i="4" s="1"/>
  <c r="T318" i="4"/>
  <c r="S318" i="4" s="1"/>
  <c r="U318" i="4" s="1"/>
  <c r="E1678" i="4"/>
  <c r="G1678" i="4" s="1"/>
  <c r="I1678" i="4" s="1"/>
  <c r="M1678" i="4" s="1"/>
  <c r="P1678" i="4" s="1"/>
  <c r="T1678" i="4"/>
  <c r="S1678" i="4" s="1"/>
  <c r="U1678" i="4" s="1"/>
  <c r="E142" i="4"/>
  <c r="G142" i="4" s="1"/>
  <c r="I142" i="4" s="1"/>
  <c r="M142" i="4" s="1"/>
  <c r="P142" i="4" s="1"/>
  <c r="T142" i="4"/>
  <c r="S142" i="4" s="1"/>
  <c r="U142" i="4" s="1"/>
  <c r="E1423" i="4"/>
  <c r="G1423" i="4" s="1"/>
  <c r="I1423" i="4" s="1"/>
  <c r="M1423" i="4" s="1"/>
  <c r="P1423" i="4" s="1"/>
  <c r="T1423" i="4"/>
  <c r="S1423" i="4" s="1"/>
  <c r="U1423" i="4" s="1"/>
  <c r="E1632" i="4"/>
  <c r="T1632" i="4"/>
  <c r="S1632" i="4" s="1"/>
  <c r="U1632" i="4" s="1"/>
  <c r="E254" i="4"/>
  <c r="G254" i="4" s="1"/>
  <c r="I254" i="4" s="1"/>
  <c r="M254" i="4" s="1"/>
  <c r="P254" i="4" s="1"/>
  <c r="T254" i="4"/>
  <c r="S254" i="4" s="1"/>
  <c r="U254" i="4" s="1"/>
  <c r="E282" i="4"/>
  <c r="G282" i="4" s="1"/>
  <c r="I282" i="4" s="1"/>
  <c r="M282" i="4" s="1"/>
  <c r="P282" i="4" s="1"/>
  <c r="T282" i="4"/>
  <c r="S282" i="4" s="1"/>
  <c r="U282" i="4" s="1"/>
  <c r="E150" i="4"/>
  <c r="T150" i="4"/>
  <c r="S150" i="4" s="1"/>
  <c r="U150" i="4" s="1"/>
  <c r="E594" i="4"/>
  <c r="G594" i="4" s="1"/>
  <c r="I594" i="4" s="1"/>
  <c r="M594" i="4" s="1"/>
  <c r="P594" i="4" s="1"/>
  <c r="T594" i="4"/>
  <c r="S594" i="4" s="1"/>
  <c r="U594" i="4" s="1"/>
  <c r="E569" i="4"/>
  <c r="G569" i="4" s="1"/>
  <c r="I569" i="4" s="1"/>
  <c r="M569" i="4" s="1"/>
  <c r="P569" i="4" s="1"/>
  <c r="T569" i="4"/>
  <c r="S569" i="4" s="1"/>
  <c r="U569" i="4" s="1"/>
  <c r="E313" i="4"/>
  <c r="T313" i="4"/>
  <c r="S313" i="4" s="1"/>
  <c r="U313" i="4" s="1"/>
  <c r="E560" i="4"/>
  <c r="G560" i="4" s="1"/>
  <c r="I560" i="4" s="1"/>
  <c r="M560" i="4" s="1"/>
  <c r="P560" i="4" s="1"/>
  <c r="T560" i="4"/>
  <c r="S560" i="4" s="1"/>
  <c r="U560" i="4" s="1"/>
  <c r="E429" i="4"/>
  <c r="G429" i="4" s="1"/>
  <c r="I429" i="4" s="1"/>
  <c r="M429" i="4" s="1"/>
  <c r="P429" i="4" s="1"/>
  <c r="T429" i="4"/>
  <c r="S429" i="4" s="1"/>
  <c r="U429" i="4" s="1"/>
  <c r="E1030" i="4"/>
  <c r="T1030" i="4"/>
  <c r="S1030" i="4" s="1"/>
  <c r="U1030" i="4" s="1"/>
  <c r="E844" i="4"/>
  <c r="G844" i="4" s="1"/>
  <c r="I844" i="4" s="1"/>
  <c r="M844" i="4" s="1"/>
  <c r="P844" i="4" s="1"/>
  <c r="T844" i="4"/>
  <c r="S844" i="4" s="1"/>
  <c r="U844" i="4" s="1"/>
  <c r="E1503" i="4"/>
  <c r="G1503" i="4" s="1"/>
  <c r="I1503" i="4" s="1"/>
  <c r="M1503" i="4" s="1"/>
  <c r="P1503" i="4" s="1"/>
  <c r="T1503" i="4"/>
  <c r="S1503" i="4" s="1"/>
  <c r="U1503" i="4" s="1"/>
  <c r="E224" i="4"/>
  <c r="G224" i="4" s="1"/>
  <c r="I224" i="4" s="1"/>
  <c r="M224" i="4" s="1"/>
  <c r="P224" i="4" s="1"/>
  <c r="T224" i="4"/>
  <c r="S224" i="4" s="1"/>
  <c r="U224" i="4" s="1"/>
  <c r="E553" i="4"/>
  <c r="G553" i="4" s="1"/>
  <c r="I553" i="4" s="1"/>
  <c r="M553" i="4" s="1"/>
  <c r="P553" i="4" s="1"/>
  <c r="T553" i="4"/>
  <c r="S553" i="4" s="1"/>
  <c r="U553" i="4" s="1"/>
  <c r="E860" i="4"/>
  <c r="G860" i="4" s="1"/>
  <c r="I860" i="4" s="1"/>
  <c r="M860" i="4" s="1"/>
  <c r="P860" i="4" s="1"/>
  <c r="T860" i="4"/>
  <c r="S860" i="4" s="1"/>
  <c r="U860" i="4" s="1"/>
  <c r="E805" i="4"/>
  <c r="G805" i="4" s="1"/>
  <c r="I805" i="4" s="1"/>
  <c r="M805" i="4" s="1"/>
  <c r="P805" i="4" s="1"/>
  <c r="T805" i="4"/>
  <c r="S805" i="4" s="1"/>
  <c r="U805" i="4" s="1"/>
  <c r="E1024" i="4"/>
  <c r="G1024" i="4" s="1"/>
  <c r="I1024" i="4" s="1"/>
  <c r="M1024" i="4" s="1"/>
  <c r="P1024" i="4" s="1"/>
  <c r="T1024" i="4"/>
  <c r="S1024" i="4" s="1"/>
  <c r="U1024" i="4" s="1"/>
  <c r="E643" i="4"/>
  <c r="G643" i="4" s="1"/>
  <c r="I643" i="4" s="1"/>
  <c r="M643" i="4" s="1"/>
  <c r="P643" i="4" s="1"/>
  <c r="T643" i="4"/>
  <c r="S643" i="4" s="1"/>
  <c r="U643" i="4" s="1"/>
  <c r="E156" i="4"/>
  <c r="G156" i="4" s="1"/>
  <c r="I156" i="4" s="1"/>
  <c r="M156" i="4" s="1"/>
  <c r="P156" i="4" s="1"/>
  <c r="T156" i="4"/>
  <c r="S156" i="4" s="1"/>
  <c r="U156" i="4" s="1"/>
  <c r="E1858" i="4"/>
  <c r="G1858" i="4" s="1"/>
  <c r="I1858" i="4" s="1"/>
  <c r="M1858" i="4" s="1"/>
  <c r="P1858" i="4" s="1"/>
  <c r="T1858" i="4"/>
  <c r="S1858" i="4" s="1"/>
  <c r="U1858" i="4" s="1"/>
  <c r="E327" i="4"/>
  <c r="G327" i="4" s="1"/>
  <c r="I327" i="4" s="1"/>
  <c r="M327" i="4" s="1"/>
  <c r="P327" i="4" s="1"/>
  <c r="T327" i="4"/>
  <c r="S327" i="4" s="1"/>
  <c r="U327" i="4" s="1"/>
  <c r="E1219" i="4"/>
  <c r="G1219" i="4" s="1"/>
  <c r="I1219" i="4" s="1"/>
  <c r="M1219" i="4" s="1"/>
  <c r="P1219" i="4" s="1"/>
  <c r="T1219" i="4"/>
  <c r="S1219" i="4" s="1"/>
  <c r="U1219" i="4" s="1"/>
  <c r="E1486" i="4"/>
  <c r="G1486" i="4" s="1"/>
  <c r="I1486" i="4" s="1"/>
  <c r="M1486" i="4" s="1"/>
  <c r="P1486" i="4" s="1"/>
  <c r="T1486" i="4"/>
  <c r="S1486" i="4" s="1"/>
  <c r="U1486" i="4" s="1"/>
  <c r="E1853" i="4"/>
  <c r="G1853" i="4" s="1"/>
  <c r="I1853" i="4" s="1"/>
  <c r="M1853" i="4" s="1"/>
  <c r="P1853" i="4" s="1"/>
  <c r="T1853" i="4"/>
  <c r="S1853" i="4" s="1"/>
  <c r="U1853" i="4" s="1"/>
  <c r="E1324" i="4"/>
  <c r="G1324" i="4" s="1"/>
  <c r="I1324" i="4" s="1"/>
  <c r="M1324" i="4" s="1"/>
  <c r="P1324" i="4" s="1"/>
  <c r="T1324" i="4"/>
  <c r="S1324" i="4" s="1"/>
  <c r="U1324" i="4" s="1"/>
  <c r="E1543" i="4"/>
  <c r="G1543" i="4" s="1"/>
  <c r="I1543" i="4" s="1"/>
  <c r="M1543" i="4" s="1"/>
  <c r="P1543" i="4" s="1"/>
  <c r="T1543" i="4"/>
  <c r="S1543" i="4" s="1"/>
  <c r="U1543" i="4" s="1"/>
  <c r="E1885" i="4"/>
  <c r="G1885" i="4" s="1"/>
  <c r="I1885" i="4" s="1"/>
  <c r="M1885" i="4" s="1"/>
  <c r="P1885" i="4" s="1"/>
  <c r="T1885" i="4"/>
  <c r="S1885" i="4" s="1"/>
  <c r="U1885" i="4" s="1"/>
  <c r="E1759" i="4"/>
  <c r="T1759" i="4"/>
  <c r="S1759" i="4" s="1"/>
  <c r="U1759" i="4" s="1"/>
  <c r="E1289" i="4"/>
  <c r="G1289" i="4" s="1"/>
  <c r="I1289" i="4" s="1"/>
  <c r="M1289" i="4" s="1"/>
  <c r="P1289" i="4" s="1"/>
  <c r="T1289" i="4"/>
  <c r="S1289" i="4" s="1"/>
  <c r="U1289" i="4" s="1"/>
  <c r="E1029" i="4"/>
  <c r="G1029" i="4" s="1"/>
  <c r="I1029" i="4" s="1"/>
  <c r="M1029" i="4" s="1"/>
  <c r="P1029" i="4" s="1"/>
  <c r="T1029" i="4"/>
  <c r="S1029" i="4" s="1"/>
  <c r="U1029" i="4" s="1"/>
  <c r="E1612" i="4"/>
  <c r="G1612" i="4" s="1"/>
  <c r="I1612" i="4" s="1"/>
  <c r="M1612" i="4" s="1"/>
  <c r="P1612" i="4" s="1"/>
  <c r="T1612" i="4"/>
  <c r="S1612" i="4" s="1"/>
  <c r="U1612" i="4" s="1"/>
  <c r="E1058" i="4"/>
  <c r="G1058" i="4" s="1"/>
  <c r="I1058" i="4" s="1"/>
  <c r="M1058" i="4" s="1"/>
  <c r="P1058" i="4" s="1"/>
  <c r="T1058" i="4"/>
  <c r="S1058" i="4" s="1"/>
  <c r="U1058" i="4" s="1"/>
  <c r="E1806" i="4"/>
  <c r="G1806" i="4" s="1"/>
  <c r="I1806" i="4" s="1"/>
  <c r="M1806" i="4" s="1"/>
  <c r="P1806" i="4" s="1"/>
  <c r="T1806" i="4"/>
  <c r="S1806" i="4" s="1"/>
  <c r="U1806" i="4" s="1"/>
  <c r="E1054" i="4"/>
  <c r="G1054" i="4" s="1"/>
  <c r="I1054" i="4" s="1"/>
  <c r="M1054" i="4" s="1"/>
  <c r="P1054" i="4" s="1"/>
  <c r="T1054" i="4"/>
  <c r="S1054" i="4" s="1"/>
  <c r="U1054" i="4" s="1"/>
  <c r="E95" i="4"/>
  <c r="G95" i="4" s="1"/>
  <c r="I95" i="4" s="1"/>
  <c r="M95" i="4" s="1"/>
  <c r="P95" i="4" s="1"/>
  <c r="T95" i="4"/>
  <c r="S95" i="4" s="1"/>
  <c r="U95" i="4" s="1"/>
  <c r="E238" i="4"/>
  <c r="G238" i="4" s="1"/>
  <c r="I238" i="4" s="1"/>
  <c r="M238" i="4" s="1"/>
  <c r="P238" i="4" s="1"/>
  <c r="T238" i="4"/>
  <c r="S238" i="4" s="1"/>
  <c r="U238" i="4" s="1"/>
  <c r="E436" i="4"/>
  <c r="T436" i="4"/>
  <c r="S436" i="4" s="1"/>
  <c r="U436" i="4" s="1"/>
  <c r="E509" i="4"/>
  <c r="G509" i="4" s="1"/>
  <c r="I509" i="4" s="1"/>
  <c r="M509" i="4" s="1"/>
  <c r="P509" i="4" s="1"/>
  <c r="T509" i="4"/>
  <c r="S509" i="4" s="1"/>
  <c r="U509" i="4" s="1"/>
  <c r="E1022" i="4"/>
  <c r="G1022" i="4" s="1"/>
  <c r="I1022" i="4" s="1"/>
  <c r="M1022" i="4" s="1"/>
  <c r="P1022" i="4" s="1"/>
  <c r="T1022" i="4"/>
  <c r="S1022" i="4" s="1"/>
  <c r="U1022" i="4" s="1"/>
  <c r="E231" i="4"/>
  <c r="T231" i="4"/>
  <c r="S231" i="4" s="1"/>
  <c r="U231" i="4" s="1"/>
  <c r="E140" i="4"/>
  <c r="G140" i="4" s="1"/>
  <c r="I140" i="4" s="1"/>
  <c r="M140" i="4" s="1"/>
  <c r="P140" i="4" s="1"/>
  <c r="T140" i="4"/>
  <c r="S140" i="4" s="1"/>
  <c r="U140" i="4" s="1"/>
  <c r="E565" i="4"/>
  <c r="G565" i="4" s="1"/>
  <c r="I565" i="4" s="1"/>
  <c r="M565" i="4" s="1"/>
  <c r="P565" i="4" s="1"/>
  <c r="T565" i="4"/>
  <c r="S565" i="4" s="1"/>
  <c r="U565" i="4" s="1"/>
  <c r="E1099" i="4"/>
  <c r="G1099" i="4" s="1"/>
  <c r="I1099" i="4" s="1"/>
  <c r="M1099" i="4" s="1"/>
  <c r="P1099" i="4" s="1"/>
  <c r="T1099" i="4"/>
  <c r="S1099" i="4" s="1"/>
  <c r="U1099" i="4" s="1"/>
  <c r="E319" i="4"/>
  <c r="G319" i="4" s="1"/>
  <c r="I319" i="4" s="1"/>
  <c r="M319" i="4" s="1"/>
  <c r="P319" i="4" s="1"/>
  <c r="T319" i="4"/>
  <c r="S319" i="4" s="1"/>
  <c r="U319" i="4" s="1"/>
  <c r="E581" i="4"/>
  <c r="G581" i="4" s="1"/>
  <c r="I581" i="4" s="1"/>
  <c r="M581" i="4" s="1"/>
  <c r="P581" i="4" s="1"/>
  <c r="T581" i="4"/>
  <c r="S581" i="4" s="1"/>
  <c r="U581" i="4" s="1"/>
  <c r="E613" i="4"/>
  <c r="G613" i="4" s="1"/>
  <c r="I613" i="4" s="1"/>
  <c r="M613" i="4" s="1"/>
  <c r="P613" i="4" s="1"/>
  <c r="T613" i="4"/>
  <c r="S613" i="4" s="1"/>
  <c r="U613" i="4" s="1"/>
  <c r="E393" i="4"/>
  <c r="G393" i="4" s="1"/>
  <c r="I393" i="4" s="1"/>
  <c r="M393" i="4" s="1"/>
  <c r="P393" i="4" s="1"/>
  <c r="T393" i="4"/>
  <c r="S393" i="4" s="1"/>
  <c r="U393" i="4" s="1"/>
  <c r="E526" i="4"/>
  <c r="G526" i="4" s="1"/>
  <c r="I526" i="4" s="1"/>
  <c r="M526" i="4" s="1"/>
  <c r="P526" i="4" s="1"/>
  <c r="T526" i="4"/>
  <c r="S526" i="4" s="1"/>
  <c r="U526" i="4" s="1"/>
  <c r="E1521" i="4"/>
  <c r="G1521" i="4" s="1"/>
  <c r="I1521" i="4" s="1"/>
  <c r="M1521" i="4" s="1"/>
  <c r="P1521" i="4" s="1"/>
  <c r="T1521" i="4"/>
  <c r="S1521" i="4" s="1"/>
  <c r="U1521" i="4" s="1"/>
  <c r="E278" i="4"/>
  <c r="G278" i="4" s="1"/>
  <c r="I278" i="4" s="1"/>
  <c r="M278" i="4" s="1"/>
  <c r="P278" i="4" s="1"/>
  <c r="T278" i="4"/>
  <c r="S278" i="4" s="1"/>
  <c r="U278" i="4" s="1"/>
  <c r="E1522" i="4"/>
  <c r="G1522" i="4" s="1"/>
  <c r="I1522" i="4" s="1"/>
  <c r="M1522" i="4" s="1"/>
  <c r="P1522" i="4" s="1"/>
  <c r="T1522" i="4"/>
  <c r="S1522" i="4" s="1"/>
  <c r="U1522" i="4" s="1"/>
  <c r="E1258" i="4"/>
  <c r="T1258" i="4"/>
  <c r="S1258" i="4" s="1"/>
  <c r="U1258" i="4" s="1"/>
  <c r="E1468" i="4"/>
  <c r="G1468" i="4" s="1"/>
  <c r="I1468" i="4" s="1"/>
  <c r="M1468" i="4" s="1"/>
  <c r="P1468" i="4" s="1"/>
  <c r="T1468" i="4"/>
  <c r="S1468" i="4" s="1"/>
  <c r="U1468" i="4" s="1"/>
  <c r="E380" i="4"/>
  <c r="G380" i="4" s="1"/>
  <c r="I380" i="4" s="1"/>
  <c r="M380" i="4" s="1"/>
  <c r="P380" i="4" s="1"/>
  <c r="T380" i="4"/>
  <c r="S380" i="4" s="1"/>
  <c r="U380" i="4" s="1"/>
  <c r="E1482" i="4"/>
  <c r="G1482" i="4" s="1"/>
  <c r="I1482" i="4" s="1"/>
  <c r="M1482" i="4" s="1"/>
  <c r="P1482" i="4" s="1"/>
  <c r="T1482" i="4"/>
  <c r="S1482" i="4" s="1"/>
  <c r="U1482" i="4" s="1"/>
  <c r="E1605" i="4"/>
  <c r="G1605" i="4" s="1"/>
  <c r="I1605" i="4" s="1"/>
  <c r="M1605" i="4" s="1"/>
  <c r="P1605" i="4" s="1"/>
  <c r="T1605" i="4"/>
  <c r="S1605" i="4" s="1"/>
  <c r="U1605" i="4" s="1"/>
  <c r="E1677" i="4"/>
  <c r="G1677" i="4" s="1"/>
  <c r="I1677" i="4" s="1"/>
  <c r="M1677" i="4" s="1"/>
  <c r="P1677" i="4" s="1"/>
  <c r="T1677" i="4"/>
  <c r="S1677" i="4" s="1"/>
  <c r="U1677" i="4" s="1"/>
  <c r="E1850" i="4"/>
  <c r="T1850" i="4"/>
  <c r="S1850" i="4" s="1"/>
  <c r="U1850" i="4" s="1"/>
  <c r="E1505" i="4"/>
  <c r="G1505" i="4" s="1"/>
  <c r="I1505" i="4" s="1"/>
  <c r="M1505" i="4" s="1"/>
  <c r="P1505" i="4" s="1"/>
  <c r="T1505" i="4"/>
  <c r="S1505" i="4" s="1"/>
  <c r="U1505" i="4" s="1"/>
  <c r="E1989" i="4"/>
  <c r="G1989" i="4" s="1"/>
  <c r="I1989" i="4" s="1"/>
  <c r="M1989" i="4" s="1"/>
  <c r="P1989" i="4" s="1"/>
  <c r="T1989" i="4"/>
  <c r="S1989" i="4" s="1"/>
  <c r="U1989" i="4" s="1"/>
  <c r="E1960" i="4"/>
  <c r="T1960" i="4"/>
  <c r="S1960" i="4" s="1"/>
  <c r="U1960" i="4" s="1"/>
  <c r="E742" i="4"/>
  <c r="G742" i="4" s="1"/>
  <c r="I742" i="4" s="1"/>
  <c r="M742" i="4" s="1"/>
  <c r="P742" i="4" s="1"/>
  <c r="T742" i="4"/>
  <c r="S742" i="4" s="1"/>
  <c r="U742" i="4" s="1"/>
  <c r="E814" i="4"/>
  <c r="G814" i="4" s="1"/>
  <c r="I814" i="4" s="1"/>
  <c r="M814" i="4" s="1"/>
  <c r="P814" i="4" s="1"/>
  <c r="T814" i="4"/>
  <c r="S814" i="4" s="1"/>
  <c r="U814" i="4" s="1"/>
  <c r="E1899" i="4"/>
  <c r="G1899" i="4" s="1"/>
  <c r="I1899" i="4" s="1"/>
  <c r="M1899" i="4" s="1"/>
  <c r="P1899" i="4" s="1"/>
  <c r="T1899" i="4"/>
  <c r="S1899" i="4" s="1"/>
  <c r="U1899" i="4" s="1"/>
  <c r="E1409" i="4"/>
  <c r="G1409" i="4" s="1"/>
  <c r="I1409" i="4" s="1"/>
  <c r="M1409" i="4" s="1"/>
  <c r="P1409" i="4" s="1"/>
  <c r="T1409" i="4"/>
  <c r="S1409" i="4" s="1"/>
  <c r="U1409" i="4" s="1"/>
  <c r="E584" i="4"/>
  <c r="G584" i="4" s="1"/>
  <c r="I584" i="4" s="1"/>
  <c r="M584" i="4" s="1"/>
  <c r="P584" i="4" s="1"/>
  <c r="T584" i="4"/>
  <c r="S584" i="4" s="1"/>
  <c r="U584" i="4" s="1"/>
  <c r="E1454" i="4"/>
  <c r="G1454" i="4" s="1"/>
  <c r="I1454" i="4" s="1"/>
  <c r="M1454" i="4" s="1"/>
  <c r="P1454" i="4" s="1"/>
  <c r="T1454" i="4"/>
  <c r="S1454" i="4" s="1"/>
  <c r="U1454" i="4" s="1"/>
  <c r="E1587" i="4"/>
  <c r="G1587" i="4" s="1"/>
  <c r="I1587" i="4" s="1"/>
  <c r="M1587" i="4" s="1"/>
  <c r="P1587" i="4" s="1"/>
  <c r="T1587" i="4"/>
  <c r="S1587" i="4" s="1"/>
  <c r="U1587" i="4" s="1"/>
  <c r="E56" i="4"/>
  <c r="G56" i="4" s="1"/>
  <c r="I56" i="4" s="1"/>
  <c r="M56" i="4" s="1"/>
  <c r="P56" i="4" s="1"/>
  <c r="T56" i="4"/>
  <c r="S56" i="4" s="1"/>
  <c r="U56" i="4" s="1"/>
  <c r="E96" i="4"/>
  <c r="T96" i="4"/>
  <c r="S96" i="4" s="1"/>
  <c r="U96" i="4" s="1"/>
  <c r="E53" i="4"/>
  <c r="G53" i="4" s="1"/>
  <c r="I53" i="4" s="1"/>
  <c r="M53" i="4" s="1"/>
  <c r="P53" i="4" s="1"/>
  <c r="T53" i="4"/>
  <c r="S53" i="4" s="1"/>
  <c r="U53" i="4" s="1"/>
  <c r="E505" i="4"/>
  <c r="G505" i="4" s="1"/>
  <c r="I505" i="4" s="1"/>
  <c r="M505" i="4" s="1"/>
  <c r="P505" i="4" s="1"/>
  <c r="T505" i="4"/>
  <c r="S505" i="4" s="1"/>
  <c r="U505" i="4" s="1"/>
  <c r="E651" i="4"/>
  <c r="G651" i="4" s="1"/>
  <c r="I651" i="4" s="1"/>
  <c r="M651" i="4" s="1"/>
  <c r="P651" i="4" s="1"/>
  <c r="T651" i="4"/>
  <c r="S651" i="4" s="1"/>
  <c r="U651" i="4" s="1"/>
  <c r="E887" i="4"/>
  <c r="G887" i="4" s="1"/>
  <c r="I887" i="4" s="1"/>
  <c r="M887" i="4" s="1"/>
  <c r="P887" i="4" s="1"/>
  <c r="T887" i="4"/>
  <c r="S887" i="4" s="1"/>
  <c r="U887" i="4" s="1"/>
  <c r="E966" i="4"/>
  <c r="G966" i="4" s="1"/>
  <c r="I966" i="4" s="1"/>
  <c r="M966" i="4" s="1"/>
  <c r="P966" i="4" s="1"/>
  <c r="T966" i="4"/>
  <c r="S966" i="4" s="1"/>
  <c r="U966" i="4" s="1"/>
  <c r="E125" i="4"/>
  <c r="G125" i="4" s="1"/>
  <c r="I125" i="4" s="1"/>
  <c r="M125" i="4" s="1"/>
  <c r="P125" i="4" s="1"/>
  <c r="T125" i="4"/>
  <c r="S125" i="4" s="1"/>
  <c r="U125" i="4" s="1"/>
  <c r="E892" i="4"/>
  <c r="G892" i="4" s="1"/>
  <c r="I892" i="4" s="1"/>
  <c r="M892" i="4" s="1"/>
  <c r="P892" i="4" s="1"/>
  <c r="T892" i="4"/>
  <c r="S892" i="4" s="1"/>
  <c r="U892" i="4" s="1"/>
  <c r="E172" i="4"/>
  <c r="G172" i="4" s="1"/>
  <c r="I172" i="4" s="1"/>
  <c r="M172" i="4" s="1"/>
  <c r="P172" i="4" s="1"/>
  <c r="T172" i="4"/>
  <c r="S172" i="4" s="1"/>
  <c r="U172" i="4" s="1"/>
  <c r="E907" i="4"/>
  <c r="G907" i="4" s="1"/>
  <c r="I907" i="4" s="1"/>
  <c r="M907" i="4" s="1"/>
  <c r="P907" i="4" s="1"/>
  <c r="T907" i="4"/>
  <c r="S907" i="4" s="1"/>
  <c r="U907" i="4" s="1"/>
  <c r="E1223" i="4"/>
  <c r="G1223" i="4" s="1"/>
  <c r="I1223" i="4" s="1"/>
  <c r="M1223" i="4" s="1"/>
  <c r="P1223" i="4" s="1"/>
  <c r="T1223" i="4"/>
  <c r="S1223" i="4" s="1"/>
  <c r="U1223" i="4" s="1"/>
  <c r="E862" i="4"/>
  <c r="G862" i="4" s="1"/>
  <c r="I862" i="4" s="1"/>
  <c r="M862" i="4" s="1"/>
  <c r="P862" i="4" s="1"/>
  <c r="T862" i="4"/>
  <c r="S862" i="4" s="1"/>
  <c r="U862" i="4" s="1"/>
  <c r="E1057" i="4"/>
  <c r="T1057" i="4"/>
  <c r="S1057" i="4" s="1"/>
  <c r="U1057" i="4" s="1"/>
  <c r="E1042" i="4"/>
  <c r="G1042" i="4" s="1"/>
  <c r="I1042" i="4" s="1"/>
  <c r="M1042" i="4" s="1"/>
  <c r="P1042" i="4" s="1"/>
  <c r="T1042" i="4"/>
  <c r="S1042" i="4" s="1"/>
  <c r="U1042" i="4" s="1"/>
  <c r="E1245" i="4"/>
  <c r="G1245" i="4" s="1"/>
  <c r="I1245" i="4" s="1"/>
  <c r="M1245" i="4" s="1"/>
  <c r="P1245" i="4" s="1"/>
  <c r="T1245" i="4"/>
  <c r="S1245" i="4" s="1"/>
  <c r="U1245" i="4" s="1"/>
  <c r="E1595" i="4"/>
  <c r="G1595" i="4" s="1"/>
  <c r="I1595" i="4" s="1"/>
  <c r="M1595" i="4" s="1"/>
  <c r="P1595" i="4" s="1"/>
  <c r="T1595" i="4"/>
  <c r="S1595" i="4" s="1"/>
  <c r="U1595" i="4" s="1"/>
  <c r="E1453" i="4"/>
  <c r="G1453" i="4" s="1"/>
  <c r="I1453" i="4" s="1"/>
  <c r="M1453" i="4" s="1"/>
  <c r="P1453" i="4" s="1"/>
  <c r="T1453" i="4"/>
  <c r="S1453" i="4" s="1"/>
  <c r="U1453" i="4" s="1"/>
  <c r="E1844" i="4"/>
  <c r="G1844" i="4" s="1"/>
  <c r="I1844" i="4" s="1"/>
  <c r="M1844" i="4" s="1"/>
  <c r="P1844" i="4" s="1"/>
  <c r="T1844" i="4"/>
  <c r="S1844" i="4" s="1"/>
  <c r="U1844" i="4" s="1"/>
  <c r="E988" i="4"/>
  <c r="G988" i="4" s="1"/>
  <c r="I988" i="4" s="1"/>
  <c r="M988" i="4" s="1"/>
  <c r="P988" i="4" s="1"/>
  <c r="T988" i="4"/>
  <c r="S988" i="4" s="1"/>
  <c r="U988" i="4" s="1"/>
  <c r="E1717" i="4"/>
  <c r="G1717" i="4" s="1"/>
  <c r="I1717" i="4" s="1"/>
  <c r="M1717" i="4" s="1"/>
  <c r="P1717" i="4" s="1"/>
  <c r="T1717" i="4"/>
  <c r="S1717" i="4" s="1"/>
  <c r="U1717" i="4" s="1"/>
  <c r="E1293" i="4"/>
  <c r="G1293" i="4" s="1"/>
  <c r="I1293" i="4" s="1"/>
  <c r="M1293" i="4" s="1"/>
  <c r="P1293" i="4" s="1"/>
  <c r="T1293" i="4"/>
  <c r="S1293" i="4" s="1"/>
  <c r="U1293" i="4" s="1"/>
  <c r="E1288" i="4"/>
  <c r="G1288" i="4" s="1"/>
  <c r="I1288" i="4" s="1"/>
  <c r="M1288" i="4" s="1"/>
  <c r="P1288" i="4" s="1"/>
  <c r="T1288" i="4"/>
  <c r="S1288" i="4" s="1"/>
  <c r="U1288" i="4" s="1"/>
  <c r="E1839" i="4"/>
  <c r="G1839" i="4" s="1"/>
  <c r="I1839" i="4" s="1"/>
  <c r="M1839" i="4" s="1"/>
  <c r="P1839" i="4" s="1"/>
  <c r="T1839" i="4"/>
  <c r="S1839" i="4" s="1"/>
  <c r="U1839" i="4" s="1"/>
  <c r="E1446" i="4"/>
  <c r="G1446" i="4" s="1"/>
  <c r="I1446" i="4" s="1"/>
  <c r="M1446" i="4" s="1"/>
  <c r="P1446" i="4" s="1"/>
  <c r="T1446" i="4"/>
  <c r="S1446" i="4" s="1"/>
  <c r="U1446" i="4" s="1"/>
  <c r="E1450" i="4"/>
  <c r="G1450" i="4" s="1"/>
  <c r="I1450" i="4" s="1"/>
  <c r="M1450" i="4" s="1"/>
  <c r="P1450" i="4" s="1"/>
  <c r="T1450" i="4"/>
  <c r="S1450" i="4" s="1"/>
  <c r="U1450" i="4" s="1"/>
  <c r="E1363" i="4"/>
  <c r="G1363" i="4" s="1"/>
  <c r="I1363" i="4" s="1"/>
  <c r="M1363" i="4" s="1"/>
  <c r="P1363" i="4" s="1"/>
  <c r="T1363" i="4"/>
  <c r="S1363" i="4" s="1"/>
  <c r="U1363" i="4" s="1"/>
  <c r="E1292" i="4"/>
  <c r="G1292" i="4" s="1"/>
  <c r="I1292" i="4" s="1"/>
  <c r="M1292" i="4" s="1"/>
  <c r="P1292" i="4" s="1"/>
  <c r="T1292" i="4"/>
  <c r="S1292" i="4" s="1"/>
  <c r="U1292" i="4" s="1"/>
  <c r="E1629" i="4"/>
  <c r="G1629" i="4" s="1"/>
  <c r="I1629" i="4" s="1"/>
  <c r="M1629" i="4" s="1"/>
  <c r="P1629" i="4" s="1"/>
  <c r="T1629" i="4"/>
  <c r="S1629" i="4" s="1"/>
  <c r="U1629" i="4" s="1"/>
  <c r="E1869" i="4"/>
  <c r="G1869" i="4" s="1"/>
  <c r="I1869" i="4" s="1"/>
  <c r="M1869" i="4" s="1"/>
  <c r="P1869" i="4" s="1"/>
  <c r="T1869" i="4"/>
  <c r="S1869" i="4" s="1"/>
  <c r="U1869" i="4" s="1"/>
  <c r="E1469" i="4"/>
  <c r="G1469" i="4" s="1"/>
  <c r="I1469" i="4" s="1"/>
  <c r="M1469" i="4" s="1"/>
  <c r="P1469" i="4" s="1"/>
  <c r="T1469" i="4"/>
  <c r="S1469" i="4" s="1"/>
  <c r="U1469" i="4" s="1"/>
  <c r="E1624" i="4"/>
  <c r="T1624" i="4"/>
  <c r="S1624" i="4" s="1"/>
  <c r="U1624" i="4" s="1"/>
  <c r="E1175" i="4"/>
  <c r="G1175" i="4" s="1"/>
  <c r="I1175" i="4" s="1"/>
  <c r="M1175" i="4" s="1"/>
  <c r="P1175" i="4" s="1"/>
  <c r="T1175" i="4"/>
  <c r="S1175" i="4" s="1"/>
  <c r="U1175" i="4" s="1"/>
  <c r="E671" i="4"/>
  <c r="G671" i="4" s="1"/>
  <c r="I671" i="4" s="1"/>
  <c r="M671" i="4" s="1"/>
  <c r="P671" i="4" s="1"/>
  <c r="T671" i="4"/>
  <c r="S671" i="4" s="1"/>
  <c r="U671" i="4" s="1"/>
  <c r="E1176" i="4"/>
  <c r="G1176" i="4" s="1"/>
  <c r="I1176" i="4" s="1"/>
  <c r="M1176" i="4" s="1"/>
  <c r="P1176" i="4" s="1"/>
  <c r="T1176" i="4"/>
  <c r="S1176" i="4" s="1"/>
  <c r="U1176" i="4" s="1"/>
  <c r="E1797" i="4"/>
  <c r="G1797" i="4" s="1"/>
  <c r="I1797" i="4" s="1"/>
  <c r="M1797" i="4" s="1"/>
  <c r="P1797" i="4" s="1"/>
  <c r="T1797" i="4"/>
  <c r="S1797" i="4" s="1"/>
  <c r="U1797" i="4" s="1"/>
  <c r="E719" i="4"/>
  <c r="G719" i="4" s="1"/>
  <c r="I719" i="4" s="1"/>
  <c r="M719" i="4" s="1"/>
  <c r="P719" i="4" s="1"/>
  <c r="T719" i="4"/>
  <c r="S719" i="4" s="1"/>
  <c r="U719" i="4" s="1"/>
  <c r="E685" i="4"/>
  <c r="G685" i="4" s="1"/>
  <c r="I685" i="4" s="1"/>
  <c r="M685" i="4" s="1"/>
  <c r="P685" i="4" s="1"/>
  <c r="T685" i="4"/>
  <c r="S685" i="4" s="1"/>
  <c r="U685" i="4" s="1"/>
  <c r="E1435" i="4"/>
  <c r="G1435" i="4" s="1"/>
  <c r="I1435" i="4" s="1"/>
  <c r="M1435" i="4" s="1"/>
  <c r="P1435" i="4" s="1"/>
  <c r="T1435" i="4"/>
  <c r="S1435" i="4" s="1"/>
  <c r="U1435" i="4" s="1"/>
  <c r="E1870" i="4"/>
  <c r="G1870" i="4" s="1"/>
  <c r="I1870" i="4" s="1"/>
  <c r="M1870" i="4" s="1"/>
  <c r="P1870" i="4" s="1"/>
  <c r="T1870" i="4"/>
  <c r="S1870" i="4" s="1"/>
  <c r="U1870" i="4" s="1"/>
  <c r="E1143" i="4"/>
  <c r="T1143" i="4"/>
  <c r="S1143" i="4" s="1"/>
  <c r="U1143" i="4" s="1"/>
  <c r="E637" i="4"/>
  <c r="G637" i="4" s="1"/>
  <c r="I637" i="4" s="1"/>
  <c r="M637" i="4" s="1"/>
  <c r="P637" i="4" s="1"/>
  <c r="T637" i="4"/>
  <c r="S637" i="4" s="1"/>
  <c r="U637" i="4" s="1"/>
  <c r="E727" i="4"/>
  <c r="G727" i="4" s="1"/>
  <c r="I727" i="4" s="1"/>
  <c r="M727" i="4" s="1"/>
  <c r="P727" i="4" s="1"/>
  <c r="T727" i="4"/>
  <c r="S727" i="4" s="1"/>
  <c r="U727" i="4" s="1"/>
  <c r="E1533" i="4"/>
  <c r="T1533" i="4"/>
  <c r="S1533" i="4" s="1"/>
  <c r="U1533" i="4" s="1"/>
  <c r="E1788" i="4"/>
  <c r="G1788" i="4" s="1"/>
  <c r="I1788" i="4" s="1"/>
  <c r="M1788" i="4" s="1"/>
  <c r="P1788" i="4" s="1"/>
  <c r="T1788" i="4"/>
  <c r="S1788" i="4" s="1"/>
  <c r="U1788" i="4" s="1"/>
  <c r="E208" i="4"/>
  <c r="G208" i="4" s="1"/>
  <c r="I208" i="4" s="1"/>
  <c r="M208" i="4" s="1"/>
  <c r="P208" i="4" s="1"/>
  <c r="T208" i="4"/>
  <c r="S208" i="4" s="1"/>
  <c r="U208" i="4" s="1"/>
  <c r="E1213" i="4"/>
  <c r="T1213" i="4"/>
  <c r="S1213" i="4" s="1"/>
  <c r="U1213" i="4" s="1"/>
  <c r="E516" i="4"/>
  <c r="G516" i="4" s="1"/>
  <c r="I516" i="4" s="1"/>
  <c r="M516" i="4" s="1"/>
  <c r="P516" i="4" s="1"/>
  <c r="T516" i="4"/>
  <c r="S516" i="4" s="1"/>
  <c r="U516" i="4" s="1"/>
  <c r="E1532" i="4"/>
  <c r="G1532" i="4" s="1"/>
  <c r="I1532" i="4" s="1"/>
  <c r="M1532" i="4" s="1"/>
  <c r="P1532" i="4" s="1"/>
  <c r="T1532" i="4"/>
  <c r="S1532" i="4" s="1"/>
  <c r="U1532" i="4" s="1"/>
  <c r="E1540" i="4"/>
  <c r="T1540" i="4"/>
  <c r="S1540" i="4" s="1"/>
  <c r="U1540" i="4" s="1"/>
  <c r="E1615" i="4"/>
  <c r="G1615" i="4" s="1"/>
  <c r="I1615" i="4" s="1"/>
  <c r="M1615" i="4" s="1"/>
  <c r="P1615" i="4" s="1"/>
  <c r="T1615" i="4"/>
  <c r="S1615" i="4" s="1"/>
  <c r="U1615" i="4" s="1"/>
  <c r="E71" i="4"/>
  <c r="G71" i="4" s="1"/>
  <c r="I71" i="4" s="1"/>
  <c r="M71" i="4" s="1"/>
  <c r="P71" i="4" s="1"/>
  <c r="T71" i="4"/>
  <c r="S71" i="4" s="1"/>
  <c r="U71" i="4" s="1"/>
  <c r="E93" i="4"/>
  <c r="G93" i="4" s="1"/>
  <c r="I93" i="4" s="1"/>
  <c r="M93" i="4" s="1"/>
  <c r="P93" i="4" s="1"/>
  <c r="T93" i="4"/>
  <c r="S93" i="4" s="1"/>
  <c r="U93" i="4" s="1"/>
  <c r="E1730" i="4"/>
  <c r="G1730" i="4" s="1"/>
  <c r="I1730" i="4" s="1"/>
  <c r="M1730" i="4" s="1"/>
  <c r="P1730" i="4" s="1"/>
  <c r="T1730" i="4"/>
  <c r="S1730" i="4" s="1"/>
  <c r="U1730" i="4" s="1"/>
  <c r="E1497" i="4"/>
  <c r="G1497" i="4" s="1"/>
  <c r="I1497" i="4" s="1"/>
  <c r="M1497" i="4" s="1"/>
  <c r="P1497" i="4" s="1"/>
  <c r="T1497" i="4"/>
  <c r="S1497" i="4" s="1"/>
  <c r="U1497" i="4" s="1"/>
  <c r="E324" i="4"/>
  <c r="T324" i="4"/>
  <c r="S324" i="4" s="1"/>
  <c r="U324" i="4" s="1"/>
  <c r="E692" i="4"/>
  <c r="G692" i="4" s="1"/>
  <c r="I692" i="4" s="1"/>
  <c r="M692" i="4" s="1"/>
  <c r="P692" i="4" s="1"/>
  <c r="T692" i="4"/>
  <c r="S692" i="4" s="1"/>
  <c r="U692" i="4" s="1"/>
  <c r="E1234" i="4"/>
  <c r="G1234" i="4" s="1"/>
  <c r="I1234" i="4" s="1"/>
  <c r="M1234" i="4" s="1"/>
  <c r="P1234" i="4" s="1"/>
  <c r="T1234" i="4"/>
  <c r="S1234" i="4" s="1"/>
  <c r="U1234" i="4" s="1"/>
  <c r="E978" i="4"/>
  <c r="G978" i="4" s="1"/>
  <c r="I978" i="4" s="1"/>
  <c r="M978" i="4" s="1"/>
  <c r="P978" i="4" s="1"/>
  <c r="T978" i="4"/>
  <c r="S978" i="4" s="1"/>
  <c r="U978" i="4" s="1"/>
  <c r="E962" i="4"/>
  <c r="G962" i="4" s="1"/>
  <c r="I962" i="4" s="1"/>
  <c r="M962" i="4" s="1"/>
  <c r="P962" i="4" s="1"/>
  <c r="T962" i="4"/>
  <c r="S962" i="4" s="1"/>
  <c r="U962" i="4" s="1"/>
  <c r="E847" i="4"/>
  <c r="G847" i="4" s="1"/>
  <c r="I847" i="4" s="1"/>
  <c r="M847" i="4" s="1"/>
  <c r="P847" i="4" s="1"/>
  <c r="T847" i="4"/>
  <c r="S847" i="4" s="1"/>
  <c r="U847" i="4" s="1"/>
  <c r="E1463" i="4"/>
  <c r="T1463" i="4"/>
  <c r="S1463" i="4" s="1"/>
  <c r="U1463" i="4" s="1"/>
  <c r="E1662" i="4"/>
  <c r="G1662" i="4" s="1"/>
  <c r="I1662" i="4" s="1"/>
  <c r="M1662" i="4" s="1"/>
  <c r="P1662" i="4" s="1"/>
  <c r="T1662" i="4"/>
  <c r="S1662" i="4" s="1"/>
  <c r="U1662" i="4" s="1"/>
  <c r="E1731" i="4"/>
  <c r="G1731" i="4" s="1"/>
  <c r="I1731" i="4" s="1"/>
  <c r="M1731" i="4" s="1"/>
  <c r="P1731" i="4" s="1"/>
  <c r="T1731" i="4"/>
  <c r="S1731" i="4" s="1"/>
  <c r="U1731" i="4" s="1"/>
  <c r="E922" i="4"/>
  <c r="T922" i="4"/>
  <c r="S922" i="4" s="1"/>
  <c r="U922" i="4" s="1"/>
  <c r="E1534" i="4"/>
  <c r="G1534" i="4" s="1"/>
  <c r="I1534" i="4" s="1"/>
  <c r="M1534" i="4" s="1"/>
  <c r="P1534" i="4" s="1"/>
  <c r="T1534" i="4"/>
  <c r="S1534" i="4" s="1"/>
  <c r="U1534" i="4" s="1"/>
  <c r="E1785" i="4"/>
  <c r="G1785" i="4" s="1"/>
  <c r="I1785" i="4" s="1"/>
  <c r="M1785" i="4" s="1"/>
  <c r="P1785" i="4" s="1"/>
  <c r="T1785" i="4"/>
  <c r="S1785" i="4" s="1"/>
  <c r="U1785" i="4" s="1"/>
  <c r="E1821" i="4"/>
  <c r="T1821" i="4"/>
  <c r="S1821" i="4" s="1"/>
  <c r="U1821" i="4" s="1"/>
  <c r="E1047" i="4"/>
  <c r="G1047" i="4" s="1"/>
  <c r="I1047" i="4" s="1"/>
  <c r="M1047" i="4" s="1"/>
  <c r="P1047" i="4" s="1"/>
  <c r="T1047" i="4"/>
  <c r="S1047" i="4" s="1"/>
  <c r="U1047" i="4" s="1"/>
  <c r="E409" i="4"/>
  <c r="G409" i="4" s="1"/>
  <c r="I409" i="4" s="1"/>
  <c r="M409" i="4" s="1"/>
  <c r="P409" i="4" s="1"/>
  <c r="T409" i="4"/>
  <c r="S409" i="4" s="1"/>
  <c r="U409" i="4" s="1"/>
  <c r="E730" i="4"/>
  <c r="G730" i="4" s="1"/>
  <c r="I730" i="4" s="1"/>
  <c r="M730" i="4" s="1"/>
  <c r="P730" i="4" s="1"/>
  <c r="T730" i="4"/>
  <c r="S730" i="4" s="1"/>
  <c r="U730" i="4" s="1"/>
  <c r="E767" i="4"/>
  <c r="G767" i="4" s="1"/>
  <c r="I767" i="4" s="1"/>
  <c r="M767" i="4" s="1"/>
  <c r="P767" i="4" s="1"/>
  <c r="T767" i="4"/>
  <c r="S767" i="4" s="1"/>
  <c r="U767" i="4" s="1"/>
  <c r="E1457" i="4"/>
  <c r="G1457" i="4" s="1"/>
  <c r="I1457" i="4" s="1"/>
  <c r="M1457" i="4" s="1"/>
  <c r="P1457" i="4" s="1"/>
  <c r="T1457" i="4"/>
  <c r="S1457" i="4" s="1"/>
  <c r="U1457" i="4" s="1"/>
  <c r="E1841" i="4"/>
  <c r="G1841" i="4" s="1"/>
  <c r="I1841" i="4" s="1"/>
  <c r="M1841" i="4" s="1"/>
  <c r="P1841" i="4" s="1"/>
  <c r="T1841" i="4"/>
  <c r="S1841" i="4" s="1"/>
  <c r="U1841" i="4" s="1"/>
  <c r="E946" i="4"/>
  <c r="G946" i="4" s="1"/>
  <c r="I946" i="4" s="1"/>
  <c r="M946" i="4" s="1"/>
  <c r="P946" i="4" s="1"/>
  <c r="T946" i="4"/>
  <c r="S946" i="4" s="1"/>
  <c r="U946" i="4" s="1"/>
  <c r="E996" i="4"/>
  <c r="G996" i="4" s="1"/>
  <c r="I996" i="4" s="1"/>
  <c r="M996" i="4" s="1"/>
  <c r="P996" i="4" s="1"/>
  <c r="T996" i="4"/>
  <c r="S996" i="4" s="1"/>
  <c r="U996" i="4" s="1"/>
  <c r="E1517" i="4"/>
  <c r="G1517" i="4" s="1"/>
  <c r="I1517" i="4" s="1"/>
  <c r="M1517" i="4" s="1"/>
  <c r="P1517" i="4" s="1"/>
  <c r="T1517" i="4"/>
  <c r="S1517" i="4" s="1"/>
  <c r="U1517" i="4" s="1"/>
  <c r="E1784" i="4"/>
  <c r="G1784" i="4" s="1"/>
  <c r="I1784" i="4" s="1"/>
  <c r="M1784" i="4" s="1"/>
  <c r="P1784" i="4" s="1"/>
  <c r="T1784" i="4"/>
  <c r="S1784" i="4" s="1"/>
  <c r="U1784" i="4" s="1"/>
  <c r="E1954" i="4"/>
  <c r="G1954" i="4" s="1"/>
  <c r="I1954" i="4" s="1"/>
  <c r="M1954" i="4" s="1"/>
  <c r="P1954" i="4" s="1"/>
  <c r="T1954" i="4"/>
  <c r="S1954" i="4" s="1"/>
  <c r="U1954" i="4" s="1"/>
  <c r="E176" i="4"/>
  <c r="T176" i="4"/>
  <c r="S176" i="4" s="1"/>
  <c r="U176" i="4" s="1"/>
  <c r="E299" i="4"/>
  <c r="G299" i="4" s="1"/>
  <c r="I299" i="4" s="1"/>
  <c r="M299" i="4" s="1"/>
  <c r="P299" i="4" s="1"/>
  <c r="T299" i="4"/>
  <c r="S299" i="4" s="1"/>
  <c r="U299" i="4" s="1"/>
  <c r="E148" i="4"/>
  <c r="G148" i="4" s="1"/>
  <c r="I148" i="4" s="1"/>
  <c r="M148" i="4" s="1"/>
  <c r="P148" i="4" s="1"/>
  <c r="T148" i="4"/>
  <c r="S148" i="4" s="1"/>
  <c r="U148" i="4" s="1"/>
  <c r="E309" i="4"/>
  <c r="G309" i="4" s="1"/>
  <c r="I309" i="4" s="1"/>
  <c r="M309" i="4" s="1"/>
  <c r="P309" i="4" s="1"/>
  <c r="T309" i="4"/>
  <c r="S309" i="4" s="1"/>
  <c r="U309" i="4" s="1"/>
  <c r="E486" i="4"/>
  <c r="G486" i="4" s="1"/>
  <c r="I486" i="4" s="1"/>
  <c r="M486" i="4" s="1"/>
  <c r="P486" i="4" s="1"/>
  <c r="T486" i="4"/>
  <c r="S486" i="4" s="1"/>
  <c r="U486" i="4" s="1"/>
  <c r="E264" i="4"/>
  <c r="G264" i="4" s="1"/>
  <c r="I264" i="4" s="1"/>
  <c r="M264" i="4" s="1"/>
  <c r="P264" i="4" s="1"/>
  <c r="T264" i="4"/>
  <c r="S264" i="4" s="1"/>
  <c r="U264" i="4" s="1"/>
  <c r="E307" i="4"/>
  <c r="G307" i="4" s="1"/>
  <c r="I307" i="4" s="1"/>
  <c r="M307" i="4" s="1"/>
  <c r="P307" i="4" s="1"/>
  <c r="T307" i="4"/>
  <c r="S307" i="4" s="1"/>
  <c r="U307" i="4" s="1"/>
  <c r="E599" i="4"/>
  <c r="G599" i="4" s="1"/>
  <c r="I599" i="4" s="1"/>
  <c r="M599" i="4" s="1"/>
  <c r="P599" i="4" s="1"/>
  <c r="T599" i="4"/>
  <c r="S599" i="4" s="1"/>
  <c r="U599" i="4" s="1"/>
  <c r="E567" i="4"/>
  <c r="G567" i="4" s="1"/>
  <c r="I567" i="4" s="1"/>
  <c r="M567" i="4" s="1"/>
  <c r="P567" i="4" s="1"/>
  <c r="T567" i="4"/>
  <c r="S567" i="4" s="1"/>
  <c r="U567" i="4" s="1"/>
  <c r="E700" i="4"/>
  <c r="T700" i="4"/>
  <c r="S700" i="4" s="1"/>
  <c r="U700" i="4" s="1"/>
  <c r="E976" i="4"/>
  <c r="G976" i="4" s="1"/>
  <c r="I976" i="4" s="1"/>
  <c r="M976" i="4" s="1"/>
  <c r="P976" i="4" s="1"/>
  <c r="T976" i="4"/>
  <c r="S976" i="4" s="1"/>
  <c r="U976" i="4" s="1"/>
  <c r="E32" i="4"/>
  <c r="G32" i="4" s="1"/>
  <c r="I32" i="4" s="1"/>
  <c r="M32" i="4" s="1"/>
  <c r="P32" i="4" s="1"/>
  <c r="T32" i="4"/>
  <c r="S32" i="4" s="1"/>
  <c r="U32" i="4" s="1"/>
  <c r="E431" i="4"/>
  <c r="T431" i="4"/>
  <c r="S431" i="4" s="1"/>
  <c r="U431" i="4" s="1"/>
  <c r="E893" i="4"/>
  <c r="G893" i="4" s="1"/>
  <c r="I893" i="4" s="1"/>
  <c r="M893" i="4" s="1"/>
  <c r="P893" i="4" s="1"/>
  <c r="T893" i="4"/>
  <c r="S893" i="4" s="1"/>
  <c r="U893" i="4" s="1"/>
  <c r="E300" i="4"/>
  <c r="G300" i="4" s="1"/>
  <c r="I300" i="4" s="1"/>
  <c r="M300" i="4" s="1"/>
  <c r="P300" i="4" s="1"/>
  <c r="T300" i="4"/>
  <c r="S300" i="4" s="1"/>
  <c r="U300" i="4" s="1"/>
  <c r="E448" i="4"/>
  <c r="T448" i="4"/>
  <c r="S448" i="4" s="1"/>
  <c r="U448" i="4" s="1"/>
  <c r="E1046" i="4"/>
  <c r="G1046" i="4" s="1"/>
  <c r="I1046" i="4" s="1"/>
  <c r="M1046" i="4" s="1"/>
  <c r="P1046" i="4" s="1"/>
  <c r="T1046" i="4"/>
  <c r="S1046" i="4" s="1"/>
  <c r="U1046" i="4" s="1"/>
  <c r="E555" i="4"/>
  <c r="G555" i="4" s="1"/>
  <c r="I555" i="4" s="1"/>
  <c r="M555" i="4" s="1"/>
  <c r="P555" i="4" s="1"/>
  <c r="T555" i="4"/>
  <c r="S555" i="4" s="1"/>
  <c r="U555" i="4" s="1"/>
  <c r="E812" i="4"/>
  <c r="G812" i="4" s="1"/>
  <c r="I812" i="4" s="1"/>
  <c r="M812" i="4" s="1"/>
  <c r="P812" i="4" s="1"/>
  <c r="T812" i="4"/>
  <c r="S812" i="4" s="1"/>
  <c r="U812" i="4" s="1"/>
  <c r="E1394" i="4"/>
  <c r="G1394" i="4" s="1"/>
  <c r="I1394" i="4" s="1"/>
  <c r="M1394" i="4" s="1"/>
  <c r="P1394" i="4" s="1"/>
  <c r="T1394" i="4"/>
  <c r="S1394" i="4" s="1"/>
  <c r="U1394" i="4" s="1"/>
  <c r="E1791" i="4"/>
  <c r="G1791" i="4" s="1"/>
  <c r="I1791" i="4" s="1"/>
  <c r="M1791" i="4" s="1"/>
  <c r="P1791" i="4" s="1"/>
  <c r="T1791" i="4"/>
  <c r="S1791" i="4" s="1"/>
  <c r="U1791" i="4" s="1"/>
  <c r="E291" i="4"/>
  <c r="G291" i="4" s="1"/>
  <c r="I291" i="4" s="1"/>
  <c r="M291" i="4" s="1"/>
  <c r="P291" i="4" s="1"/>
  <c r="T291" i="4"/>
  <c r="S291" i="4" s="1"/>
  <c r="U291" i="4" s="1"/>
  <c r="E1539" i="4"/>
  <c r="G1539" i="4" s="1"/>
  <c r="I1539" i="4" s="1"/>
  <c r="M1539" i="4" s="1"/>
  <c r="P1539" i="4" s="1"/>
  <c r="T1539" i="4"/>
  <c r="S1539" i="4" s="1"/>
  <c r="U1539" i="4" s="1"/>
  <c r="E935" i="4"/>
  <c r="G935" i="4" s="1"/>
  <c r="I935" i="4" s="1"/>
  <c r="M935" i="4" s="1"/>
  <c r="P935" i="4" s="1"/>
  <c r="T935" i="4"/>
  <c r="S935" i="4" s="1"/>
  <c r="U935" i="4" s="1"/>
  <c r="E1647" i="4"/>
  <c r="G1647" i="4" s="1"/>
  <c r="I1647" i="4" s="1"/>
  <c r="M1647" i="4" s="1"/>
  <c r="P1647" i="4" s="1"/>
  <c r="T1647" i="4"/>
  <c r="S1647" i="4" s="1"/>
  <c r="U1647" i="4" s="1"/>
  <c r="E608" i="4"/>
  <c r="G608" i="4" s="1"/>
  <c r="I608" i="4" s="1"/>
  <c r="M608" i="4" s="1"/>
  <c r="P608" i="4" s="1"/>
  <c r="T608" i="4"/>
  <c r="S608" i="4" s="1"/>
  <c r="U608" i="4" s="1"/>
  <c r="E1254" i="4"/>
  <c r="G1254" i="4" s="1"/>
  <c r="I1254" i="4" s="1"/>
  <c r="M1254" i="4" s="1"/>
  <c r="P1254" i="4" s="1"/>
  <c r="T1254" i="4"/>
  <c r="S1254" i="4" s="1"/>
  <c r="U1254" i="4" s="1"/>
  <c r="E1554" i="4"/>
  <c r="G1554" i="4" s="1"/>
  <c r="I1554" i="4" s="1"/>
  <c r="M1554" i="4" s="1"/>
  <c r="P1554" i="4" s="1"/>
  <c r="T1554" i="4"/>
  <c r="S1554" i="4" s="1"/>
  <c r="U1554" i="4" s="1"/>
  <c r="E1947" i="4"/>
  <c r="G1947" i="4" s="1"/>
  <c r="I1947" i="4" s="1"/>
  <c r="M1947" i="4" s="1"/>
  <c r="P1947" i="4" s="1"/>
  <c r="T1947" i="4"/>
  <c r="S1947" i="4" s="1"/>
  <c r="U1947" i="4" s="1"/>
  <c r="E314" i="4"/>
  <c r="G314" i="4" s="1"/>
  <c r="I314" i="4" s="1"/>
  <c r="M314" i="4" s="1"/>
  <c r="P314" i="4" s="1"/>
  <c r="T314" i="4"/>
  <c r="S314" i="4" s="1"/>
  <c r="U314" i="4" s="1"/>
  <c r="E943" i="4"/>
  <c r="G943" i="4" s="1"/>
  <c r="I943" i="4" s="1"/>
  <c r="M943" i="4" s="1"/>
  <c r="P943" i="4" s="1"/>
  <c r="T943" i="4"/>
  <c r="S943" i="4" s="1"/>
  <c r="U943" i="4" s="1"/>
  <c r="E1515" i="4"/>
  <c r="G1515" i="4" s="1"/>
  <c r="I1515" i="4" s="1"/>
  <c r="M1515" i="4" s="1"/>
  <c r="P1515" i="4" s="1"/>
  <c r="T1515" i="4"/>
  <c r="S1515" i="4" s="1"/>
  <c r="U1515" i="4" s="1"/>
  <c r="E1934" i="4"/>
  <c r="G1934" i="4" s="1"/>
  <c r="I1934" i="4" s="1"/>
  <c r="M1934" i="4" s="1"/>
  <c r="P1934" i="4" s="1"/>
  <c r="T1934" i="4"/>
  <c r="S1934" i="4" s="1"/>
  <c r="U1934" i="4" s="1"/>
  <c r="E1448" i="4"/>
  <c r="G1448" i="4" s="1"/>
  <c r="I1448" i="4" s="1"/>
  <c r="M1448" i="4" s="1"/>
  <c r="P1448" i="4" s="1"/>
  <c r="T1448" i="4"/>
  <c r="S1448" i="4" s="1"/>
  <c r="U1448" i="4" s="1"/>
  <c r="E768" i="4"/>
  <c r="G768" i="4" s="1"/>
  <c r="I768" i="4" s="1"/>
  <c r="M768" i="4" s="1"/>
  <c r="P768" i="4" s="1"/>
  <c r="T768" i="4"/>
  <c r="S768" i="4" s="1"/>
  <c r="U768" i="4" s="1"/>
  <c r="E1874" i="4"/>
  <c r="G1874" i="4" s="1"/>
  <c r="I1874" i="4" s="1"/>
  <c r="M1874" i="4" s="1"/>
  <c r="P1874" i="4" s="1"/>
  <c r="T1874" i="4"/>
  <c r="S1874" i="4" s="1"/>
  <c r="U1874" i="4" s="1"/>
  <c r="E1419" i="4"/>
  <c r="T1419" i="4"/>
  <c r="S1419" i="4" s="1"/>
  <c r="U1419" i="4" s="1"/>
  <c r="E1829" i="4"/>
  <c r="G1829" i="4" s="1"/>
  <c r="I1829" i="4" s="1"/>
  <c r="M1829" i="4" s="1"/>
  <c r="P1829" i="4" s="1"/>
  <c r="T1829" i="4"/>
  <c r="S1829" i="4" s="1"/>
  <c r="U1829" i="4" s="1"/>
  <c r="E508" i="4"/>
  <c r="G508" i="4" s="1"/>
  <c r="I508" i="4" s="1"/>
  <c r="M508" i="4" s="1"/>
  <c r="P508" i="4" s="1"/>
  <c r="T508" i="4"/>
  <c r="S508" i="4" s="1"/>
  <c r="U508" i="4" s="1"/>
  <c r="E1518" i="4"/>
  <c r="G1518" i="4" s="1"/>
  <c r="I1518" i="4" s="1"/>
  <c r="M1518" i="4" s="1"/>
  <c r="P1518" i="4" s="1"/>
  <c r="T1518" i="4"/>
  <c r="S1518" i="4" s="1"/>
  <c r="U1518" i="4" s="1"/>
  <c r="E489" i="4"/>
  <c r="G489" i="4" s="1"/>
  <c r="I489" i="4" s="1"/>
  <c r="M489" i="4" s="1"/>
  <c r="P489" i="4" s="1"/>
  <c r="T489" i="4"/>
  <c r="S489" i="4" s="1"/>
  <c r="U489" i="4" s="1"/>
  <c r="E136" i="4"/>
  <c r="G136" i="4" s="1"/>
  <c r="I136" i="4" s="1"/>
  <c r="M136" i="4" s="1"/>
  <c r="P136" i="4" s="1"/>
  <c r="T136" i="4"/>
  <c r="S136" i="4" s="1"/>
  <c r="U136" i="4" s="1"/>
  <c r="E482" i="4"/>
  <c r="G482" i="4" s="1"/>
  <c r="I482" i="4" s="1"/>
  <c r="M482" i="4" s="1"/>
  <c r="P482" i="4" s="1"/>
  <c r="T482" i="4"/>
  <c r="S482" i="4" s="1"/>
  <c r="U482" i="4" s="1"/>
  <c r="E63" i="4"/>
  <c r="G63" i="4" s="1"/>
  <c r="I63" i="4" s="1"/>
  <c r="M63" i="4" s="1"/>
  <c r="P63" i="4" s="1"/>
  <c r="T63" i="4"/>
  <c r="S63" i="4" s="1"/>
  <c r="U63" i="4" s="1"/>
  <c r="E169" i="4"/>
  <c r="G169" i="4" s="1"/>
  <c r="I169" i="4" s="1"/>
  <c r="M169" i="4" s="1"/>
  <c r="P169" i="4" s="1"/>
  <c r="T169" i="4"/>
  <c r="S169" i="4" s="1"/>
  <c r="U169" i="4" s="1"/>
  <c r="E694" i="4"/>
  <c r="G694" i="4" s="1"/>
  <c r="I694" i="4" s="1"/>
  <c r="M694" i="4" s="1"/>
  <c r="P694" i="4" s="1"/>
  <c r="T694" i="4"/>
  <c r="S694" i="4" s="1"/>
  <c r="U694" i="4" s="1"/>
  <c r="E416" i="4"/>
  <c r="G416" i="4" s="1"/>
  <c r="I416" i="4" s="1"/>
  <c r="M416" i="4" s="1"/>
  <c r="P416" i="4" s="1"/>
  <c r="T416" i="4"/>
  <c r="S416" i="4" s="1"/>
  <c r="U416" i="4" s="1"/>
  <c r="E217" i="4"/>
  <c r="G217" i="4" s="1"/>
  <c r="I217" i="4" s="1"/>
  <c r="M217" i="4" s="1"/>
  <c r="P217" i="4" s="1"/>
  <c r="T217" i="4"/>
  <c r="S217" i="4" s="1"/>
  <c r="U217" i="4" s="1"/>
  <c r="E1147" i="4"/>
  <c r="G1147" i="4" s="1"/>
  <c r="I1147" i="4" s="1"/>
  <c r="M1147" i="4" s="1"/>
  <c r="P1147" i="4" s="1"/>
  <c r="T1147" i="4"/>
  <c r="S1147" i="4" s="1"/>
  <c r="U1147" i="4" s="1"/>
  <c r="E939" i="4"/>
  <c r="G939" i="4" s="1"/>
  <c r="I939" i="4" s="1"/>
  <c r="M939" i="4" s="1"/>
  <c r="P939" i="4" s="1"/>
  <c r="T939" i="4"/>
  <c r="S939" i="4" s="1"/>
  <c r="U939" i="4" s="1"/>
  <c r="E1011" i="4"/>
  <c r="G1011" i="4" s="1"/>
  <c r="I1011" i="4" s="1"/>
  <c r="M1011" i="4" s="1"/>
  <c r="P1011" i="4" s="1"/>
  <c r="T1011" i="4"/>
  <c r="S1011" i="4" s="1"/>
  <c r="U1011" i="4" s="1"/>
  <c r="E1115" i="4"/>
  <c r="G1115" i="4" s="1"/>
  <c r="I1115" i="4" s="1"/>
  <c r="M1115" i="4" s="1"/>
  <c r="P1115" i="4" s="1"/>
  <c r="T1115" i="4"/>
  <c r="S1115" i="4" s="1"/>
  <c r="U1115" i="4" s="1"/>
  <c r="E210" i="4"/>
  <c r="G210" i="4" s="1"/>
  <c r="I210" i="4" s="1"/>
  <c r="M210" i="4" s="1"/>
  <c r="P210" i="4" s="1"/>
  <c r="T210" i="4"/>
  <c r="S210" i="4" s="1"/>
  <c r="U210" i="4" s="1"/>
  <c r="E1104" i="4"/>
  <c r="G1104" i="4" s="1"/>
  <c r="I1104" i="4" s="1"/>
  <c r="M1104" i="4" s="1"/>
  <c r="P1104" i="4" s="1"/>
  <c r="T1104" i="4"/>
  <c r="S1104" i="4" s="1"/>
  <c r="U1104" i="4" s="1"/>
  <c r="E1277" i="4"/>
  <c r="G1277" i="4" s="1"/>
  <c r="I1277" i="4" s="1"/>
  <c r="M1277" i="4" s="1"/>
  <c r="P1277" i="4" s="1"/>
  <c r="T1277" i="4"/>
  <c r="S1277" i="4" s="1"/>
  <c r="U1277" i="4" s="1"/>
  <c r="E1068" i="4"/>
  <c r="G1068" i="4" s="1"/>
  <c r="I1068" i="4" s="1"/>
  <c r="M1068" i="4" s="1"/>
  <c r="P1068" i="4" s="1"/>
  <c r="T1068" i="4"/>
  <c r="S1068" i="4" s="1"/>
  <c r="U1068" i="4" s="1"/>
  <c r="E793" i="4"/>
  <c r="G793" i="4" s="1"/>
  <c r="I793" i="4" s="1"/>
  <c r="M793" i="4" s="1"/>
  <c r="P793" i="4" s="1"/>
  <c r="T793" i="4"/>
  <c r="S793" i="4" s="1"/>
  <c r="U793" i="4" s="1"/>
  <c r="E1572" i="4"/>
  <c r="G1572" i="4" s="1"/>
  <c r="I1572" i="4" s="1"/>
  <c r="M1572" i="4" s="1"/>
  <c r="P1572" i="4" s="1"/>
  <c r="T1572" i="4"/>
  <c r="S1572" i="4" s="1"/>
  <c r="U1572" i="4" s="1"/>
  <c r="E1747" i="4"/>
  <c r="G1747" i="4" s="1"/>
  <c r="I1747" i="4" s="1"/>
  <c r="M1747" i="4" s="1"/>
  <c r="P1747" i="4" s="1"/>
  <c r="T1747" i="4"/>
  <c r="S1747" i="4" s="1"/>
  <c r="U1747" i="4" s="1"/>
  <c r="E1781" i="4"/>
  <c r="G1781" i="4" s="1"/>
  <c r="I1781" i="4" s="1"/>
  <c r="M1781" i="4" s="1"/>
  <c r="P1781" i="4" s="1"/>
  <c r="T1781" i="4"/>
  <c r="S1781" i="4" s="1"/>
  <c r="U1781" i="4" s="1"/>
  <c r="E1403" i="4"/>
  <c r="G1403" i="4" s="1"/>
  <c r="I1403" i="4" s="1"/>
  <c r="M1403" i="4" s="1"/>
  <c r="P1403" i="4" s="1"/>
  <c r="T1403" i="4"/>
  <c r="S1403" i="4" s="1"/>
  <c r="U1403" i="4" s="1"/>
  <c r="E1583" i="4"/>
  <c r="G1583" i="4" s="1"/>
  <c r="I1583" i="4" s="1"/>
  <c r="M1583" i="4" s="1"/>
  <c r="P1583" i="4" s="1"/>
  <c r="T1583" i="4"/>
  <c r="S1583" i="4" s="1"/>
  <c r="U1583" i="4" s="1"/>
  <c r="E1833" i="4"/>
  <c r="G1833" i="4" s="1"/>
  <c r="I1833" i="4" s="1"/>
  <c r="M1833" i="4" s="1"/>
  <c r="P1833" i="4" s="1"/>
  <c r="T1833" i="4"/>
  <c r="S1833" i="4" s="1"/>
  <c r="U1833" i="4" s="1"/>
  <c r="E1842" i="4"/>
  <c r="G1842" i="4" s="1"/>
  <c r="I1842" i="4" s="1"/>
  <c r="M1842" i="4" s="1"/>
  <c r="P1842" i="4" s="1"/>
  <c r="T1842" i="4"/>
  <c r="S1842" i="4" s="1"/>
  <c r="U1842" i="4" s="1"/>
  <c r="E1456" i="4"/>
  <c r="G1456" i="4" s="1"/>
  <c r="I1456" i="4" s="1"/>
  <c r="M1456" i="4" s="1"/>
  <c r="P1456" i="4" s="1"/>
  <c r="T1456" i="4"/>
  <c r="S1456" i="4" s="1"/>
  <c r="U1456" i="4" s="1"/>
  <c r="E1739" i="4"/>
  <c r="G1739" i="4" s="1"/>
  <c r="I1739" i="4" s="1"/>
  <c r="M1739" i="4" s="1"/>
  <c r="P1739" i="4" s="1"/>
  <c r="T1739" i="4"/>
  <c r="S1739" i="4" s="1"/>
  <c r="U1739" i="4" s="1"/>
  <c r="E298" i="4"/>
  <c r="G298" i="4" s="1"/>
  <c r="I298" i="4" s="1"/>
  <c r="M298" i="4" s="1"/>
  <c r="P298" i="4" s="1"/>
  <c r="T298" i="4"/>
  <c r="S298" i="4" s="1"/>
  <c r="U298" i="4" s="1"/>
  <c r="E670" i="4"/>
  <c r="G670" i="4" s="1"/>
  <c r="I670" i="4" s="1"/>
  <c r="M670" i="4" s="1"/>
  <c r="P670" i="4" s="1"/>
  <c r="T670" i="4"/>
  <c r="S670" i="4" s="1"/>
  <c r="U670" i="4" s="1"/>
  <c r="E761" i="4"/>
  <c r="G761" i="4" s="1"/>
  <c r="I761" i="4" s="1"/>
  <c r="M761" i="4" s="1"/>
  <c r="P761" i="4" s="1"/>
  <c r="T761" i="4"/>
  <c r="S761" i="4" s="1"/>
  <c r="U761" i="4" s="1"/>
  <c r="E408" i="4"/>
  <c r="T408" i="4"/>
  <c r="S408" i="4" s="1"/>
  <c r="U408" i="4" s="1"/>
  <c r="E1131" i="4"/>
  <c r="G1131" i="4" s="1"/>
  <c r="I1131" i="4" s="1"/>
  <c r="M1131" i="4" s="1"/>
  <c r="P1131" i="4" s="1"/>
  <c r="T1131" i="4"/>
  <c r="S1131" i="4" s="1"/>
  <c r="U1131" i="4" s="1"/>
  <c r="E1881" i="4"/>
  <c r="G1881" i="4" s="1"/>
  <c r="I1881" i="4" s="1"/>
  <c r="M1881" i="4" s="1"/>
  <c r="P1881" i="4" s="1"/>
  <c r="T1881" i="4"/>
  <c r="S1881" i="4" s="1"/>
  <c r="U1881" i="4" s="1"/>
  <c r="E396" i="4"/>
  <c r="G396" i="4" s="1"/>
  <c r="I396" i="4" s="1"/>
  <c r="M396" i="4" s="1"/>
  <c r="P396" i="4" s="1"/>
  <c r="T396" i="4"/>
  <c r="S396" i="4" s="1"/>
  <c r="U396" i="4" s="1"/>
  <c r="E1240" i="4"/>
  <c r="G1240" i="4" s="1"/>
  <c r="I1240" i="4" s="1"/>
  <c r="M1240" i="4" s="1"/>
  <c r="P1240" i="4" s="1"/>
  <c r="T1240" i="4"/>
  <c r="S1240" i="4" s="1"/>
  <c r="U1240" i="4" s="1"/>
  <c r="E1882" i="4"/>
  <c r="G1882" i="4" s="1"/>
  <c r="I1882" i="4" s="1"/>
  <c r="M1882" i="4" s="1"/>
  <c r="P1882" i="4" s="1"/>
  <c r="T1882" i="4"/>
  <c r="S1882" i="4" s="1"/>
  <c r="U1882" i="4" s="1"/>
  <c r="E1783" i="4"/>
  <c r="T1783" i="4"/>
  <c r="S1783" i="4" s="1"/>
  <c r="U1783" i="4" s="1"/>
  <c r="E1362" i="4"/>
  <c r="G1362" i="4" s="1"/>
  <c r="I1362" i="4" s="1"/>
  <c r="M1362" i="4" s="1"/>
  <c r="P1362" i="4" s="1"/>
  <c r="T1362" i="4"/>
  <c r="S1362" i="4" s="1"/>
  <c r="U1362" i="4" s="1"/>
  <c r="E1459" i="4"/>
  <c r="G1459" i="4" s="1"/>
  <c r="I1459" i="4" s="1"/>
  <c r="M1459" i="4" s="1"/>
  <c r="P1459" i="4" s="1"/>
  <c r="T1459" i="4"/>
  <c r="S1459" i="4" s="1"/>
  <c r="U1459" i="4" s="1"/>
  <c r="E1913" i="4"/>
  <c r="G1913" i="4" s="1"/>
  <c r="I1913" i="4" s="1"/>
  <c r="M1913" i="4" s="1"/>
  <c r="P1913" i="4" s="1"/>
  <c r="T1913" i="4"/>
  <c r="S1913" i="4" s="1"/>
  <c r="U1913" i="4" s="1"/>
  <c r="E713" i="4"/>
  <c r="G713" i="4" s="1"/>
  <c r="I713" i="4" s="1"/>
  <c r="M713" i="4" s="1"/>
  <c r="P713" i="4" s="1"/>
  <c r="T713" i="4"/>
  <c r="S713" i="4" s="1"/>
  <c r="U713" i="4" s="1"/>
  <c r="E1900" i="4"/>
  <c r="G1900" i="4" s="1"/>
  <c r="I1900" i="4" s="1"/>
  <c r="M1900" i="4" s="1"/>
  <c r="P1900" i="4" s="1"/>
  <c r="T1900" i="4"/>
  <c r="S1900" i="4" s="1"/>
  <c r="U1900" i="4" s="1"/>
  <c r="E1644" i="4"/>
  <c r="T1644" i="4"/>
  <c r="S1644" i="4" s="1"/>
  <c r="U1644" i="4" s="1"/>
  <c r="E139" i="4"/>
  <c r="G139" i="4" s="1"/>
  <c r="I139" i="4" s="1"/>
  <c r="M139" i="4" s="1"/>
  <c r="P139" i="4" s="1"/>
  <c r="T139" i="4"/>
  <c r="S139" i="4" s="1"/>
  <c r="U139" i="4" s="1"/>
  <c r="E117" i="4"/>
  <c r="G117" i="4" s="1"/>
  <c r="I117" i="4" s="1"/>
  <c r="M117" i="4" s="1"/>
  <c r="P117" i="4" s="1"/>
  <c r="T117" i="4"/>
  <c r="S117" i="4" s="1"/>
  <c r="U117" i="4" s="1"/>
  <c r="E104" i="4"/>
  <c r="G104" i="4" s="1"/>
  <c r="I104" i="4" s="1"/>
  <c r="M104" i="4" s="1"/>
  <c r="P104" i="4" s="1"/>
  <c r="T104" i="4"/>
  <c r="S104" i="4" s="1"/>
  <c r="U104" i="4" s="1"/>
  <c r="E141" i="4"/>
  <c r="G141" i="4" s="1"/>
  <c r="I141" i="4" s="1"/>
  <c r="M141" i="4" s="1"/>
  <c r="P141" i="4" s="1"/>
  <c r="T141" i="4"/>
  <c r="S141" i="4" s="1"/>
  <c r="U141" i="4" s="1"/>
  <c r="E532" i="4"/>
  <c r="G532" i="4" s="1"/>
  <c r="I532" i="4" s="1"/>
  <c r="M532" i="4" s="1"/>
  <c r="P532" i="4" s="1"/>
  <c r="T532" i="4"/>
  <c r="S532" i="4" s="1"/>
  <c r="U532" i="4" s="1"/>
  <c r="E111" i="4"/>
  <c r="G111" i="4" s="1"/>
  <c r="I111" i="4" s="1"/>
  <c r="M111" i="4" s="1"/>
  <c r="P111" i="4" s="1"/>
  <c r="T111" i="4"/>
  <c r="S111" i="4" s="1"/>
  <c r="U111" i="4" s="1"/>
  <c r="E353" i="4"/>
  <c r="G353" i="4" s="1"/>
  <c r="I353" i="4" s="1"/>
  <c r="M353" i="4" s="1"/>
  <c r="P353" i="4" s="1"/>
  <c r="T353" i="4"/>
  <c r="S353" i="4" s="1"/>
  <c r="U353" i="4" s="1"/>
  <c r="E1233" i="4"/>
  <c r="G1233" i="4" s="1"/>
  <c r="I1233" i="4" s="1"/>
  <c r="M1233" i="4" s="1"/>
  <c r="P1233" i="4" s="1"/>
  <c r="T1233" i="4"/>
  <c r="S1233" i="4" s="1"/>
  <c r="U1233" i="4" s="1"/>
  <c r="E598" i="4"/>
  <c r="T598" i="4"/>
  <c r="S598" i="4" s="1"/>
  <c r="U598" i="4" s="1"/>
  <c r="E1017" i="4"/>
  <c r="G1017" i="4" s="1"/>
  <c r="I1017" i="4" s="1"/>
  <c r="M1017" i="4" s="1"/>
  <c r="P1017" i="4" s="1"/>
  <c r="T1017" i="4"/>
  <c r="S1017" i="4" s="1"/>
  <c r="U1017" i="4" s="1"/>
  <c r="E630" i="4"/>
  <c r="G630" i="4" s="1"/>
  <c r="I630" i="4" s="1"/>
  <c r="M630" i="4" s="1"/>
  <c r="P630" i="4" s="1"/>
  <c r="T630" i="4"/>
  <c r="S630" i="4" s="1"/>
  <c r="U630" i="4" s="1"/>
  <c r="E256" i="4"/>
  <c r="G256" i="4" s="1"/>
  <c r="I256" i="4" s="1"/>
  <c r="M256" i="4" s="1"/>
  <c r="P256" i="4" s="1"/>
  <c r="T256" i="4"/>
  <c r="S256" i="4" s="1"/>
  <c r="U256" i="4" s="1"/>
  <c r="E882" i="4"/>
  <c r="G882" i="4" s="1"/>
  <c r="I882" i="4" s="1"/>
  <c r="M882" i="4" s="1"/>
  <c r="P882" i="4" s="1"/>
  <c r="T882" i="4"/>
  <c r="S882" i="4" s="1"/>
  <c r="U882" i="4" s="1"/>
  <c r="E1002" i="4"/>
  <c r="G1002" i="4" s="1"/>
  <c r="I1002" i="4" s="1"/>
  <c r="M1002" i="4" s="1"/>
  <c r="P1002" i="4" s="1"/>
  <c r="T1002" i="4"/>
  <c r="S1002" i="4" s="1"/>
  <c r="U1002" i="4" s="1"/>
  <c r="E42" i="4"/>
  <c r="G42" i="4" s="1"/>
  <c r="I42" i="4" s="1"/>
  <c r="M42" i="4" s="1"/>
  <c r="P42" i="4" s="1"/>
  <c r="T42" i="4"/>
  <c r="S42" i="4" s="1"/>
  <c r="U42" i="4" s="1"/>
  <c r="E418" i="4"/>
  <c r="G418" i="4" s="1"/>
  <c r="I418" i="4" s="1"/>
  <c r="M418" i="4" s="1"/>
  <c r="P418" i="4" s="1"/>
  <c r="T418" i="4"/>
  <c r="S418" i="4" s="1"/>
  <c r="U418" i="4" s="1"/>
  <c r="E837" i="4"/>
  <c r="G837" i="4" s="1"/>
  <c r="I837" i="4" s="1"/>
  <c r="M837" i="4" s="1"/>
  <c r="P837" i="4" s="1"/>
  <c r="T837" i="4"/>
  <c r="S837" i="4" s="1"/>
  <c r="U837" i="4" s="1"/>
  <c r="E820" i="4"/>
  <c r="T820" i="4"/>
  <c r="S820" i="4" s="1"/>
  <c r="U820" i="4" s="1"/>
  <c r="E981" i="4"/>
  <c r="G981" i="4" s="1"/>
  <c r="I981" i="4" s="1"/>
  <c r="M981" i="4" s="1"/>
  <c r="P981" i="4" s="1"/>
  <c r="T981" i="4"/>
  <c r="S981" i="4" s="1"/>
  <c r="U981" i="4" s="1"/>
  <c r="E625" i="4"/>
  <c r="G625" i="4" s="1"/>
  <c r="I625" i="4" s="1"/>
  <c r="M625" i="4" s="1"/>
  <c r="P625" i="4" s="1"/>
  <c r="T625" i="4"/>
  <c r="S625" i="4" s="1"/>
  <c r="U625" i="4" s="1"/>
  <c r="E909" i="4"/>
  <c r="G909" i="4" s="1"/>
  <c r="I909" i="4" s="1"/>
  <c r="M909" i="4" s="1"/>
  <c r="P909" i="4" s="1"/>
  <c r="T909" i="4"/>
  <c r="S909" i="4" s="1"/>
  <c r="U909" i="4" s="1"/>
  <c r="E1375" i="4"/>
  <c r="G1375" i="4" s="1"/>
  <c r="I1375" i="4" s="1"/>
  <c r="M1375" i="4" s="1"/>
  <c r="P1375" i="4" s="1"/>
  <c r="T1375" i="4"/>
  <c r="S1375" i="4" s="1"/>
  <c r="U1375" i="4" s="1"/>
  <c r="E428" i="4"/>
  <c r="G428" i="4" s="1"/>
  <c r="I428" i="4" s="1"/>
  <c r="M428" i="4" s="1"/>
  <c r="P428" i="4" s="1"/>
  <c r="T428" i="4"/>
  <c r="S428" i="4" s="1"/>
  <c r="U428" i="4" s="1"/>
  <c r="E1569" i="4"/>
  <c r="G1569" i="4" s="1"/>
  <c r="I1569" i="4" s="1"/>
  <c r="M1569" i="4" s="1"/>
  <c r="P1569" i="4" s="1"/>
  <c r="T1569" i="4"/>
  <c r="S1569" i="4" s="1"/>
  <c r="U1569" i="4" s="1"/>
  <c r="E1952" i="4"/>
  <c r="G1952" i="4" s="1"/>
  <c r="I1952" i="4" s="1"/>
  <c r="M1952" i="4" s="1"/>
  <c r="P1952" i="4" s="1"/>
  <c r="T1952" i="4"/>
  <c r="S1952" i="4" s="1"/>
  <c r="U1952" i="4" s="1"/>
  <c r="E1129" i="4"/>
  <c r="G1129" i="4" s="1"/>
  <c r="I1129" i="4" s="1"/>
  <c r="M1129" i="4" s="1"/>
  <c r="P1129" i="4" s="1"/>
  <c r="T1129" i="4"/>
  <c r="S1129" i="4" s="1"/>
  <c r="U1129" i="4" s="1"/>
  <c r="E404" i="4"/>
  <c r="T404" i="4"/>
  <c r="S404" i="4" s="1"/>
  <c r="U404" i="4" s="1"/>
  <c r="E932" i="4"/>
  <c r="G932" i="4" s="1"/>
  <c r="I932" i="4" s="1"/>
  <c r="M932" i="4" s="1"/>
  <c r="P932" i="4" s="1"/>
  <c r="T932" i="4"/>
  <c r="S932" i="4" s="1"/>
  <c r="U932" i="4" s="1"/>
  <c r="E1329" i="4"/>
  <c r="G1329" i="4" s="1"/>
  <c r="I1329" i="4" s="1"/>
  <c r="M1329" i="4" s="1"/>
  <c r="P1329" i="4" s="1"/>
  <c r="T1329" i="4"/>
  <c r="S1329" i="4" s="1"/>
  <c r="U1329" i="4" s="1"/>
  <c r="E1074" i="4"/>
  <c r="G1074" i="4" s="1"/>
  <c r="I1074" i="4" s="1"/>
  <c r="M1074" i="4" s="1"/>
  <c r="P1074" i="4" s="1"/>
  <c r="T1074" i="4"/>
  <c r="S1074" i="4" s="1"/>
  <c r="U1074" i="4" s="1"/>
  <c r="E953" i="4"/>
  <c r="G953" i="4" s="1"/>
  <c r="I953" i="4" s="1"/>
  <c r="M953" i="4" s="1"/>
  <c r="P953" i="4" s="1"/>
  <c r="T953" i="4"/>
  <c r="S953" i="4" s="1"/>
  <c r="U953" i="4" s="1"/>
  <c r="E1231" i="4"/>
  <c r="G1231" i="4" s="1"/>
  <c r="I1231" i="4" s="1"/>
  <c r="M1231" i="4" s="1"/>
  <c r="P1231" i="4" s="1"/>
  <c r="T1231" i="4"/>
  <c r="S1231" i="4" s="1"/>
  <c r="U1231" i="4" s="1"/>
  <c r="E1891" i="4"/>
  <c r="T1891" i="4"/>
  <c r="S1891" i="4" s="1"/>
  <c r="U1891" i="4" s="1"/>
  <c r="E617" i="4"/>
  <c r="G617" i="4" s="1"/>
  <c r="I617" i="4" s="1"/>
  <c r="M617" i="4" s="1"/>
  <c r="P617" i="4" s="1"/>
  <c r="T617" i="4"/>
  <c r="S617" i="4" s="1"/>
  <c r="U617" i="4" s="1"/>
  <c r="E268" i="4"/>
  <c r="G268" i="4" s="1"/>
  <c r="I268" i="4" s="1"/>
  <c r="M268" i="4" s="1"/>
  <c r="P268" i="4" s="1"/>
  <c r="T268" i="4"/>
  <c r="S268" i="4" s="1"/>
  <c r="U268" i="4" s="1"/>
  <c r="E88" i="4"/>
  <c r="T88" i="4"/>
  <c r="S88" i="4" s="1"/>
  <c r="U88" i="4" s="1"/>
  <c r="E252" i="4"/>
  <c r="G252" i="4" s="1"/>
  <c r="I252" i="4" s="1"/>
  <c r="M252" i="4" s="1"/>
  <c r="P252" i="4" s="1"/>
  <c r="T252" i="4"/>
  <c r="S252" i="4" s="1"/>
  <c r="U252" i="4" s="1"/>
  <c r="E561" i="4"/>
  <c r="G561" i="4" s="1"/>
  <c r="I561" i="4" s="1"/>
  <c r="M561" i="4" s="1"/>
  <c r="P561" i="4" s="1"/>
  <c r="T561" i="4"/>
  <c r="S561" i="4" s="1"/>
  <c r="U561" i="4" s="1"/>
  <c r="E706" i="4"/>
  <c r="T706" i="4"/>
  <c r="S706" i="4" s="1"/>
  <c r="U706" i="4" s="1"/>
  <c r="E1181" i="4"/>
  <c r="G1181" i="4" s="1"/>
  <c r="I1181" i="4" s="1"/>
  <c r="M1181" i="4" s="1"/>
  <c r="P1181" i="4" s="1"/>
  <c r="T1181" i="4"/>
  <c r="S1181" i="4" s="1"/>
  <c r="U1181" i="4" s="1"/>
  <c r="E963" i="4"/>
  <c r="G963" i="4" s="1"/>
  <c r="I963" i="4" s="1"/>
  <c r="M963" i="4" s="1"/>
  <c r="P963" i="4" s="1"/>
  <c r="T963" i="4"/>
  <c r="S963" i="4" s="1"/>
  <c r="U963" i="4" s="1"/>
  <c r="E791" i="4"/>
  <c r="G791" i="4" s="1"/>
  <c r="I791" i="4" s="1"/>
  <c r="M791" i="4" s="1"/>
  <c r="P791" i="4" s="1"/>
  <c r="T791" i="4"/>
  <c r="S791" i="4" s="1"/>
  <c r="U791" i="4" s="1"/>
  <c r="E345" i="4"/>
  <c r="G345" i="4" s="1"/>
  <c r="I345" i="4" s="1"/>
  <c r="M345" i="4" s="1"/>
  <c r="P345" i="4" s="1"/>
  <c r="T345" i="4"/>
  <c r="S345" i="4" s="1"/>
  <c r="U345" i="4" s="1"/>
  <c r="E955" i="4"/>
  <c r="G955" i="4" s="1"/>
  <c r="I955" i="4" s="1"/>
  <c r="M955" i="4" s="1"/>
  <c r="P955" i="4" s="1"/>
  <c r="T955" i="4"/>
  <c r="S955" i="4" s="1"/>
  <c r="U955" i="4" s="1"/>
  <c r="E848" i="4"/>
  <c r="G848" i="4" s="1"/>
  <c r="I848" i="4" s="1"/>
  <c r="M848" i="4" s="1"/>
  <c r="P848" i="4" s="1"/>
  <c r="T848" i="4"/>
  <c r="S848" i="4" s="1"/>
  <c r="U848" i="4" s="1"/>
  <c r="E244" i="4"/>
  <c r="G244" i="4" s="1"/>
  <c r="I244" i="4" s="1"/>
  <c r="M244" i="4" s="1"/>
  <c r="P244" i="4" s="1"/>
  <c r="T244" i="4"/>
  <c r="S244" i="4" s="1"/>
  <c r="U244" i="4" s="1"/>
  <c r="E1187" i="4"/>
  <c r="G1187" i="4" s="1"/>
  <c r="I1187" i="4" s="1"/>
  <c r="M1187" i="4" s="1"/>
  <c r="P1187" i="4" s="1"/>
  <c r="T1187" i="4"/>
  <c r="S1187" i="4" s="1"/>
  <c r="U1187" i="4" s="1"/>
  <c r="E387" i="4"/>
  <c r="G387" i="4" s="1"/>
  <c r="I387" i="4" s="1"/>
  <c r="M387" i="4" s="1"/>
  <c r="P387" i="4" s="1"/>
  <c r="T387" i="4"/>
  <c r="S387" i="4" s="1"/>
  <c r="U387" i="4" s="1"/>
  <c r="E1031" i="4"/>
  <c r="G1031" i="4" s="1"/>
  <c r="I1031" i="4" s="1"/>
  <c r="M1031" i="4" s="1"/>
  <c r="P1031" i="4" s="1"/>
  <c r="T1031" i="4"/>
  <c r="S1031" i="4" s="1"/>
  <c r="U1031" i="4" s="1"/>
  <c r="E153" i="4"/>
  <c r="G153" i="4" s="1"/>
  <c r="I153" i="4" s="1"/>
  <c r="M153" i="4" s="1"/>
  <c r="P153" i="4" s="1"/>
  <c r="T153" i="4"/>
  <c r="S153" i="4" s="1"/>
  <c r="U153" i="4" s="1"/>
  <c r="E1122" i="4"/>
  <c r="G1122" i="4" s="1"/>
  <c r="I1122" i="4" s="1"/>
  <c r="M1122" i="4" s="1"/>
  <c r="P1122" i="4" s="1"/>
  <c r="T1122" i="4"/>
  <c r="S1122" i="4" s="1"/>
  <c r="U1122" i="4" s="1"/>
  <c r="E546" i="4"/>
  <c r="G546" i="4" s="1"/>
  <c r="I546" i="4" s="1"/>
  <c r="M546" i="4" s="1"/>
  <c r="P546" i="4" s="1"/>
  <c r="T546" i="4"/>
  <c r="S546" i="4" s="1"/>
  <c r="U546" i="4" s="1"/>
  <c r="E463" i="4"/>
  <c r="G463" i="4" s="1"/>
  <c r="I463" i="4" s="1"/>
  <c r="M463" i="4" s="1"/>
  <c r="P463" i="4" s="1"/>
  <c r="T463" i="4"/>
  <c r="S463" i="4" s="1"/>
  <c r="U463" i="4" s="1"/>
  <c r="E1282" i="4"/>
  <c r="G1282" i="4" s="1"/>
  <c r="I1282" i="4" s="1"/>
  <c r="M1282" i="4" s="1"/>
  <c r="P1282" i="4" s="1"/>
  <c r="T1282" i="4"/>
  <c r="S1282" i="4" s="1"/>
  <c r="U1282" i="4" s="1"/>
  <c r="E15" i="4"/>
  <c r="G15" i="4" s="1"/>
  <c r="I15" i="4" s="1"/>
  <c r="M15" i="4" s="1"/>
  <c r="P15" i="4" s="1"/>
  <c r="T15" i="4"/>
  <c r="S15" i="4" s="1"/>
  <c r="U15" i="4" s="1"/>
  <c r="E852" i="4"/>
  <c r="G852" i="4" s="1"/>
  <c r="I852" i="4" s="1"/>
  <c r="M852" i="4" s="1"/>
  <c r="P852" i="4" s="1"/>
  <c r="T852" i="4"/>
  <c r="S852" i="4" s="1"/>
  <c r="U852" i="4" s="1"/>
  <c r="E605" i="4"/>
  <c r="G605" i="4" s="1"/>
  <c r="I605" i="4" s="1"/>
  <c r="M605" i="4" s="1"/>
  <c r="P605" i="4" s="1"/>
  <c r="T605" i="4"/>
  <c r="S605" i="4" s="1"/>
  <c r="U605" i="4" s="1"/>
  <c r="E1008" i="4"/>
  <c r="G1008" i="4" s="1"/>
  <c r="I1008" i="4" s="1"/>
  <c r="M1008" i="4" s="1"/>
  <c r="P1008" i="4" s="1"/>
  <c r="T1008" i="4"/>
  <c r="S1008" i="4" s="1"/>
  <c r="U1008" i="4" s="1"/>
  <c r="E1373" i="4"/>
  <c r="G1373" i="4" s="1"/>
  <c r="I1373" i="4" s="1"/>
  <c r="M1373" i="4" s="1"/>
  <c r="P1373" i="4" s="1"/>
  <c r="T1373" i="4"/>
  <c r="S1373" i="4" s="1"/>
  <c r="U1373" i="4" s="1"/>
  <c r="E1743" i="4"/>
  <c r="G1743" i="4" s="1"/>
  <c r="I1743" i="4" s="1"/>
  <c r="M1743" i="4" s="1"/>
  <c r="P1743" i="4" s="1"/>
  <c r="T1743" i="4"/>
  <c r="S1743" i="4" s="1"/>
  <c r="U1743" i="4" s="1"/>
  <c r="E1360" i="4"/>
  <c r="G1360" i="4" s="1"/>
  <c r="I1360" i="4" s="1"/>
  <c r="M1360" i="4" s="1"/>
  <c r="P1360" i="4" s="1"/>
  <c r="T1360" i="4"/>
  <c r="S1360" i="4" s="1"/>
  <c r="U1360" i="4" s="1"/>
  <c r="E1927" i="4"/>
  <c r="G1927" i="4" s="1"/>
  <c r="I1927" i="4" s="1"/>
  <c r="M1927" i="4" s="1"/>
  <c r="P1927" i="4" s="1"/>
  <c r="T1927" i="4"/>
  <c r="S1927" i="4" s="1"/>
  <c r="U1927" i="4" s="1"/>
  <c r="E1826" i="4"/>
  <c r="T1826" i="4"/>
  <c r="S1826" i="4" s="1"/>
  <c r="U1826" i="4" s="1"/>
  <c r="E1462" i="4"/>
  <c r="G1462" i="4" s="1"/>
  <c r="I1462" i="4" s="1"/>
  <c r="M1462" i="4" s="1"/>
  <c r="P1462" i="4" s="1"/>
  <c r="T1462" i="4"/>
  <c r="S1462" i="4" s="1"/>
  <c r="U1462" i="4" s="1"/>
  <c r="E1694" i="4"/>
  <c r="G1694" i="4" s="1"/>
  <c r="I1694" i="4" s="1"/>
  <c r="M1694" i="4" s="1"/>
  <c r="P1694" i="4" s="1"/>
  <c r="T1694" i="4"/>
  <c r="S1694" i="4" s="1"/>
  <c r="U1694" i="4" s="1"/>
  <c r="E675" i="4"/>
  <c r="T675" i="4"/>
  <c r="S675" i="4" s="1"/>
  <c r="U675" i="4" s="1"/>
  <c r="E1460" i="4"/>
  <c r="G1460" i="4" s="1"/>
  <c r="I1460" i="4" s="1"/>
  <c r="M1460" i="4" s="1"/>
  <c r="P1460" i="4" s="1"/>
  <c r="T1460" i="4"/>
  <c r="S1460" i="4" s="1"/>
  <c r="U1460" i="4" s="1"/>
  <c r="E967" i="4"/>
  <c r="G967" i="4" s="1"/>
  <c r="I967" i="4" s="1"/>
  <c r="M967" i="4" s="1"/>
  <c r="P967" i="4" s="1"/>
  <c r="T967" i="4"/>
  <c r="S967" i="4" s="1"/>
  <c r="U967" i="4" s="1"/>
  <c r="E1550" i="4"/>
  <c r="T1550" i="4"/>
  <c r="S1550" i="4" s="1"/>
  <c r="U1550" i="4" s="1"/>
  <c r="E20" i="4"/>
  <c r="G20" i="4" s="1"/>
  <c r="I20" i="4" s="1"/>
  <c r="M20" i="4" s="1"/>
  <c r="P20" i="4" s="1"/>
  <c r="T20" i="4"/>
  <c r="S20" i="4" s="1"/>
  <c r="U20" i="4" s="1"/>
  <c r="E1327" i="4"/>
  <c r="G1327" i="4" s="1"/>
  <c r="I1327" i="4" s="1"/>
  <c r="M1327" i="4" s="1"/>
  <c r="P1327" i="4" s="1"/>
  <c r="T1327" i="4"/>
  <c r="S1327" i="4" s="1"/>
  <c r="U1327" i="4" s="1"/>
  <c r="E1704" i="4"/>
  <c r="G1704" i="4" s="1"/>
  <c r="I1704" i="4" s="1"/>
  <c r="M1704" i="4" s="1"/>
  <c r="P1704" i="4" s="1"/>
  <c r="T1704" i="4"/>
  <c r="S1704" i="4" s="1"/>
  <c r="U1704" i="4" s="1"/>
  <c r="E1840" i="4"/>
  <c r="G1840" i="4" s="1"/>
  <c r="I1840" i="4" s="1"/>
  <c r="M1840" i="4" s="1"/>
  <c r="P1840" i="4" s="1"/>
  <c r="T1840" i="4"/>
  <c r="S1840" i="4" s="1"/>
  <c r="U1840" i="4" s="1"/>
  <c r="E1381" i="4"/>
  <c r="G1381" i="4" s="1"/>
  <c r="I1381" i="4" s="1"/>
  <c r="M1381" i="4" s="1"/>
  <c r="P1381" i="4" s="1"/>
  <c r="T1381" i="4"/>
  <c r="S1381" i="4" s="1"/>
  <c r="U1381" i="4" s="1"/>
  <c r="E941" i="4"/>
  <c r="G941" i="4" s="1"/>
  <c r="I941" i="4" s="1"/>
  <c r="M941" i="4" s="1"/>
  <c r="P941" i="4" s="1"/>
  <c r="T941" i="4"/>
  <c r="S941" i="4" s="1"/>
  <c r="U941" i="4" s="1"/>
  <c r="E1194" i="4"/>
  <c r="G1194" i="4" s="1"/>
  <c r="I1194" i="4" s="1"/>
  <c r="M1194" i="4" s="1"/>
  <c r="P1194" i="4" s="1"/>
  <c r="T1194" i="4"/>
  <c r="S1194" i="4" s="1"/>
  <c r="U1194" i="4" s="1"/>
  <c r="E1631" i="4"/>
  <c r="G1631" i="4" s="1"/>
  <c r="I1631" i="4" s="1"/>
  <c r="M1631" i="4" s="1"/>
  <c r="P1631" i="4" s="1"/>
  <c r="T1631" i="4"/>
  <c r="S1631" i="4" s="1"/>
  <c r="U1631" i="4" s="1"/>
  <c r="E274" i="4"/>
  <c r="G274" i="4" s="1"/>
  <c r="I274" i="4" s="1"/>
  <c r="M274" i="4" s="1"/>
  <c r="P274" i="4" s="1"/>
  <c r="T274" i="4"/>
  <c r="S274" i="4" s="1"/>
  <c r="U274" i="4" s="1"/>
  <c r="E923" i="4"/>
  <c r="G923" i="4" s="1"/>
  <c r="I923" i="4" s="1"/>
  <c r="M923" i="4" s="1"/>
  <c r="P923" i="4" s="1"/>
  <c r="T923" i="4"/>
  <c r="S923" i="4" s="1"/>
  <c r="U923" i="4" s="1"/>
  <c r="E1040" i="4"/>
  <c r="G1040" i="4" s="1"/>
  <c r="I1040" i="4" s="1"/>
  <c r="M1040" i="4" s="1"/>
  <c r="P1040" i="4" s="1"/>
  <c r="T1040" i="4"/>
  <c r="S1040" i="4" s="1"/>
  <c r="U1040" i="4" s="1"/>
  <c r="E1402" i="4"/>
  <c r="T1402" i="4"/>
  <c r="S1402" i="4" s="1"/>
  <c r="U1402" i="4" s="1"/>
  <c r="E1337" i="4"/>
  <c r="G1337" i="4" s="1"/>
  <c r="I1337" i="4" s="1"/>
  <c r="M1337" i="4" s="1"/>
  <c r="P1337" i="4" s="1"/>
  <c r="T1337" i="4"/>
  <c r="S1337" i="4" s="1"/>
  <c r="U1337" i="4" s="1"/>
  <c r="E1907" i="4"/>
  <c r="G1907" i="4" s="1"/>
  <c r="I1907" i="4" s="1"/>
  <c r="M1907" i="4" s="1"/>
  <c r="P1907" i="4" s="1"/>
  <c r="T1907" i="4"/>
  <c r="S1907" i="4" s="1"/>
  <c r="U1907" i="4" s="1"/>
  <c r="E1235" i="4"/>
  <c r="T1235" i="4"/>
  <c r="S1235" i="4" s="1"/>
  <c r="U1235" i="4" s="1"/>
  <c r="E1477" i="4"/>
  <c r="G1477" i="4" s="1"/>
  <c r="I1477" i="4" s="1"/>
  <c r="M1477" i="4" s="1"/>
  <c r="P1477" i="4" s="1"/>
  <c r="T1477" i="4"/>
  <c r="S1477" i="4" s="1"/>
  <c r="U1477" i="4" s="1"/>
  <c r="E1688" i="4"/>
  <c r="G1688" i="4" s="1"/>
  <c r="I1688" i="4" s="1"/>
  <c r="M1688" i="4" s="1"/>
  <c r="P1688" i="4" s="1"/>
  <c r="T1688" i="4"/>
  <c r="S1688" i="4" s="1"/>
  <c r="U1688" i="4" s="1"/>
  <c r="E1674" i="4"/>
  <c r="G1674" i="4" s="1"/>
  <c r="I1674" i="4" s="1"/>
  <c r="M1674" i="4" s="1"/>
  <c r="P1674" i="4" s="1"/>
  <c r="T1674" i="4"/>
  <c r="S1674" i="4" s="1"/>
  <c r="U1674" i="4" s="1"/>
  <c r="E1168" i="4"/>
  <c r="G1168" i="4" s="1"/>
  <c r="I1168" i="4" s="1"/>
  <c r="M1168" i="4" s="1"/>
  <c r="P1168" i="4" s="1"/>
  <c r="T1168" i="4"/>
  <c r="S1168" i="4" s="1"/>
  <c r="U1168" i="4" s="1"/>
  <c r="E454" i="4"/>
  <c r="G454" i="4" s="1"/>
  <c r="I454" i="4" s="1"/>
  <c r="M454" i="4" s="1"/>
  <c r="P454" i="4" s="1"/>
  <c r="T454" i="4"/>
  <c r="S454" i="4" s="1"/>
  <c r="U454" i="4" s="1"/>
  <c r="E376" i="4"/>
  <c r="G376" i="4" s="1"/>
  <c r="I376" i="4" s="1"/>
  <c r="M376" i="4" s="1"/>
  <c r="P376" i="4" s="1"/>
  <c r="T376" i="4"/>
  <c r="S376" i="4" s="1"/>
  <c r="U376" i="4" s="1"/>
  <c r="E442" i="4"/>
  <c r="G442" i="4" s="1"/>
  <c r="I442" i="4" s="1"/>
  <c r="M442" i="4" s="1"/>
  <c r="P442" i="4" s="1"/>
  <c r="T442" i="4"/>
  <c r="S442" i="4" s="1"/>
  <c r="U442" i="4" s="1"/>
  <c r="E216" i="4"/>
  <c r="G216" i="4" s="1"/>
  <c r="I216" i="4" s="1"/>
  <c r="M216" i="4" s="1"/>
  <c r="P216" i="4" s="1"/>
  <c r="T216" i="4"/>
  <c r="S216" i="4" s="1"/>
  <c r="U216" i="4" s="1"/>
  <c r="E452" i="4"/>
  <c r="T452" i="4"/>
  <c r="S452" i="4" s="1"/>
  <c r="U452" i="4" s="1"/>
  <c r="E99" i="4"/>
  <c r="G99" i="4" s="1"/>
  <c r="I99" i="4" s="1"/>
  <c r="M99" i="4" s="1"/>
  <c r="P99" i="4" s="1"/>
  <c r="T99" i="4"/>
  <c r="S99" i="4" s="1"/>
  <c r="U99" i="4" s="1"/>
  <c r="E667" i="4"/>
  <c r="G667" i="4" s="1"/>
  <c r="I667" i="4" s="1"/>
  <c r="M667" i="4" s="1"/>
  <c r="P667" i="4" s="1"/>
  <c r="T667" i="4"/>
  <c r="S667" i="4" s="1"/>
  <c r="U667" i="4" s="1"/>
  <c r="E364" i="4"/>
  <c r="G364" i="4" s="1"/>
  <c r="I364" i="4" s="1"/>
  <c r="M364" i="4" s="1"/>
  <c r="P364" i="4" s="1"/>
  <c r="T364" i="4"/>
  <c r="S364" i="4" s="1"/>
  <c r="U364" i="4" s="1"/>
  <c r="E1092" i="4"/>
  <c r="G1092" i="4" s="1"/>
  <c r="I1092" i="4" s="1"/>
  <c r="M1092" i="4" s="1"/>
  <c r="P1092" i="4" s="1"/>
  <c r="T1092" i="4"/>
  <c r="S1092" i="4" s="1"/>
  <c r="U1092" i="4" s="1"/>
  <c r="E1383" i="4"/>
  <c r="G1383" i="4" s="1"/>
  <c r="I1383" i="4" s="1"/>
  <c r="M1383" i="4" s="1"/>
  <c r="P1383" i="4" s="1"/>
  <c r="T1383" i="4"/>
  <c r="S1383" i="4" s="1"/>
  <c r="U1383" i="4" s="1"/>
  <c r="E1971" i="4"/>
  <c r="G1971" i="4" s="1"/>
  <c r="I1971" i="4" s="1"/>
  <c r="M1971" i="4" s="1"/>
  <c r="P1971" i="4" s="1"/>
  <c r="T1971" i="4"/>
  <c r="S1971" i="4" s="1"/>
  <c r="U1971" i="4" s="1"/>
  <c r="E1681" i="4"/>
  <c r="G1681" i="4" s="1"/>
  <c r="I1681" i="4" s="1"/>
  <c r="M1681" i="4" s="1"/>
  <c r="P1681" i="4" s="1"/>
  <c r="T1681" i="4"/>
  <c r="S1681" i="4" s="1"/>
  <c r="U1681" i="4" s="1"/>
  <c r="E1652" i="4"/>
  <c r="G1652" i="4" s="1"/>
  <c r="I1652" i="4" s="1"/>
  <c r="M1652" i="4" s="1"/>
  <c r="P1652" i="4" s="1"/>
  <c r="T1652" i="4"/>
  <c r="S1652" i="4" s="1"/>
  <c r="U1652" i="4" s="1"/>
  <c r="E541" i="4"/>
  <c r="T541" i="4"/>
  <c r="S541" i="4" s="1"/>
  <c r="U541" i="4" s="1"/>
  <c r="E1278" i="4"/>
  <c r="G1278" i="4" s="1"/>
  <c r="I1278" i="4" s="1"/>
  <c r="M1278" i="4" s="1"/>
  <c r="P1278" i="4" s="1"/>
  <c r="T1278" i="4"/>
  <c r="S1278" i="4" s="1"/>
  <c r="U1278" i="4" s="1"/>
  <c r="E1680" i="4"/>
  <c r="G1680" i="4" s="1"/>
  <c r="I1680" i="4" s="1"/>
  <c r="M1680" i="4" s="1"/>
  <c r="P1680" i="4" s="1"/>
  <c r="T1680" i="4"/>
  <c r="S1680" i="4" s="1"/>
  <c r="U1680" i="4" s="1"/>
  <c r="E218" i="4"/>
  <c r="G218" i="4" s="1"/>
  <c r="I218" i="4" s="1"/>
  <c r="M218" i="4" s="1"/>
  <c r="P218" i="4" s="1"/>
  <c r="T218" i="4"/>
  <c r="S218" i="4" s="1"/>
  <c r="U218" i="4" s="1"/>
  <c r="E1191" i="4"/>
  <c r="G1191" i="4" s="1"/>
  <c r="I1191" i="4" s="1"/>
  <c r="M1191" i="4" s="1"/>
  <c r="P1191" i="4" s="1"/>
  <c r="T1191" i="4"/>
  <c r="S1191" i="4" s="1"/>
  <c r="U1191" i="4" s="1"/>
  <c r="E521" i="4"/>
  <c r="G521" i="4" s="1"/>
  <c r="I521" i="4" s="1"/>
  <c r="M521" i="4" s="1"/>
  <c r="P521" i="4" s="1"/>
  <c r="T521" i="4"/>
  <c r="S521" i="4" s="1"/>
  <c r="U521" i="4" s="1"/>
  <c r="E737" i="4"/>
  <c r="G737" i="4" s="1"/>
  <c r="I737" i="4" s="1"/>
  <c r="M737" i="4" s="1"/>
  <c r="P737" i="4" s="1"/>
  <c r="T737" i="4"/>
  <c r="S737" i="4" s="1"/>
  <c r="U737" i="4" s="1"/>
  <c r="E1651" i="4"/>
  <c r="G1651" i="4" s="1"/>
  <c r="I1651" i="4" s="1"/>
  <c r="M1651" i="4" s="1"/>
  <c r="P1651" i="4" s="1"/>
  <c r="T1651" i="4"/>
  <c r="S1651" i="4" s="1"/>
  <c r="U1651" i="4" s="1"/>
  <c r="E1430" i="4"/>
  <c r="T1430" i="4"/>
  <c r="S1430" i="4" s="1"/>
  <c r="U1430" i="4" s="1"/>
  <c r="E1966" i="4"/>
  <c r="G1966" i="4" s="1"/>
  <c r="I1966" i="4" s="1"/>
  <c r="M1966" i="4" s="1"/>
  <c r="P1966" i="4" s="1"/>
  <c r="T1966" i="4"/>
  <c r="S1966" i="4" s="1"/>
  <c r="U1966" i="4" s="1"/>
  <c r="E1988" i="4"/>
  <c r="G1988" i="4" s="1"/>
  <c r="I1988" i="4" s="1"/>
  <c r="M1988" i="4" s="1"/>
  <c r="P1988" i="4" s="1"/>
  <c r="T1988" i="4"/>
  <c r="S1988" i="4" s="1"/>
  <c r="U1988" i="4" s="1"/>
  <c r="E295" i="4"/>
  <c r="T295" i="4"/>
  <c r="S295" i="4" s="1"/>
  <c r="U295" i="4" s="1"/>
  <c r="E402" i="4"/>
  <c r="G402" i="4" s="1"/>
  <c r="I402" i="4" s="1"/>
  <c r="M402" i="4" s="1"/>
  <c r="P402" i="4" s="1"/>
  <c r="T402" i="4"/>
  <c r="S402" i="4" s="1"/>
  <c r="U402" i="4" s="1"/>
  <c r="E1756" i="4"/>
  <c r="G1756" i="4" s="1"/>
  <c r="I1756" i="4" s="1"/>
  <c r="M1756" i="4" s="1"/>
  <c r="P1756" i="4" s="1"/>
  <c r="T1756" i="4"/>
  <c r="S1756" i="4" s="1"/>
  <c r="U1756" i="4" s="1"/>
  <c r="E1179" i="4"/>
  <c r="G1179" i="4" s="1"/>
  <c r="I1179" i="4" s="1"/>
  <c r="M1179" i="4" s="1"/>
  <c r="P1179" i="4" s="1"/>
  <c r="T1179" i="4"/>
  <c r="S1179" i="4" s="1"/>
  <c r="U1179" i="4" s="1"/>
  <c r="E1162" i="4"/>
  <c r="G1162" i="4" s="1"/>
  <c r="I1162" i="4" s="1"/>
  <c r="M1162" i="4" s="1"/>
  <c r="P1162" i="4" s="1"/>
  <c r="T1162" i="4"/>
  <c r="S1162" i="4" s="1"/>
  <c r="U1162" i="4" s="1"/>
  <c r="E59" i="4"/>
  <c r="G59" i="4" s="1"/>
  <c r="I59" i="4" s="1"/>
  <c r="M59" i="4" s="1"/>
  <c r="P59" i="4" s="1"/>
  <c r="T59" i="4"/>
  <c r="S59" i="4" s="1"/>
  <c r="U59" i="4" s="1"/>
  <c r="E1174" i="4"/>
  <c r="G1174" i="4" s="1"/>
  <c r="I1174" i="4" s="1"/>
  <c r="M1174" i="4" s="1"/>
  <c r="P1174" i="4" s="1"/>
  <c r="T1174" i="4"/>
  <c r="S1174" i="4" s="1"/>
  <c r="U1174" i="4" s="1"/>
  <c r="E146" i="4"/>
  <c r="G146" i="4" s="1"/>
  <c r="I146" i="4" s="1"/>
  <c r="M146" i="4" s="1"/>
  <c r="P146" i="4" s="1"/>
  <c r="T146" i="4"/>
  <c r="S146" i="4" s="1"/>
  <c r="U146" i="4" s="1"/>
  <c r="E1502" i="4"/>
  <c r="G1502" i="4" s="1"/>
  <c r="I1502" i="4" s="1"/>
  <c r="M1502" i="4" s="1"/>
  <c r="P1502" i="4" s="1"/>
  <c r="T1502" i="4"/>
  <c r="S1502" i="4" s="1"/>
  <c r="U1502" i="4" s="1"/>
  <c r="E952" i="4"/>
  <c r="G952" i="4" s="1"/>
  <c r="I952" i="4" s="1"/>
  <c r="M952" i="4" s="1"/>
  <c r="P952" i="4" s="1"/>
  <c r="T952" i="4"/>
  <c r="S952" i="4" s="1"/>
  <c r="U952" i="4" s="1"/>
  <c r="E223" i="4"/>
  <c r="G223" i="4" s="1"/>
  <c r="I223" i="4" s="1"/>
  <c r="M223" i="4" s="1"/>
  <c r="P223" i="4" s="1"/>
  <c r="T223" i="4"/>
  <c r="S223" i="4" s="1"/>
  <c r="U223" i="4" s="1"/>
  <c r="E1273" i="4"/>
  <c r="G1273" i="4" s="1"/>
  <c r="I1273" i="4" s="1"/>
  <c r="M1273" i="4" s="1"/>
  <c r="P1273" i="4" s="1"/>
  <c r="T1273" i="4"/>
  <c r="S1273" i="4" s="1"/>
  <c r="U1273" i="4" s="1"/>
  <c r="E1215" i="4"/>
  <c r="G1215" i="4" s="1"/>
  <c r="I1215" i="4" s="1"/>
  <c r="M1215" i="4" s="1"/>
  <c r="P1215" i="4" s="1"/>
  <c r="T1215" i="4"/>
  <c r="S1215" i="4" s="1"/>
  <c r="U1215" i="4" s="1"/>
  <c r="E562" i="4"/>
  <c r="G562" i="4" s="1"/>
  <c r="I562" i="4" s="1"/>
  <c r="M562" i="4" s="1"/>
  <c r="P562" i="4" s="1"/>
  <c r="T562" i="4"/>
  <c r="S562" i="4" s="1"/>
  <c r="U562" i="4" s="1"/>
  <c r="E250" i="4"/>
  <c r="G250" i="4" s="1"/>
  <c r="I250" i="4" s="1"/>
  <c r="M250" i="4" s="1"/>
  <c r="P250" i="4" s="1"/>
  <c r="T250" i="4"/>
  <c r="S250" i="4" s="1"/>
  <c r="U250" i="4" s="1"/>
  <c r="E1253" i="4"/>
  <c r="G1253" i="4" s="1"/>
  <c r="I1253" i="4" s="1"/>
  <c r="M1253" i="4" s="1"/>
  <c r="P1253" i="4" s="1"/>
  <c r="T1253" i="4"/>
  <c r="S1253" i="4" s="1"/>
  <c r="U1253" i="4" s="1"/>
  <c r="E348" i="4"/>
  <c r="G348" i="4" s="1"/>
  <c r="I348" i="4" s="1"/>
  <c r="M348" i="4" s="1"/>
  <c r="P348" i="4" s="1"/>
  <c r="T348" i="4"/>
  <c r="S348" i="4" s="1"/>
  <c r="U348" i="4" s="1"/>
  <c r="E1348" i="4"/>
  <c r="G1348" i="4" s="1"/>
  <c r="I1348" i="4" s="1"/>
  <c r="M1348" i="4" s="1"/>
  <c r="P1348" i="4" s="1"/>
  <c r="T1348" i="4"/>
  <c r="S1348" i="4" s="1"/>
  <c r="U1348" i="4" s="1"/>
  <c r="E857" i="4"/>
  <c r="G857" i="4" s="1"/>
  <c r="I857" i="4" s="1"/>
  <c r="M857" i="4" s="1"/>
  <c r="P857" i="4" s="1"/>
  <c r="T857" i="4"/>
  <c r="S857" i="4" s="1"/>
  <c r="U857" i="4" s="1"/>
  <c r="E1513" i="4"/>
  <c r="G1513" i="4" s="1"/>
  <c r="I1513" i="4" s="1"/>
  <c r="M1513" i="4" s="1"/>
  <c r="P1513" i="4" s="1"/>
  <c r="T1513" i="4"/>
  <c r="S1513" i="4" s="1"/>
  <c r="U1513" i="4" s="1"/>
  <c r="E1847" i="4"/>
  <c r="G1847" i="4" s="1"/>
  <c r="I1847" i="4" s="1"/>
  <c r="M1847" i="4" s="1"/>
  <c r="P1847" i="4" s="1"/>
  <c r="T1847" i="4"/>
  <c r="S1847" i="4" s="1"/>
  <c r="U1847" i="4" s="1"/>
  <c r="E1119" i="4"/>
  <c r="G1119" i="4" s="1"/>
  <c r="I1119" i="4" s="1"/>
  <c r="M1119" i="4" s="1"/>
  <c r="P1119" i="4" s="1"/>
  <c r="T1119" i="4"/>
  <c r="S1119" i="4" s="1"/>
  <c r="U1119" i="4" s="1"/>
  <c r="E1225" i="4"/>
  <c r="G1225" i="4" s="1"/>
  <c r="I1225" i="4" s="1"/>
  <c r="M1225" i="4" s="1"/>
  <c r="P1225" i="4" s="1"/>
  <c r="T1225" i="4"/>
  <c r="S1225" i="4" s="1"/>
  <c r="U1225" i="4" s="1"/>
  <c r="E374" i="4"/>
  <c r="G374" i="4" s="1"/>
  <c r="I374" i="4" s="1"/>
  <c r="M374" i="4" s="1"/>
  <c r="P374" i="4" s="1"/>
  <c r="T374" i="4"/>
  <c r="S374" i="4" s="1"/>
  <c r="U374" i="4" s="1"/>
  <c r="E686" i="4"/>
  <c r="T686" i="4"/>
  <c r="S686" i="4" s="1"/>
  <c r="U686" i="4" s="1"/>
  <c r="E900" i="4"/>
  <c r="G900" i="4" s="1"/>
  <c r="I900" i="4" s="1"/>
  <c r="M900" i="4" s="1"/>
  <c r="P900" i="4" s="1"/>
  <c r="T900" i="4"/>
  <c r="S900" i="4" s="1"/>
  <c r="U900" i="4" s="1"/>
  <c r="E101" i="4"/>
  <c r="G101" i="4" s="1"/>
  <c r="I101" i="4" s="1"/>
  <c r="M101" i="4" s="1"/>
  <c r="P101" i="4" s="1"/>
  <c r="T101" i="4"/>
  <c r="S101" i="4" s="1"/>
  <c r="U101" i="4" s="1"/>
  <c r="E769" i="4"/>
  <c r="G769" i="4" s="1"/>
  <c r="I769" i="4" s="1"/>
  <c r="M769" i="4" s="1"/>
  <c r="P769" i="4" s="1"/>
  <c r="T769" i="4"/>
  <c r="S769" i="4" s="1"/>
  <c r="U769" i="4" s="1"/>
  <c r="E1100" i="4"/>
  <c r="G1100" i="4" s="1"/>
  <c r="I1100" i="4" s="1"/>
  <c r="M1100" i="4" s="1"/>
  <c r="P1100" i="4" s="1"/>
  <c r="T1100" i="4"/>
  <c r="S1100" i="4" s="1"/>
  <c r="U1100" i="4" s="1"/>
  <c r="E1212" i="4"/>
  <c r="G1212" i="4" s="1"/>
  <c r="I1212" i="4" s="1"/>
  <c r="M1212" i="4" s="1"/>
  <c r="P1212" i="4" s="1"/>
  <c r="T1212" i="4"/>
  <c r="S1212" i="4" s="1"/>
  <c r="U1212" i="4" s="1"/>
  <c r="E815" i="4"/>
  <c r="G815" i="4" s="1"/>
  <c r="I815" i="4" s="1"/>
  <c r="M815" i="4" s="1"/>
  <c r="P815" i="4" s="1"/>
  <c r="T815" i="4"/>
  <c r="S815" i="4" s="1"/>
  <c r="U815" i="4" s="1"/>
  <c r="E1077" i="4"/>
  <c r="G1077" i="4" s="1"/>
  <c r="I1077" i="4" s="1"/>
  <c r="M1077" i="4" s="1"/>
  <c r="P1077" i="4" s="1"/>
  <c r="T1077" i="4"/>
  <c r="S1077" i="4" s="1"/>
  <c r="U1077" i="4" s="1"/>
  <c r="E645" i="4"/>
  <c r="G645" i="4" s="1"/>
  <c r="I645" i="4" s="1"/>
  <c r="M645" i="4" s="1"/>
  <c r="P645" i="4" s="1"/>
  <c r="T645" i="4"/>
  <c r="S645" i="4" s="1"/>
  <c r="U645" i="4" s="1"/>
  <c r="E1695" i="4"/>
  <c r="T1695" i="4"/>
  <c r="S1695" i="4" s="1"/>
  <c r="U1695" i="4" s="1"/>
  <c r="E1635" i="4"/>
  <c r="G1635" i="4" s="1"/>
  <c r="I1635" i="4" s="1"/>
  <c r="M1635" i="4" s="1"/>
  <c r="P1635" i="4" s="1"/>
  <c r="T1635" i="4"/>
  <c r="S1635" i="4" s="1"/>
  <c r="U1635" i="4" s="1"/>
  <c r="E1777" i="4"/>
  <c r="G1777" i="4" s="1"/>
  <c r="I1777" i="4" s="1"/>
  <c r="M1777" i="4" s="1"/>
  <c r="P1777" i="4" s="1"/>
  <c r="T1777" i="4"/>
  <c r="S1777" i="4" s="1"/>
  <c r="U1777" i="4" s="1"/>
  <c r="E1330" i="4"/>
  <c r="T1330" i="4"/>
  <c r="S1330" i="4" s="1"/>
  <c r="U1330" i="4" s="1"/>
  <c r="E927" i="4"/>
  <c r="G927" i="4" s="1"/>
  <c r="I927" i="4" s="1"/>
  <c r="M927" i="4" s="1"/>
  <c r="P927" i="4" s="1"/>
  <c r="T927" i="4"/>
  <c r="S927" i="4" s="1"/>
  <c r="U927" i="4" s="1"/>
  <c r="E1792" i="4"/>
  <c r="G1792" i="4" s="1"/>
  <c r="I1792" i="4" s="1"/>
  <c r="M1792" i="4" s="1"/>
  <c r="P1792" i="4" s="1"/>
  <c r="T1792" i="4"/>
  <c r="S1792" i="4" s="1"/>
  <c r="U1792" i="4" s="1"/>
  <c r="E1845" i="4"/>
  <c r="T1845" i="4"/>
  <c r="S1845" i="4" s="1"/>
  <c r="U1845" i="4" s="1"/>
  <c r="E1016" i="4"/>
  <c r="G1016" i="4" s="1"/>
  <c r="I1016" i="4" s="1"/>
  <c r="M1016" i="4" s="1"/>
  <c r="P1016" i="4" s="1"/>
  <c r="T1016" i="4"/>
  <c r="S1016" i="4" s="1"/>
  <c r="U1016" i="4" s="1"/>
  <c r="E352" i="4"/>
  <c r="G352" i="4" s="1"/>
  <c r="I352" i="4" s="1"/>
  <c r="M352" i="4" s="1"/>
  <c r="P352" i="4" s="1"/>
  <c r="T352" i="4"/>
  <c r="S352" i="4" s="1"/>
  <c r="U352" i="4" s="1"/>
  <c r="E520" i="4"/>
  <c r="G520" i="4" s="1"/>
  <c r="I520" i="4" s="1"/>
  <c r="M520" i="4" s="1"/>
  <c r="P520" i="4" s="1"/>
  <c r="T520" i="4"/>
  <c r="S520" i="4" s="1"/>
  <c r="U520" i="4" s="1"/>
  <c r="E897" i="4"/>
  <c r="G897" i="4" s="1"/>
  <c r="I897" i="4" s="1"/>
  <c r="M897" i="4" s="1"/>
  <c r="P897" i="4" s="1"/>
  <c r="T897" i="4"/>
  <c r="S897" i="4" s="1"/>
  <c r="U897" i="4" s="1"/>
  <c r="E1867" i="4"/>
  <c r="G1867" i="4" s="1"/>
  <c r="I1867" i="4" s="1"/>
  <c r="M1867" i="4" s="1"/>
  <c r="P1867" i="4" s="1"/>
  <c r="T1867" i="4"/>
  <c r="S1867" i="4" s="1"/>
  <c r="U1867" i="4" s="1"/>
  <c r="E572" i="4"/>
  <c r="T572" i="4"/>
  <c r="S572" i="4" s="1"/>
  <c r="U572" i="4" s="1"/>
  <c r="E1883" i="4"/>
  <c r="G1883" i="4" s="1"/>
  <c r="I1883" i="4" s="1"/>
  <c r="M1883" i="4" s="1"/>
  <c r="P1883" i="4" s="1"/>
  <c r="T1883" i="4"/>
  <c r="S1883" i="4" s="1"/>
  <c r="U1883" i="4" s="1"/>
  <c r="E219" i="4"/>
  <c r="G219" i="4" s="1"/>
  <c r="I219" i="4" s="1"/>
  <c r="M219" i="4" s="1"/>
  <c r="P219" i="4" s="1"/>
  <c r="T219" i="4"/>
  <c r="S219" i="4" s="1"/>
  <c r="U219" i="4" s="1"/>
  <c r="E878" i="4"/>
  <c r="T878" i="4"/>
  <c r="S878" i="4" s="1"/>
  <c r="U878" i="4" s="1"/>
  <c r="E964" i="4"/>
  <c r="G964" i="4" s="1"/>
  <c r="I964" i="4" s="1"/>
  <c r="M964" i="4" s="1"/>
  <c r="P964" i="4" s="1"/>
  <c r="T964" i="4"/>
  <c r="S964" i="4" s="1"/>
  <c r="U964" i="4" s="1"/>
  <c r="E286" i="4"/>
  <c r="G286" i="4" s="1"/>
  <c r="I286" i="4" s="1"/>
  <c r="M286" i="4" s="1"/>
  <c r="P286" i="4" s="1"/>
  <c r="T286" i="4"/>
  <c r="S286" i="4" s="1"/>
  <c r="U286" i="4" s="1"/>
  <c r="E438" i="4"/>
  <c r="G438" i="4" s="1"/>
  <c r="I438" i="4" s="1"/>
  <c r="M438" i="4" s="1"/>
  <c r="P438" i="4" s="1"/>
  <c r="T438" i="4"/>
  <c r="S438" i="4" s="1"/>
  <c r="U438" i="4" s="1"/>
  <c r="E1531" i="4"/>
  <c r="G1531" i="4" s="1"/>
  <c r="I1531" i="4" s="1"/>
  <c r="M1531" i="4" s="1"/>
  <c r="P1531" i="4" s="1"/>
  <c r="T1531" i="4"/>
  <c r="S1531" i="4" s="1"/>
  <c r="U1531" i="4" s="1"/>
  <c r="E972" i="4"/>
  <c r="G972" i="4" s="1"/>
  <c r="I972" i="4" s="1"/>
  <c r="M972" i="4" s="1"/>
  <c r="P972" i="4" s="1"/>
  <c r="T972" i="4"/>
  <c r="S972" i="4" s="1"/>
  <c r="U972" i="4" s="1"/>
  <c r="E1126" i="4"/>
  <c r="G1126" i="4" s="1"/>
  <c r="I1126" i="4" s="1"/>
  <c r="M1126" i="4" s="1"/>
  <c r="P1126" i="4" s="1"/>
  <c r="T1126" i="4"/>
  <c r="S1126" i="4" s="1"/>
  <c r="U1126" i="4" s="1"/>
  <c r="E39" i="4"/>
  <c r="G39" i="4" s="1"/>
  <c r="I39" i="4" s="1"/>
  <c r="M39" i="4" s="1"/>
  <c r="P39" i="4" s="1"/>
  <c r="T39" i="4"/>
  <c r="S39" i="4" s="1"/>
  <c r="U39" i="4" s="1"/>
  <c r="E744" i="4"/>
  <c r="G744" i="4" s="1"/>
  <c r="I744" i="4" s="1"/>
  <c r="M744" i="4" s="1"/>
  <c r="P744" i="4" s="1"/>
  <c r="T744" i="4"/>
  <c r="S744" i="4" s="1"/>
  <c r="U744" i="4" s="1"/>
  <c r="E1141" i="4"/>
  <c r="G1141" i="4" s="1"/>
  <c r="I1141" i="4" s="1"/>
  <c r="M1141" i="4" s="1"/>
  <c r="P1141" i="4" s="1"/>
  <c r="T1141" i="4"/>
  <c r="S1141" i="4" s="1"/>
  <c r="U1141" i="4" s="1"/>
  <c r="E114" i="4"/>
  <c r="G114" i="4" s="1"/>
  <c r="I114" i="4" s="1"/>
  <c r="M114" i="4" s="1"/>
  <c r="P114" i="4" s="1"/>
  <c r="T114" i="4"/>
  <c r="S114" i="4" s="1"/>
  <c r="U114" i="4" s="1"/>
  <c r="E843" i="4"/>
  <c r="G843" i="4" s="1"/>
  <c r="I843" i="4" s="1"/>
  <c r="M843" i="4" s="1"/>
  <c r="P843" i="4" s="1"/>
  <c r="T843" i="4"/>
  <c r="S843" i="4" s="1"/>
  <c r="U843" i="4" s="1"/>
  <c r="E1210" i="4"/>
  <c r="T1210" i="4"/>
  <c r="S1210" i="4" s="1"/>
  <c r="U1210" i="4" s="1"/>
  <c r="E894" i="4"/>
  <c r="G894" i="4" s="1"/>
  <c r="I894" i="4" s="1"/>
  <c r="M894" i="4" s="1"/>
  <c r="P894" i="4" s="1"/>
  <c r="T894" i="4"/>
  <c r="S894" i="4" s="1"/>
  <c r="U894" i="4" s="1"/>
  <c r="E1101" i="4"/>
  <c r="G1101" i="4" s="1"/>
  <c r="I1101" i="4" s="1"/>
  <c r="M1101" i="4" s="1"/>
  <c r="P1101" i="4" s="1"/>
  <c r="T1101" i="4"/>
  <c r="S1101" i="4" s="1"/>
  <c r="U1101" i="4" s="1"/>
  <c r="E1855" i="4"/>
  <c r="G1855" i="4" s="1"/>
  <c r="I1855" i="4" s="1"/>
  <c r="M1855" i="4" s="1"/>
  <c r="P1855" i="4" s="1"/>
  <c r="T1855" i="4"/>
  <c r="S1855" i="4" s="1"/>
  <c r="U1855" i="4" s="1"/>
  <c r="E825" i="4"/>
  <c r="G825" i="4" s="1"/>
  <c r="I825" i="4" s="1"/>
  <c r="M825" i="4" s="1"/>
  <c r="P825" i="4" s="1"/>
  <c r="T825" i="4"/>
  <c r="S825" i="4" s="1"/>
  <c r="U825" i="4" s="1"/>
  <c r="E1062" i="4"/>
  <c r="G1062" i="4" s="1"/>
  <c r="I1062" i="4" s="1"/>
  <c r="M1062" i="4" s="1"/>
  <c r="P1062" i="4" s="1"/>
  <c r="T1062" i="4"/>
  <c r="S1062" i="4" s="1"/>
  <c r="U1062" i="4" s="1"/>
  <c r="E573" i="4"/>
  <c r="G573" i="4" s="1"/>
  <c r="I573" i="4" s="1"/>
  <c r="M573" i="4" s="1"/>
  <c r="P573" i="4" s="1"/>
  <c r="T573" i="4"/>
  <c r="S573" i="4" s="1"/>
  <c r="U573" i="4" s="1"/>
  <c r="E556" i="4"/>
  <c r="G556" i="4" s="1"/>
  <c r="I556" i="4" s="1"/>
  <c r="M556" i="4" s="1"/>
  <c r="P556" i="4" s="1"/>
  <c r="T556" i="4"/>
  <c r="S556" i="4" s="1"/>
  <c r="U556" i="4" s="1"/>
  <c r="E1102" i="4"/>
  <c r="T1102" i="4"/>
  <c r="S1102" i="4" s="1"/>
  <c r="U1102" i="4" s="1"/>
  <c r="E1719" i="4"/>
  <c r="G1719" i="4" s="1"/>
  <c r="I1719" i="4" s="1"/>
  <c r="M1719" i="4" s="1"/>
  <c r="P1719" i="4" s="1"/>
  <c r="T1719" i="4"/>
  <c r="S1719" i="4" s="1"/>
  <c r="U1719" i="4" s="1"/>
  <c r="E1637" i="4"/>
  <c r="G1637" i="4" s="1"/>
  <c r="I1637" i="4" s="1"/>
  <c r="M1637" i="4" s="1"/>
  <c r="P1637" i="4" s="1"/>
  <c r="T1637" i="4"/>
  <c r="S1637" i="4" s="1"/>
  <c r="U1637" i="4" s="1"/>
  <c r="E919" i="4"/>
  <c r="G919" i="4" s="1"/>
  <c r="I919" i="4" s="1"/>
  <c r="M919" i="4" s="1"/>
  <c r="P919" i="4" s="1"/>
  <c r="T919" i="4"/>
  <c r="S919" i="4" s="1"/>
  <c r="U919" i="4" s="1"/>
  <c r="E333" i="4"/>
  <c r="T333" i="4"/>
  <c r="S333" i="4" s="1"/>
  <c r="U333" i="4" s="1"/>
  <c r="E776" i="4"/>
  <c r="G776" i="4" s="1"/>
  <c r="I776" i="4" s="1"/>
  <c r="M776" i="4" s="1"/>
  <c r="P776" i="4" s="1"/>
  <c r="T776" i="4"/>
  <c r="S776" i="4" s="1"/>
  <c r="U776" i="4" s="1"/>
  <c r="E833" i="4"/>
  <c r="T833" i="4"/>
  <c r="S833" i="4" s="1"/>
  <c r="U833" i="4" s="1"/>
  <c r="E185" i="4"/>
  <c r="G185" i="4" s="1"/>
  <c r="I185" i="4" s="1"/>
  <c r="M185" i="4" s="1"/>
  <c r="P185" i="4" s="1"/>
  <c r="T185" i="4"/>
  <c r="S185" i="4" s="1"/>
  <c r="U185" i="4" s="1"/>
  <c r="E610" i="4"/>
  <c r="G610" i="4" s="1"/>
  <c r="I610" i="4" s="1"/>
  <c r="M610" i="4" s="1"/>
  <c r="P610" i="4" s="1"/>
  <c r="T610" i="4"/>
  <c r="S610" i="4" s="1"/>
  <c r="U610" i="4" s="1"/>
  <c r="E1041" i="4"/>
  <c r="G1041" i="4" s="1"/>
  <c r="I1041" i="4" s="1"/>
  <c r="M1041" i="4" s="1"/>
  <c r="P1041" i="4" s="1"/>
  <c r="T1041" i="4"/>
  <c r="S1041" i="4" s="1"/>
  <c r="U1041" i="4" s="1"/>
  <c r="E1692" i="4"/>
  <c r="T1692" i="4"/>
  <c r="S1692" i="4" s="1"/>
  <c r="U1692" i="4" s="1"/>
  <c r="E1753" i="4"/>
  <c r="G1753" i="4" s="1"/>
  <c r="I1753" i="4" s="1"/>
  <c r="M1753" i="4" s="1"/>
  <c r="P1753" i="4" s="1"/>
  <c r="T1753" i="4"/>
  <c r="S1753" i="4" s="1"/>
  <c r="U1753" i="4" s="1"/>
  <c r="E1372" i="4"/>
  <c r="T1372" i="4"/>
  <c r="S1372" i="4" s="1"/>
  <c r="U1372" i="4" s="1"/>
  <c r="E1420" i="4"/>
  <c r="G1420" i="4" s="1"/>
  <c r="I1420" i="4" s="1"/>
  <c r="M1420" i="4" s="1"/>
  <c r="P1420" i="4" s="1"/>
  <c r="T1420" i="4"/>
  <c r="S1420" i="4" s="1"/>
  <c r="U1420" i="4" s="1"/>
  <c r="E1303" i="4"/>
  <c r="G1303" i="4" s="1"/>
  <c r="I1303" i="4" s="1"/>
  <c r="M1303" i="4" s="1"/>
  <c r="P1303" i="4" s="1"/>
  <c r="T1303" i="4"/>
  <c r="S1303" i="4" s="1"/>
  <c r="U1303" i="4" s="1"/>
  <c r="E577" i="4"/>
  <c r="G577" i="4" s="1"/>
  <c r="I577" i="4" s="1"/>
  <c r="M577" i="4" s="1"/>
  <c r="P577" i="4" s="1"/>
  <c r="T577" i="4"/>
  <c r="S577" i="4" s="1"/>
  <c r="U577" i="4" s="1"/>
  <c r="E432" i="4"/>
  <c r="T432" i="4"/>
  <c r="S432" i="4" s="1"/>
  <c r="U432" i="4" s="1"/>
  <c r="E510" i="4"/>
  <c r="G510" i="4" s="1"/>
  <c r="I510" i="4" s="1"/>
  <c r="M510" i="4" s="1"/>
  <c r="P510" i="4" s="1"/>
  <c r="T510" i="4"/>
  <c r="S510" i="4" s="1"/>
  <c r="U510" i="4" s="1"/>
  <c r="E1627" i="4"/>
  <c r="T1627" i="4"/>
  <c r="S1627" i="4" s="1"/>
  <c r="U1627" i="4" s="1"/>
  <c r="E288" i="4"/>
  <c r="G288" i="4" s="1"/>
  <c r="I288" i="4" s="1"/>
  <c r="M288" i="4" s="1"/>
  <c r="P288" i="4" s="1"/>
  <c r="T288" i="4"/>
  <c r="S288" i="4" s="1"/>
  <c r="U288" i="4" s="1"/>
  <c r="E198" i="4"/>
  <c r="G198" i="4" s="1"/>
  <c r="I198" i="4" s="1"/>
  <c r="M198" i="4" s="1"/>
  <c r="P198" i="4" s="1"/>
  <c r="T198" i="4"/>
  <c r="S198" i="4" s="1"/>
  <c r="U198" i="4" s="1"/>
  <c r="E356" i="4"/>
  <c r="G356" i="4" s="1"/>
  <c r="I356" i="4" s="1"/>
  <c r="M356" i="4" s="1"/>
  <c r="P356" i="4" s="1"/>
  <c r="T356" i="4"/>
  <c r="S356" i="4" s="1"/>
  <c r="U356" i="4" s="1"/>
  <c r="E195" i="4"/>
  <c r="G195" i="4" s="1"/>
  <c r="I195" i="4" s="1"/>
  <c r="M195" i="4" s="1"/>
  <c r="P195" i="4" s="1"/>
  <c r="T195" i="4"/>
  <c r="S195" i="4" s="1"/>
  <c r="U195" i="4" s="1"/>
  <c r="E400" i="4"/>
  <c r="G400" i="4" s="1"/>
  <c r="I400" i="4" s="1"/>
  <c r="M400" i="4" s="1"/>
  <c r="P400" i="4" s="1"/>
  <c r="T400" i="4"/>
  <c r="S400" i="4" s="1"/>
  <c r="U400" i="4" s="1"/>
  <c r="E603" i="4"/>
  <c r="G603" i="4" s="1"/>
  <c r="I603" i="4" s="1"/>
  <c r="M603" i="4" s="1"/>
  <c r="P603" i="4" s="1"/>
  <c r="T603" i="4"/>
  <c r="S603" i="4" s="1"/>
  <c r="U603" i="4" s="1"/>
  <c r="E777" i="4"/>
  <c r="G777" i="4" s="1"/>
  <c r="I777" i="4" s="1"/>
  <c r="M777" i="4" s="1"/>
  <c r="P777" i="4" s="1"/>
  <c r="T777" i="4"/>
  <c r="S777" i="4" s="1"/>
  <c r="U777" i="4" s="1"/>
  <c r="E229" i="4"/>
  <c r="G229" i="4" s="1"/>
  <c r="I229" i="4" s="1"/>
  <c r="M229" i="4" s="1"/>
  <c r="P229" i="4" s="1"/>
  <c r="T229" i="4"/>
  <c r="S229" i="4" s="1"/>
  <c r="U229" i="4" s="1"/>
  <c r="E491" i="4"/>
  <c r="G491" i="4" s="1"/>
  <c r="I491" i="4" s="1"/>
  <c r="M491" i="4" s="1"/>
  <c r="P491" i="4" s="1"/>
  <c r="T491" i="4"/>
  <c r="S491" i="4" s="1"/>
  <c r="U491" i="4" s="1"/>
  <c r="E642" i="4"/>
  <c r="G642" i="4" s="1"/>
  <c r="I642" i="4" s="1"/>
  <c r="M642" i="4" s="1"/>
  <c r="P642" i="4" s="1"/>
  <c r="T642" i="4"/>
  <c r="S642" i="4" s="1"/>
  <c r="U642" i="4" s="1"/>
  <c r="E1064" i="4"/>
  <c r="G1064" i="4" s="1"/>
  <c r="I1064" i="4" s="1"/>
  <c r="M1064" i="4" s="1"/>
  <c r="P1064" i="4" s="1"/>
  <c r="T1064" i="4"/>
  <c r="S1064" i="4" s="1"/>
  <c r="U1064" i="4" s="1"/>
  <c r="E304" i="4"/>
  <c r="G304" i="4" s="1"/>
  <c r="I304" i="4" s="1"/>
  <c r="M304" i="4" s="1"/>
  <c r="P304" i="4" s="1"/>
  <c r="T304" i="4"/>
  <c r="S304" i="4" s="1"/>
  <c r="U304" i="4" s="1"/>
  <c r="E682" i="4"/>
  <c r="G682" i="4" s="1"/>
  <c r="I682" i="4" s="1"/>
  <c r="M682" i="4" s="1"/>
  <c r="P682" i="4" s="1"/>
  <c r="T682" i="4"/>
  <c r="S682" i="4" s="1"/>
  <c r="U682" i="4" s="1"/>
  <c r="E701" i="4"/>
  <c r="T701" i="4"/>
  <c r="S701" i="4" s="1"/>
  <c r="U701" i="4" s="1"/>
  <c r="E723" i="4"/>
  <c r="G723" i="4" s="1"/>
  <c r="I723" i="4" s="1"/>
  <c r="M723" i="4" s="1"/>
  <c r="P723" i="4" s="1"/>
  <c r="T723" i="4"/>
  <c r="S723" i="4" s="1"/>
  <c r="U723" i="4" s="1"/>
  <c r="E440" i="4"/>
  <c r="G440" i="4" s="1"/>
  <c r="I440" i="4" s="1"/>
  <c r="M440" i="4" s="1"/>
  <c r="P440" i="4" s="1"/>
  <c r="T440" i="4"/>
  <c r="S440" i="4" s="1"/>
  <c r="U440" i="4" s="1"/>
  <c r="E1135" i="4"/>
  <c r="G1135" i="4" s="1"/>
  <c r="I1135" i="4" s="1"/>
  <c r="M1135" i="4" s="1"/>
  <c r="P1135" i="4" s="1"/>
  <c r="T1135" i="4"/>
  <c r="S1135" i="4" s="1"/>
  <c r="U1135" i="4" s="1"/>
  <c r="E1322" i="4"/>
  <c r="G1322" i="4" s="1"/>
  <c r="I1322" i="4" s="1"/>
  <c r="M1322" i="4" s="1"/>
  <c r="P1322" i="4" s="1"/>
  <c r="T1322" i="4"/>
  <c r="S1322" i="4" s="1"/>
  <c r="U1322" i="4" s="1"/>
  <c r="E487" i="4"/>
  <c r="T487" i="4"/>
  <c r="S487" i="4" s="1"/>
  <c r="U487" i="4" s="1"/>
  <c r="E1298" i="4"/>
  <c r="G1298" i="4" s="1"/>
  <c r="I1298" i="4" s="1"/>
  <c r="M1298" i="4" s="1"/>
  <c r="P1298" i="4" s="1"/>
  <c r="T1298" i="4"/>
  <c r="S1298" i="4" s="1"/>
  <c r="U1298" i="4" s="1"/>
  <c r="E992" i="4"/>
  <c r="G992" i="4" s="1"/>
  <c r="I992" i="4" s="1"/>
  <c r="M992" i="4" s="1"/>
  <c r="P992" i="4" s="1"/>
  <c r="T992" i="4"/>
  <c r="S992" i="4" s="1"/>
  <c r="U992" i="4" s="1"/>
  <c r="E1311" i="4"/>
  <c r="T1311" i="4"/>
  <c r="S1311" i="4" s="1"/>
  <c r="U1311" i="4" s="1"/>
  <c r="E818" i="4"/>
  <c r="G818" i="4" s="1"/>
  <c r="I818" i="4" s="1"/>
  <c r="M818" i="4" s="1"/>
  <c r="P818" i="4" s="1"/>
  <c r="T818" i="4"/>
  <c r="S818" i="4" s="1"/>
  <c r="U818" i="4" s="1"/>
  <c r="E691" i="4"/>
  <c r="G691" i="4" s="1"/>
  <c r="I691" i="4" s="1"/>
  <c r="M691" i="4" s="1"/>
  <c r="P691" i="4" s="1"/>
  <c r="T691" i="4"/>
  <c r="S691" i="4" s="1"/>
  <c r="U691" i="4" s="1"/>
  <c r="E1461" i="4"/>
  <c r="T1461" i="4"/>
  <c r="S1461" i="4" s="1"/>
  <c r="U1461" i="4" s="1"/>
  <c r="E806" i="4"/>
  <c r="G806" i="4" s="1"/>
  <c r="I806" i="4" s="1"/>
  <c r="M806" i="4" s="1"/>
  <c r="P806" i="4" s="1"/>
  <c r="T806" i="4"/>
  <c r="S806" i="4" s="1"/>
  <c r="U806" i="4" s="1"/>
  <c r="E1285" i="4"/>
  <c r="G1285" i="4" s="1"/>
  <c r="I1285" i="4" s="1"/>
  <c r="M1285" i="4" s="1"/>
  <c r="P1285" i="4" s="1"/>
  <c r="T1285" i="4"/>
  <c r="S1285" i="4" s="1"/>
  <c r="U1285" i="4" s="1"/>
  <c r="E527" i="4"/>
  <c r="G527" i="4" s="1"/>
  <c r="I527" i="4" s="1"/>
  <c r="M527" i="4" s="1"/>
  <c r="P527" i="4" s="1"/>
  <c r="T527" i="4"/>
  <c r="S527" i="4" s="1"/>
  <c r="U527" i="4" s="1"/>
  <c r="E163" i="4"/>
  <c r="G163" i="4" s="1"/>
  <c r="I163" i="4" s="1"/>
  <c r="M163" i="4" s="1"/>
  <c r="P163" i="4" s="1"/>
  <c r="T163" i="4"/>
  <c r="S163" i="4" s="1"/>
  <c r="U163" i="4" s="1"/>
  <c r="E850" i="4"/>
  <c r="G850" i="4" s="1"/>
  <c r="I850" i="4" s="1"/>
  <c r="M850" i="4" s="1"/>
  <c r="P850" i="4" s="1"/>
  <c r="T850" i="4"/>
  <c r="S850" i="4" s="1"/>
  <c r="U850" i="4" s="1"/>
  <c r="E94" i="4"/>
  <c r="G94" i="4" s="1"/>
  <c r="I94" i="4" s="1"/>
  <c r="M94" i="4" s="1"/>
  <c r="P94" i="4" s="1"/>
  <c r="T94" i="4"/>
  <c r="S94" i="4" s="1"/>
  <c r="U94" i="4" s="1"/>
  <c r="E329" i="4"/>
  <c r="G329" i="4" s="1"/>
  <c r="I329" i="4" s="1"/>
  <c r="M329" i="4" s="1"/>
  <c r="P329" i="4" s="1"/>
  <c r="T329" i="4"/>
  <c r="S329" i="4" s="1"/>
  <c r="U329" i="4" s="1"/>
  <c r="E467" i="4"/>
  <c r="G467" i="4" s="1"/>
  <c r="I467" i="4" s="1"/>
  <c r="M467" i="4" s="1"/>
  <c r="P467" i="4" s="1"/>
  <c r="T467" i="4"/>
  <c r="S467" i="4" s="1"/>
  <c r="U467" i="4" s="1"/>
  <c r="E248" i="4"/>
  <c r="G248" i="4" s="1"/>
  <c r="I248" i="4" s="1"/>
  <c r="M248" i="4" s="1"/>
  <c r="P248" i="4" s="1"/>
  <c r="T248" i="4"/>
  <c r="S248" i="4" s="1"/>
  <c r="U248" i="4" s="1"/>
  <c r="E82" i="4"/>
  <c r="G82" i="4" s="1"/>
  <c r="I82" i="4" s="1"/>
  <c r="M82" i="4" s="1"/>
  <c r="P82" i="4" s="1"/>
  <c r="T82" i="4"/>
  <c r="S82" i="4" s="1"/>
  <c r="U82" i="4" s="1"/>
  <c r="E186" i="4"/>
  <c r="G186" i="4" s="1"/>
  <c r="I186" i="4" s="1"/>
  <c r="M186" i="4" s="1"/>
  <c r="P186" i="4" s="1"/>
  <c r="T186" i="4"/>
  <c r="S186" i="4" s="1"/>
  <c r="U186" i="4" s="1"/>
  <c r="E580" i="4"/>
  <c r="G580" i="4" s="1"/>
  <c r="I580" i="4" s="1"/>
  <c r="M580" i="4" s="1"/>
  <c r="P580" i="4" s="1"/>
  <c r="T580" i="4"/>
  <c r="S580" i="4" s="1"/>
  <c r="U580" i="4" s="1"/>
  <c r="E790" i="4"/>
  <c r="G790" i="4" s="1"/>
  <c r="I790" i="4" s="1"/>
  <c r="M790" i="4" s="1"/>
  <c r="P790" i="4" s="1"/>
  <c r="T790" i="4"/>
  <c r="S790" i="4" s="1"/>
  <c r="U790" i="4" s="1"/>
  <c r="E1007" i="4"/>
  <c r="G1007" i="4" s="1"/>
  <c r="I1007" i="4" s="1"/>
  <c r="M1007" i="4" s="1"/>
  <c r="P1007" i="4" s="1"/>
  <c r="T1007" i="4"/>
  <c r="S1007" i="4" s="1"/>
  <c r="U1007" i="4" s="1"/>
  <c r="E424" i="4"/>
  <c r="G424" i="4" s="1"/>
  <c r="I424" i="4" s="1"/>
  <c r="M424" i="4" s="1"/>
  <c r="P424" i="4" s="1"/>
  <c r="T424" i="4"/>
  <c r="S424" i="4" s="1"/>
  <c r="U424" i="4" s="1"/>
  <c r="E503" i="4"/>
  <c r="G503" i="4" s="1"/>
  <c r="I503" i="4" s="1"/>
  <c r="M503" i="4" s="1"/>
  <c r="P503" i="4" s="1"/>
  <c r="T503" i="4"/>
  <c r="S503" i="4" s="1"/>
  <c r="U503" i="4" s="1"/>
  <c r="E876" i="4"/>
  <c r="G876" i="4" s="1"/>
  <c r="I876" i="4" s="1"/>
  <c r="M876" i="4" s="1"/>
  <c r="P876" i="4" s="1"/>
  <c r="T876" i="4"/>
  <c r="S876" i="4" s="1"/>
  <c r="U876" i="4" s="1"/>
  <c r="E83" i="4"/>
  <c r="G83" i="4" s="1"/>
  <c r="I83" i="4" s="1"/>
  <c r="M83" i="4" s="1"/>
  <c r="P83" i="4" s="1"/>
  <c r="T83" i="4"/>
  <c r="S83" i="4" s="1"/>
  <c r="U83" i="4" s="1"/>
  <c r="E1035" i="4"/>
  <c r="G1035" i="4" s="1"/>
  <c r="I1035" i="4" s="1"/>
  <c r="M1035" i="4" s="1"/>
  <c r="P1035" i="4" s="1"/>
  <c r="T1035" i="4"/>
  <c r="S1035" i="4" s="1"/>
  <c r="U1035" i="4" s="1"/>
  <c r="E1152" i="4"/>
  <c r="G1152" i="4" s="1"/>
  <c r="I1152" i="4" s="1"/>
  <c r="M1152" i="4" s="1"/>
  <c r="P1152" i="4" s="1"/>
  <c r="T1152" i="4"/>
  <c r="S1152" i="4" s="1"/>
  <c r="U1152" i="4" s="1"/>
  <c r="E1284" i="4"/>
  <c r="G1284" i="4" s="1"/>
  <c r="I1284" i="4" s="1"/>
  <c r="M1284" i="4" s="1"/>
  <c r="P1284" i="4" s="1"/>
  <c r="T1284" i="4"/>
  <c r="S1284" i="4" s="1"/>
  <c r="U1284" i="4" s="1"/>
  <c r="E971" i="4"/>
  <c r="G971" i="4" s="1"/>
  <c r="I971" i="4" s="1"/>
  <c r="M971" i="4" s="1"/>
  <c r="P971" i="4" s="1"/>
  <c r="T971" i="4"/>
  <c r="S971" i="4" s="1"/>
  <c r="U971" i="4" s="1"/>
  <c r="E1148" i="4"/>
  <c r="G1148" i="4" s="1"/>
  <c r="I1148" i="4" s="1"/>
  <c r="M1148" i="4" s="1"/>
  <c r="P1148" i="4" s="1"/>
  <c r="T1148" i="4"/>
  <c r="S1148" i="4" s="1"/>
  <c r="U1148" i="4" s="1"/>
  <c r="E1547" i="4"/>
  <c r="G1547" i="4" s="1"/>
  <c r="I1547" i="4" s="1"/>
  <c r="M1547" i="4" s="1"/>
  <c r="P1547" i="4" s="1"/>
  <c r="T1547" i="4"/>
  <c r="S1547" i="4" s="1"/>
  <c r="U1547" i="4" s="1"/>
  <c r="E1376" i="4"/>
  <c r="G1376" i="4" s="1"/>
  <c r="I1376" i="4" s="1"/>
  <c r="M1376" i="4" s="1"/>
  <c r="P1376" i="4" s="1"/>
  <c r="T1376" i="4"/>
  <c r="S1376" i="4" s="1"/>
  <c r="U1376" i="4" s="1"/>
  <c r="E1650" i="4"/>
  <c r="G1650" i="4" s="1"/>
  <c r="I1650" i="4" s="1"/>
  <c r="M1650" i="4" s="1"/>
  <c r="P1650" i="4" s="1"/>
  <c r="T1650" i="4"/>
  <c r="S1650" i="4" s="1"/>
  <c r="U1650" i="4" s="1"/>
  <c r="E1501" i="4"/>
  <c r="G1501" i="4" s="1"/>
  <c r="I1501" i="4" s="1"/>
  <c r="M1501" i="4" s="1"/>
  <c r="P1501" i="4" s="1"/>
  <c r="T1501" i="4"/>
  <c r="S1501" i="4" s="1"/>
  <c r="U1501" i="4" s="1"/>
  <c r="E1732" i="4"/>
  <c r="T1732" i="4"/>
  <c r="S1732" i="4" s="1"/>
  <c r="U1732" i="4" s="1"/>
  <c r="E807" i="4"/>
  <c r="G807" i="4" s="1"/>
  <c r="I807" i="4" s="1"/>
  <c r="M807" i="4" s="1"/>
  <c r="P807" i="4" s="1"/>
  <c r="T807" i="4"/>
  <c r="S807" i="4" s="1"/>
  <c r="U807" i="4" s="1"/>
  <c r="E1645" i="4"/>
  <c r="T1645" i="4"/>
  <c r="S1645" i="4" s="1"/>
  <c r="U1645" i="4" s="1"/>
  <c r="E1206" i="4"/>
  <c r="G1206" i="4" s="1"/>
  <c r="I1206" i="4" s="1"/>
  <c r="M1206" i="4" s="1"/>
  <c r="P1206" i="4" s="1"/>
  <c r="T1206" i="4"/>
  <c r="S1206" i="4" s="1"/>
  <c r="U1206" i="4" s="1"/>
  <c r="E1432" i="4"/>
  <c r="G1432" i="4" s="1"/>
  <c r="I1432" i="4" s="1"/>
  <c r="M1432" i="4" s="1"/>
  <c r="P1432" i="4" s="1"/>
  <c r="T1432" i="4"/>
  <c r="S1432" i="4" s="1"/>
  <c r="U1432" i="4" s="1"/>
  <c r="E1229" i="4"/>
  <c r="G1229" i="4" s="1"/>
  <c r="I1229" i="4" s="1"/>
  <c r="M1229" i="4" s="1"/>
  <c r="P1229" i="4" s="1"/>
  <c r="T1229" i="4"/>
  <c r="S1229" i="4" s="1"/>
  <c r="U1229" i="4" s="1"/>
  <c r="E23" i="4"/>
  <c r="G23" i="4" s="1"/>
  <c r="I23" i="4" s="1"/>
  <c r="M23" i="4" s="1"/>
  <c r="P23" i="4" s="1"/>
  <c r="T23" i="4"/>
  <c r="S23" i="4" s="1"/>
  <c r="U23" i="4" s="1"/>
  <c r="E465" i="4"/>
  <c r="G465" i="4" s="1"/>
  <c r="I465" i="4" s="1"/>
  <c r="M465" i="4" s="1"/>
  <c r="P465" i="4" s="1"/>
  <c r="T465" i="4"/>
  <c r="S465" i="4" s="1"/>
  <c r="U465" i="4" s="1"/>
  <c r="E194" i="4"/>
  <c r="G194" i="4" s="1"/>
  <c r="I194" i="4" s="1"/>
  <c r="M194" i="4" s="1"/>
  <c r="P194" i="4" s="1"/>
  <c r="T194" i="4"/>
  <c r="S194" i="4" s="1"/>
  <c r="U194" i="4" s="1"/>
  <c r="E1172" i="4"/>
  <c r="G1172" i="4" s="1"/>
  <c r="I1172" i="4" s="1"/>
  <c r="M1172" i="4" s="1"/>
  <c r="P1172" i="4" s="1"/>
  <c r="T1172" i="4"/>
  <c r="S1172" i="4" s="1"/>
  <c r="U1172" i="4" s="1"/>
  <c r="E1043" i="4"/>
  <c r="G1043" i="4" s="1"/>
  <c r="I1043" i="4" s="1"/>
  <c r="M1043" i="4" s="1"/>
  <c r="P1043" i="4" s="1"/>
  <c r="T1043" i="4"/>
  <c r="S1043" i="4" s="1"/>
  <c r="U1043" i="4" s="1"/>
  <c r="E1811" i="4"/>
  <c r="G1811" i="4" s="1"/>
  <c r="I1811" i="4" s="1"/>
  <c r="M1811" i="4" s="1"/>
  <c r="P1811" i="4" s="1"/>
  <c r="T1811" i="4"/>
  <c r="S1811" i="4" s="1"/>
  <c r="U1811" i="4" s="1"/>
  <c r="E1975" i="4"/>
  <c r="T1975" i="4"/>
  <c r="S1975" i="4" s="1"/>
  <c r="U1975" i="4" s="1"/>
  <c r="E595" i="4"/>
  <c r="G595" i="4" s="1"/>
  <c r="I595" i="4" s="1"/>
  <c r="M595" i="4" s="1"/>
  <c r="P595" i="4" s="1"/>
  <c r="T595" i="4"/>
  <c r="S595" i="4" s="1"/>
  <c r="U595" i="4" s="1"/>
  <c r="E1936" i="4"/>
  <c r="G1936" i="4" s="1"/>
  <c r="I1936" i="4" s="1"/>
  <c r="M1936" i="4" s="1"/>
  <c r="P1936" i="4" s="1"/>
  <c r="T1936" i="4"/>
  <c r="S1936" i="4" s="1"/>
  <c r="U1936" i="4" s="1"/>
  <c r="E1920" i="4"/>
  <c r="G1920" i="4" s="1"/>
  <c r="I1920" i="4" s="1"/>
  <c r="M1920" i="4" s="1"/>
  <c r="P1920" i="4" s="1"/>
  <c r="T1920" i="4"/>
  <c r="S1920" i="4" s="1"/>
  <c r="U1920" i="4" s="1"/>
  <c r="E1798" i="4"/>
  <c r="G1798" i="4" s="1"/>
  <c r="I1798" i="4" s="1"/>
  <c r="M1798" i="4" s="1"/>
  <c r="P1798" i="4" s="1"/>
  <c r="T1798" i="4"/>
  <c r="S1798" i="4" s="1"/>
  <c r="U1798" i="4" s="1"/>
  <c r="E1091" i="4"/>
  <c r="G1091" i="4" s="1"/>
  <c r="I1091" i="4" s="1"/>
  <c r="M1091" i="4" s="1"/>
  <c r="P1091" i="4" s="1"/>
  <c r="T1091" i="4"/>
  <c r="S1091" i="4" s="1"/>
  <c r="U1091" i="4" s="1"/>
  <c r="E1551" i="4"/>
  <c r="T1551" i="4"/>
  <c r="S1551" i="4" s="1"/>
  <c r="U1551" i="4" s="1"/>
  <c r="E1655" i="4"/>
  <c r="G1655" i="4" s="1"/>
  <c r="I1655" i="4" s="1"/>
  <c r="M1655" i="4" s="1"/>
  <c r="P1655" i="4" s="1"/>
  <c r="T1655" i="4"/>
  <c r="S1655" i="4" s="1"/>
  <c r="U1655" i="4" s="1"/>
  <c r="E1769" i="4"/>
  <c r="G1769" i="4" s="1"/>
  <c r="I1769" i="4" s="1"/>
  <c r="M1769" i="4" s="1"/>
  <c r="P1769" i="4" s="1"/>
  <c r="T1769" i="4"/>
  <c r="S1769" i="4" s="1"/>
  <c r="U1769" i="4" s="1"/>
  <c r="E18" i="4"/>
  <c r="G18" i="4" s="1"/>
  <c r="I18" i="4" s="1"/>
  <c r="M18" i="4" s="1"/>
  <c r="P18" i="4" s="1"/>
  <c r="T18" i="4"/>
  <c r="S18" i="4" s="1"/>
  <c r="U18" i="4" s="1"/>
  <c r="E57" i="4"/>
  <c r="G57" i="4" s="1"/>
  <c r="I57" i="4" s="1"/>
  <c r="M57" i="4" s="1"/>
  <c r="P57" i="4" s="1"/>
  <c r="T57" i="4"/>
  <c r="S57" i="4" s="1"/>
  <c r="U57" i="4" s="1"/>
  <c r="E593" i="4"/>
  <c r="G593" i="4" s="1"/>
  <c r="I593" i="4" s="1"/>
  <c r="M593" i="4" s="1"/>
  <c r="P593" i="4" s="1"/>
  <c r="T593" i="4"/>
  <c r="S593" i="4" s="1"/>
  <c r="U593" i="4" s="1"/>
  <c r="E547" i="4"/>
  <c r="G547" i="4" s="1"/>
  <c r="I547" i="4" s="1"/>
  <c r="M547" i="4" s="1"/>
  <c r="P547" i="4" s="1"/>
  <c r="T547" i="4"/>
  <c r="S547" i="4" s="1"/>
  <c r="U547" i="4" s="1"/>
  <c r="E26" i="4"/>
  <c r="T26" i="4"/>
  <c r="S26" i="4" s="1"/>
  <c r="U26" i="4" s="1"/>
  <c r="E51" i="4"/>
  <c r="G51" i="4" s="1"/>
  <c r="I51" i="4" s="1"/>
  <c r="M51" i="4" s="1"/>
  <c r="P51" i="4" s="1"/>
  <c r="T51" i="4"/>
  <c r="S51" i="4" s="1"/>
  <c r="U51" i="4" s="1"/>
  <c r="E552" i="4"/>
  <c r="G552" i="4" s="1"/>
  <c r="I552" i="4" s="1"/>
  <c r="M552" i="4" s="1"/>
  <c r="P552" i="4" s="1"/>
  <c r="T552" i="4"/>
  <c r="S552" i="4" s="1"/>
  <c r="U552" i="4" s="1"/>
  <c r="E568" i="4"/>
  <c r="T568" i="4"/>
  <c r="S568" i="4" s="1"/>
  <c r="U568" i="4" s="1"/>
  <c r="E1393" i="4"/>
  <c r="G1393" i="4" s="1"/>
  <c r="I1393" i="4" s="1"/>
  <c r="M1393" i="4" s="1"/>
  <c r="P1393" i="4" s="1"/>
  <c r="T1393" i="4"/>
  <c r="S1393" i="4" s="1"/>
  <c r="U1393" i="4" s="1"/>
  <c r="E302" i="4"/>
  <c r="G302" i="4" s="1"/>
  <c r="I302" i="4" s="1"/>
  <c r="M302" i="4" s="1"/>
  <c r="P302" i="4" s="1"/>
  <c r="T302" i="4"/>
  <c r="S302" i="4" s="1"/>
  <c r="U302" i="4" s="1"/>
  <c r="E1177" i="4"/>
  <c r="G1177" i="4" s="1"/>
  <c r="I1177" i="4" s="1"/>
  <c r="M1177" i="4" s="1"/>
  <c r="P1177" i="4" s="1"/>
  <c r="T1177" i="4"/>
  <c r="S1177" i="4" s="1"/>
  <c r="U1177" i="4" s="1"/>
  <c r="E445" i="4"/>
  <c r="G445" i="4" s="1"/>
  <c r="I445" i="4" s="1"/>
  <c r="M445" i="4" s="1"/>
  <c r="P445" i="4" s="1"/>
  <c r="T445" i="4"/>
  <c r="S445" i="4" s="1"/>
  <c r="U445" i="4" s="1"/>
  <c r="E1723" i="4"/>
  <c r="G1723" i="4" s="1"/>
  <c r="I1723" i="4" s="1"/>
  <c r="M1723" i="4" s="1"/>
  <c r="P1723" i="4" s="1"/>
  <c r="T1723" i="4"/>
  <c r="S1723" i="4" s="1"/>
  <c r="U1723" i="4" s="1"/>
  <c r="E754" i="4"/>
  <c r="G754" i="4" s="1"/>
  <c r="I754" i="4" s="1"/>
  <c r="M754" i="4" s="1"/>
  <c r="P754" i="4" s="1"/>
  <c r="T754" i="4"/>
  <c r="S754" i="4" s="1"/>
  <c r="U754" i="4" s="1"/>
  <c r="E1075" i="4"/>
  <c r="T1075" i="4"/>
  <c r="S1075" i="4" s="1"/>
  <c r="U1075" i="4" s="1"/>
  <c r="E1171" i="4"/>
  <c r="G1171" i="4" s="1"/>
  <c r="I1171" i="4" s="1"/>
  <c r="M1171" i="4" s="1"/>
  <c r="P1171" i="4" s="1"/>
  <c r="T1171" i="4"/>
  <c r="S1171" i="4" s="1"/>
  <c r="U1171" i="4" s="1"/>
  <c r="E986" i="4"/>
  <c r="G986" i="4" s="1"/>
  <c r="I986" i="4" s="1"/>
  <c r="M986" i="4" s="1"/>
  <c r="P986" i="4" s="1"/>
  <c r="T986" i="4"/>
  <c r="S986" i="4" s="1"/>
  <c r="U986" i="4" s="1"/>
  <c r="E1831" i="4"/>
  <c r="G1831" i="4" s="1"/>
  <c r="I1831" i="4" s="1"/>
  <c r="M1831" i="4" s="1"/>
  <c r="P1831" i="4" s="1"/>
  <c r="T1831" i="4"/>
  <c r="S1831" i="4" s="1"/>
  <c r="U1831" i="4" s="1"/>
  <c r="E1347" i="4"/>
  <c r="G1347" i="4" s="1"/>
  <c r="I1347" i="4" s="1"/>
  <c r="M1347" i="4" s="1"/>
  <c r="P1347" i="4" s="1"/>
  <c r="T1347" i="4"/>
  <c r="S1347" i="4" s="1"/>
  <c r="U1347" i="4" s="1"/>
  <c r="E1894" i="4"/>
  <c r="G1894" i="4" s="1"/>
  <c r="I1894" i="4" s="1"/>
  <c r="M1894" i="4" s="1"/>
  <c r="P1894" i="4" s="1"/>
  <c r="T1894" i="4"/>
  <c r="S1894" i="4" s="1"/>
  <c r="U1894" i="4" s="1"/>
  <c r="E1611" i="4"/>
  <c r="T1611" i="4"/>
  <c r="S1611" i="4" s="1"/>
  <c r="U1611" i="4" s="1"/>
  <c r="E236" i="4"/>
  <c r="G236" i="4" s="1"/>
  <c r="I236" i="4" s="1"/>
  <c r="M236" i="4" s="1"/>
  <c r="P236" i="4" s="1"/>
  <c r="T236" i="4"/>
  <c r="S236" i="4" s="1"/>
  <c r="U236" i="4" s="1"/>
  <c r="E412" i="4"/>
  <c r="G412" i="4" s="1"/>
  <c r="I412" i="4" s="1"/>
  <c r="M412" i="4" s="1"/>
  <c r="P412" i="4" s="1"/>
  <c r="T412" i="4"/>
  <c r="S412" i="4" s="1"/>
  <c r="U412" i="4" s="1"/>
  <c r="E1426" i="4"/>
  <c r="G1426" i="4" s="1"/>
  <c r="I1426" i="4" s="1"/>
  <c r="M1426" i="4" s="1"/>
  <c r="P1426" i="4" s="1"/>
  <c r="T1426" i="4"/>
  <c r="S1426" i="4" s="1"/>
  <c r="U1426" i="4" s="1"/>
  <c r="E1018" i="4"/>
  <c r="G1018" i="4" s="1"/>
  <c r="I1018" i="4" s="1"/>
  <c r="M1018" i="4" s="1"/>
  <c r="P1018" i="4" s="1"/>
  <c r="T1018" i="4"/>
  <c r="S1018" i="4" s="1"/>
  <c r="U1018" i="4" s="1"/>
  <c r="E1921" i="4"/>
  <c r="T1921" i="4"/>
  <c r="S1921" i="4" s="1"/>
  <c r="U1921" i="4" s="1"/>
  <c r="E173" i="4"/>
  <c r="G173" i="4" s="1"/>
  <c r="I173" i="4" s="1"/>
  <c r="M173" i="4" s="1"/>
  <c r="P173" i="4" s="1"/>
  <c r="T173" i="4"/>
  <c r="S173" i="4" s="1"/>
  <c r="U173" i="4" s="1"/>
  <c r="E371" i="4"/>
  <c r="G371" i="4" s="1"/>
  <c r="I371" i="4" s="1"/>
  <c r="M371" i="4" s="1"/>
  <c r="P371" i="4" s="1"/>
  <c r="T371" i="4"/>
  <c r="S371" i="4" s="1"/>
  <c r="U371" i="4" s="1"/>
  <c r="E1904" i="4"/>
  <c r="G1904" i="4" s="1"/>
  <c r="I1904" i="4" s="1"/>
  <c r="M1904" i="4" s="1"/>
  <c r="P1904" i="4" s="1"/>
  <c r="T1904" i="4"/>
  <c r="S1904" i="4" s="1"/>
  <c r="U1904" i="4" s="1"/>
  <c r="E1428" i="4"/>
  <c r="G1428" i="4" s="1"/>
  <c r="I1428" i="4" s="1"/>
  <c r="M1428" i="4" s="1"/>
  <c r="P1428" i="4" s="1"/>
  <c r="T1428" i="4"/>
  <c r="S1428" i="4" s="1"/>
  <c r="U1428" i="4" s="1"/>
  <c r="E1169" i="4"/>
  <c r="G1169" i="4" s="1"/>
  <c r="I1169" i="4" s="1"/>
  <c r="M1169" i="4" s="1"/>
  <c r="P1169" i="4" s="1"/>
  <c r="T1169" i="4"/>
  <c r="S1169" i="4" s="1"/>
  <c r="U1169" i="4" s="1"/>
  <c r="E435" i="4"/>
  <c r="T435" i="4"/>
  <c r="S435" i="4" s="1"/>
  <c r="U435" i="4" s="1"/>
  <c r="E1957" i="4"/>
  <c r="G1957" i="4" s="1"/>
  <c r="I1957" i="4" s="1"/>
  <c r="M1957" i="4" s="1"/>
  <c r="P1957" i="4" s="1"/>
  <c r="T1957" i="4"/>
  <c r="S1957" i="4" s="1"/>
  <c r="U1957" i="4" s="1"/>
  <c r="E46" i="4"/>
  <c r="G46" i="4" s="1"/>
  <c r="I46" i="4" s="1"/>
  <c r="M46" i="4" s="1"/>
  <c r="P46" i="4" s="1"/>
  <c r="T46" i="4"/>
  <c r="S46" i="4" s="1"/>
  <c r="U46" i="4" s="1"/>
  <c r="E38" i="4"/>
  <c r="G38" i="4" s="1"/>
  <c r="I38" i="4" s="1"/>
  <c r="M38" i="4" s="1"/>
  <c r="P38" i="4" s="1"/>
  <c r="T38" i="4"/>
  <c r="S38" i="4" s="1"/>
  <c r="U38" i="4" s="1"/>
  <c r="E86" i="4"/>
  <c r="G86" i="4" s="1"/>
  <c r="I86" i="4" s="1"/>
  <c r="M86" i="4" s="1"/>
  <c r="P86" i="4" s="1"/>
  <c r="T86" i="4"/>
  <c r="S86" i="4" s="1"/>
  <c r="U86" i="4" s="1"/>
  <c r="E524" i="4"/>
  <c r="G524" i="4" s="1"/>
  <c r="I524" i="4" s="1"/>
  <c r="M524" i="4" s="1"/>
  <c r="P524" i="4" s="1"/>
  <c r="T524" i="4"/>
  <c r="S524" i="4" s="1"/>
  <c r="U524" i="4" s="1"/>
  <c r="E151" i="4"/>
  <c r="G151" i="4" s="1"/>
  <c r="I151" i="4" s="1"/>
  <c r="M151" i="4" s="1"/>
  <c r="P151" i="4" s="1"/>
  <c r="T151" i="4"/>
  <c r="S151" i="4" s="1"/>
  <c r="U151" i="4" s="1"/>
  <c r="E720" i="4"/>
  <c r="G720" i="4" s="1"/>
  <c r="I720" i="4" s="1"/>
  <c r="M720" i="4" s="1"/>
  <c r="P720" i="4" s="1"/>
  <c r="T720" i="4"/>
  <c r="S720" i="4" s="1"/>
  <c r="U720" i="4" s="1"/>
  <c r="E48" i="4"/>
  <c r="G48" i="4" s="1"/>
  <c r="I48" i="4" s="1"/>
  <c r="M48" i="4" s="1"/>
  <c r="P48" i="4" s="1"/>
  <c r="T48" i="4"/>
  <c r="S48" i="4" s="1"/>
  <c r="U48" i="4" s="1"/>
  <c r="E980" i="4"/>
  <c r="G980" i="4" s="1"/>
  <c r="I980" i="4" s="1"/>
  <c r="M980" i="4" s="1"/>
  <c r="P980" i="4" s="1"/>
  <c r="T980" i="4"/>
  <c r="S980" i="4" s="1"/>
  <c r="U980" i="4" s="1"/>
  <c r="E747" i="4"/>
  <c r="G747" i="4" s="1"/>
  <c r="I747" i="4" s="1"/>
  <c r="M747" i="4" s="1"/>
  <c r="P747" i="4" s="1"/>
  <c r="T747" i="4"/>
  <c r="S747" i="4" s="1"/>
  <c r="U747" i="4" s="1"/>
  <c r="E586" i="4"/>
  <c r="G586" i="4" s="1"/>
  <c r="I586" i="4" s="1"/>
  <c r="M586" i="4" s="1"/>
  <c r="P586" i="4" s="1"/>
  <c r="T586" i="4"/>
  <c r="S586" i="4" s="1"/>
  <c r="U586" i="4" s="1"/>
  <c r="E1195" i="4"/>
  <c r="G1195" i="4" s="1"/>
  <c r="I1195" i="4" s="1"/>
  <c r="M1195" i="4" s="1"/>
  <c r="P1195" i="4" s="1"/>
  <c r="T1195" i="4"/>
  <c r="S1195" i="4" s="1"/>
  <c r="U1195" i="4" s="1"/>
  <c r="E1097" i="4"/>
  <c r="T1097" i="4"/>
  <c r="S1097" i="4" s="1"/>
  <c r="U1097" i="4" s="1"/>
  <c r="E819" i="4"/>
  <c r="G819" i="4" s="1"/>
  <c r="I819" i="4" s="1"/>
  <c r="M819" i="4" s="1"/>
  <c r="P819" i="4" s="1"/>
  <c r="T819" i="4"/>
  <c r="S819" i="4" s="1"/>
  <c r="U819" i="4" s="1"/>
  <c r="E1063" i="4"/>
  <c r="G1063" i="4" s="1"/>
  <c r="I1063" i="4" s="1"/>
  <c r="M1063" i="4" s="1"/>
  <c r="P1063" i="4" s="1"/>
  <c r="T1063" i="4"/>
  <c r="S1063" i="4" s="1"/>
  <c r="U1063" i="4" s="1"/>
  <c r="E611" i="4"/>
  <c r="G611" i="4" s="1"/>
  <c r="I611" i="4" s="1"/>
  <c r="M611" i="4" s="1"/>
  <c r="P611" i="4" s="1"/>
  <c r="T611" i="4"/>
  <c r="S611" i="4" s="1"/>
  <c r="U611" i="4" s="1"/>
  <c r="E1319" i="4"/>
  <c r="G1319" i="4" s="1"/>
  <c r="I1319" i="4" s="1"/>
  <c r="M1319" i="4" s="1"/>
  <c r="P1319" i="4" s="1"/>
  <c r="T1319" i="4"/>
  <c r="S1319" i="4" s="1"/>
  <c r="U1319" i="4" s="1"/>
  <c r="E711" i="4"/>
  <c r="T711" i="4"/>
  <c r="S711" i="4" s="1"/>
  <c r="U711" i="4" s="1"/>
  <c r="E1344" i="4"/>
  <c r="T1344" i="4"/>
  <c r="S1344" i="4" s="1"/>
  <c r="U1344" i="4" s="1"/>
  <c r="E604" i="4"/>
  <c r="G604" i="4" s="1"/>
  <c r="I604" i="4" s="1"/>
  <c r="M604" i="4" s="1"/>
  <c r="P604" i="4" s="1"/>
  <c r="T604" i="4"/>
  <c r="S604" i="4" s="1"/>
  <c r="U604" i="4" s="1"/>
  <c r="E1154" i="4"/>
  <c r="G1154" i="4" s="1"/>
  <c r="I1154" i="4" s="1"/>
  <c r="M1154" i="4" s="1"/>
  <c r="P1154" i="4" s="1"/>
  <c r="T1154" i="4"/>
  <c r="S1154" i="4" s="1"/>
  <c r="U1154" i="4" s="1"/>
  <c r="E1425" i="4"/>
  <c r="G1425" i="4" s="1"/>
  <c r="I1425" i="4" s="1"/>
  <c r="M1425" i="4" s="1"/>
  <c r="P1425" i="4" s="1"/>
  <c r="T1425" i="4"/>
  <c r="S1425" i="4" s="1"/>
  <c r="U1425" i="4" s="1"/>
  <c r="E1640" i="4"/>
  <c r="G1640" i="4" s="1"/>
  <c r="I1640" i="4" s="1"/>
  <c r="M1640" i="4" s="1"/>
  <c r="P1640" i="4" s="1"/>
  <c r="T1640" i="4"/>
  <c r="S1640" i="4" s="1"/>
  <c r="U1640" i="4" s="1"/>
  <c r="E745" i="4"/>
  <c r="G745" i="4" s="1"/>
  <c r="I745" i="4" s="1"/>
  <c r="M745" i="4" s="1"/>
  <c r="P745" i="4" s="1"/>
  <c r="T745" i="4"/>
  <c r="S745" i="4" s="1"/>
  <c r="U745" i="4" s="1"/>
  <c r="E1412" i="4"/>
  <c r="T1412" i="4"/>
  <c r="S1412" i="4" s="1"/>
  <c r="U1412" i="4" s="1"/>
  <c r="E1663" i="4"/>
  <c r="G1663" i="4" s="1"/>
  <c r="I1663" i="4" s="1"/>
  <c r="M1663" i="4" s="1"/>
  <c r="P1663" i="4" s="1"/>
  <c r="T1663" i="4"/>
  <c r="S1663" i="4" s="1"/>
  <c r="U1663" i="4" s="1"/>
  <c r="E1710" i="4"/>
  <c r="G1710" i="4" s="1"/>
  <c r="I1710" i="4" s="1"/>
  <c r="M1710" i="4" s="1"/>
  <c r="P1710" i="4" s="1"/>
  <c r="T1710" i="4"/>
  <c r="S1710" i="4" s="1"/>
  <c r="U1710" i="4" s="1"/>
  <c r="E1685" i="4"/>
  <c r="G1685" i="4" s="1"/>
  <c r="I1685" i="4" s="1"/>
  <c r="M1685" i="4" s="1"/>
  <c r="P1685" i="4" s="1"/>
  <c r="T1685" i="4"/>
  <c r="S1685" i="4" s="1"/>
  <c r="U1685" i="4" s="1"/>
  <c r="E1384" i="4"/>
  <c r="G1384" i="4" s="1"/>
  <c r="I1384" i="4" s="1"/>
  <c r="M1384" i="4" s="1"/>
  <c r="P1384" i="4" s="1"/>
  <c r="T1384" i="4"/>
  <c r="S1384" i="4" s="1"/>
  <c r="U1384" i="4" s="1"/>
  <c r="E1506" i="4"/>
  <c r="G1506" i="4" s="1"/>
  <c r="I1506" i="4" s="1"/>
  <c r="M1506" i="4" s="1"/>
  <c r="P1506" i="4" s="1"/>
  <c r="T1506" i="4"/>
  <c r="S1506" i="4" s="1"/>
  <c r="U1506" i="4" s="1"/>
  <c r="E1316" i="4"/>
  <c r="T1316" i="4"/>
  <c r="S1316" i="4" s="1"/>
  <c r="U1316" i="4" s="1"/>
  <c r="E437" i="4"/>
  <c r="G437" i="4" s="1"/>
  <c r="I437" i="4" s="1"/>
  <c r="M437" i="4" s="1"/>
  <c r="P437" i="4" s="1"/>
  <c r="T437" i="4"/>
  <c r="S437" i="4" s="1"/>
  <c r="U437" i="4" s="1"/>
  <c r="E1834" i="4"/>
  <c r="G1834" i="4" s="1"/>
  <c r="I1834" i="4" s="1"/>
  <c r="M1834" i="4" s="1"/>
  <c r="P1834" i="4" s="1"/>
  <c r="T1834" i="4"/>
  <c r="S1834" i="4" s="1"/>
  <c r="U1834" i="4" s="1"/>
  <c r="E1467" i="4"/>
  <c r="G1467" i="4" s="1"/>
  <c r="I1467" i="4" s="1"/>
  <c r="M1467" i="4" s="1"/>
  <c r="P1467" i="4" s="1"/>
  <c r="T1467" i="4"/>
  <c r="S1467" i="4" s="1"/>
  <c r="U1467" i="4" s="1"/>
  <c r="E1332" i="4"/>
  <c r="G1332" i="4" s="1"/>
  <c r="I1332" i="4" s="1"/>
  <c r="M1332" i="4" s="1"/>
  <c r="P1332" i="4" s="1"/>
  <c r="T1332" i="4"/>
  <c r="S1332" i="4" s="1"/>
  <c r="U1332" i="4" s="1"/>
  <c r="E662" i="4"/>
  <c r="T662" i="4"/>
  <c r="S662" i="4" s="1"/>
  <c r="U662" i="4" s="1"/>
  <c r="E1315" i="4"/>
  <c r="T1315" i="4"/>
  <c r="S1315" i="4" s="1"/>
  <c r="U1315" i="4" s="1"/>
  <c r="E1270" i="4"/>
  <c r="G1270" i="4" s="1"/>
  <c r="I1270" i="4" s="1"/>
  <c r="M1270" i="4" s="1"/>
  <c r="P1270" i="4" s="1"/>
  <c r="T1270" i="4"/>
  <c r="S1270" i="4" s="1"/>
  <c r="U1270" i="4" s="1"/>
  <c r="E1243" i="4"/>
  <c r="G1243" i="4" s="1"/>
  <c r="I1243" i="4" s="1"/>
  <c r="M1243" i="4" s="1"/>
  <c r="P1243" i="4" s="1"/>
  <c r="T1243" i="4"/>
  <c r="S1243" i="4" s="1"/>
  <c r="U1243" i="4" s="1"/>
  <c r="E390" i="4"/>
  <c r="G390" i="4" s="1"/>
  <c r="I390" i="4" s="1"/>
  <c r="M390" i="4" s="1"/>
  <c r="P390" i="4" s="1"/>
  <c r="T390" i="4"/>
  <c r="S390" i="4" s="1"/>
  <c r="U390" i="4" s="1"/>
  <c r="G669" i="4"/>
  <c r="I669" i="4" s="1"/>
  <c r="M669" i="4" s="1"/>
  <c r="P669" i="4" s="1"/>
  <c r="G1887" i="4"/>
  <c r="I1887" i="4" s="1"/>
  <c r="M1887" i="4" s="1"/>
  <c r="P1887" i="4" s="1"/>
  <c r="G1689" i="4"/>
  <c r="I1689" i="4" s="1"/>
  <c r="M1689" i="4" s="1"/>
  <c r="P1689" i="4" s="1"/>
  <c r="G1096" i="4"/>
  <c r="I1096" i="4" s="1"/>
  <c r="M1096" i="4" s="1"/>
  <c r="P1096" i="4" s="1"/>
  <c r="G764" i="4"/>
  <c r="I764" i="4" s="1"/>
  <c r="M764" i="4" s="1"/>
  <c r="P764" i="4" s="1"/>
  <c r="G1582" i="4"/>
  <c r="I1582" i="4" s="1"/>
  <c r="M1582" i="4" s="1"/>
  <c r="P1582" i="4" s="1"/>
  <c r="G1498" i="4"/>
  <c r="I1498" i="4" s="1"/>
  <c r="M1498" i="4" s="1"/>
  <c r="P1498" i="4" s="1"/>
  <c r="G883" i="4"/>
  <c r="I883" i="4" s="1"/>
  <c r="M883" i="4" s="1"/>
  <c r="P883" i="4" s="1"/>
  <c r="G130" i="4"/>
  <c r="I130" i="4" s="1"/>
  <c r="M130" i="4" s="1"/>
  <c r="P130" i="4" s="1"/>
  <c r="G631" i="4"/>
  <c r="I631" i="4" s="1"/>
  <c r="M631" i="4" s="1"/>
  <c r="P631" i="4" s="1"/>
  <c r="G466" i="4"/>
  <c r="I466" i="4" s="1"/>
  <c r="M466" i="4" s="1"/>
  <c r="P466" i="4" s="1"/>
  <c r="G1549" i="4"/>
  <c r="I1549" i="4" s="1"/>
  <c r="M1549" i="4" s="1"/>
  <c r="P1549" i="4" s="1"/>
  <c r="G294" i="4"/>
  <c r="I294" i="4" s="1"/>
  <c r="M294" i="4" s="1"/>
  <c r="P294" i="4" s="1"/>
  <c r="G1686" i="4"/>
  <c r="I1686" i="4" s="1"/>
  <c r="M1686" i="4" s="1"/>
  <c r="P1686" i="4" s="1"/>
  <c r="G1925" i="4"/>
  <c r="I1925" i="4" s="1"/>
  <c r="M1925" i="4" s="1"/>
  <c r="P1925" i="4" s="1"/>
  <c r="G869" i="4"/>
  <c r="I869" i="4" s="1"/>
  <c r="M869" i="4" s="1"/>
  <c r="P869" i="4" s="1"/>
  <c r="G1166" i="4"/>
  <c r="I1166" i="4" s="1"/>
  <c r="M1166" i="4" s="1"/>
  <c r="P1166" i="4" s="1"/>
  <c r="G113" i="4"/>
  <c r="I113" i="4" s="1"/>
  <c r="M113" i="4" s="1"/>
  <c r="P113" i="4" s="1"/>
  <c r="G884" i="4"/>
  <c r="I884" i="4" s="1"/>
  <c r="M884" i="4" s="1"/>
  <c r="P884" i="4" s="1"/>
  <c r="G1095" i="4"/>
  <c r="I1095" i="4" s="1"/>
  <c r="M1095" i="4" s="1"/>
  <c r="P1095" i="4" s="1"/>
  <c r="G1183" i="4"/>
  <c r="I1183" i="4" s="1"/>
  <c r="M1183" i="4" s="1"/>
  <c r="P1183" i="4" s="1"/>
  <c r="G1636" i="4"/>
  <c r="I1636" i="4" s="1"/>
  <c r="M1636" i="4" s="1"/>
  <c r="P1636" i="4" s="1"/>
  <c r="G602" i="4"/>
  <c r="I602" i="4" s="1"/>
  <c r="M602" i="4" s="1"/>
  <c r="P602" i="4" s="1"/>
  <c r="G1489" i="4"/>
  <c r="I1489" i="4" s="1"/>
  <c r="M1489" i="4" s="1"/>
  <c r="P1489" i="4" s="1"/>
  <c r="G494" i="4"/>
  <c r="I494" i="4" s="1"/>
  <c r="M494" i="4" s="1"/>
  <c r="P494" i="4" s="1"/>
  <c r="G590" i="4"/>
  <c r="I590" i="4" s="1"/>
  <c r="M590" i="4" s="1"/>
  <c r="P590" i="4" s="1"/>
  <c r="G1623" i="4"/>
  <c r="I1623" i="4" s="1"/>
  <c r="M1623" i="4" s="1"/>
  <c r="P1623" i="4" s="1"/>
  <c r="G1487" i="4"/>
  <c r="I1487" i="4" s="1"/>
  <c r="M1487" i="4" s="1"/>
  <c r="P1487" i="4" s="1"/>
  <c r="G58" i="4"/>
  <c r="I58" i="4" s="1"/>
  <c r="M58" i="4" s="1"/>
  <c r="P58" i="4" s="1"/>
  <c r="G1684" i="4"/>
  <c r="I1684" i="4" s="1"/>
  <c r="M1684" i="4" s="1"/>
  <c r="P1684" i="4" s="1"/>
  <c r="G1838" i="4"/>
  <c r="I1838" i="4" s="1"/>
  <c r="M1838" i="4" s="1"/>
  <c r="P1838" i="4" s="1"/>
  <c r="G222" i="4"/>
  <c r="I222" i="4" s="1"/>
  <c r="M222" i="4" s="1"/>
  <c r="P222" i="4" s="1"/>
  <c r="G1846" i="4"/>
  <c r="I1846" i="4" s="1"/>
  <c r="M1846" i="4" s="1"/>
  <c r="P1846" i="4" s="1"/>
  <c r="G129" i="4"/>
  <c r="I129" i="4" s="1"/>
  <c r="M129" i="4" s="1"/>
  <c r="P129" i="4" s="1"/>
  <c r="G1738" i="4"/>
  <c r="I1738" i="4" s="1"/>
  <c r="M1738" i="4" s="1"/>
  <c r="P1738" i="4" s="1"/>
  <c r="G1570" i="4"/>
  <c r="I1570" i="4" s="1"/>
  <c r="M1570" i="4" s="1"/>
  <c r="P1570" i="4" s="1"/>
  <c r="G335" i="4"/>
  <c r="I335" i="4" s="1"/>
  <c r="M335" i="4" s="1"/>
  <c r="P335" i="4" s="1"/>
  <c r="G1309" i="4"/>
  <c r="I1309" i="4" s="1"/>
  <c r="M1309" i="4" s="1"/>
  <c r="P1309" i="4" s="1"/>
  <c r="G135" i="4"/>
  <c r="I135" i="4" s="1"/>
  <c r="M135" i="4" s="1"/>
  <c r="P135" i="4" s="1"/>
  <c r="G138" i="4"/>
  <c r="I138" i="4" s="1"/>
  <c r="M138" i="4" s="1"/>
  <c r="P138" i="4" s="1"/>
  <c r="G334" i="4"/>
  <c r="I334" i="4" s="1"/>
  <c r="M334" i="4" s="1"/>
  <c r="P334" i="4" s="1"/>
  <c r="G1499" i="4"/>
  <c r="I1499" i="4" s="1"/>
  <c r="M1499" i="4" s="1"/>
  <c r="P1499" i="4" s="1"/>
  <c r="G801" i="4"/>
  <c r="I801" i="4" s="1"/>
  <c r="M801" i="4" s="1"/>
  <c r="P801" i="4" s="1"/>
  <c r="G275" i="4"/>
  <c r="I275" i="4" s="1"/>
  <c r="M275" i="4" s="1"/>
  <c r="P275" i="4" s="1"/>
  <c r="G8" i="4"/>
  <c r="I8" i="4" s="1"/>
  <c r="M8" i="4" s="1"/>
  <c r="P8" i="4" s="1"/>
  <c r="G149" i="4"/>
  <c r="I149" i="4" s="1"/>
  <c r="M149" i="4" s="1"/>
  <c r="P149" i="4" s="1"/>
  <c r="G439" i="4"/>
  <c r="I439" i="4" s="1"/>
  <c r="M439" i="4" s="1"/>
  <c r="P439" i="4" s="1"/>
  <c r="G655" i="4"/>
  <c r="I655" i="4" s="1"/>
  <c r="M655" i="4" s="1"/>
  <c r="P655" i="4" s="1"/>
  <c r="G1202" i="4"/>
  <c r="I1202" i="4" s="1"/>
  <c r="M1202" i="4" s="1"/>
  <c r="P1202" i="4" s="1"/>
  <c r="G956" i="4"/>
  <c r="I956" i="4" s="1"/>
  <c r="M956" i="4" s="1"/>
  <c r="P956" i="4" s="1"/>
  <c r="G782" i="4"/>
  <c r="I782" i="4" s="1"/>
  <c r="M782" i="4" s="1"/>
  <c r="P782" i="4" s="1"/>
  <c r="G1107" i="4"/>
  <c r="I1107" i="4" s="1"/>
  <c r="M1107" i="4" s="1"/>
  <c r="P1107" i="4" s="1"/>
  <c r="G1190" i="4"/>
  <c r="I1190" i="4" s="1"/>
  <c r="M1190" i="4" s="1"/>
  <c r="P1190" i="4" s="1"/>
  <c r="G1672" i="4"/>
  <c r="I1672" i="4" s="1"/>
  <c r="M1672" i="4" s="1"/>
  <c r="P1672" i="4" s="1"/>
  <c r="G37" i="4"/>
  <c r="I37" i="4" s="1"/>
  <c r="M37" i="4" s="1"/>
  <c r="P37" i="4" s="1"/>
  <c r="G628" i="4"/>
  <c r="I628" i="4" s="1"/>
  <c r="M628" i="4" s="1"/>
  <c r="P628" i="4" s="1"/>
  <c r="G1514" i="4"/>
  <c r="I1514" i="4" s="1"/>
  <c r="M1514" i="4" s="1"/>
  <c r="P1514" i="4" s="1"/>
  <c r="G367" i="4"/>
  <c r="I367" i="4" s="1"/>
  <c r="M367" i="4" s="1"/>
  <c r="P367" i="4" s="1"/>
  <c r="G973" i="4"/>
  <c r="I973" i="4" s="1"/>
  <c r="M973" i="4" s="1"/>
  <c r="P973" i="4" s="1"/>
  <c r="G1648" i="4"/>
  <c r="I1648" i="4" s="1"/>
  <c r="M1648" i="4" s="1"/>
  <c r="P1648" i="4" s="1"/>
  <c r="G1796" i="4"/>
  <c r="I1796" i="4" s="1"/>
  <c r="M1796" i="4" s="1"/>
  <c r="P1796" i="4" s="1"/>
  <c r="G1193" i="4"/>
  <c r="I1193" i="4" s="1"/>
  <c r="M1193" i="4" s="1"/>
  <c r="P1193" i="4" s="1"/>
  <c r="G945" i="4"/>
  <c r="I945" i="4" s="1"/>
  <c r="M945" i="4" s="1"/>
  <c r="P945" i="4" s="1"/>
  <c r="G1308" i="4"/>
  <c r="I1308" i="4" s="1"/>
  <c r="M1308" i="4" s="1"/>
  <c r="P1308" i="4" s="1"/>
  <c r="G1875" i="4"/>
  <c r="I1875" i="4" s="1"/>
  <c r="M1875" i="4" s="1"/>
  <c r="P1875" i="4" s="1"/>
  <c r="G320" i="4"/>
  <c r="I320" i="4" s="1"/>
  <c r="M320" i="4" s="1"/>
  <c r="P320" i="4" s="1"/>
  <c r="G1865" i="4"/>
  <c r="I1865" i="4" s="1"/>
  <c r="M1865" i="4" s="1"/>
  <c r="P1865" i="4" s="1"/>
  <c r="G633" i="4"/>
  <c r="I633" i="4" s="1"/>
  <c r="M633" i="4" s="1"/>
  <c r="P633" i="4" s="1"/>
  <c r="G1387" i="4"/>
  <c r="I1387" i="4" s="1"/>
  <c r="M1387" i="4" s="1"/>
  <c r="P1387" i="4" s="1"/>
  <c r="G284" i="4"/>
  <c r="I284" i="4" s="1"/>
  <c r="M284" i="4" s="1"/>
  <c r="P284" i="4" s="1"/>
  <c r="G607" i="4"/>
  <c r="I607" i="4" s="1"/>
  <c r="M607" i="4" s="1"/>
  <c r="P607" i="4" s="1"/>
  <c r="G929" i="4"/>
  <c r="I929" i="4" s="1"/>
  <c r="M929" i="4" s="1"/>
  <c r="P929" i="4" s="1"/>
  <c r="G872" i="4"/>
  <c r="I872" i="4" s="1"/>
  <c r="M872" i="4" s="1"/>
  <c r="P872" i="4" s="1"/>
  <c r="G240" i="4"/>
  <c r="I240" i="4" s="1"/>
  <c r="M240" i="4" s="1"/>
  <c r="P240" i="4" s="1"/>
  <c r="G911" i="4"/>
  <c r="I911" i="4" s="1"/>
  <c r="M911" i="4" s="1"/>
  <c r="P911" i="4" s="1"/>
  <c r="G1676" i="4"/>
  <c r="I1676" i="4" s="1"/>
  <c r="M1676" i="4" s="1"/>
  <c r="P1676" i="4" s="1"/>
  <c r="G1023" i="4"/>
  <c r="I1023" i="4" s="1"/>
  <c r="M1023" i="4" s="1"/>
  <c r="P1023" i="4" s="1"/>
  <c r="G67" i="4"/>
  <c r="I67" i="4" s="1"/>
  <c r="M67" i="4" s="1"/>
  <c r="P67" i="4" s="1"/>
  <c r="G79" i="4"/>
  <c r="I79" i="4" s="1"/>
  <c r="M79" i="4" s="1"/>
  <c r="P79" i="4" s="1"/>
  <c r="G373" i="4"/>
  <c r="I373" i="4" s="1"/>
  <c r="M373" i="4" s="1"/>
  <c r="P373" i="4" s="1"/>
  <c r="G511" i="4"/>
  <c r="I511" i="4" s="1"/>
  <c r="M511" i="4" s="1"/>
  <c r="P511" i="4" s="1"/>
  <c r="G62" i="4"/>
  <c r="I62" i="4" s="1"/>
  <c r="M62" i="4" s="1"/>
  <c r="P62" i="4" s="1"/>
  <c r="G339" i="4"/>
  <c r="I339" i="4" s="1"/>
  <c r="M339" i="4" s="1"/>
  <c r="P339" i="4" s="1"/>
  <c r="G1238" i="4"/>
  <c r="I1238" i="4" s="1"/>
  <c r="M1238" i="4" s="1"/>
  <c r="P1238" i="4" s="1"/>
  <c r="G579" i="4"/>
  <c r="I579" i="4" s="1"/>
  <c r="M579" i="4" s="1"/>
  <c r="P579" i="4" s="1"/>
  <c r="G1028" i="4"/>
  <c r="I1028" i="4" s="1"/>
  <c r="M1028" i="4" s="1"/>
  <c r="P1028" i="4" s="1"/>
  <c r="G1161" i="4"/>
  <c r="I1161" i="4" s="1"/>
  <c r="M1161" i="4" s="1"/>
  <c r="P1161" i="4" s="1"/>
  <c r="G687" i="4"/>
  <c r="I687" i="4" s="1"/>
  <c r="M687" i="4" s="1"/>
  <c r="P687" i="4" s="1"/>
  <c r="G1196" i="4"/>
  <c r="I1196" i="4" s="1"/>
  <c r="M1196" i="4" s="1"/>
  <c r="P1196" i="4" s="1"/>
  <c r="G1708" i="4"/>
  <c r="I1708" i="4" s="1"/>
  <c r="M1708" i="4" s="1"/>
  <c r="P1708" i="4" s="1"/>
  <c r="G530" i="4"/>
  <c r="I530" i="4" s="1"/>
  <c r="M530" i="4" s="1"/>
  <c r="P530" i="4" s="1"/>
  <c r="G743" i="4"/>
  <c r="I743" i="4" s="1"/>
  <c r="M743" i="4" s="1"/>
  <c r="P743" i="4" s="1"/>
  <c r="G1817" i="4"/>
  <c r="I1817" i="4" s="1"/>
  <c r="M1817" i="4" s="1"/>
  <c r="P1817" i="4" s="1"/>
  <c r="G944" i="4"/>
  <c r="I944" i="4" s="1"/>
  <c r="M944" i="4" s="1"/>
  <c r="P944" i="4" s="1"/>
  <c r="G870" i="4"/>
  <c r="I870" i="4" s="1"/>
  <c r="M870" i="4" s="1"/>
  <c r="P870" i="4" s="1"/>
  <c r="G763" i="4"/>
  <c r="I763" i="4" s="1"/>
  <c r="M763" i="4" s="1"/>
  <c r="P763" i="4" s="1"/>
  <c r="G1924" i="4"/>
  <c r="I1924" i="4" s="1"/>
  <c r="M1924" i="4" s="1"/>
  <c r="P1924" i="4" s="1"/>
  <c r="G1180" i="4"/>
  <c r="I1180" i="4" s="1"/>
  <c r="M1180" i="4" s="1"/>
  <c r="P1180" i="4" s="1"/>
  <c r="G895" i="4"/>
  <c r="I895" i="4" s="1"/>
  <c r="M895" i="4" s="1"/>
  <c r="P895" i="4" s="1"/>
  <c r="G1803" i="4"/>
  <c r="I1803" i="4" s="1"/>
  <c r="M1803" i="4" s="1"/>
  <c r="P1803" i="4" s="1"/>
  <c r="G1090" i="4"/>
  <c r="I1090" i="4" s="1"/>
  <c r="M1090" i="4" s="1"/>
  <c r="P1090" i="4" s="1"/>
  <c r="G838" i="4"/>
  <c r="I838" i="4" s="1"/>
  <c r="M838" i="4" s="1"/>
  <c r="P838" i="4" s="1"/>
  <c r="G84" i="4"/>
  <c r="I84" i="4" s="1"/>
  <c r="M84" i="4" s="1"/>
  <c r="P84" i="4" s="1"/>
  <c r="G152" i="4"/>
  <c r="I152" i="4" s="1"/>
  <c r="M152" i="4" s="1"/>
  <c r="P152" i="4" s="1"/>
  <c r="G816" i="4"/>
  <c r="I816" i="4" s="1"/>
  <c r="M816" i="4" s="1"/>
  <c r="P816" i="4" s="1"/>
  <c r="G43" i="4"/>
  <c r="I43" i="4" s="1"/>
  <c r="M43" i="4" s="1"/>
  <c r="P43" i="4" s="1"/>
  <c r="G406" i="4"/>
  <c r="I406" i="4" s="1"/>
  <c r="M406" i="4" s="1"/>
  <c r="P406" i="4" s="1"/>
  <c r="G330" i="4"/>
  <c r="I330" i="4" s="1"/>
  <c r="M330" i="4" s="1"/>
  <c r="P330" i="4" s="1"/>
  <c r="G928" i="4"/>
  <c r="I928" i="4" s="1"/>
  <c r="M928" i="4" s="1"/>
  <c r="P928" i="4" s="1"/>
  <c r="G1274" i="4"/>
  <c r="I1274" i="4" s="1"/>
  <c r="M1274" i="4" s="1"/>
  <c r="P1274" i="4" s="1"/>
  <c r="G695" i="4"/>
  <c r="I695" i="4" s="1"/>
  <c r="M695" i="4" s="1"/>
  <c r="P695" i="4" s="1"/>
  <c r="G1359" i="4"/>
  <c r="I1359" i="4" s="1"/>
  <c r="M1359" i="4" s="1"/>
  <c r="P1359" i="4" s="1"/>
  <c r="G794" i="4"/>
  <c r="I794" i="4" s="1"/>
  <c r="M794" i="4" s="1"/>
  <c r="P794" i="4" s="1"/>
  <c r="G1276" i="4"/>
  <c r="I1276" i="4" s="1"/>
  <c r="M1276" i="4" s="1"/>
  <c r="P1276" i="4" s="1"/>
  <c r="G1744" i="4"/>
  <c r="I1744" i="4" s="1"/>
  <c r="M1744" i="4" s="1"/>
  <c r="P1744" i="4" s="1"/>
  <c r="G477" i="4"/>
  <c r="I477" i="4" s="1"/>
  <c r="M477" i="4" s="1"/>
  <c r="P477" i="4" s="1"/>
  <c r="G446" i="4"/>
  <c r="I446" i="4" s="1"/>
  <c r="M446" i="4" s="1"/>
  <c r="P446" i="4" s="1"/>
  <c r="G1388" i="4"/>
  <c r="I1388" i="4" s="1"/>
  <c r="M1388" i="4" s="1"/>
  <c r="P1388" i="4" s="1"/>
  <c r="G1729" i="4"/>
  <c r="I1729" i="4" s="1"/>
  <c r="M1729" i="4" s="1"/>
  <c r="P1729" i="4" s="1"/>
  <c r="G539" i="4"/>
  <c r="I539" i="4" s="1"/>
  <c r="M539" i="4" s="1"/>
  <c r="P539" i="4" s="1"/>
  <c r="G1116" i="4"/>
  <c r="I1116" i="4" s="1"/>
  <c r="M1116" i="4" s="1"/>
  <c r="P1116" i="4" s="1"/>
  <c r="G1888" i="4"/>
  <c r="I1888" i="4" s="1"/>
  <c r="M1888" i="4" s="1"/>
  <c r="P1888" i="4" s="1"/>
  <c r="G443" i="4"/>
  <c r="I443" i="4" s="1"/>
  <c r="M443" i="4" s="1"/>
  <c r="P443" i="4" s="1"/>
  <c r="G886" i="4"/>
  <c r="I886" i="4" s="1"/>
  <c r="M886" i="4" s="1"/>
  <c r="P886" i="4" s="1"/>
  <c r="G1205" i="4"/>
  <c r="I1205" i="4" s="1"/>
  <c r="M1205" i="4" s="1"/>
  <c r="P1205" i="4" s="1"/>
  <c r="G849" i="4"/>
  <c r="I849" i="4" s="1"/>
  <c r="M849" i="4" s="1"/>
  <c r="P849" i="4" s="1"/>
  <c r="G1089" i="4"/>
  <c r="I1089" i="4" s="1"/>
  <c r="M1089" i="4" s="1"/>
  <c r="P1089" i="4" s="1"/>
  <c r="G1039" i="4"/>
  <c r="I1039" i="4" s="1"/>
  <c r="M1039" i="4" s="1"/>
  <c r="P1039" i="4" s="1"/>
  <c r="G823" i="4"/>
  <c r="I823" i="4" s="1"/>
  <c r="M823" i="4" s="1"/>
  <c r="P823" i="4" s="1"/>
  <c r="G550" i="4"/>
  <c r="I550" i="4" s="1"/>
  <c r="M550" i="4" s="1"/>
  <c r="P550" i="4" s="1"/>
  <c r="G726" i="4"/>
  <c r="I726" i="4" s="1"/>
  <c r="M726" i="4" s="1"/>
  <c r="P726" i="4" s="1"/>
  <c r="G578" i="4"/>
  <c r="I578" i="4" s="1"/>
  <c r="M578" i="4" s="1"/>
  <c r="P578" i="4" s="1"/>
  <c r="G220" i="4"/>
  <c r="I220" i="4" s="1"/>
  <c r="M220" i="4" s="1"/>
  <c r="P220" i="4" s="1"/>
  <c r="G363" i="4"/>
  <c r="I363" i="4" s="1"/>
  <c r="M363" i="4" s="1"/>
  <c r="P363" i="4" s="1"/>
  <c r="G55" i="4"/>
  <c r="I55" i="4" s="1"/>
  <c r="M55" i="4" s="1"/>
  <c r="P55" i="4" s="1"/>
  <c r="G325" i="4"/>
  <c r="I325" i="4" s="1"/>
  <c r="M325" i="4" s="1"/>
  <c r="P325" i="4" s="1"/>
  <c r="G370" i="4"/>
  <c r="I370" i="4" s="1"/>
  <c r="M370" i="4" s="1"/>
  <c r="P370" i="4" s="1"/>
  <c r="G260" i="4"/>
  <c r="I260" i="4" s="1"/>
  <c r="M260" i="4" s="1"/>
  <c r="P260" i="4" s="1"/>
  <c r="G529" i="4"/>
  <c r="I529" i="4" s="1"/>
  <c r="M529" i="4" s="1"/>
  <c r="P529" i="4" s="1"/>
  <c r="G1250" i="4"/>
  <c r="I1250" i="4" s="1"/>
  <c r="M1250" i="4" s="1"/>
  <c r="P1250" i="4" s="1"/>
  <c r="G1286" i="4"/>
  <c r="I1286" i="4" s="1"/>
  <c r="M1286" i="4" s="1"/>
  <c r="P1286" i="4" s="1"/>
  <c r="G473" i="4"/>
  <c r="I473" i="4" s="1"/>
  <c r="M473" i="4" s="1"/>
  <c r="P473" i="4" s="1"/>
  <c r="G1244" i="4"/>
  <c r="I1244" i="4" s="1"/>
  <c r="M1244" i="4" s="1"/>
  <c r="P1244" i="4" s="1"/>
  <c r="G1398" i="4"/>
  <c r="I1398" i="4" s="1"/>
  <c r="M1398" i="4" s="1"/>
  <c r="P1398" i="4" s="1"/>
  <c r="G1443" i="4"/>
  <c r="I1443" i="4" s="1"/>
  <c r="M1443" i="4" s="1"/>
  <c r="P1443" i="4" s="1"/>
  <c r="G1693" i="4"/>
  <c r="I1693" i="4" s="1"/>
  <c r="M1693" i="4" s="1"/>
  <c r="P1693" i="4" s="1"/>
  <c r="G1415" i="4"/>
  <c r="I1415" i="4" s="1"/>
  <c r="M1415" i="4" s="1"/>
  <c r="P1415" i="4" s="1"/>
  <c r="G1500" i="4"/>
  <c r="I1500" i="4" s="1"/>
  <c r="M1500" i="4" s="1"/>
  <c r="P1500" i="4" s="1"/>
  <c r="G398" i="4"/>
  <c r="I398" i="4" s="1"/>
  <c r="M398" i="4" s="1"/>
  <c r="P398" i="4" s="1"/>
  <c r="G674" i="4"/>
  <c r="I674" i="4" s="1"/>
  <c r="M674" i="4" s="1"/>
  <c r="P674" i="4" s="1"/>
  <c r="G1917" i="4"/>
  <c r="I1917" i="4" s="1"/>
  <c r="M1917" i="4" s="1"/>
  <c r="P1917" i="4" s="1"/>
  <c r="G346" i="4"/>
  <c r="I346" i="4" s="1"/>
  <c r="M346" i="4" s="1"/>
  <c r="P346" i="4" s="1"/>
  <c r="G975" i="4"/>
  <c r="I975" i="4" s="1"/>
  <c r="M975" i="4" s="1"/>
  <c r="P975" i="4" s="1"/>
  <c r="G1136" i="4"/>
  <c r="I1136" i="4" s="1"/>
  <c r="M1136" i="4" s="1"/>
  <c r="P1136" i="4" s="1"/>
  <c r="G1778" i="4"/>
  <c r="I1778" i="4" s="1"/>
  <c r="M1778" i="4" s="1"/>
  <c r="P1778" i="4" s="1"/>
  <c r="G1824" i="4"/>
  <c r="I1824" i="4" s="1"/>
  <c r="M1824" i="4" s="1"/>
  <c r="P1824" i="4" s="1"/>
  <c r="G1536" i="4"/>
  <c r="I1536" i="4" s="1"/>
  <c r="M1536" i="4" s="1"/>
  <c r="P1536" i="4" s="1"/>
  <c r="G780" i="4"/>
  <c r="I780" i="4" s="1"/>
  <c r="M780" i="4" s="1"/>
  <c r="P780" i="4" s="1"/>
  <c r="G1923" i="4"/>
  <c r="I1923" i="4" s="1"/>
  <c r="M1923" i="4" s="1"/>
  <c r="P1923" i="4" s="1"/>
  <c r="G874" i="4"/>
  <c r="I874" i="4" s="1"/>
  <c r="M874" i="4" s="1"/>
  <c r="P874" i="4" s="1"/>
  <c r="G1158" i="4"/>
  <c r="I1158" i="4" s="1"/>
  <c r="M1158" i="4" s="1"/>
  <c r="P1158" i="4" s="1"/>
  <c r="G1140" i="4"/>
  <c r="I1140" i="4" s="1"/>
  <c r="M1140" i="4" s="1"/>
  <c r="P1140" i="4" s="1"/>
  <c r="G1760" i="4"/>
  <c r="I1760" i="4" s="1"/>
  <c r="M1760" i="4" s="1"/>
  <c r="P1760" i="4" s="1"/>
  <c r="G137" i="4"/>
  <c r="I137" i="4" s="1"/>
  <c r="M137" i="4" s="1"/>
  <c r="P137" i="4" s="1"/>
  <c r="G619" i="4"/>
  <c r="I619" i="4" s="1"/>
  <c r="M619" i="4" s="1"/>
  <c r="P619" i="4" s="1"/>
  <c r="G98" i="4"/>
  <c r="I98" i="4" s="1"/>
  <c r="M98" i="4" s="1"/>
  <c r="P98" i="4" s="1"/>
  <c r="G183" i="4"/>
  <c r="I183" i="4" s="1"/>
  <c r="M183" i="4" s="1"/>
  <c r="P183" i="4" s="1"/>
  <c r="G68" i="4"/>
  <c r="I68" i="4" s="1"/>
  <c r="M68" i="4" s="1"/>
  <c r="P68" i="4" s="1"/>
  <c r="G115" i="4"/>
  <c r="I115" i="4" s="1"/>
  <c r="M115" i="4" s="1"/>
  <c r="P115" i="4" s="1"/>
  <c r="G47" i="4"/>
  <c r="I47" i="4" s="1"/>
  <c r="M47" i="4" s="1"/>
  <c r="P47" i="4" s="1"/>
  <c r="G413" i="4"/>
  <c r="I413" i="4" s="1"/>
  <c r="M413" i="4" s="1"/>
  <c r="P413" i="4" s="1"/>
  <c r="G449" i="4"/>
  <c r="I449" i="4" s="1"/>
  <c r="M449" i="4" s="1"/>
  <c r="P449" i="4" s="1"/>
  <c r="G1310" i="4"/>
  <c r="I1310" i="4" s="1"/>
  <c r="M1310" i="4" s="1"/>
  <c r="P1310" i="4" s="1"/>
  <c r="G383" i="4"/>
  <c r="I383" i="4" s="1"/>
  <c r="M383" i="4" s="1"/>
  <c r="P383" i="4" s="1"/>
  <c r="G1382" i="4"/>
  <c r="I1382" i="4" s="1"/>
  <c r="M1382" i="4" s="1"/>
  <c r="P1382" i="4" s="1"/>
  <c r="G804" i="4"/>
  <c r="I804" i="4" s="1"/>
  <c r="M804" i="4" s="1"/>
  <c r="P804" i="4" s="1"/>
  <c r="G1060" i="4"/>
  <c r="I1060" i="4" s="1"/>
  <c r="M1060" i="4" s="1"/>
  <c r="P1060" i="4" s="1"/>
  <c r="G1780" i="4"/>
  <c r="I1780" i="4" s="1"/>
  <c r="M1780" i="4" s="1"/>
  <c r="P1780" i="4" s="1"/>
  <c r="G421" i="4"/>
  <c r="I421" i="4" s="1"/>
  <c r="M421" i="4" s="1"/>
  <c r="P421" i="4" s="1"/>
  <c r="G44" i="4"/>
  <c r="I44" i="4" s="1"/>
  <c r="M44" i="4" s="1"/>
  <c r="P44" i="4" s="1"/>
  <c r="G126" i="4"/>
  <c r="I126" i="4" s="1"/>
  <c r="M126" i="4" s="1"/>
  <c r="P126" i="4" s="1"/>
  <c r="G116" i="4"/>
  <c r="I116" i="4" s="1"/>
  <c r="M116" i="4" s="1"/>
  <c r="P116" i="4" s="1"/>
  <c r="G289" i="4"/>
  <c r="I289" i="4" s="1"/>
  <c r="M289" i="4" s="1"/>
  <c r="P289" i="4" s="1"/>
  <c r="G143" i="4"/>
  <c r="I143" i="4" s="1"/>
  <c r="M143" i="4" s="1"/>
  <c r="P143" i="4" s="1"/>
  <c r="G430" i="4"/>
  <c r="I430" i="4" s="1"/>
  <c r="M430" i="4" s="1"/>
  <c r="P430" i="4" s="1"/>
  <c r="G60" i="4"/>
  <c r="I60" i="4" s="1"/>
  <c r="M60" i="4" s="1"/>
  <c r="P60" i="4" s="1"/>
  <c r="G203" i="4"/>
  <c r="I203" i="4" s="1"/>
  <c r="M203" i="4" s="1"/>
  <c r="P203" i="4" s="1"/>
  <c r="G89" i="4"/>
  <c r="I89" i="4" s="1"/>
  <c r="M89" i="4" s="1"/>
  <c r="P89" i="4" s="1"/>
  <c r="G488" i="4"/>
  <c r="I488" i="4" s="1"/>
  <c r="M488" i="4" s="1"/>
  <c r="P488" i="4" s="1"/>
  <c r="G1346" i="4"/>
  <c r="I1346" i="4" s="1"/>
  <c r="M1346" i="4" s="1"/>
  <c r="P1346" i="4" s="1"/>
  <c r="G419" i="4"/>
  <c r="I419" i="4" s="1"/>
  <c r="M419" i="4" s="1"/>
  <c r="P419" i="4" s="1"/>
  <c r="G1538" i="4"/>
  <c r="I1538" i="4" s="1"/>
  <c r="M1538" i="4" s="1"/>
  <c r="P1538" i="4" s="1"/>
  <c r="G1262" i="4"/>
  <c r="I1262" i="4" s="1"/>
  <c r="M1262" i="4" s="1"/>
  <c r="P1262" i="4" s="1"/>
  <c r="G263" i="4"/>
  <c r="I263" i="4" s="1"/>
  <c r="M263" i="4" s="1"/>
  <c r="P263" i="4" s="1"/>
  <c r="G746" i="4"/>
  <c r="I746" i="4" s="1"/>
  <c r="M746" i="4" s="1"/>
  <c r="P746" i="4" s="1"/>
  <c r="G1065" i="4"/>
  <c r="I1065" i="4" s="1"/>
  <c r="M1065" i="4" s="1"/>
  <c r="P1065" i="4" s="1"/>
  <c r="G1816" i="4"/>
  <c r="I1816" i="4" s="1"/>
  <c r="M1816" i="4" s="1"/>
  <c r="P1816" i="4" s="1"/>
  <c r="G810" i="4"/>
  <c r="I810" i="4" s="1"/>
  <c r="M810" i="4" s="1"/>
  <c r="P810" i="4" s="1"/>
  <c r="G1657" i="4"/>
  <c r="I1657" i="4" s="1"/>
  <c r="M1657" i="4" s="1"/>
  <c r="P1657" i="4" s="1"/>
  <c r="G1911" i="4"/>
  <c r="I1911" i="4" s="1"/>
  <c r="M1911" i="4" s="1"/>
  <c r="P1911" i="4" s="1"/>
  <c r="G201" i="4"/>
  <c r="I201" i="4" s="1"/>
  <c r="M201" i="4" s="1"/>
  <c r="P201" i="4" s="1"/>
  <c r="G1427" i="4"/>
  <c r="I1427" i="4" s="1"/>
  <c r="M1427" i="4" s="1"/>
  <c r="P1427" i="4" s="1"/>
  <c r="G358" i="4"/>
  <c r="I358" i="4" s="1"/>
  <c r="M358" i="4" s="1"/>
  <c r="P358" i="4" s="1"/>
  <c r="G739" i="4"/>
  <c r="I739" i="4" s="1"/>
  <c r="M739" i="4" s="1"/>
  <c r="P739" i="4" s="1"/>
  <c r="G1227" i="4"/>
  <c r="I1227" i="4" s="1"/>
  <c r="M1227" i="4" s="1"/>
  <c r="P1227" i="4" s="1"/>
  <c r="G1005" i="4"/>
  <c r="I1005" i="4" s="1"/>
  <c r="M1005" i="4" s="1"/>
  <c r="P1005" i="4" s="1"/>
  <c r="G1970" i="4"/>
  <c r="I1970" i="4" s="1"/>
  <c r="M1970" i="4" s="1"/>
  <c r="P1970" i="4" s="1"/>
  <c r="G1668" i="4"/>
  <c r="I1668" i="4" s="1"/>
  <c r="M1668" i="4" s="1"/>
  <c r="P1668" i="4" s="1"/>
  <c r="G301" i="4"/>
  <c r="I301" i="4" s="1"/>
  <c r="M301" i="4" s="1"/>
  <c r="P301" i="4" s="1"/>
  <c r="G1418" i="4"/>
  <c r="I1418" i="4" s="1"/>
  <c r="M1418" i="4" s="1"/>
  <c r="P1418" i="4" s="1"/>
  <c r="G1345" i="4"/>
  <c r="I1345" i="4" s="1"/>
  <c r="M1345" i="4" s="1"/>
  <c r="P1345" i="4" s="1"/>
  <c r="G1937" i="4"/>
  <c r="I1937" i="4" s="1"/>
  <c r="M1937" i="4" s="1"/>
  <c r="P1937" i="4" s="1"/>
  <c r="G1364" i="4"/>
  <c r="I1364" i="4" s="1"/>
  <c r="M1364" i="4" s="1"/>
  <c r="P1364" i="4" s="1"/>
  <c r="G120" i="4"/>
  <c r="I120" i="4" s="1"/>
  <c r="M120" i="4" s="1"/>
  <c r="P120" i="4" s="1"/>
  <c r="G1712" i="4"/>
  <c r="I1712" i="4" s="1"/>
  <c r="M1712" i="4" s="1"/>
  <c r="P1712" i="4" s="1"/>
  <c r="G162" i="4"/>
  <c r="I162" i="4" s="1"/>
  <c r="M162" i="4" s="1"/>
  <c r="P162" i="4" s="1"/>
  <c r="G171" i="4"/>
  <c r="I171" i="4" s="1"/>
  <c r="M171" i="4" s="1"/>
  <c r="P171" i="4" s="1"/>
  <c r="G296" i="4"/>
  <c r="I296" i="4" s="1"/>
  <c r="M296" i="4" s="1"/>
  <c r="P296" i="4" s="1"/>
  <c r="G19" i="4"/>
  <c r="I19" i="4" s="1"/>
  <c r="M19" i="4" s="1"/>
  <c r="P19" i="4" s="1"/>
  <c r="G69" i="4"/>
  <c r="I69" i="4" s="1"/>
  <c r="M69" i="4" s="1"/>
  <c r="P69" i="4" s="1"/>
  <c r="G266" i="4"/>
  <c r="I266" i="4" s="1"/>
  <c r="M266" i="4" s="1"/>
  <c r="P266" i="4" s="1"/>
  <c r="G225" i="4"/>
  <c r="I225" i="4" s="1"/>
  <c r="M225" i="4" s="1"/>
  <c r="P225" i="4" s="1"/>
  <c r="G74" i="4"/>
  <c r="I74" i="4" s="1"/>
  <c r="M74" i="4" s="1"/>
  <c r="P74" i="4" s="1"/>
  <c r="G272" i="4"/>
  <c r="I272" i="4" s="1"/>
  <c r="M272" i="4" s="1"/>
  <c r="P272" i="4" s="1"/>
  <c r="G498" i="4"/>
  <c r="I498" i="4" s="1"/>
  <c r="M498" i="4" s="1"/>
  <c r="P498" i="4" s="1"/>
  <c r="G1000" i="4"/>
  <c r="I1000" i="4" s="1"/>
  <c r="M1000" i="4" s="1"/>
  <c r="P1000" i="4" s="1"/>
  <c r="G455" i="4"/>
  <c r="I455" i="4" s="1"/>
  <c r="M455" i="4" s="1"/>
  <c r="P455" i="4" s="1"/>
  <c r="G1275" i="4"/>
  <c r="I1275" i="4" s="1"/>
  <c r="M1275" i="4" s="1"/>
  <c r="P1275" i="4" s="1"/>
  <c r="G401" i="4"/>
  <c r="I401" i="4" s="1"/>
  <c r="M401" i="4" s="1"/>
  <c r="P401" i="4" s="1"/>
  <c r="G1852" i="4"/>
  <c r="I1852" i="4" s="1"/>
  <c r="M1852" i="4" s="1"/>
  <c r="P1852" i="4" s="1"/>
  <c r="G1118" i="4"/>
  <c r="I1118" i="4" s="1"/>
  <c r="M1118" i="4" s="1"/>
  <c r="P1118" i="4" s="1"/>
  <c r="G591" i="4"/>
  <c r="I591" i="4" s="1"/>
  <c r="M591" i="4" s="1"/>
  <c r="P591" i="4" s="1"/>
  <c r="G995" i="4"/>
  <c r="I995" i="4" s="1"/>
  <c r="M995" i="4" s="1"/>
  <c r="P995" i="4" s="1"/>
  <c r="G475" i="4"/>
  <c r="I475" i="4" s="1"/>
  <c r="M475" i="4" s="1"/>
  <c r="P475" i="4" s="1"/>
  <c r="G760" i="4"/>
  <c r="I760" i="4" s="1"/>
  <c r="M760" i="4" s="1"/>
  <c r="P760" i="4" s="1"/>
  <c r="G1266" i="4"/>
  <c r="I1266" i="4" s="1"/>
  <c r="M1266" i="4" s="1"/>
  <c r="P1266" i="4" s="1"/>
  <c r="G1490" i="4"/>
  <c r="I1490" i="4" s="1"/>
  <c r="M1490" i="4" s="1"/>
  <c r="P1490" i="4" s="1"/>
  <c r="G1673" i="4"/>
  <c r="I1673" i="4" s="1"/>
  <c r="M1673" i="4" s="1"/>
  <c r="P1673" i="4" s="1"/>
  <c r="G718" i="4"/>
  <c r="I718" i="4" s="1"/>
  <c r="M718" i="4" s="1"/>
  <c r="P718" i="4" s="1"/>
  <c r="G359" i="4"/>
  <c r="I359" i="4" s="1"/>
  <c r="M359" i="4" s="1"/>
  <c r="P359" i="4" s="1"/>
  <c r="G1475" i="4"/>
  <c r="I1475" i="4" s="1"/>
  <c r="M1475" i="4" s="1"/>
  <c r="P1475" i="4" s="1"/>
  <c r="G554" i="4"/>
  <c r="I554" i="4" s="1"/>
  <c r="M554" i="4" s="1"/>
  <c r="P554" i="4" s="1"/>
  <c r="G1230" i="4"/>
  <c r="I1230" i="4" s="1"/>
  <c r="M1230" i="4" s="1"/>
  <c r="P1230" i="4" s="1"/>
  <c r="G1594" i="4"/>
  <c r="I1594" i="4" s="1"/>
  <c r="M1594" i="4" s="1"/>
  <c r="P1594" i="4" s="1"/>
  <c r="G1617" i="4"/>
  <c r="I1617" i="4" s="1"/>
  <c r="M1617" i="4" s="1"/>
  <c r="P1617" i="4" s="1"/>
  <c r="G1401" i="4"/>
  <c r="I1401" i="4" s="1"/>
  <c r="M1401" i="4" s="1"/>
  <c r="P1401" i="4" s="1"/>
  <c r="G1742" i="4"/>
  <c r="I1742" i="4" s="1"/>
  <c r="M1742" i="4" s="1"/>
  <c r="P1742" i="4" s="1"/>
  <c r="G1735" i="4"/>
  <c r="I1735" i="4" s="1"/>
  <c r="M1735" i="4" s="1"/>
  <c r="P1735" i="4" s="1"/>
  <c r="G233" i="4"/>
  <c r="I233" i="4" s="1"/>
  <c r="M233" i="4" s="1"/>
  <c r="P233" i="4" s="1"/>
  <c r="G1264" i="4"/>
  <c r="I1264" i="4" s="1"/>
  <c r="M1264" i="4" s="1"/>
  <c r="P1264" i="4" s="1"/>
  <c r="G1801" i="4"/>
  <c r="I1801" i="4" s="1"/>
  <c r="M1801" i="4" s="1"/>
  <c r="P1801" i="4" s="1"/>
  <c r="G1987" i="4"/>
  <c r="I1987" i="4" s="1"/>
  <c r="M1987" i="4" s="1"/>
  <c r="P1987" i="4" s="1"/>
  <c r="G338" i="4"/>
  <c r="I338" i="4" s="1"/>
  <c r="M338" i="4" s="1"/>
  <c r="P338" i="4" s="1"/>
  <c r="G1395" i="4"/>
  <c r="I1395" i="4" s="1"/>
  <c r="M1395" i="4" s="1"/>
  <c r="P1395" i="4" s="1"/>
  <c r="G232" i="4"/>
  <c r="I232" i="4" s="1"/>
  <c r="M232" i="4" s="1"/>
  <c r="P232" i="4" s="1"/>
  <c r="G200" i="4"/>
  <c r="I200" i="4" s="1"/>
  <c r="M200" i="4" s="1"/>
  <c r="P200" i="4" s="1"/>
  <c r="G123" i="4"/>
  <c r="I123" i="4" s="1"/>
  <c r="M123" i="4" s="1"/>
  <c r="P123" i="4" s="1"/>
  <c r="G343" i="4"/>
  <c r="I343" i="4" s="1"/>
  <c r="M343" i="4" s="1"/>
  <c r="P343" i="4" s="1"/>
  <c r="G654" i="4"/>
  <c r="I654" i="4" s="1"/>
  <c r="M654" i="4" s="1"/>
  <c r="P654" i="4" s="1"/>
  <c r="G738" i="4"/>
  <c r="I738" i="4" s="1"/>
  <c r="M738" i="4" s="1"/>
  <c r="P738" i="4" s="1"/>
  <c r="G566" i="4"/>
  <c r="I566" i="4" s="1"/>
  <c r="M566" i="4" s="1"/>
  <c r="P566" i="4" s="1"/>
  <c r="G829" i="4"/>
  <c r="I829" i="4" s="1"/>
  <c r="M829" i="4" s="1"/>
  <c r="P829" i="4" s="1"/>
  <c r="G866" i="4"/>
  <c r="I866" i="4" s="1"/>
  <c r="M866" i="4" s="1"/>
  <c r="P866" i="4" s="1"/>
  <c r="G85" i="4"/>
  <c r="I85" i="4" s="1"/>
  <c r="M85" i="4" s="1"/>
  <c r="P85" i="4" s="1"/>
  <c r="G377" i="4"/>
  <c r="I377" i="4" s="1"/>
  <c r="M377" i="4" s="1"/>
  <c r="P377" i="4" s="1"/>
  <c r="G227" i="4"/>
  <c r="I227" i="4" s="1"/>
  <c r="M227" i="4" s="1"/>
  <c r="P227" i="4" s="1"/>
  <c r="G189" i="4"/>
  <c r="I189" i="4" s="1"/>
  <c r="M189" i="4" s="1"/>
  <c r="P189" i="4" s="1"/>
  <c r="G681" i="4"/>
  <c r="I681" i="4" s="1"/>
  <c r="M681" i="4" s="1"/>
  <c r="P681" i="4" s="1"/>
  <c r="G1478" i="4"/>
  <c r="I1478" i="4" s="1"/>
  <c r="M1478" i="4" s="1"/>
  <c r="P1478" i="4" s="1"/>
  <c r="G1770" i="4"/>
  <c r="I1770" i="4" s="1"/>
  <c r="M1770" i="4" s="1"/>
  <c r="P1770" i="4" s="1"/>
  <c r="G1079" i="4"/>
  <c r="I1079" i="4" s="1"/>
  <c r="M1079" i="4" s="1"/>
  <c r="P1079" i="4" s="1"/>
  <c r="G1909" i="4"/>
  <c r="I1909" i="4" s="1"/>
  <c r="M1909" i="4" s="1"/>
  <c r="P1909" i="4" s="1"/>
  <c r="G1761" i="4"/>
  <c r="I1761" i="4" s="1"/>
  <c r="M1761" i="4" s="1"/>
  <c r="P1761" i="4" s="1"/>
  <c r="G1379" i="4"/>
  <c r="I1379" i="4" s="1"/>
  <c r="M1379" i="4" s="1"/>
  <c r="P1379" i="4" s="1"/>
  <c r="G241" i="4"/>
  <c r="I241" i="4" s="1"/>
  <c r="M241" i="4" s="1"/>
  <c r="P241" i="4" s="1"/>
  <c r="G17" i="4"/>
  <c r="I17" i="4" s="1"/>
  <c r="M17" i="4" s="1"/>
  <c r="P17" i="4" s="1"/>
  <c r="G684" i="4"/>
  <c r="I684" i="4" s="1"/>
  <c r="M684" i="4" s="1"/>
  <c r="P684" i="4" s="1"/>
  <c r="G228" i="4"/>
  <c r="I228" i="4" s="1"/>
  <c r="M228" i="4" s="1"/>
  <c r="P228" i="4" s="1"/>
  <c r="G867" i="4"/>
  <c r="I867" i="4" s="1"/>
  <c r="M867" i="4" s="1"/>
  <c r="P867" i="4" s="1"/>
  <c r="G1599" i="4"/>
  <c r="I1599" i="4" s="1"/>
  <c r="M1599" i="4" s="1"/>
  <c r="P1599" i="4" s="1"/>
  <c r="G1371" i="4"/>
  <c r="I1371" i="4" s="1"/>
  <c r="M1371" i="4" s="1"/>
  <c r="P1371" i="4" s="1"/>
  <c r="G1877" i="4"/>
  <c r="I1877" i="4" s="1"/>
  <c r="M1877" i="4" s="1"/>
  <c r="P1877" i="4" s="1"/>
  <c r="G1933" i="4"/>
  <c r="I1933" i="4" s="1"/>
  <c r="M1933" i="4" s="1"/>
  <c r="P1933" i="4" s="1"/>
  <c r="G1805" i="4"/>
  <c r="I1805" i="4" s="1"/>
  <c r="M1805" i="4" s="1"/>
  <c r="P1805" i="4" s="1"/>
  <c r="G76" i="4"/>
  <c r="I76" i="4" s="1"/>
  <c r="M76" i="4" s="1"/>
  <c r="P76" i="4" s="1"/>
  <c r="G312" i="4"/>
  <c r="I312" i="4" s="1"/>
  <c r="M312" i="4" s="1"/>
  <c r="P312" i="4" s="1"/>
  <c r="G1216" i="4"/>
  <c r="I1216" i="4" s="1"/>
  <c r="M1216" i="4" s="1"/>
  <c r="P1216" i="4" s="1"/>
  <c r="G191" i="4"/>
  <c r="I191" i="4" s="1"/>
  <c r="M191" i="4" s="1"/>
  <c r="P191" i="4" s="1"/>
  <c r="G1242" i="4"/>
  <c r="I1242" i="4" s="1"/>
  <c r="M1242" i="4" s="1"/>
  <c r="P1242" i="4" s="1"/>
  <c r="G841" i="4"/>
  <c r="I841" i="4" s="1"/>
  <c r="M841" i="4" s="1"/>
  <c r="P841" i="4" s="1"/>
  <c r="G1772" i="4"/>
  <c r="I1772" i="4" s="1"/>
  <c r="M1772" i="4" s="1"/>
  <c r="P1772" i="4" s="1"/>
  <c r="G1982" i="4"/>
  <c r="I1982" i="4" s="1"/>
  <c r="M1982" i="4" s="1"/>
  <c r="P1982" i="4" s="1"/>
  <c r="G214" i="4"/>
  <c r="I214" i="4" s="1"/>
  <c r="M214" i="4" s="1"/>
  <c r="P214" i="4" s="1"/>
  <c r="G1711" i="4"/>
  <c r="I1711" i="4" s="1"/>
  <c r="M1711" i="4" s="1"/>
  <c r="P1711" i="4" s="1"/>
  <c r="G1985" i="4"/>
  <c r="I1985" i="4" s="1"/>
  <c r="M1985" i="4" s="1"/>
  <c r="P1985" i="4" s="1"/>
  <c r="G543" i="4"/>
  <c r="I543" i="4" s="1"/>
  <c r="M543" i="4" s="1"/>
  <c r="P543" i="4" s="1"/>
  <c r="G1849" i="4"/>
  <c r="I1849" i="4" s="1"/>
  <c r="M1849" i="4" s="1"/>
  <c r="P1849" i="4" s="1"/>
  <c r="G1400" i="4"/>
  <c r="I1400" i="4" s="1"/>
  <c r="M1400" i="4" s="1"/>
  <c r="P1400" i="4" s="1"/>
  <c r="G1939" i="4"/>
  <c r="I1939" i="4" s="1"/>
  <c r="M1939" i="4" s="1"/>
  <c r="P1939" i="4" s="1"/>
  <c r="G974" i="4"/>
  <c r="I974" i="4" s="1"/>
  <c r="M974" i="4" s="1"/>
  <c r="P974" i="4" s="1"/>
  <c r="G1799" i="4"/>
  <c r="I1799" i="4" s="1"/>
  <c r="M1799" i="4" s="1"/>
  <c r="P1799" i="4" s="1"/>
  <c r="G280" i="4"/>
  <c r="I280" i="4" s="1"/>
  <c r="M280" i="4" s="1"/>
  <c r="P280" i="4" s="1"/>
  <c r="G1628" i="4"/>
  <c r="I1628" i="4" s="1"/>
  <c r="M1628" i="4" s="1"/>
  <c r="P1628" i="4" s="1"/>
  <c r="G29" i="4"/>
  <c r="I29" i="4" s="1"/>
  <c r="M29" i="4" s="1"/>
  <c r="P29" i="4" s="1"/>
  <c r="G1940" i="4"/>
  <c r="I1940" i="4" s="1"/>
  <c r="M1940" i="4" s="1"/>
  <c r="P1940" i="4" s="1"/>
  <c r="G1449" i="4"/>
  <c r="I1449" i="4" s="1"/>
  <c r="M1449" i="4" s="1"/>
  <c r="P1449" i="4" s="1"/>
  <c r="G1578" i="4"/>
  <c r="I1578" i="4" s="1"/>
  <c r="M1578" i="4" s="1"/>
  <c r="P1578" i="4" s="1"/>
  <c r="G657" i="4"/>
  <c r="I657" i="4" s="1"/>
  <c r="M657" i="4" s="1"/>
  <c r="P657" i="4" s="1"/>
  <c r="G716" i="4"/>
  <c r="I716" i="4" s="1"/>
  <c r="M716" i="4" s="1"/>
  <c r="P716" i="4" s="1"/>
  <c r="G789" i="4"/>
  <c r="I789" i="4" s="1"/>
  <c r="M789" i="4" s="1"/>
  <c r="P789" i="4" s="1"/>
  <c r="G365" i="4"/>
  <c r="I365" i="4" s="1"/>
  <c r="M365" i="4" s="1"/>
  <c r="P365" i="4" s="1"/>
  <c r="G415" i="4"/>
  <c r="I415" i="4" s="1"/>
  <c r="M415" i="4" s="1"/>
  <c r="P415" i="4" s="1"/>
  <c r="G1137" i="4"/>
  <c r="I1137" i="4" s="1"/>
  <c r="M1137" i="4" s="1"/>
  <c r="P1137" i="4" s="1"/>
  <c r="G1616" i="4"/>
  <c r="I1616" i="4" s="1"/>
  <c r="M1616" i="4" s="1"/>
  <c r="P1616" i="4" s="1"/>
  <c r="G949" i="4"/>
  <c r="I949" i="4" s="1"/>
  <c r="M949" i="4" s="1"/>
  <c r="P949" i="4" s="1"/>
  <c r="G1325" i="4"/>
  <c r="I1325" i="4" s="1"/>
  <c r="M1325" i="4" s="1"/>
  <c r="P1325" i="4" s="1"/>
  <c r="G1707" i="4"/>
  <c r="I1707" i="4" s="1"/>
  <c r="M1707" i="4" s="1"/>
  <c r="P1707" i="4" s="1"/>
  <c r="G1619" i="4"/>
  <c r="I1619" i="4" s="1"/>
  <c r="M1619" i="4" s="1"/>
  <c r="P1619" i="4" s="1"/>
  <c r="G1366" i="4"/>
  <c r="I1366" i="4" s="1"/>
  <c r="M1366" i="4" s="1"/>
  <c r="P1366" i="4" s="1"/>
  <c r="G1872" i="4"/>
  <c r="I1872" i="4" s="1"/>
  <c r="M1872" i="4" s="1"/>
  <c r="P1872" i="4" s="1"/>
  <c r="G154" i="4"/>
  <c r="I154" i="4" s="1"/>
  <c r="M154" i="4" s="1"/>
  <c r="P154" i="4" s="1"/>
  <c r="G1013" i="4"/>
  <c r="I1013" i="4" s="1"/>
  <c r="M1013" i="4" s="1"/>
  <c r="P1013" i="4" s="1"/>
  <c r="G1241" i="4"/>
  <c r="I1241" i="4" s="1"/>
  <c r="M1241" i="4" s="1"/>
  <c r="P1241" i="4" s="1"/>
  <c r="G245" i="4"/>
  <c r="I245" i="4" s="1"/>
  <c r="M245" i="4" s="1"/>
  <c r="P245" i="4" s="1"/>
  <c r="G66" i="4"/>
  <c r="I66" i="4" s="1"/>
  <c r="M66" i="4" s="1"/>
  <c r="P66" i="4" s="1"/>
  <c r="G209" i="4"/>
  <c r="I209" i="4" s="1"/>
  <c r="M209" i="4" s="1"/>
  <c r="P209" i="4" s="1"/>
  <c r="G660" i="4"/>
  <c r="I660" i="4" s="1"/>
  <c r="M660" i="4" s="1"/>
  <c r="P660" i="4" s="1"/>
  <c r="G1124" i="4"/>
  <c r="I1124" i="4" s="1"/>
  <c r="M1124" i="4" s="1"/>
  <c r="P1124" i="4" s="1"/>
  <c r="G507" i="4"/>
  <c r="I507" i="4" s="1"/>
  <c r="M507" i="4" s="1"/>
  <c r="P507" i="4" s="1"/>
  <c r="G652" i="4"/>
  <c r="I652" i="4" s="1"/>
  <c r="M652" i="4" s="1"/>
  <c r="P652" i="4" s="1"/>
  <c r="G1567" i="4"/>
  <c r="I1567" i="4" s="1"/>
  <c r="M1567" i="4" s="1"/>
  <c r="P1567" i="4" s="1"/>
  <c r="G916" i="4"/>
  <c r="I916" i="4" s="1"/>
  <c r="M916" i="4" s="1"/>
  <c r="P916" i="4" s="1"/>
  <c r="G564" i="4"/>
  <c r="I564" i="4" s="1"/>
  <c r="M564" i="4" s="1"/>
  <c r="P564" i="4" s="1"/>
  <c r="G1782" i="4"/>
  <c r="I1782" i="4" s="1"/>
  <c r="M1782" i="4" s="1"/>
  <c r="P1782" i="4" s="1"/>
  <c r="G656" i="4"/>
  <c r="I656" i="4" s="1"/>
  <c r="M656" i="4" s="1"/>
  <c r="P656" i="4" s="1"/>
  <c r="G1226" i="4"/>
  <c r="I1226" i="4" s="1"/>
  <c r="M1226" i="4" s="1"/>
  <c r="P1226" i="4" s="1"/>
  <c r="G1255" i="4"/>
  <c r="I1255" i="4" s="1"/>
  <c r="M1255" i="4" s="1"/>
  <c r="P1255" i="4" s="1"/>
  <c r="G1033" i="4"/>
  <c r="I1033" i="4" s="1"/>
  <c r="M1033" i="4" s="1"/>
  <c r="P1033" i="4" s="1"/>
  <c r="G1724" i="4"/>
  <c r="I1724" i="4" s="1"/>
  <c r="M1724" i="4" s="1"/>
  <c r="P1724" i="4" s="1"/>
  <c r="G1946" i="4"/>
  <c r="I1946" i="4" s="1"/>
  <c r="M1946" i="4" s="1"/>
  <c r="P1946" i="4" s="1"/>
  <c r="G1825" i="4"/>
  <c r="I1825" i="4" s="1"/>
  <c r="M1825" i="4" s="1"/>
  <c r="P1825" i="4" s="1"/>
  <c r="G1828" i="4"/>
  <c r="I1828" i="4" s="1"/>
  <c r="M1828" i="4" s="1"/>
  <c r="P1828" i="4" s="1"/>
  <c r="G924" i="4"/>
  <c r="I924" i="4" s="1"/>
  <c r="M924" i="4" s="1"/>
  <c r="P924" i="4" s="1"/>
  <c r="G1507" i="4"/>
  <c r="I1507" i="4" s="1"/>
  <c r="M1507" i="4" s="1"/>
  <c r="P1507" i="4" s="1"/>
  <c r="G1752" i="4"/>
  <c r="I1752" i="4" s="1"/>
  <c r="M1752" i="4" s="1"/>
  <c r="P1752" i="4" s="1"/>
  <c r="G1001" i="4"/>
  <c r="I1001" i="4" s="1"/>
  <c r="M1001" i="4" s="1"/>
  <c r="P1001" i="4" s="1"/>
  <c r="G1748" i="4"/>
  <c r="I1748" i="4" s="1"/>
  <c r="M1748" i="4" s="1"/>
  <c r="P1748" i="4" s="1"/>
  <c r="G1476" i="4"/>
  <c r="I1476" i="4" s="1"/>
  <c r="M1476" i="4" s="1"/>
  <c r="P1476" i="4" s="1"/>
  <c r="G205" i="4"/>
  <c r="I205" i="4" s="1"/>
  <c r="M205" i="4" s="1"/>
  <c r="P205" i="4" s="1"/>
  <c r="G36" i="4"/>
  <c r="I36" i="4" s="1"/>
  <c r="M36" i="4" s="1"/>
  <c r="P36" i="4" s="1"/>
  <c r="G1965" i="4"/>
  <c r="I1965" i="4" s="1"/>
  <c r="M1965" i="4" s="1"/>
  <c r="P1965" i="4" s="1"/>
  <c r="G1170" i="4"/>
  <c r="I1170" i="4" s="1"/>
  <c r="M1170" i="4" s="1"/>
  <c r="P1170" i="4" s="1"/>
  <c r="G1573" i="4"/>
  <c r="I1573" i="4" s="1"/>
  <c r="M1573" i="4" s="1"/>
  <c r="P1573" i="4" s="1"/>
  <c r="G779" i="4"/>
  <c r="I779" i="4" s="1"/>
  <c r="M779" i="4" s="1"/>
  <c r="P779" i="4" s="1"/>
  <c r="G1508" i="4"/>
  <c r="I1508" i="4" s="1"/>
  <c r="M1508" i="4" s="1"/>
  <c r="P1508" i="4" s="1"/>
  <c r="G1621" i="4"/>
  <c r="I1621" i="4" s="1"/>
  <c r="M1621" i="4" s="1"/>
  <c r="P1621" i="4" s="1"/>
  <c r="G1189" i="4"/>
  <c r="I1189" i="4" s="1"/>
  <c r="M1189" i="4" s="1"/>
  <c r="P1189" i="4" s="1"/>
  <c r="G394" i="4"/>
  <c r="I394" i="4" s="1"/>
  <c r="M394" i="4" s="1"/>
  <c r="P394" i="4" s="1"/>
  <c r="G688" i="4"/>
  <c r="I688" i="4" s="1"/>
  <c r="M688" i="4" s="1"/>
  <c r="P688" i="4" s="1"/>
  <c r="G1492" i="4"/>
  <c r="I1492" i="4" s="1"/>
  <c r="M1492" i="4" s="1"/>
  <c r="P1492" i="4" s="1"/>
  <c r="G798" i="4"/>
  <c r="I798" i="4" s="1"/>
  <c r="M798" i="4" s="1"/>
  <c r="P798" i="4" s="1"/>
  <c r="G349" i="4"/>
  <c r="I349" i="4" s="1"/>
  <c r="M349" i="4" s="1"/>
  <c r="P349" i="4" s="1"/>
  <c r="G1052" i="4"/>
  <c r="I1052" i="4" s="1"/>
  <c r="M1052" i="4" s="1"/>
  <c r="P1052" i="4" s="1"/>
  <c r="G315" i="4"/>
  <c r="I315" i="4" s="1"/>
  <c r="M315" i="4" s="1"/>
  <c r="P315" i="4" s="1"/>
  <c r="G31" i="4"/>
  <c r="I31" i="4" s="1"/>
  <c r="M31" i="4" s="1"/>
  <c r="P31" i="4" s="1"/>
  <c r="G158" i="4"/>
  <c r="I158" i="4" s="1"/>
  <c r="M158" i="4" s="1"/>
  <c r="P158" i="4" s="1"/>
  <c r="G65" i="4"/>
  <c r="I65" i="4" s="1"/>
  <c r="M65" i="4" s="1"/>
  <c r="P65" i="4" s="1"/>
  <c r="G331" i="4"/>
  <c r="I331" i="4" s="1"/>
  <c r="M331" i="4" s="1"/>
  <c r="P331" i="4" s="1"/>
  <c r="G765" i="4"/>
  <c r="I765" i="4" s="1"/>
  <c r="M765" i="4" s="1"/>
  <c r="P765" i="4" s="1"/>
  <c r="G490" i="4"/>
  <c r="I490" i="4" s="1"/>
  <c r="M490" i="4" s="1"/>
  <c r="P490" i="4" s="1"/>
  <c r="G795" i="4"/>
  <c r="I795" i="4" s="1"/>
  <c r="M795" i="4" s="1"/>
  <c r="P795" i="4" s="1"/>
  <c r="G808" i="4"/>
  <c r="I808" i="4" s="1"/>
  <c r="M808" i="4" s="1"/>
  <c r="P808" i="4" s="1"/>
  <c r="G360" i="4"/>
  <c r="I360" i="4" s="1"/>
  <c r="M360" i="4" s="1"/>
  <c r="P360" i="4" s="1"/>
  <c r="G1130" i="4"/>
  <c r="I1130" i="4" s="1"/>
  <c r="M1130" i="4" s="1"/>
  <c r="P1130" i="4" s="1"/>
  <c r="G512" i="4"/>
  <c r="I512" i="4" s="1"/>
  <c r="M512" i="4" s="1"/>
  <c r="P512" i="4" s="1"/>
  <c r="G871" i="4"/>
  <c r="I871" i="4" s="1"/>
  <c r="M871" i="4" s="1"/>
  <c r="P871" i="4" s="1"/>
  <c r="G243" i="4"/>
  <c r="I243" i="4" s="1"/>
  <c r="M243" i="4" s="1"/>
  <c r="P243" i="4" s="1"/>
  <c r="G601" i="4"/>
  <c r="I601" i="4" s="1"/>
  <c r="M601" i="4" s="1"/>
  <c r="P601" i="4" s="1"/>
  <c r="G736" i="4"/>
  <c r="I736" i="4" s="1"/>
  <c r="M736" i="4" s="1"/>
  <c r="P736" i="4" s="1"/>
  <c r="G824" i="4"/>
  <c r="I824" i="4" s="1"/>
  <c r="M824" i="4" s="1"/>
  <c r="P824" i="4" s="1"/>
  <c r="G1142" i="4"/>
  <c r="I1142" i="4" s="1"/>
  <c r="M1142" i="4" s="1"/>
  <c r="P1142" i="4" s="1"/>
  <c r="G1600" i="4"/>
  <c r="I1600" i="4" s="1"/>
  <c r="M1600" i="4" s="1"/>
  <c r="P1600" i="4" s="1"/>
  <c r="G1374" i="4"/>
  <c r="I1374" i="4" s="1"/>
  <c r="M1374" i="4" s="1"/>
  <c r="P1374" i="4" s="1"/>
  <c r="G1590" i="4"/>
  <c r="I1590" i="4" s="1"/>
  <c r="M1590" i="4" s="1"/>
  <c r="P1590" i="4" s="1"/>
  <c r="G1767" i="4"/>
  <c r="I1767" i="4" s="1"/>
  <c r="M1767" i="4" s="1"/>
  <c r="P1767" i="4" s="1"/>
  <c r="G34" i="4"/>
  <c r="I34" i="4" s="1"/>
  <c r="M34" i="4" s="1"/>
  <c r="P34" i="4" s="1"/>
  <c r="G1873" i="4"/>
  <c r="I1873" i="4" s="1"/>
  <c r="M1873" i="4" s="1"/>
  <c r="P1873" i="4" s="1"/>
  <c r="G1808" i="4"/>
  <c r="I1808" i="4" s="1"/>
  <c r="M1808" i="4" s="1"/>
  <c r="P1808" i="4" s="1"/>
  <c r="G251" i="4"/>
  <c r="I251" i="4" s="1"/>
  <c r="M251" i="4" s="1"/>
  <c r="P251" i="4" s="1"/>
  <c r="G1973" i="4"/>
  <c r="I1973" i="4" s="1"/>
  <c r="M1973" i="4" s="1"/>
  <c r="P1973" i="4" s="1"/>
  <c r="G1535" i="4"/>
  <c r="I1535" i="4" s="1"/>
  <c r="M1535" i="4" s="1"/>
  <c r="P1535" i="4" s="1"/>
  <c r="G1741" i="4"/>
  <c r="I1741" i="4" s="1"/>
  <c r="M1741" i="4" s="1"/>
  <c r="P1741" i="4" s="1"/>
  <c r="G253" i="4"/>
  <c r="I253" i="4" s="1"/>
  <c r="M253" i="4" s="1"/>
  <c r="P253" i="4" s="1"/>
  <c r="G165" i="4"/>
  <c r="I165" i="4" s="1"/>
  <c r="M165" i="4" s="1"/>
  <c r="P165" i="4" s="1"/>
  <c r="G582" i="4"/>
  <c r="I582" i="4" s="1"/>
  <c r="M582" i="4" s="1"/>
  <c r="P582" i="4" s="1"/>
  <c r="G542" i="4"/>
  <c r="I542" i="4" s="1"/>
  <c r="M542" i="4" s="1"/>
  <c r="P542" i="4" s="1"/>
  <c r="G722" i="4"/>
  <c r="I722" i="4" s="1"/>
  <c r="M722" i="4" s="1"/>
  <c r="P722" i="4" s="1"/>
  <c r="G965" i="4"/>
  <c r="I965" i="4" s="1"/>
  <c r="M965" i="4" s="1"/>
  <c r="P965" i="4" s="1"/>
  <c r="G638" i="4"/>
  <c r="I638" i="4" s="1"/>
  <c r="M638" i="4" s="1"/>
  <c r="P638" i="4" s="1"/>
  <c r="G1050" i="4"/>
  <c r="I1050" i="4" s="1"/>
  <c r="M1050" i="4" s="1"/>
  <c r="P1050" i="4" s="1"/>
  <c r="G623" i="4"/>
  <c r="I623" i="4" s="1"/>
  <c r="M623" i="4" s="1"/>
  <c r="P623" i="4" s="1"/>
  <c r="G1073" i="4"/>
  <c r="I1073" i="4" s="1"/>
  <c r="M1073" i="4" s="1"/>
  <c r="P1073" i="4" s="1"/>
  <c r="G803" i="4"/>
  <c r="I803" i="4" s="1"/>
  <c r="M803" i="4" s="1"/>
  <c r="P803" i="4" s="1"/>
  <c r="G385" i="4"/>
  <c r="I385" i="4" s="1"/>
  <c r="M385" i="4" s="1"/>
  <c r="P385" i="4" s="1"/>
  <c r="G1209" i="4"/>
  <c r="I1209" i="4" s="1"/>
  <c r="M1209" i="4" s="1"/>
  <c r="P1209" i="4" s="1"/>
  <c r="G1859" i="4"/>
  <c r="I1859" i="4" s="1"/>
  <c r="M1859" i="4" s="1"/>
  <c r="P1859" i="4" s="1"/>
  <c r="G859" i="4"/>
  <c r="I859" i="4" s="1"/>
  <c r="M859" i="4" s="1"/>
  <c r="P859" i="4" s="1"/>
  <c r="G40" i="4"/>
  <c r="I40" i="4" s="1"/>
  <c r="M40" i="4" s="1"/>
  <c r="P40" i="4" s="1"/>
  <c r="G1080" i="4"/>
  <c r="I1080" i="4" s="1"/>
  <c r="M1080" i="4" s="1"/>
  <c r="P1080" i="4" s="1"/>
  <c r="G247" i="4"/>
  <c r="I247" i="4" s="1"/>
  <c r="M247" i="4" s="1"/>
  <c r="P247" i="4" s="1"/>
  <c r="G1103" i="4"/>
  <c r="I1103" i="4" s="1"/>
  <c r="M1103" i="4" s="1"/>
  <c r="P1103" i="4" s="1"/>
  <c r="G984" i="4"/>
  <c r="I984" i="4" s="1"/>
  <c r="M984" i="4" s="1"/>
  <c r="P984" i="4" s="1"/>
  <c r="G1598" i="4"/>
  <c r="I1598" i="4" s="1"/>
  <c r="M1598" i="4" s="1"/>
  <c r="P1598" i="4" s="1"/>
  <c r="G1055" i="4"/>
  <c r="I1055" i="4" s="1"/>
  <c r="M1055" i="4" s="1"/>
  <c r="P1055" i="4" s="1"/>
  <c r="G1768" i="4"/>
  <c r="I1768" i="4" s="1"/>
  <c r="M1768" i="4" s="1"/>
  <c r="P1768" i="4" s="1"/>
  <c r="G1802" i="4"/>
  <c r="I1802" i="4" s="1"/>
  <c r="M1802" i="4" s="1"/>
  <c r="P1802" i="4" s="1"/>
  <c r="G1480" i="4"/>
  <c r="I1480" i="4" s="1"/>
  <c r="M1480" i="4" s="1"/>
  <c r="P1480" i="4" s="1"/>
  <c r="G1943" i="4"/>
  <c r="I1943" i="4" s="1"/>
  <c r="M1943" i="4" s="1"/>
  <c r="P1943" i="4" s="1"/>
  <c r="G1416" i="4"/>
  <c r="I1416" i="4" s="1"/>
  <c r="M1416" i="4" s="1"/>
  <c r="P1416" i="4" s="1"/>
  <c r="G1716" i="4"/>
  <c r="I1716" i="4" s="1"/>
  <c r="M1716" i="4" s="1"/>
  <c r="P1716" i="4" s="1"/>
  <c r="G1861" i="4"/>
  <c r="I1861" i="4" s="1"/>
  <c r="M1861" i="4" s="1"/>
  <c r="P1861" i="4" s="1"/>
  <c r="G1658" i="4"/>
  <c r="I1658" i="4" s="1"/>
  <c r="M1658" i="4" s="1"/>
  <c r="P1658" i="4" s="1"/>
  <c r="G1854" i="4"/>
  <c r="I1854" i="4" s="1"/>
  <c r="M1854" i="4" s="1"/>
  <c r="P1854" i="4" s="1"/>
  <c r="G1912" i="4"/>
  <c r="I1912" i="4" s="1"/>
  <c r="M1912" i="4" s="1"/>
  <c r="P1912" i="4" s="1"/>
  <c r="G954" i="4"/>
  <c r="I954" i="4" s="1"/>
  <c r="M954" i="4" s="1"/>
  <c r="P954" i="4" s="1"/>
  <c r="G450" i="4"/>
  <c r="I450" i="4" s="1"/>
  <c r="M450" i="4" s="1"/>
  <c r="P450" i="4" s="1"/>
  <c r="G7" i="4"/>
  <c r="I7" i="4" s="1"/>
  <c r="M7" i="4" s="1"/>
  <c r="P7" i="4" s="1"/>
  <c r="G1559" i="4"/>
  <c r="I1559" i="4" s="1"/>
  <c r="M1559" i="4" s="1"/>
  <c r="P1559" i="4" s="1"/>
  <c r="G1012" i="4"/>
  <c r="I1012" i="4" s="1"/>
  <c r="M1012" i="4" s="1"/>
  <c r="P1012" i="4" s="1"/>
  <c r="G784" i="4"/>
  <c r="I784" i="4" s="1"/>
  <c r="M784" i="4" s="1"/>
  <c r="P784" i="4" s="1"/>
  <c r="G762" i="4"/>
  <c r="I762" i="4" s="1"/>
  <c r="M762" i="4" s="1"/>
  <c r="P762" i="4" s="1"/>
  <c r="G24" i="4"/>
  <c r="I24" i="4" s="1"/>
  <c r="M24" i="4" s="1"/>
  <c r="P24" i="4" s="1"/>
  <c r="G1638" i="4"/>
  <c r="I1638" i="4" s="1"/>
  <c r="M1638" i="4" s="1"/>
  <c r="P1638" i="4" s="1"/>
  <c r="G25" i="4"/>
  <c r="I25" i="4" s="1"/>
  <c r="M25" i="4" s="1"/>
  <c r="P25" i="4" s="1"/>
  <c r="G836" i="4"/>
  <c r="I836" i="4" s="1"/>
  <c r="M836" i="4" s="1"/>
  <c r="P836" i="4" s="1"/>
  <c r="G1671" i="4"/>
  <c r="I1671" i="4" s="1"/>
  <c r="M1671" i="4" s="1"/>
  <c r="P1671" i="4" s="1"/>
  <c r="G1085" i="4"/>
  <c r="I1085" i="4" s="1"/>
  <c r="M1085" i="4" s="1"/>
  <c r="P1085" i="4" s="1"/>
  <c r="G1701" i="4"/>
  <c r="I1701" i="4" s="1"/>
  <c r="M1701" i="4" s="1"/>
  <c r="P1701" i="4" s="1"/>
  <c r="G1485" i="4"/>
  <c r="I1485" i="4" s="1"/>
  <c r="M1485" i="4" s="1"/>
  <c r="P1485" i="4" s="1"/>
  <c r="G600" i="4"/>
  <c r="I600" i="4" s="1"/>
  <c r="M600" i="4" s="1"/>
  <c r="P600" i="4" s="1"/>
  <c r="G1516" i="4"/>
  <c r="I1516" i="4" s="1"/>
  <c r="M1516" i="4" s="1"/>
  <c r="P1516" i="4" s="1"/>
  <c r="G1134" i="4"/>
  <c r="I1134" i="4" s="1"/>
  <c r="M1134" i="4" s="1"/>
  <c r="P1134" i="4" s="1"/>
  <c r="G336" i="4"/>
  <c r="I336" i="4" s="1"/>
  <c r="M336" i="4" s="1"/>
  <c r="P336" i="4" s="1"/>
  <c r="G1984" i="4"/>
  <c r="I1984" i="4" s="1"/>
  <c r="M1984" i="4" s="1"/>
  <c r="P1984" i="4" s="1"/>
  <c r="G575" i="4"/>
  <c r="I575" i="4" s="1"/>
  <c r="M575" i="4" s="1"/>
  <c r="P575" i="4" s="1"/>
  <c r="G159" i="4"/>
  <c r="I159" i="4" s="1"/>
  <c r="M159" i="4" s="1"/>
  <c r="P159" i="4" s="1"/>
  <c r="G1496" i="4"/>
  <c r="I1496" i="4" s="1"/>
  <c r="M1496" i="4" s="1"/>
  <c r="P1496" i="4" s="1"/>
  <c r="G1151" i="4"/>
  <c r="I1151" i="4" s="1"/>
  <c r="M1151" i="4" s="1"/>
  <c r="P1151" i="4" s="1"/>
  <c r="G1144" i="4"/>
  <c r="I1144" i="4" s="1"/>
  <c r="M1144" i="4" s="1"/>
  <c r="P1144" i="4" s="1"/>
  <c r="G164" i="4"/>
  <c r="I164" i="4" s="1"/>
  <c r="M164" i="4" s="1"/>
  <c r="P164" i="4" s="1"/>
  <c r="G1793" i="4"/>
  <c r="I1793" i="4" s="1"/>
  <c r="M1793" i="4" s="1"/>
  <c r="P1793" i="4" s="1"/>
  <c r="G770" i="4"/>
  <c r="I770" i="4" s="1"/>
  <c r="M770" i="4" s="1"/>
  <c r="P770" i="4" s="1"/>
  <c r="G515" i="4"/>
  <c r="I515" i="4" s="1"/>
  <c r="M515" i="4" s="1"/>
  <c r="P515" i="4" s="1"/>
  <c r="G1527" i="4"/>
  <c r="I1527" i="4" s="1"/>
  <c r="M1527" i="4" s="1"/>
  <c r="P1527" i="4" s="1"/>
  <c r="G1221" i="4"/>
  <c r="I1221" i="4" s="1"/>
  <c r="M1221" i="4" s="1"/>
  <c r="P1221" i="4" s="1"/>
  <c r="G1972" i="4"/>
  <c r="I1972" i="4" s="1"/>
  <c r="M1972" i="4" s="1"/>
  <c r="P1972" i="4" s="1"/>
  <c r="G647" i="4"/>
  <c r="I647" i="4" s="1"/>
  <c r="M647" i="4" s="1"/>
  <c r="P647" i="4" s="1"/>
  <c r="G97" i="4"/>
  <c r="I97" i="4" s="1"/>
  <c r="M97" i="4" s="1"/>
  <c r="P97" i="4" s="1"/>
  <c r="G666" i="4"/>
  <c r="I666" i="4" s="1"/>
  <c r="M666" i="4" s="1"/>
  <c r="P666" i="4" s="1"/>
  <c r="G1666" i="4"/>
  <c r="I1666" i="4" s="1"/>
  <c r="M1666" i="4" s="1"/>
  <c r="P1666" i="4" s="1"/>
  <c r="G1184" i="4"/>
  <c r="I1184" i="4" s="1"/>
  <c r="M1184" i="4" s="1"/>
  <c r="P1184" i="4" s="1"/>
  <c r="G1630" i="4"/>
  <c r="I1630" i="4" s="1"/>
  <c r="M1630" i="4" s="1"/>
  <c r="P1630" i="4" s="1"/>
  <c r="G1702" i="4"/>
  <c r="I1702" i="4" s="1"/>
  <c r="M1702" i="4" s="1"/>
  <c r="P1702" i="4" s="1"/>
  <c r="G921" i="4"/>
  <c r="I921" i="4" s="1"/>
  <c r="M921" i="4" s="1"/>
  <c r="P921" i="4" s="1"/>
  <c r="G1511" i="4"/>
  <c r="I1511" i="4" s="1"/>
  <c r="M1511" i="4" s="1"/>
  <c r="P1511" i="4" s="1"/>
  <c r="G271" i="4"/>
  <c r="I271" i="4" s="1"/>
  <c r="M271" i="4" s="1"/>
  <c r="P271" i="4" s="1"/>
  <c r="G202" i="4"/>
  <c r="I202" i="4" s="1"/>
  <c r="M202" i="4" s="1"/>
  <c r="P202" i="4" s="1"/>
  <c r="G544" i="4"/>
  <c r="I544" i="4" s="1"/>
  <c r="M544" i="4" s="1"/>
  <c r="P544" i="4" s="1"/>
  <c r="G797" i="4"/>
  <c r="I797" i="4" s="1"/>
  <c r="M797" i="4" s="1"/>
  <c r="P797" i="4" s="1"/>
  <c r="G1087" i="4"/>
  <c r="I1087" i="4" s="1"/>
  <c r="M1087" i="4" s="1"/>
  <c r="P1087" i="4" s="1"/>
  <c r="G107" i="4"/>
  <c r="I107" i="4" s="1"/>
  <c r="M107" i="4" s="1"/>
  <c r="P107" i="4" s="1"/>
  <c r="G735" i="4"/>
  <c r="I735" i="4" s="1"/>
  <c r="M735" i="4" s="1"/>
  <c r="P735" i="4" s="1"/>
  <c r="G832" i="4"/>
  <c r="I832" i="4" s="1"/>
  <c r="M832" i="4" s="1"/>
  <c r="P832" i="4" s="1"/>
  <c r="G262" i="4"/>
  <c r="I262" i="4" s="1"/>
  <c r="M262" i="4" s="1"/>
  <c r="P262" i="4" s="1"/>
  <c r="G937" i="4"/>
  <c r="I937" i="4" s="1"/>
  <c r="M937" i="4" s="1"/>
  <c r="P937" i="4" s="1"/>
  <c r="G472" i="4"/>
  <c r="I472" i="4" s="1"/>
  <c r="M472" i="4" s="1"/>
  <c r="P472" i="4" s="1"/>
  <c r="G1224" i="4"/>
  <c r="I1224" i="4" s="1"/>
  <c r="M1224" i="4" s="1"/>
  <c r="P1224" i="4" s="1"/>
  <c r="G1305" i="4"/>
  <c r="I1305" i="4" s="1"/>
  <c r="M1305" i="4" s="1"/>
  <c r="P1305" i="4" s="1"/>
  <c r="G1138" i="4"/>
  <c r="I1138" i="4" s="1"/>
  <c r="M1138" i="4" s="1"/>
  <c r="P1138" i="4" s="1"/>
  <c r="G1272" i="4"/>
  <c r="I1272" i="4" s="1"/>
  <c r="M1272" i="4" s="1"/>
  <c r="P1272" i="4" s="1"/>
  <c r="G627" i="4"/>
  <c r="I627" i="4" s="1"/>
  <c r="M627" i="4" s="1"/>
  <c r="P627" i="4" s="1"/>
  <c r="G1555" i="4"/>
  <c r="I1555" i="4" s="1"/>
  <c r="M1555" i="4" s="1"/>
  <c r="P1555" i="4" s="1"/>
  <c r="G1837" i="4"/>
  <c r="I1837" i="4" s="1"/>
  <c r="M1837" i="4" s="1"/>
  <c r="P1837" i="4" s="1"/>
  <c r="G1969" i="4"/>
  <c r="I1969" i="4" s="1"/>
  <c r="M1969" i="4" s="1"/>
  <c r="P1969" i="4" s="1"/>
  <c r="G1740" i="4"/>
  <c r="I1740" i="4" s="1"/>
  <c r="M1740" i="4" s="1"/>
  <c r="P1740" i="4" s="1"/>
  <c r="G1961" i="4"/>
  <c r="I1961" i="4" s="1"/>
  <c r="M1961" i="4" s="1"/>
  <c r="P1961" i="4" s="1"/>
  <c r="G1871" i="4"/>
  <c r="I1871" i="4" s="1"/>
  <c r="M1871" i="4" s="1"/>
  <c r="P1871" i="4" s="1"/>
  <c r="G1974" i="4"/>
  <c r="I1974" i="4" s="1"/>
  <c r="M1974" i="4" s="1"/>
  <c r="P1974" i="4" s="1"/>
  <c r="G28" i="4"/>
  <c r="I28" i="4" s="1"/>
  <c r="M28" i="4" s="1"/>
  <c r="P28" i="4" s="1"/>
  <c r="G960" i="4"/>
  <c r="I960" i="4" s="1"/>
  <c r="M960" i="4" s="1"/>
  <c r="P960" i="4" s="1"/>
  <c r="G622" i="4"/>
  <c r="I622" i="4" s="1"/>
  <c r="M622" i="4" s="1"/>
  <c r="P622" i="4" s="1"/>
  <c r="G175" i="4"/>
  <c r="I175" i="4" s="1"/>
  <c r="M175" i="4" s="1"/>
  <c r="P175" i="4" s="1"/>
  <c r="G822" i="4"/>
  <c r="I822" i="4" s="1"/>
  <c r="M822" i="4" s="1"/>
  <c r="P822" i="4" s="1"/>
  <c r="G1127" i="4"/>
  <c r="I1127" i="4" s="1"/>
  <c r="M1127" i="4" s="1"/>
  <c r="P1127" i="4" s="1"/>
  <c r="G1661" i="4"/>
  <c r="I1661" i="4" s="1"/>
  <c r="M1661" i="4" s="1"/>
  <c r="P1661" i="4" s="1"/>
  <c r="G1787" i="4"/>
  <c r="I1787" i="4" s="1"/>
  <c r="M1787" i="4" s="1"/>
  <c r="P1787" i="4" s="1"/>
  <c r="G663" i="4"/>
  <c r="I663" i="4" s="1"/>
  <c r="M663" i="4" s="1"/>
  <c r="P663" i="4" s="1"/>
  <c r="G1928" i="4"/>
  <c r="I1928" i="4" s="1"/>
  <c r="M1928" i="4" s="1"/>
  <c r="P1928" i="4" s="1"/>
  <c r="G514" i="4"/>
  <c r="I514" i="4" s="1"/>
  <c r="M514" i="4" s="1"/>
  <c r="P514" i="4" s="1"/>
  <c r="G1512" i="4"/>
  <c r="I1512" i="4" s="1"/>
  <c r="M1512" i="4" s="1"/>
  <c r="P1512" i="4" s="1"/>
  <c r="G1935" i="4"/>
  <c r="I1935" i="4" s="1"/>
  <c r="M1935" i="4" s="1"/>
  <c r="P1935" i="4" s="1"/>
  <c r="G1809" i="4"/>
  <c r="I1809" i="4" s="1"/>
  <c r="M1809" i="4" s="1"/>
  <c r="P1809" i="4" s="1"/>
  <c r="G1618" i="4"/>
  <c r="I1618" i="4" s="1"/>
  <c r="M1618" i="4" s="1"/>
  <c r="P1618" i="4" s="1"/>
  <c r="G9" i="4"/>
  <c r="I9" i="4" s="1"/>
  <c r="M9" i="4" s="1"/>
  <c r="P9" i="4" s="1"/>
  <c r="G50" i="4"/>
  <c r="I50" i="4" s="1"/>
  <c r="M50" i="4" s="1"/>
  <c r="P50" i="4" s="1"/>
  <c r="G783" i="4"/>
  <c r="I783" i="4" s="1"/>
  <c r="M783" i="4" s="1"/>
  <c r="P783" i="4" s="1"/>
  <c r="G276" i="4"/>
  <c r="I276" i="4" s="1"/>
  <c r="M276" i="4" s="1"/>
  <c r="P276" i="4" s="1"/>
  <c r="G1524" i="4"/>
  <c r="I1524" i="4" s="1"/>
  <c r="M1524" i="4" s="1"/>
  <c r="P1524" i="4" s="1"/>
  <c r="G1978" i="4"/>
  <c r="I1978" i="4" s="1"/>
  <c r="M1978" i="4" s="1"/>
  <c r="P1978" i="4" s="1"/>
  <c r="G1593" i="4"/>
  <c r="I1593" i="4" s="1"/>
  <c r="M1593" i="4" s="1"/>
  <c r="P1593" i="4" s="1"/>
  <c r="G6" i="4"/>
  <c r="I6" i="4" s="1"/>
  <c r="M6" i="4" s="1"/>
  <c r="P6" i="4" s="1"/>
  <c r="G1070" i="4"/>
  <c r="I1070" i="4" s="1"/>
  <c r="M1070" i="4" s="1"/>
  <c r="P1070" i="4" s="1"/>
  <c r="G1248" i="4"/>
  <c r="I1248" i="4" s="1"/>
  <c r="M1248" i="4" s="1"/>
  <c r="P1248" i="4" s="1"/>
  <c r="G1914" i="4"/>
  <c r="I1914" i="4" s="1"/>
  <c r="M1914" i="4" s="1"/>
  <c r="P1914" i="4" s="1"/>
  <c r="G1757" i="4"/>
  <c r="I1757" i="4" s="1"/>
  <c r="M1757" i="4" s="1"/>
  <c r="P1757" i="4" s="1"/>
  <c r="G901" i="4"/>
  <c r="I901" i="4" s="1"/>
  <c r="M901" i="4" s="1"/>
  <c r="P901" i="4" s="1"/>
  <c r="G1339" i="4"/>
  <c r="I1339" i="4" s="1"/>
  <c r="M1339" i="4" s="1"/>
  <c r="P1339" i="4" s="1"/>
  <c r="G1585" i="4"/>
  <c r="I1585" i="4" s="1"/>
  <c r="M1585" i="4" s="1"/>
  <c r="P1585" i="4" s="1"/>
  <c r="G179" i="4"/>
  <c r="I179" i="4" s="1"/>
  <c r="M179" i="4" s="1"/>
  <c r="P179" i="4" s="1"/>
  <c r="G1699" i="4"/>
  <c r="I1699" i="4" s="1"/>
  <c r="M1699" i="4" s="1"/>
  <c r="P1699" i="4" s="1"/>
  <c r="G1352" i="4"/>
  <c r="I1352" i="4" s="1"/>
  <c r="M1352" i="4" s="1"/>
  <c r="P1352" i="4" s="1"/>
  <c r="G147" i="4"/>
  <c r="I147" i="4" s="1"/>
  <c r="M147" i="4" s="1"/>
  <c r="P147" i="4" s="1"/>
  <c r="G344" i="4"/>
  <c r="I344" i="4" s="1"/>
  <c r="M344" i="4" s="1"/>
  <c r="P344" i="4" s="1"/>
  <c r="G1981" i="4"/>
  <c r="I1981" i="4" s="1"/>
  <c r="M1981" i="4" s="1"/>
  <c r="P1981" i="4" s="1"/>
  <c r="G891" i="4"/>
  <c r="I891" i="4" s="1"/>
  <c r="M891" i="4" s="1"/>
  <c r="P891" i="4" s="1"/>
  <c r="G27" i="4"/>
  <c r="I27" i="4" s="1"/>
  <c r="M27" i="4" s="1"/>
  <c r="P27" i="4" s="1"/>
  <c r="G384" i="4"/>
  <c r="I384" i="4" s="1"/>
  <c r="M384" i="4" s="1"/>
  <c r="P384" i="4" s="1"/>
  <c r="G574" i="4"/>
  <c r="I574" i="4" s="1"/>
  <c r="M574" i="4" s="1"/>
  <c r="P574" i="4" s="1"/>
  <c r="G840" i="4"/>
  <c r="I840" i="4" s="1"/>
  <c r="M840" i="4" s="1"/>
  <c r="P840" i="4" s="1"/>
  <c r="G1218" i="4"/>
  <c r="I1218" i="4" s="1"/>
  <c r="M1218" i="4" s="1"/>
  <c r="P1218" i="4" s="1"/>
  <c r="G756" i="4"/>
  <c r="I756" i="4" s="1"/>
  <c r="M756" i="4" s="1"/>
  <c r="P756" i="4" s="1"/>
  <c r="G322" i="4"/>
  <c r="I322" i="4" s="1"/>
  <c r="M322" i="4" s="1"/>
  <c r="P322" i="4" s="1"/>
  <c r="G853" i="4"/>
  <c r="I853" i="4" s="1"/>
  <c r="M853" i="4" s="1"/>
  <c r="P853" i="4" s="1"/>
  <c r="G1214" i="4"/>
  <c r="I1214" i="4" s="1"/>
  <c r="M1214" i="4" s="1"/>
  <c r="P1214" i="4" s="1"/>
  <c r="G506" i="4"/>
  <c r="I506" i="4" s="1"/>
  <c r="M506" i="4" s="1"/>
  <c r="P506" i="4" s="1"/>
  <c r="G1228" i="4"/>
  <c r="I1228" i="4" s="1"/>
  <c r="M1228" i="4" s="1"/>
  <c r="P1228" i="4" s="1"/>
  <c r="G1301" i="4"/>
  <c r="I1301" i="4" s="1"/>
  <c r="M1301" i="4" s="1"/>
  <c r="P1301" i="4" s="1"/>
  <c r="G1385" i="4"/>
  <c r="I1385" i="4" s="1"/>
  <c r="M1385" i="4" s="1"/>
  <c r="P1385" i="4" s="1"/>
  <c r="G1696" i="4"/>
  <c r="I1696" i="4" s="1"/>
  <c r="M1696" i="4" s="1"/>
  <c r="P1696" i="4" s="1"/>
  <c r="G1622" i="4"/>
  <c r="I1622" i="4" s="1"/>
  <c r="M1622" i="4" s="1"/>
  <c r="P1622" i="4" s="1"/>
  <c r="G1470" i="4"/>
  <c r="I1470" i="4" s="1"/>
  <c r="M1470" i="4" s="1"/>
  <c r="P1470" i="4" s="1"/>
  <c r="G1132" i="4"/>
  <c r="I1132" i="4" s="1"/>
  <c r="M1132" i="4" s="1"/>
  <c r="P1132" i="4" s="1"/>
  <c r="G1510" i="4"/>
  <c r="I1510" i="4" s="1"/>
  <c r="M1510" i="4" s="1"/>
  <c r="P1510" i="4" s="1"/>
  <c r="G1766" i="4"/>
  <c r="I1766" i="4" s="1"/>
  <c r="M1766" i="4" s="1"/>
  <c r="P1766" i="4" s="1"/>
  <c r="G1520" i="4"/>
  <c r="I1520" i="4" s="1"/>
  <c r="M1520" i="4" s="1"/>
  <c r="P1520" i="4" s="1"/>
  <c r="G1980" i="4"/>
  <c r="I1980" i="4" s="1"/>
  <c r="M1980" i="4" s="1"/>
  <c r="P1980" i="4" s="1"/>
  <c r="G1610" i="4"/>
  <c r="I1610" i="4" s="1"/>
  <c r="M1610" i="4" s="1"/>
  <c r="P1610" i="4" s="1"/>
  <c r="G1878" i="4"/>
  <c r="I1878" i="4" s="1"/>
  <c r="M1878" i="4" s="1"/>
  <c r="P1878" i="4" s="1"/>
  <c r="G896" i="4"/>
  <c r="I896" i="4" s="1"/>
  <c r="M896" i="4" s="1"/>
  <c r="P896" i="4" s="1"/>
  <c r="G1991" i="4"/>
  <c r="I1991" i="4" s="1"/>
  <c r="M1991" i="4" s="1"/>
  <c r="P1991" i="4" s="1"/>
  <c r="G328" i="4"/>
  <c r="I328" i="4" s="1"/>
  <c r="M328" i="4" s="1"/>
  <c r="P328" i="4" s="1"/>
  <c r="G968" i="4"/>
  <c r="I968" i="4" s="1"/>
  <c r="M968" i="4" s="1"/>
  <c r="P968" i="4" s="1"/>
  <c r="G624" i="4"/>
  <c r="I624" i="4" s="1"/>
  <c r="M624" i="4" s="1"/>
  <c r="P624" i="4" s="1"/>
  <c r="G1257" i="4"/>
  <c r="I1257" i="4" s="1"/>
  <c r="M1257" i="4" s="1"/>
  <c r="P1257" i="4" s="1"/>
  <c r="G912" i="4"/>
  <c r="I912" i="4" s="1"/>
  <c r="M912" i="4" s="1"/>
  <c r="P912" i="4" s="1"/>
  <c r="G1328" i="4"/>
  <c r="I1328" i="4" s="1"/>
  <c r="M1328" i="4" s="1"/>
  <c r="P1328" i="4" s="1"/>
  <c r="G1670" i="4"/>
  <c r="I1670" i="4" s="1"/>
  <c r="M1670" i="4" s="1"/>
  <c r="P1670" i="4" s="1"/>
  <c r="G110" i="4"/>
  <c r="I110" i="4" s="1"/>
  <c r="M110" i="4" s="1"/>
  <c r="P110" i="4" s="1"/>
  <c r="G1944" i="4"/>
  <c r="I1944" i="4" s="1"/>
  <c r="M1944" i="4" s="1"/>
  <c r="P1944" i="4" s="1"/>
  <c r="G1369" i="4"/>
  <c r="I1369" i="4" s="1"/>
  <c r="M1369" i="4" s="1"/>
  <c r="P1369" i="4" s="1"/>
  <c r="G1884" i="4"/>
  <c r="I1884" i="4" s="1"/>
  <c r="M1884" i="4" s="1"/>
  <c r="P1884" i="4" s="1"/>
  <c r="G1625" i="4"/>
  <c r="I1625" i="4" s="1"/>
  <c r="M1625" i="4" s="1"/>
  <c r="P1625" i="4" s="1"/>
  <c r="G1529" i="4"/>
  <c r="I1529" i="4" s="1"/>
  <c r="M1529" i="4" s="1"/>
  <c r="P1529" i="4" s="1"/>
  <c r="G192" i="4"/>
  <c r="I192" i="4" s="1"/>
  <c r="M192" i="4" s="1"/>
  <c r="P192" i="4" s="1"/>
  <c r="G1690" i="4"/>
  <c r="I1690" i="4" s="1"/>
  <c r="M1690" i="4" s="1"/>
  <c r="P1690" i="4" s="1"/>
  <c r="G269" i="4"/>
  <c r="I269" i="4" s="1"/>
  <c r="M269" i="4" s="1"/>
  <c r="P269" i="4" s="1"/>
  <c r="G474" i="4"/>
  <c r="I474" i="4" s="1"/>
  <c r="M474" i="4" s="1"/>
  <c r="P474" i="4" s="1"/>
  <c r="G1542" i="4"/>
  <c r="I1542" i="4" s="1"/>
  <c r="M1542" i="4" s="1"/>
  <c r="P1542" i="4" s="1"/>
  <c r="G875" i="4"/>
  <c r="I875" i="4" s="1"/>
  <c r="M875" i="4" s="1"/>
  <c r="P875" i="4" s="1"/>
  <c r="G1027" i="4"/>
  <c r="I1027" i="4" s="1"/>
  <c r="M1027" i="4" s="1"/>
  <c r="P1027" i="4" s="1"/>
  <c r="G1764" i="4"/>
  <c r="I1764" i="4" s="1"/>
  <c r="M1764" i="4" s="1"/>
  <c r="P1764" i="4" s="1"/>
  <c r="G1341" i="4"/>
  <c r="I1341" i="4" s="1"/>
  <c r="M1341" i="4" s="1"/>
  <c r="P1341" i="4" s="1"/>
  <c r="G1481" i="4"/>
  <c r="I1481" i="4" s="1"/>
  <c r="M1481" i="4" s="1"/>
  <c r="P1481" i="4" s="1"/>
  <c r="G1237" i="4"/>
  <c r="I1237" i="4" s="1"/>
  <c r="M1237" i="4" s="1"/>
  <c r="P1237" i="4" s="1"/>
  <c r="G1908" i="4"/>
  <c r="I1908" i="4" s="1"/>
  <c r="M1908" i="4" s="1"/>
  <c r="P1908" i="4" s="1"/>
  <c r="G167" i="4"/>
  <c r="I167" i="4" s="1"/>
  <c r="M167" i="4" s="1"/>
  <c r="P167" i="4" s="1"/>
  <c r="G290" i="4"/>
  <c r="I290" i="4" s="1"/>
  <c r="M290" i="4" s="1"/>
  <c r="P290" i="4" s="1"/>
  <c r="G1992" i="4"/>
  <c r="I1992" i="4" s="1"/>
  <c r="M1992" i="4" s="1"/>
  <c r="P1992" i="4" s="1"/>
  <c r="G1750" i="4"/>
  <c r="I1750" i="4" s="1"/>
  <c r="M1750" i="4" s="1"/>
  <c r="P1750" i="4" s="1"/>
  <c r="G481" i="4"/>
  <c r="I481" i="4" s="1"/>
  <c r="M481" i="4" s="1"/>
  <c r="P481" i="4" s="1"/>
  <c r="G1679" i="4"/>
  <c r="I1679" i="4" s="1"/>
  <c r="M1679" i="4" s="1"/>
  <c r="P1679" i="4" s="1"/>
  <c r="G1956" i="4"/>
  <c r="I1956" i="4" s="1"/>
  <c r="M1956" i="4" s="1"/>
  <c r="P1956" i="4" s="1"/>
  <c r="G1765" i="4"/>
  <c r="I1765" i="4" s="1"/>
  <c r="M1765" i="4" s="1"/>
  <c r="P1765" i="4" s="1"/>
  <c r="G1093" i="4"/>
  <c r="I1093" i="4" s="1"/>
  <c r="M1093" i="4" s="1"/>
  <c r="P1093" i="4" s="1"/>
  <c r="G925" i="4"/>
  <c r="I925" i="4" s="1"/>
  <c r="M925" i="4" s="1"/>
  <c r="P925" i="4" s="1"/>
  <c r="G350" i="4"/>
  <c r="I350" i="4" s="1"/>
  <c r="M350" i="4" s="1"/>
  <c r="P350" i="4" s="1"/>
  <c r="G1983" i="4"/>
  <c r="I1983" i="4" s="1"/>
  <c r="M1983" i="4" s="1"/>
  <c r="P1983" i="4" s="1"/>
  <c r="G1998" i="4"/>
  <c r="I1998" i="4" s="1"/>
  <c r="M1998" i="4" s="1"/>
  <c r="P1998" i="4" s="1"/>
  <c r="G5" i="4"/>
  <c r="I5" i="4" s="1"/>
  <c r="M5" i="4" s="1"/>
  <c r="P5" i="4" s="1"/>
  <c r="G128" i="4"/>
  <c r="I128" i="4" s="1"/>
  <c r="M128" i="4" s="1"/>
  <c r="P128" i="4" s="1"/>
  <c r="G127" i="4"/>
  <c r="I127" i="4" s="1"/>
  <c r="M127" i="4" s="1"/>
  <c r="P127" i="4" s="1"/>
  <c r="G92" i="4"/>
  <c r="I92" i="4" s="1"/>
  <c r="M92" i="4" s="1"/>
  <c r="P92" i="4" s="1"/>
  <c r="G451" i="4"/>
  <c r="I451" i="4" s="1"/>
  <c r="M451" i="4" s="1"/>
  <c r="P451" i="4" s="1"/>
  <c r="G615" i="4"/>
  <c r="I615" i="4" s="1"/>
  <c r="M615" i="4" s="1"/>
  <c r="P615" i="4" s="1"/>
  <c r="G752" i="4"/>
  <c r="I752" i="4" s="1"/>
  <c r="M752" i="4" s="1"/>
  <c r="P752" i="4" s="1"/>
  <c r="G749" i="4"/>
  <c r="I749" i="4" s="1"/>
  <c r="M749" i="4" s="1"/>
  <c r="P749" i="4" s="1"/>
  <c r="G310" i="4"/>
  <c r="I310" i="4" s="1"/>
  <c r="M310" i="4" s="1"/>
  <c r="P310" i="4" s="1"/>
  <c r="G773" i="4"/>
  <c r="I773" i="4" s="1"/>
  <c r="M773" i="4" s="1"/>
  <c r="P773" i="4" s="1"/>
  <c r="G332" i="4"/>
  <c r="I332" i="4" s="1"/>
  <c r="M332" i="4" s="1"/>
  <c r="P332" i="4" s="1"/>
  <c r="G781" i="4"/>
  <c r="I781" i="4" s="1"/>
  <c r="M781" i="4" s="1"/>
  <c r="P781" i="4" s="1"/>
  <c r="G1267" i="4"/>
  <c r="I1267" i="4" s="1"/>
  <c r="M1267" i="4" s="1"/>
  <c r="P1267" i="4" s="1"/>
  <c r="G1220" i="4"/>
  <c r="I1220" i="4" s="1"/>
  <c r="M1220" i="4" s="1"/>
  <c r="P1220" i="4" s="1"/>
  <c r="G1236" i="4"/>
  <c r="I1236" i="4" s="1"/>
  <c r="M1236" i="4" s="1"/>
  <c r="P1236" i="4" s="1"/>
  <c r="G1159" i="4"/>
  <c r="I1159" i="4" s="1"/>
  <c r="M1159" i="4" s="1"/>
  <c r="P1159" i="4" s="1"/>
  <c r="G1006" i="4"/>
  <c r="I1006" i="4" s="1"/>
  <c r="M1006" i="4" s="1"/>
  <c r="P1006" i="4" s="1"/>
  <c r="G1146" i="4"/>
  <c r="I1146" i="4" s="1"/>
  <c r="M1146" i="4" s="1"/>
  <c r="P1146" i="4" s="1"/>
  <c r="G1343" i="4"/>
  <c r="I1343" i="4" s="1"/>
  <c r="M1343" i="4" s="1"/>
  <c r="P1343" i="4" s="1"/>
  <c r="G699" i="4"/>
  <c r="I699" i="4" s="1"/>
  <c r="M699" i="4" s="1"/>
  <c r="P699" i="4" s="1"/>
  <c r="G1804" i="4"/>
  <c r="I1804" i="4" s="1"/>
  <c r="M1804" i="4" s="1"/>
  <c r="P1804" i="4" s="1"/>
  <c r="G1082" i="4"/>
  <c r="I1082" i="4" s="1"/>
  <c r="M1082" i="4" s="1"/>
  <c r="P1082" i="4" s="1"/>
  <c r="G1990" i="4"/>
  <c r="I1990" i="4" s="1"/>
  <c r="M1990" i="4" s="1"/>
  <c r="P1990" i="4" s="1"/>
  <c r="G1464" i="4"/>
  <c r="I1464" i="4" s="1"/>
  <c r="M1464" i="4" s="1"/>
  <c r="P1464" i="4" s="1"/>
  <c r="G1596" i="4"/>
  <c r="I1596" i="4" s="1"/>
  <c r="M1596" i="4" s="1"/>
  <c r="P1596" i="4" s="1"/>
  <c r="G11" i="4"/>
  <c r="I11" i="4" s="1"/>
  <c r="M11" i="4" s="1"/>
  <c r="P11" i="4" s="1"/>
  <c r="G668" i="4"/>
  <c r="I668" i="4" s="1"/>
  <c r="M668" i="4" s="1"/>
  <c r="P668" i="4" s="1"/>
  <c r="G679" i="4"/>
  <c r="I679" i="4" s="1"/>
  <c r="M679" i="4" s="1"/>
  <c r="P679" i="4" s="1"/>
  <c r="G196" i="4"/>
  <c r="I196" i="4" s="1"/>
  <c r="M196" i="4" s="1"/>
  <c r="P196" i="4" s="1"/>
  <c r="G942" i="4"/>
  <c r="I942" i="4" s="1"/>
  <c r="M942" i="4" s="1"/>
  <c r="P942" i="4" s="1"/>
  <c r="G1299" i="4"/>
  <c r="I1299" i="4" s="1"/>
  <c r="M1299" i="4" s="1"/>
  <c r="P1299" i="4" s="1"/>
  <c r="G293" i="4"/>
  <c r="I293" i="4" s="1"/>
  <c r="M293" i="4" s="1"/>
  <c r="P293" i="4" s="1"/>
  <c r="G1922" i="4"/>
  <c r="I1922" i="4" s="1"/>
  <c r="M1922" i="4" s="1"/>
  <c r="P1922" i="4" s="1"/>
  <c r="G1523" i="4"/>
  <c r="I1523" i="4" s="1"/>
  <c r="M1523" i="4" s="1"/>
  <c r="P1523" i="4" s="1"/>
  <c r="G1890" i="4"/>
  <c r="I1890" i="4" s="1"/>
  <c r="M1890" i="4" s="1"/>
  <c r="P1890" i="4" s="1"/>
  <c r="G1634" i="4"/>
  <c r="I1634" i="4" s="1"/>
  <c r="M1634" i="4" s="1"/>
  <c r="P1634" i="4" s="1"/>
  <c r="G1613" i="4"/>
  <c r="I1613" i="4" s="1"/>
  <c r="M1613" i="4" s="1"/>
  <c r="P1613" i="4" s="1"/>
  <c r="G1856" i="4"/>
  <c r="I1856" i="4" s="1"/>
  <c r="M1856" i="4" s="1"/>
  <c r="P1856" i="4" s="1"/>
  <c r="G259" i="4"/>
  <c r="I259" i="4" s="1"/>
  <c r="M259" i="4" s="1"/>
  <c r="P259" i="4" s="1"/>
  <c r="G1725" i="4"/>
  <c r="I1725" i="4" s="1"/>
  <c r="M1725" i="4" s="1"/>
  <c r="P1725" i="4" s="1"/>
  <c r="G391" i="4"/>
  <c r="I391" i="4" s="1"/>
  <c r="M391" i="4" s="1"/>
  <c r="P391" i="4" s="1"/>
  <c r="G620" i="4"/>
  <c r="I620" i="4" s="1"/>
  <c r="M620" i="4" s="1"/>
  <c r="P620" i="4" s="1"/>
  <c r="G1762" i="4"/>
  <c r="I1762" i="4" s="1"/>
  <c r="M1762" i="4" s="1"/>
  <c r="P1762" i="4" s="1"/>
  <c r="G1789" i="4"/>
  <c r="I1789" i="4" s="1"/>
  <c r="M1789" i="4" s="1"/>
  <c r="P1789" i="4" s="1"/>
  <c r="G1340" i="4"/>
  <c r="I1340" i="4" s="1"/>
  <c r="M1340" i="4" s="1"/>
  <c r="P1340" i="4" s="1"/>
  <c r="G160" i="4"/>
  <c r="I160" i="4" s="1"/>
  <c r="M160" i="4" s="1"/>
  <c r="P160" i="4" s="1"/>
  <c r="G1356" i="4"/>
  <c r="I1356" i="4" s="1"/>
  <c r="M1356" i="4" s="1"/>
  <c r="P1356" i="4" s="1"/>
  <c r="G517" i="4"/>
  <c r="I517" i="4" s="1"/>
  <c r="M517" i="4" s="1"/>
  <c r="P517" i="4" s="1"/>
  <c r="G1247" i="4"/>
  <c r="I1247" i="4" s="1"/>
  <c r="M1247" i="4" s="1"/>
  <c r="P1247" i="4" s="1"/>
  <c r="G1281" i="4"/>
  <c r="I1281" i="4" s="1"/>
  <c r="M1281" i="4" s="1"/>
  <c r="P1281" i="4" s="1"/>
  <c r="G246" i="4"/>
  <c r="I246" i="4" s="1"/>
  <c r="M246" i="4" s="1"/>
  <c r="P246" i="4" s="1"/>
  <c r="G1268" i="4"/>
  <c r="I1268" i="4" s="1"/>
  <c r="M1268" i="4" s="1"/>
  <c r="P1268" i="4" s="1"/>
  <c r="G755" i="4"/>
  <c r="I755" i="4" s="1"/>
  <c r="M755" i="4" s="1"/>
  <c r="P755" i="4" s="1"/>
  <c r="G1071" i="4"/>
  <c r="I1071" i="4" s="1"/>
  <c r="M1071" i="4" s="1"/>
  <c r="P1071" i="4" s="1"/>
  <c r="G811" i="4"/>
  <c r="I811" i="4" s="1"/>
  <c r="M811" i="4" s="1"/>
  <c r="P811" i="4" s="1"/>
  <c r="G854" i="4"/>
  <c r="I854" i="4" s="1"/>
  <c r="M854" i="4" s="1"/>
  <c r="P854" i="4" s="1"/>
  <c r="G1860" i="4"/>
  <c r="I1860" i="4" s="1"/>
  <c r="M1860" i="4" s="1"/>
  <c r="P1860" i="4" s="1"/>
  <c r="G987" i="4"/>
  <c r="I987" i="4" s="1"/>
  <c r="M987" i="4" s="1"/>
  <c r="P987" i="4" s="1"/>
  <c r="G1951" i="4"/>
  <c r="I1951" i="4" s="1"/>
  <c r="M1951" i="4" s="1"/>
  <c r="P1951" i="4" s="1"/>
  <c r="G644" i="4"/>
  <c r="I644" i="4" s="1"/>
  <c r="M644" i="4" s="1"/>
  <c r="P644" i="4" s="1"/>
  <c r="G1642" i="4"/>
  <c r="I1642" i="4" s="1"/>
  <c r="M1642" i="4" s="1"/>
  <c r="P1642" i="4" s="1"/>
  <c r="G1868" i="4"/>
  <c r="I1868" i="4" s="1"/>
  <c r="M1868" i="4" s="1"/>
  <c r="P1868" i="4" s="1"/>
  <c r="G131" i="4"/>
  <c r="I131" i="4" s="1"/>
  <c r="M131" i="4" s="1"/>
  <c r="P131" i="4" s="1"/>
  <c r="G145" i="4"/>
  <c r="I145" i="4" s="1"/>
  <c r="M145" i="4" s="1"/>
  <c r="P145" i="4" s="1"/>
  <c r="G102" i="4"/>
  <c r="I102" i="4" s="1"/>
  <c r="M102" i="4" s="1"/>
  <c r="P102" i="4" s="1"/>
  <c r="G108" i="4"/>
  <c r="I108" i="4" s="1"/>
  <c r="M108" i="4" s="1"/>
  <c r="P108" i="4" s="1"/>
  <c r="G549" i="4"/>
  <c r="I549" i="4" s="1"/>
  <c r="M549" i="4" s="1"/>
  <c r="P549" i="4" s="1"/>
  <c r="G634" i="4"/>
  <c r="I634" i="4" s="1"/>
  <c r="M634" i="4" s="1"/>
  <c r="P634" i="4" s="1"/>
  <c r="G672" i="4"/>
  <c r="I672" i="4" s="1"/>
  <c r="M672" i="4" s="1"/>
  <c r="P672" i="4" s="1"/>
  <c r="G788" i="4"/>
  <c r="I788" i="4" s="1"/>
  <c r="M788" i="4" s="1"/>
  <c r="P788" i="4" s="1"/>
  <c r="G903" i="4"/>
  <c r="I903" i="4" s="1"/>
  <c r="M903" i="4" s="1"/>
  <c r="P903" i="4" s="1"/>
  <c r="G211" i="4"/>
  <c r="I211" i="4" s="1"/>
  <c r="M211" i="4" s="1"/>
  <c r="P211" i="4" s="1"/>
  <c r="G1056" i="4"/>
  <c r="I1056" i="4" s="1"/>
  <c r="M1056" i="4" s="1"/>
  <c r="P1056" i="4" s="1"/>
  <c r="G908" i="4"/>
  <c r="I908" i="4" s="1"/>
  <c r="M908" i="4" s="1"/>
  <c r="P908" i="4" s="1"/>
  <c r="G1280" i="4"/>
  <c r="I1280" i="4" s="1"/>
  <c r="M1280" i="4" s="1"/>
  <c r="P1280" i="4" s="1"/>
  <c r="G969" i="4"/>
  <c r="I969" i="4" s="1"/>
  <c r="M969" i="4" s="1"/>
  <c r="P969" i="4" s="1"/>
  <c r="G1287" i="4"/>
  <c r="I1287" i="4" s="1"/>
  <c r="M1287" i="4" s="1"/>
  <c r="P1287" i="4" s="1"/>
  <c r="G673" i="4"/>
  <c r="I673" i="4" s="1"/>
  <c r="M673" i="4" s="1"/>
  <c r="P673" i="4" s="1"/>
  <c r="G855" i="4"/>
  <c r="I855" i="4" s="1"/>
  <c r="M855" i="4" s="1"/>
  <c r="P855" i="4" s="1"/>
  <c r="G1251" i="4"/>
  <c r="I1251" i="4" s="1"/>
  <c r="M1251" i="4" s="1"/>
  <c r="P1251" i="4" s="1"/>
  <c r="G1203" i="4"/>
  <c r="I1203" i="4" s="1"/>
  <c r="M1203" i="4" s="1"/>
  <c r="P1203" i="4" s="1"/>
  <c r="G1232" i="4"/>
  <c r="I1232" i="4" s="1"/>
  <c r="M1232" i="4" s="1"/>
  <c r="P1232" i="4" s="1"/>
  <c r="G1295" i="4"/>
  <c r="I1295" i="4" s="1"/>
  <c r="M1295" i="4" s="1"/>
  <c r="P1295" i="4" s="1"/>
  <c r="G989" i="4"/>
  <c r="I989" i="4" s="1"/>
  <c r="M989" i="4" s="1"/>
  <c r="P989" i="4" s="1"/>
  <c r="G1491" i="4"/>
  <c r="I1491" i="4" s="1"/>
  <c r="M1491" i="4" s="1"/>
  <c r="P1491" i="4" s="1"/>
  <c r="G1848" i="4"/>
  <c r="I1848" i="4" s="1"/>
  <c r="M1848" i="4" s="1"/>
  <c r="P1848" i="4" s="1"/>
  <c r="G1722" i="4"/>
  <c r="I1722" i="4" s="1"/>
  <c r="M1722" i="4" s="1"/>
  <c r="P1722" i="4" s="1"/>
  <c r="G499" i="4"/>
  <c r="I499" i="4" s="1"/>
  <c r="M499" i="4" s="1"/>
  <c r="P499" i="4" s="1"/>
  <c r="G1646" i="4"/>
  <c r="I1646" i="4" s="1"/>
  <c r="M1646" i="4" s="1"/>
  <c r="P1646" i="4" s="1"/>
  <c r="G1378" i="4"/>
  <c r="I1378" i="4" s="1"/>
  <c r="M1378" i="4" s="1"/>
  <c r="P1378" i="4" s="1"/>
  <c r="G680" i="4"/>
  <c r="I680" i="4" s="1"/>
  <c r="M680" i="4" s="1"/>
  <c r="P680" i="4" s="1"/>
  <c r="G21" i="4"/>
  <c r="I21" i="4" s="1"/>
  <c r="M21" i="4" s="1"/>
  <c r="P21" i="4" s="1"/>
  <c r="G873" i="4"/>
  <c r="I873" i="4" s="1"/>
  <c r="M873" i="4" s="1"/>
  <c r="P873" i="4" s="1"/>
  <c r="G703" i="4"/>
  <c r="I703" i="4" s="1"/>
  <c r="M703" i="4" s="1"/>
  <c r="P703" i="4" s="1"/>
  <c r="G1392" i="4"/>
  <c r="I1392" i="4" s="1"/>
  <c r="M1392" i="4" s="1"/>
  <c r="P1392" i="4" s="1"/>
  <c r="G1009" i="4"/>
  <c r="I1009" i="4" s="1"/>
  <c r="M1009" i="4" s="1"/>
  <c r="P1009" i="4" s="1"/>
  <c r="G1580" i="4"/>
  <c r="I1580" i="4" s="1"/>
  <c r="M1580" i="4" s="1"/>
  <c r="P1580" i="4" s="1"/>
  <c r="G1942" i="4"/>
  <c r="I1942" i="4" s="1"/>
  <c r="M1942" i="4" s="1"/>
  <c r="P1942" i="4" s="1"/>
  <c r="G1608" i="4"/>
  <c r="I1608" i="4" s="1"/>
  <c r="M1608" i="4" s="1"/>
  <c r="P1608" i="4" s="1"/>
  <c r="G1649" i="4"/>
  <c r="I1649" i="4" s="1"/>
  <c r="M1649" i="4" s="1"/>
  <c r="P1649" i="4" s="1"/>
  <c r="G1032" i="4"/>
  <c r="I1032" i="4" s="1"/>
  <c r="M1032" i="4" s="1"/>
  <c r="P1032" i="4" s="1"/>
  <c r="G1591" i="4"/>
  <c r="I1591" i="4" s="1"/>
  <c r="M1591" i="4" s="1"/>
  <c r="P1591" i="4" s="1"/>
  <c r="G1665" i="4"/>
  <c r="I1665" i="4" s="1"/>
  <c r="M1665" i="4" s="1"/>
  <c r="P1665" i="4" s="1"/>
  <c r="G1660" i="4"/>
  <c r="I1660" i="4" s="1"/>
  <c r="M1660" i="4" s="1"/>
  <c r="P1660" i="4" s="1"/>
  <c r="G1758" i="4"/>
  <c r="I1758" i="4" s="1"/>
  <c r="M1758" i="4" s="1"/>
  <c r="P1758" i="4" s="1"/>
  <c r="G528" i="4"/>
  <c r="I528" i="4" s="1"/>
  <c r="M528" i="4" s="1"/>
  <c r="P528" i="4" s="1"/>
  <c r="G1421" i="4"/>
  <c r="I1421" i="4" s="1"/>
  <c r="M1421" i="4" s="1"/>
  <c r="P1421" i="4" s="1"/>
  <c r="G734" i="4"/>
  <c r="I734" i="4" s="1"/>
  <c r="M734" i="4" s="1"/>
  <c r="P734" i="4" s="1"/>
  <c r="G1557" i="4"/>
  <c r="I1557" i="4" s="1"/>
  <c r="M1557" i="4" s="1"/>
  <c r="P1557" i="4" s="1"/>
  <c r="G961" i="4"/>
  <c r="I961" i="4" s="1"/>
  <c r="M961" i="4" s="1"/>
  <c r="P961" i="4" s="1"/>
  <c r="G678" i="4"/>
  <c r="I678" i="4" s="1"/>
  <c r="M678" i="4" s="1"/>
  <c r="P678" i="4" s="1"/>
  <c r="G460" i="4"/>
  <c r="I460" i="4" s="1"/>
  <c r="M460" i="4" s="1"/>
  <c r="P460" i="4" s="1"/>
  <c r="G890" i="4"/>
  <c r="I890" i="4" s="1"/>
  <c r="M890" i="4" s="1"/>
  <c r="P890" i="4" s="1"/>
  <c r="G551" i="4"/>
  <c r="I551" i="4" s="1"/>
  <c r="M551" i="4" s="1"/>
  <c r="P551" i="4" s="1"/>
  <c r="G1207" i="4"/>
  <c r="I1207" i="4" s="1"/>
  <c r="M1207" i="4" s="1"/>
  <c r="P1207" i="4" s="1"/>
  <c r="G1290" i="4"/>
  <c r="I1290" i="4" s="1"/>
  <c r="M1290" i="4" s="1"/>
  <c r="P1290" i="4" s="1"/>
  <c r="G750" i="4"/>
  <c r="I750" i="4" s="1"/>
  <c r="M750" i="4" s="1"/>
  <c r="P750" i="4" s="1"/>
  <c r="G1545" i="4"/>
  <c r="I1545" i="4" s="1"/>
  <c r="M1545" i="4" s="1"/>
  <c r="P1545" i="4" s="1"/>
  <c r="G226" i="4"/>
  <c r="I226" i="4" s="1"/>
  <c r="M226" i="4" s="1"/>
  <c r="P226" i="4" s="1"/>
  <c r="G697" i="4"/>
  <c r="I697" i="4" s="1"/>
  <c r="M697" i="4" s="1"/>
  <c r="P697" i="4" s="1"/>
  <c r="G1709" i="4"/>
  <c r="I1709" i="4" s="1"/>
  <c r="M1709" i="4" s="1"/>
  <c r="P1709" i="4" s="1"/>
  <c r="G1901" i="4"/>
  <c r="I1901" i="4" s="1"/>
  <c r="M1901" i="4" s="1"/>
  <c r="P1901" i="4" s="1"/>
  <c r="G690" i="4"/>
  <c r="I690" i="4" s="1"/>
  <c r="M690" i="4" s="1"/>
  <c r="P690" i="4" s="1"/>
  <c r="G1601" i="4"/>
  <c r="I1601" i="4" s="1"/>
  <c r="M1601" i="4" s="1"/>
  <c r="P1601" i="4" s="1"/>
  <c r="G1483" i="4"/>
  <c r="I1483" i="4" s="1"/>
  <c r="M1483" i="4" s="1"/>
  <c r="P1483" i="4" s="1"/>
  <c r="G1876" i="4"/>
  <c r="I1876" i="4" s="1"/>
  <c r="M1876" i="4" s="1"/>
  <c r="P1876" i="4" s="1"/>
  <c r="G1200" i="4"/>
  <c r="I1200" i="4" s="1"/>
  <c r="M1200" i="4" s="1"/>
  <c r="P1200" i="4" s="1"/>
  <c r="G1336" i="4"/>
  <c r="I1336" i="4" s="1"/>
  <c r="M1336" i="4" s="1"/>
  <c r="P1336" i="4" s="1"/>
  <c r="G1451" i="4"/>
  <c r="I1451" i="4" s="1"/>
  <c r="M1451" i="4" s="1"/>
  <c r="P1451" i="4" s="1"/>
  <c r="G1021" i="4"/>
  <c r="I1021" i="4" s="1"/>
  <c r="M1021" i="4" s="1"/>
  <c r="P1021" i="4" s="1"/>
  <c r="G170" i="4"/>
  <c r="I170" i="4" s="1"/>
  <c r="M170" i="4" s="1"/>
  <c r="P170" i="4" s="1"/>
  <c r="G182" i="4"/>
  <c r="I182" i="4" s="1"/>
  <c r="M182" i="4" s="1"/>
  <c r="P182" i="4" s="1"/>
  <c r="G659" i="4"/>
  <c r="I659" i="4" s="1"/>
  <c r="M659" i="4" s="1"/>
  <c r="P659" i="4" s="1"/>
  <c r="G639" i="4"/>
  <c r="I639" i="4" s="1"/>
  <c r="M639" i="4" s="1"/>
  <c r="P639" i="4" s="1"/>
  <c r="G133" i="4"/>
  <c r="I133" i="4" s="1"/>
  <c r="M133" i="4" s="1"/>
  <c r="P133" i="4" s="1"/>
  <c r="G676" i="4"/>
  <c r="I676" i="4" s="1"/>
  <c r="M676" i="4" s="1"/>
  <c r="P676" i="4" s="1"/>
  <c r="G800" i="4"/>
  <c r="I800" i="4" s="1"/>
  <c r="M800" i="4" s="1"/>
  <c r="P800" i="4" s="1"/>
  <c r="G237" i="4"/>
  <c r="I237" i="4" s="1"/>
  <c r="M237" i="4" s="1"/>
  <c r="P237" i="4" s="1"/>
  <c r="G940" i="4"/>
  <c r="I940" i="4" s="1"/>
  <c r="M940" i="4" s="1"/>
  <c r="P940" i="4" s="1"/>
  <c r="G664" i="4"/>
  <c r="I664" i="4" s="1"/>
  <c r="M664" i="4" s="1"/>
  <c r="P664" i="4" s="1"/>
  <c r="G648" i="4"/>
  <c r="I648" i="4" s="1"/>
  <c r="M648" i="4" s="1"/>
  <c r="P648" i="4" s="1"/>
  <c r="G1365" i="4"/>
  <c r="I1365" i="4" s="1"/>
  <c r="M1365" i="4" s="1"/>
  <c r="P1365" i="4" s="1"/>
  <c r="G721" i="4"/>
  <c r="I721" i="4" s="1"/>
  <c r="M721" i="4" s="1"/>
  <c r="P721" i="4" s="1"/>
  <c r="G991" i="4"/>
  <c r="I991" i="4" s="1"/>
  <c r="M991" i="4" s="1"/>
  <c r="P991" i="4" s="1"/>
  <c r="G1296" i="4"/>
  <c r="I1296" i="4" s="1"/>
  <c r="M1296" i="4" s="1"/>
  <c r="P1296" i="4" s="1"/>
  <c r="G1331" i="4"/>
  <c r="I1331" i="4" s="1"/>
  <c r="M1331" i="4" s="1"/>
  <c r="P1331" i="4" s="1"/>
  <c r="G1304" i="4"/>
  <c r="I1304" i="4" s="1"/>
  <c r="M1304" i="4" s="1"/>
  <c r="P1304" i="4" s="1"/>
  <c r="G1429" i="4"/>
  <c r="I1429" i="4" s="1"/>
  <c r="M1429" i="4" s="1"/>
  <c r="P1429" i="4" s="1"/>
  <c r="G842" i="4"/>
  <c r="I842" i="4" s="1"/>
  <c r="M842" i="4" s="1"/>
  <c r="P842" i="4" s="1"/>
  <c r="G1444" i="4"/>
  <c r="I1444" i="4" s="1"/>
  <c r="M1444" i="4" s="1"/>
  <c r="P1444" i="4" s="1"/>
  <c r="G998" i="4"/>
  <c r="I998" i="4" s="1"/>
  <c r="M998" i="4" s="1"/>
  <c r="P998" i="4" s="1"/>
  <c r="G587" i="4"/>
  <c r="I587" i="4" s="1"/>
  <c r="M587" i="4" s="1"/>
  <c r="P587" i="4" s="1"/>
  <c r="G1588" i="4"/>
  <c r="I1588" i="4" s="1"/>
  <c r="M1588" i="4" s="1"/>
  <c r="P1588" i="4" s="1"/>
  <c r="G1718" i="4"/>
  <c r="I1718" i="4" s="1"/>
  <c r="M1718" i="4" s="1"/>
  <c r="P1718" i="4" s="1"/>
  <c r="G1589" i="4"/>
  <c r="I1589" i="4" s="1"/>
  <c r="M1589" i="4" s="1"/>
  <c r="P1589" i="4" s="1"/>
  <c r="G1703" i="4"/>
  <c r="I1703" i="4" s="1"/>
  <c r="M1703" i="4" s="1"/>
  <c r="P1703" i="4" s="1"/>
  <c r="G1602" i="4"/>
  <c r="I1602" i="4" s="1"/>
  <c r="M1602" i="4" s="1"/>
  <c r="P1602" i="4" s="1"/>
  <c r="G1820" i="4"/>
  <c r="I1820" i="4" s="1"/>
  <c r="M1820" i="4" s="1"/>
  <c r="P1820" i="4" s="1"/>
  <c r="G1474" i="4"/>
  <c r="I1474" i="4" s="1"/>
  <c r="M1474" i="4" s="1"/>
  <c r="P1474" i="4" s="1"/>
  <c r="G2001" i="4"/>
  <c r="I2001" i="4" s="1"/>
  <c r="M2001" i="4" s="1"/>
  <c r="P2001" i="4" s="1"/>
  <c r="G49" i="4"/>
  <c r="I49" i="4" s="1"/>
  <c r="M49" i="4" s="1"/>
  <c r="P49" i="4" s="1"/>
  <c r="G902" i="4"/>
  <c r="I902" i="4" s="1"/>
  <c r="M902" i="4" s="1"/>
  <c r="P902" i="4" s="1"/>
  <c r="G168" i="4"/>
  <c r="I168" i="4" s="1"/>
  <c r="M168" i="4" s="1"/>
  <c r="P168" i="4" s="1"/>
  <c r="G817" i="4"/>
  <c r="I817" i="4" s="1"/>
  <c r="M817" i="4" s="1"/>
  <c r="P817" i="4" s="1"/>
  <c r="G403" i="4"/>
  <c r="I403" i="4" s="1"/>
  <c r="M403" i="4" s="1"/>
  <c r="P403" i="4" s="1"/>
  <c r="G1434" i="4"/>
  <c r="I1434" i="4" s="1"/>
  <c r="M1434" i="4" s="1"/>
  <c r="P1434" i="4" s="1"/>
  <c r="G1892" i="4"/>
  <c r="I1892" i="4" s="1"/>
  <c r="M1892" i="4" s="1"/>
  <c r="P1892" i="4" s="1"/>
  <c r="G1037" i="4"/>
  <c r="I1037" i="4" s="1"/>
  <c r="M1037" i="4" s="1"/>
  <c r="P1037" i="4" s="1"/>
  <c r="G100" i="4"/>
  <c r="I100" i="4" s="1"/>
  <c r="M100" i="4" s="1"/>
  <c r="P100" i="4" s="1"/>
  <c r="G1211" i="4"/>
  <c r="I1211" i="4" s="1"/>
  <c r="M1211" i="4" s="1"/>
  <c r="P1211" i="4" s="1"/>
  <c r="G476" i="4"/>
  <c r="I476" i="4" s="1"/>
  <c r="M476" i="4" s="1"/>
  <c r="P476" i="4" s="1"/>
  <c r="G1714" i="4"/>
  <c r="I1714" i="4" s="1"/>
  <c r="M1714" i="4" s="1"/>
  <c r="P1714" i="4" s="1"/>
  <c r="G340" i="4"/>
  <c r="I340" i="4" s="1"/>
  <c r="M340" i="4" s="1"/>
  <c r="P340" i="4" s="1"/>
  <c r="G979" i="4"/>
  <c r="I979" i="4" s="1"/>
  <c r="M979" i="4" s="1"/>
  <c r="P979" i="4" s="1"/>
  <c r="G457" i="4"/>
  <c r="I457" i="4" s="1"/>
  <c r="M457" i="4" s="1"/>
  <c r="P457" i="4" s="1"/>
  <c r="G757" i="4"/>
  <c r="I757" i="4" s="1"/>
  <c r="M757" i="4" s="1"/>
  <c r="P757" i="4" s="1"/>
  <c r="G1814" i="4"/>
  <c r="I1814" i="4" s="1"/>
  <c r="M1814" i="4" s="1"/>
  <c r="P1814" i="4" s="1"/>
  <c r="G1604" i="4"/>
  <c r="I1604" i="4" s="1"/>
  <c r="M1604" i="4" s="1"/>
  <c r="P1604" i="4" s="1"/>
  <c r="G1192" i="4"/>
  <c r="I1192" i="4" s="1"/>
  <c r="M1192" i="4" s="1"/>
  <c r="P1192" i="4" s="1"/>
  <c r="G1607" i="4"/>
  <c r="I1607" i="4" s="1"/>
  <c r="M1607" i="4" s="1"/>
  <c r="P1607" i="4" s="1"/>
  <c r="G469" i="4"/>
  <c r="I469" i="4" s="1"/>
  <c r="M469" i="4" s="1"/>
  <c r="P469" i="4" s="1"/>
  <c r="G531" i="4"/>
  <c r="I531" i="4" s="1"/>
  <c r="M531" i="4" s="1"/>
  <c r="P531" i="4" s="1"/>
  <c r="G970" i="4"/>
  <c r="I970" i="4" s="1"/>
  <c r="M970" i="4" s="1"/>
  <c r="P970" i="4" s="1"/>
  <c r="G311" i="4"/>
  <c r="I311" i="4" s="1"/>
  <c r="M311" i="4" s="1"/>
  <c r="P311" i="4" s="1"/>
  <c r="G1380" i="4"/>
  <c r="I1380" i="4" s="1"/>
  <c r="M1380" i="4" s="1"/>
  <c r="P1380" i="4" s="1"/>
  <c r="G828" i="4"/>
  <c r="I828" i="4" s="1"/>
  <c r="M828" i="4" s="1"/>
  <c r="P828" i="4" s="1"/>
  <c r="G948" i="4"/>
  <c r="I948" i="4" s="1"/>
  <c r="M948" i="4" s="1"/>
  <c r="P948" i="4" s="1"/>
  <c r="G1078" i="4"/>
  <c r="I1078" i="4" s="1"/>
  <c r="M1078" i="4" s="1"/>
  <c r="P1078" i="4" s="1"/>
  <c r="G1552" i="4"/>
  <c r="I1552" i="4" s="1"/>
  <c r="M1552" i="4" s="1"/>
  <c r="P1552" i="4" s="1"/>
  <c r="G1335" i="4"/>
  <c r="I1335" i="4" s="1"/>
  <c r="M1335" i="4" s="1"/>
  <c r="P1335" i="4" s="1"/>
  <c r="G728" i="4"/>
  <c r="I728" i="4" s="1"/>
  <c r="M728" i="4" s="1"/>
  <c r="P728" i="4" s="1"/>
  <c r="G881" i="4"/>
  <c r="I881" i="4" s="1"/>
  <c r="M881" i="4" s="1"/>
  <c r="P881" i="4" s="1"/>
  <c r="G1370" i="4"/>
  <c r="I1370" i="4" s="1"/>
  <c r="M1370" i="4" s="1"/>
  <c r="P1370" i="4" s="1"/>
  <c r="G1541" i="4"/>
  <c r="I1541" i="4" s="1"/>
  <c r="M1541" i="4" s="1"/>
  <c r="P1541" i="4" s="1"/>
  <c r="G774" i="4"/>
  <c r="I774" i="4" s="1"/>
  <c r="M774" i="4" s="1"/>
  <c r="P774" i="4" s="1"/>
  <c r="G495" i="4"/>
  <c r="I495" i="4" s="1"/>
  <c r="M495" i="4" s="1"/>
  <c r="P495" i="4" s="1"/>
  <c r="G1525" i="4"/>
  <c r="I1525" i="4" s="1"/>
  <c r="M1525" i="4" s="1"/>
  <c r="P1525" i="4" s="1"/>
  <c r="G1440" i="4"/>
  <c r="I1440" i="4" s="1"/>
  <c r="M1440" i="4" s="1"/>
  <c r="P1440" i="4" s="1"/>
  <c r="G1720" i="4"/>
  <c r="I1720" i="4" s="1"/>
  <c r="M1720" i="4" s="1"/>
  <c r="P1720" i="4" s="1"/>
  <c r="G1150" i="4"/>
  <c r="I1150" i="4" s="1"/>
  <c r="M1150" i="4" s="1"/>
  <c r="P1150" i="4" s="1"/>
  <c r="G1643" i="4"/>
  <c r="I1643" i="4" s="1"/>
  <c r="M1643" i="4" s="1"/>
  <c r="P1643" i="4" s="1"/>
  <c r="G1897" i="4"/>
  <c r="I1897" i="4" s="1"/>
  <c r="M1897" i="4" s="1"/>
  <c r="P1897" i="4" s="1"/>
  <c r="G1049" i="4"/>
  <c r="I1049" i="4" s="1"/>
  <c r="M1049" i="4" s="1"/>
  <c r="P1049" i="4" s="1"/>
  <c r="G1283" i="4"/>
  <c r="I1283" i="4" s="1"/>
  <c r="M1283" i="4" s="1"/>
  <c r="P1283" i="4" s="1"/>
  <c r="G629" i="4"/>
  <c r="I629" i="4" s="1"/>
  <c r="M629" i="4" s="1"/>
  <c r="P629" i="4" s="1"/>
  <c r="G54" i="4"/>
  <c r="I54" i="4" s="1"/>
  <c r="M54" i="4" s="1"/>
  <c r="P54" i="4" s="1"/>
  <c r="G930" i="4"/>
  <c r="I930" i="4" s="1"/>
  <c r="M930" i="4" s="1"/>
  <c r="P930" i="4" s="1"/>
  <c r="G696" i="4"/>
  <c r="I696" i="4" s="1"/>
  <c r="M696" i="4" s="1"/>
  <c r="P696" i="4" s="1"/>
  <c r="G297" i="4"/>
  <c r="I297" i="4" s="1"/>
  <c r="M297" i="4" s="1"/>
  <c r="P297" i="4" s="1"/>
  <c r="G958" i="4"/>
  <c r="I958" i="4" s="1"/>
  <c r="M958" i="4" s="1"/>
  <c r="P958" i="4" s="1"/>
  <c r="G161" i="4"/>
  <c r="I161" i="4" s="1"/>
  <c r="M161" i="4" s="1"/>
  <c r="P161" i="4" s="1"/>
  <c r="G1465" i="4"/>
  <c r="I1465" i="4" s="1"/>
  <c r="M1465" i="4" s="1"/>
  <c r="P1465" i="4" s="1"/>
  <c r="G1964" i="4"/>
  <c r="I1964" i="4" s="1"/>
  <c r="M1964" i="4" s="1"/>
  <c r="P1964" i="4" s="1"/>
  <c r="G426" i="4"/>
  <c r="I426" i="4" s="1"/>
  <c r="M426" i="4" s="1"/>
  <c r="P426" i="4" s="1"/>
  <c r="G1955" i="4"/>
  <c r="I1955" i="4" s="1"/>
  <c r="M1955" i="4" s="1"/>
  <c r="P1955" i="4" s="1"/>
  <c r="G375" i="4"/>
  <c r="I375" i="4" s="1"/>
  <c r="M375" i="4" s="1"/>
  <c r="P375" i="4" s="1"/>
  <c r="G1083" i="4"/>
  <c r="I1083" i="4" s="1"/>
  <c r="M1083" i="4" s="1"/>
  <c r="P1083" i="4" s="1"/>
  <c r="G1794" i="4"/>
  <c r="I1794" i="4" s="1"/>
  <c r="M1794" i="4" s="1"/>
  <c r="P1794" i="4" s="1"/>
  <c r="G1926" i="4"/>
  <c r="I1926" i="4" s="1"/>
  <c r="M1926" i="4" s="1"/>
  <c r="P1926" i="4" s="1"/>
  <c r="G525" i="4"/>
  <c r="I525" i="4" s="1"/>
  <c r="M525" i="4" s="1"/>
  <c r="P525" i="4" s="1"/>
  <c r="G1819" i="4"/>
  <c r="I1819" i="4" s="1"/>
  <c r="M1819" i="4" s="1"/>
  <c r="P1819" i="4" s="1"/>
  <c r="G1051" i="4"/>
  <c r="I1051" i="4" s="1"/>
  <c r="M1051" i="4" s="1"/>
  <c r="P1051" i="4" s="1"/>
  <c r="G459" i="4"/>
  <c r="I459" i="4" s="1"/>
  <c r="M459" i="4" s="1"/>
  <c r="P459" i="4" s="1"/>
  <c r="G1864" i="4"/>
  <c r="I1864" i="4" s="1"/>
  <c r="M1864" i="4" s="1"/>
  <c r="P1864" i="4" s="1"/>
  <c r="G1633" i="4"/>
  <c r="I1633" i="4" s="1"/>
  <c r="M1633" i="4" s="1"/>
  <c r="P1633" i="4" s="1"/>
  <c r="G1941" i="4"/>
  <c r="I1941" i="4" s="1"/>
  <c r="M1941" i="4" s="1"/>
  <c r="P1941" i="4" s="1"/>
  <c r="G1737" i="4"/>
  <c r="I1737" i="4" s="1"/>
  <c r="M1737" i="4" s="1"/>
  <c r="P1737" i="4" s="1"/>
  <c r="G1586" i="4"/>
  <c r="I1586" i="4" s="1"/>
  <c r="M1586" i="4" s="1"/>
  <c r="P1586" i="4" s="1"/>
  <c r="G683" i="4"/>
  <c r="I683" i="4" s="1"/>
  <c r="M683" i="4" s="1"/>
  <c r="P683" i="4" s="1"/>
  <c r="G712" i="4"/>
  <c r="I712" i="4" s="1"/>
  <c r="M712" i="4" s="1"/>
  <c r="P712" i="4" s="1"/>
  <c r="G1407" i="4"/>
  <c r="I1407" i="4" s="1"/>
  <c r="M1407" i="4" s="1"/>
  <c r="P1407" i="4" s="1"/>
  <c r="G285" i="4"/>
  <c r="I285" i="4" s="1"/>
  <c r="M285" i="4" s="1"/>
  <c r="P285" i="4" s="1"/>
  <c r="G1773" i="4"/>
  <c r="I1773" i="4" s="1"/>
  <c r="M1773" i="4" s="1"/>
  <c r="P1773" i="4" s="1"/>
  <c r="G583" i="4"/>
  <c r="I583" i="4" s="1"/>
  <c r="M583" i="4" s="1"/>
  <c r="P583" i="4" s="1"/>
  <c r="G863" i="4"/>
  <c r="I863" i="4" s="1"/>
  <c r="M863" i="4" s="1"/>
  <c r="P863" i="4" s="1"/>
  <c r="G1771" i="4"/>
  <c r="I1771" i="4" s="1"/>
  <c r="M1771" i="4" s="1"/>
  <c r="P1771" i="4" s="1"/>
  <c r="G422" i="4"/>
  <c r="I422" i="4" s="1"/>
  <c r="M422" i="4" s="1"/>
  <c r="P422" i="4" s="1"/>
  <c r="G1945" i="4"/>
  <c r="I1945" i="4" s="1"/>
  <c r="M1945" i="4" s="1"/>
  <c r="P1945" i="4" s="1"/>
  <c r="G1361" i="4"/>
  <c r="I1361" i="4" s="1"/>
  <c r="M1361" i="4" s="1"/>
  <c r="P1361" i="4" s="1"/>
  <c r="G1866" i="4"/>
  <c r="I1866" i="4" s="1"/>
  <c r="M1866" i="4" s="1"/>
  <c r="P1866" i="4" s="1"/>
  <c r="G1302" i="4"/>
  <c r="I1302" i="4" s="1"/>
  <c r="M1302" i="4" s="1"/>
  <c r="P1302" i="4" s="1"/>
  <c r="G1862" i="4"/>
  <c r="I1862" i="4" s="1"/>
  <c r="M1862" i="4" s="1"/>
  <c r="P1862" i="4" s="1"/>
  <c r="G1437" i="4"/>
  <c r="I1437" i="4" s="1"/>
  <c r="M1437" i="4" s="1"/>
  <c r="P1437" i="4" s="1"/>
  <c r="G326" i="4"/>
  <c r="I326" i="4" s="1"/>
  <c r="M326" i="4" s="1"/>
  <c r="P326" i="4" s="1"/>
  <c r="G355" i="4"/>
  <c r="I355" i="4" s="1"/>
  <c r="M355" i="4" s="1"/>
  <c r="P355" i="4" s="1"/>
  <c r="G155" i="4"/>
  <c r="I155" i="4" s="1"/>
  <c r="M155" i="4" s="1"/>
  <c r="P155" i="4" s="1"/>
  <c r="G378" i="4"/>
  <c r="I378" i="4" s="1"/>
  <c r="M378" i="4" s="1"/>
  <c r="P378" i="4" s="1"/>
  <c r="G702" i="4"/>
  <c r="I702" i="4" s="1"/>
  <c r="M702" i="4" s="1"/>
  <c r="P702" i="4" s="1"/>
  <c r="G453" i="4"/>
  <c r="I453" i="4" s="1"/>
  <c r="M453" i="4" s="1"/>
  <c r="P453" i="4" s="1"/>
  <c r="G558" i="4"/>
  <c r="I558" i="4" s="1"/>
  <c r="M558" i="4" s="1"/>
  <c r="P558" i="4" s="1"/>
  <c r="G665" i="4"/>
  <c r="I665" i="4" s="1"/>
  <c r="M665" i="4" s="1"/>
  <c r="P665" i="4" s="1"/>
  <c r="G1178" i="4"/>
  <c r="I1178" i="4" s="1"/>
  <c r="M1178" i="4" s="1"/>
  <c r="P1178" i="4" s="1"/>
  <c r="G689" i="4"/>
  <c r="I689" i="4" s="1"/>
  <c r="M689" i="4" s="1"/>
  <c r="P689" i="4" s="1"/>
  <c r="G926" i="4"/>
  <c r="I926" i="4" s="1"/>
  <c r="M926" i="4" s="1"/>
  <c r="P926" i="4" s="1"/>
  <c r="G1667" i="4"/>
  <c r="I1667" i="4" s="1"/>
  <c r="M1667" i="4" s="1"/>
  <c r="P1667" i="4" s="1"/>
  <c r="G1153" i="4"/>
  <c r="I1153" i="4" s="1"/>
  <c r="M1153" i="4" s="1"/>
  <c r="P1153" i="4" s="1"/>
  <c r="G898" i="4"/>
  <c r="I898" i="4" s="1"/>
  <c r="M898" i="4" s="1"/>
  <c r="P898" i="4" s="1"/>
  <c r="G1414" i="4"/>
  <c r="I1414" i="4" s="1"/>
  <c r="M1414" i="4" s="1"/>
  <c r="P1414" i="4" s="1"/>
  <c r="G1815" i="4"/>
  <c r="I1815" i="4" s="1"/>
  <c r="M1815" i="4" s="1"/>
  <c r="P1815" i="4" s="1"/>
  <c r="G1256" i="4"/>
  <c r="I1256" i="4" s="1"/>
  <c r="M1256" i="4" s="1"/>
  <c r="P1256" i="4" s="1"/>
  <c r="G905" i="4"/>
  <c r="I905" i="4" s="1"/>
  <c r="M905" i="4" s="1"/>
  <c r="P905" i="4" s="1"/>
  <c r="G405" i="4"/>
  <c r="I405" i="4" s="1"/>
  <c r="M405" i="4" s="1"/>
  <c r="P405" i="4" s="1"/>
  <c r="G1265" i="4"/>
  <c r="I1265" i="4" s="1"/>
  <c r="M1265" i="4" s="1"/>
  <c r="P1265" i="4" s="1"/>
  <c r="G1745" i="4"/>
  <c r="I1745" i="4" s="1"/>
  <c r="M1745" i="4" s="1"/>
  <c r="P1745" i="4" s="1"/>
  <c r="G1736" i="4"/>
  <c r="I1736" i="4" s="1"/>
  <c r="M1736" i="4" s="1"/>
  <c r="P1736" i="4" s="1"/>
  <c r="G1691" i="4"/>
  <c r="I1691" i="4" s="1"/>
  <c r="M1691" i="4" s="1"/>
  <c r="P1691" i="4" s="1"/>
  <c r="G1996" i="4"/>
  <c r="I1996" i="4" s="1"/>
  <c r="M1996" i="4" s="1"/>
  <c r="P1996" i="4" s="1"/>
  <c r="G1893" i="4"/>
  <c r="I1893" i="4" s="1"/>
  <c r="M1893" i="4" s="1"/>
  <c r="P1893" i="4" s="1"/>
  <c r="G1830" i="4"/>
  <c r="I1830" i="4" s="1"/>
  <c r="M1830" i="4" s="1"/>
  <c r="P1830" i="4" s="1"/>
  <c r="G1294" i="4"/>
  <c r="I1294" i="4" s="1"/>
  <c r="M1294" i="4" s="1"/>
  <c r="P1294" i="4" s="1"/>
  <c r="G977" i="4"/>
  <c r="I977" i="4" s="1"/>
  <c r="M977" i="4" s="1"/>
  <c r="P977" i="4" s="1"/>
  <c r="G1563" i="4"/>
  <c r="I1563" i="4" s="1"/>
  <c r="M1563" i="4" s="1"/>
  <c r="P1563" i="4" s="1"/>
  <c r="G1574" i="4"/>
  <c r="I1574" i="4" s="1"/>
  <c r="M1574" i="4" s="1"/>
  <c r="P1574" i="4" s="1"/>
  <c r="G388" i="4"/>
  <c r="I388" i="4" s="1"/>
  <c r="M388" i="4" s="1"/>
  <c r="P388" i="4" s="1"/>
  <c r="G1843" i="4"/>
  <c r="I1843" i="4" s="1"/>
  <c r="M1843" i="4" s="1"/>
  <c r="P1843" i="4" s="1"/>
  <c r="G1349" i="4"/>
  <c r="I1349" i="4" s="1"/>
  <c r="M1349" i="4" s="1"/>
  <c r="P1349" i="4" s="1"/>
  <c r="G1905" i="4"/>
  <c r="I1905" i="4" s="1"/>
  <c r="M1905" i="4" s="1"/>
  <c r="P1905" i="4" s="1"/>
  <c r="G626" i="4"/>
  <c r="I626" i="4" s="1"/>
  <c r="M626" i="4" s="1"/>
  <c r="P626" i="4" s="1"/>
  <c r="G1556" i="4"/>
  <c r="I1556" i="4" s="1"/>
  <c r="M1556" i="4" s="1"/>
  <c r="P1556" i="4" s="1"/>
  <c r="G1471" i="4"/>
  <c r="I1471" i="4" s="1"/>
  <c r="M1471" i="4" s="1"/>
  <c r="P1471" i="4" s="1"/>
  <c r="G1812" i="4"/>
  <c r="I1812" i="4" s="1"/>
  <c r="M1812" i="4" s="1"/>
  <c r="P1812" i="4" s="1"/>
  <c r="G287" i="4"/>
  <c r="I287" i="4" s="1"/>
  <c r="M287" i="4" s="1"/>
  <c r="P287" i="4" s="1"/>
  <c r="G772" i="4"/>
  <c r="I772" i="4" s="1"/>
  <c r="M772" i="4" s="1"/>
  <c r="P772" i="4" s="1"/>
  <c r="G1519" i="4"/>
  <c r="I1519" i="4" s="1"/>
  <c r="M1519" i="4" s="1"/>
  <c r="P1519" i="4" s="1"/>
  <c r="G257" i="4"/>
  <c r="I257" i="4" s="1"/>
  <c r="M257" i="4" s="1"/>
  <c r="P257" i="4" s="1"/>
  <c r="G653" i="4"/>
  <c r="I653" i="4" s="1"/>
  <c r="M653" i="4" s="1"/>
  <c r="P653" i="4" s="1"/>
  <c r="G347" i="4"/>
  <c r="I347" i="4" s="1"/>
  <c r="M347" i="4" s="1"/>
  <c r="P347" i="4" s="1"/>
  <c r="G1198" i="4"/>
  <c r="I1198" i="4" s="1"/>
  <c r="M1198" i="4" s="1"/>
  <c r="P1198" i="4" s="1"/>
  <c r="G1949" i="4"/>
  <c r="I1949" i="4" s="1"/>
  <c r="M1949" i="4" s="1"/>
  <c r="P1949" i="4" s="1"/>
  <c r="G105" i="4"/>
  <c r="I105" i="4" s="1"/>
  <c r="M105" i="4" s="1"/>
  <c r="P105" i="4" s="1"/>
  <c r="G337" i="4"/>
  <c r="I337" i="4" s="1"/>
  <c r="M337" i="4" s="1"/>
  <c r="P337" i="4" s="1"/>
  <c r="G234" i="4"/>
  <c r="I234" i="4" s="1"/>
  <c r="M234" i="4" s="1"/>
  <c r="P234" i="4" s="1"/>
  <c r="G239" i="4"/>
  <c r="I239" i="4" s="1"/>
  <c r="M239" i="4" s="1"/>
  <c r="P239" i="4" s="1"/>
  <c r="G362" i="4"/>
  <c r="I362" i="4" s="1"/>
  <c r="M362" i="4" s="1"/>
  <c r="P362" i="4" s="1"/>
  <c r="G693" i="4"/>
  <c r="I693" i="4" s="1"/>
  <c r="M693" i="4" s="1"/>
  <c r="P693" i="4" s="1"/>
  <c r="G649" i="4"/>
  <c r="I649" i="4" s="1"/>
  <c r="M649" i="4" s="1"/>
  <c r="P649" i="4" s="1"/>
  <c r="G1072" i="4"/>
  <c r="I1072" i="4" s="1"/>
  <c r="M1072" i="4" s="1"/>
  <c r="P1072" i="4" s="1"/>
  <c r="G109" i="4"/>
  <c r="I109" i="4" s="1"/>
  <c r="M109" i="4" s="1"/>
  <c r="P109" i="4" s="1"/>
  <c r="G342" i="4"/>
  <c r="I342" i="4" s="1"/>
  <c r="M342" i="4" s="1"/>
  <c r="P342" i="4" s="1"/>
  <c r="G705" i="4"/>
  <c r="I705" i="4" s="1"/>
  <c r="M705" i="4" s="1"/>
  <c r="P705" i="4" s="1"/>
  <c r="G184" i="4"/>
  <c r="I184" i="4" s="1"/>
  <c r="M184" i="4" s="1"/>
  <c r="P184" i="4" s="1"/>
  <c r="G957" i="4"/>
  <c r="I957" i="4" s="1"/>
  <c r="M957" i="4" s="1"/>
  <c r="P957" i="4" s="1"/>
  <c r="G585" i="4"/>
  <c r="I585" i="4" s="1"/>
  <c r="M585" i="4" s="1"/>
  <c r="P585" i="4" s="1"/>
  <c r="G1106" i="4"/>
  <c r="I1106" i="4" s="1"/>
  <c r="M1106" i="4" s="1"/>
  <c r="P1106" i="4" s="1"/>
  <c r="G1526" i="4"/>
  <c r="I1526" i="4" s="1"/>
  <c r="M1526" i="4" s="1"/>
  <c r="P1526" i="4" s="1"/>
  <c r="G1959" i="4"/>
  <c r="I1959" i="4" s="1"/>
  <c r="M1959" i="4" s="1"/>
  <c r="P1959" i="4" s="1"/>
  <c r="G861" i="4"/>
  <c r="I861" i="4" s="1"/>
  <c r="M861" i="4" s="1"/>
  <c r="P861" i="4" s="1"/>
  <c r="G1351" i="4"/>
  <c r="I1351" i="4" s="1"/>
  <c r="M1351" i="4" s="1"/>
  <c r="P1351" i="4" s="1"/>
  <c r="G144" i="4"/>
  <c r="I144" i="4" s="1"/>
  <c r="M144" i="4" s="1"/>
  <c r="P144" i="4" s="1"/>
  <c r="G707" i="4"/>
  <c r="I707" i="4" s="1"/>
  <c r="M707" i="4" s="1"/>
  <c r="P707" i="4" s="1"/>
  <c r="G1067" i="4"/>
  <c r="I1067" i="4" s="1"/>
  <c r="M1067" i="4" s="1"/>
  <c r="P1067" i="4" s="1"/>
  <c r="G1436" i="4"/>
  <c r="I1436" i="4" s="1"/>
  <c r="M1436" i="4" s="1"/>
  <c r="P1436" i="4" s="1"/>
  <c r="G1562" i="4"/>
  <c r="I1562" i="4" s="1"/>
  <c r="M1562" i="4" s="1"/>
  <c r="P1562" i="4" s="1"/>
  <c r="G1279" i="4"/>
  <c r="I1279" i="4" s="1"/>
  <c r="M1279" i="4" s="1"/>
  <c r="P1279" i="4" s="1"/>
  <c r="G386" i="4"/>
  <c r="I386" i="4" s="1"/>
  <c r="M386" i="4" s="1"/>
  <c r="P386" i="4" s="1"/>
  <c r="G1558" i="4"/>
  <c r="I1558" i="4" s="1"/>
  <c r="M1558" i="4" s="1"/>
  <c r="P1558" i="4" s="1"/>
  <c r="G1932" i="4"/>
  <c r="I1932" i="4" s="1"/>
  <c r="M1932" i="4" s="1"/>
  <c r="P1932" i="4" s="1"/>
  <c r="G119" i="4"/>
  <c r="I119" i="4" s="1"/>
  <c r="M119" i="4" s="1"/>
  <c r="P119" i="4" s="1"/>
  <c r="G12" i="4"/>
  <c r="I12" i="4" s="1"/>
  <c r="M12" i="4" s="1"/>
  <c r="P12" i="4" s="1"/>
  <c r="G22" i="4"/>
  <c r="I22" i="4" s="1"/>
  <c r="M22" i="4" s="1"/>
  <c r="P22" i="4" s="1"/>
  <c r="G13" i="4"/>
  <c r="I13" i="4" s="1"/>
  <c r="M13" i="4" s="1"/>
  <c r="P13" i="4" s="1"/>
  <c r="G381" i="4"/>
  <c r="I381" i="4" s="1"/>
  <c r="M381" i="4" s="1"/>
  <c r="P381" i="4" s="1"/>
  <c r="G729" i="4"/>
  <c r="I729" i="4" s="1"/>
  <c r="M729" i="4" s="1"/>
  <c r="P729" i="4" s="1"/>
  <c r="G766" i="4"/>
  <c r="I766" i="4" s="1"/>
  <c r="M766" i="4" s="1"/>
  <c r="P766" i="4" s="1"/>
  <c r="G753" i="4"/>
  <c r="I753" i="4" s="1"/>
  <c r="M753" i="4" s="1"/>
  <c r="P753" i="4" s="1"/>
  <c r="G1094" i="4"/>
  <c r="I1094" i="4" s="1"/>
  <c r="M1094" i="4" s="1"/>
  <c r="P1094" i="4" s="1"/>
  <c r="G357" i="4"/>
  <c r="I357" i="4" s="1"/>
  <c r="M357" i="4" s="1"/>
  <c r="P357" i="4" s="1"/>
  <c r="G478" i="4"/>
  <c r="I478" i="4" s="1"/>
  <c r="M478" i="4" s="1"/>
  <c r="P478" i="4" s="1"/>
  <c r="G868" i="4"/>
  <c r="I868" i="4" s="1"/>
  <c r="M868" i="4" s="1"/>
  <c r="P868" i="4" s="1"/>
  <c r="G813" i="4"/>
  <c r="I813" i="4" s="1"/>
  <c r="M813" i="4" s="1"/>
  <c r="P813" i="4" s="1"/>
  <c r="G1125" i="4"/>
  <c r="I1125" i="4" s="1"/>
  <c r="M1125" i="4" s="1"/>
  <c r="P1125" i="4" s="1"/>
  <c r="G1564" i="4"/>
  <c r="I1564" i="4" s="1"/>
  <c r="M1564" i="4" s="1"/>
  <c r="P1564" i="4" s="1"/>
  <c r="G1995" i="4"/>
  <c r="I1995" i="4" s="1"/>
  <c r="M1995" i="4" s="1"/>
  <c r="P1995" i="4" s="1"/>
  <c r="G480" i="4"/>
  <c r="I480" i="4" s="1"/>
  <c r="M480" i="4" s="1"/>
  <c r="P480" i="4" s="1"/>
  <c r="G1358" i="4"/>
  <c r="I1358" i="4" s="1"/>
  <c r="M1358" i="4" s="1"/>
  <c r="P1358" i="4" s="1"/>
  <c r="G420" i="4"/>
  <c r="I420" i="4" s="1"/>
  <c r="M420" i="4" s="1"/>
  <c r="P420" i="4" s="1"/>
  <c r="G1314" i="4"/>
  <c r="I1314" i="4" s="1"/>
  <c r="M1314" i="4" s="1"/>
  <c r="P1314" i="4" s="1"/>
  <c r="G1530" i="4"/>
  <c r="I1530" i="4" s="1"/>
  <c r="M1530" i="4" s="1"/>
  <c r="P1530" i="4" s="1"/>
  <c r="G1953" i="4"/>
  <c r="I1953" i="4" s="1"/>
  <c r="M1953" i="4" s="1"/>
  <c r="P1953" i="4" s="1"/>
  <c r="G616" i="4"/>
  <c r="I616" i="4" s="1"/>
  <c r="M616" i="4" s="1"/>
  <c r="P616" i="4" s="1"/>
  <c r="G1968" i="4"/>
  <c r="I1968" i="4" s="1"/>
  <c r="M1968" i="4" s="1"/>
  <c r="P1968" i="4" s="1"/>
  <c r="G1626" i="4"/>
  <c r="I1626" i="4" s="1"/>
  <c r="M1626" i="4" s="1"/>
  <c r="P1626" i="4" s="1"/>
  <c r="G215" i="4"/>
  <c r="I215" i="4" s="1"/>
  <c r="M215" i="4" s="1"/>
  <c r="P215" i="4" s="1"/>
  <c r="G830" i="4"/>
  <c r="I830" i="4" s="1"/>
  <c r="M830" i="4" s="1"/>
  <c r="P830" i="4" s="1"/>
  <c r="G72" i="4"/>
  <c r="I72" i="4" s="1"/>
  <c r="M72" i="4" s="1"/>
  <c r="P72" i="4" s="1"/>
  <c r="G1879" i="4"/>
  <c r="I1879" i="4" s="1"/>
  <c r="M1879" i="4" s="1"/>
  <c r="P1879" i="4" s="1"/>
  <c r="G715" i="4"/>
  <c r="I715" i="4" s="1"/>
  <c r="M715" i="4" s="1"/>
  <c r="P715" i="4" s="1"/>
  <c r="G1896" i="4"/>
  <c r="I1896" i="4" s="1"/>
  <c r="M1896" i="4" s="1"/>
  <c r="P1896" i="4" s="1"/>
  <c r="G1774" i="4"/>
  <c r="I1774" i="4" s="1"/>
  <c r="M1774" i="4" s="1"/>
  <c r="P1774" i="4" s="1"/>
  <c r="G502" i="4"/>
  <c r="I502" i="4" s="1"/>
  <c r="M502" i="4" s="1"/>
  <c r="P502" i="4" s="1"/>
  <c r="G1391" i="4"/>
  <c r="I1391" i="4" s="1"/>
  <c r="M1391" i="4" s="1"/>
  <c r="P1391" i="4" s="1"/>
  <c r="G492" i="4"/>
  <c r="I492" i="4" s="1"/>
  <c r="M492" i="4" s="1"/>
  <c r="P492" i="4" s="1"/>
  <c r="G70" i="4"/>
  <c r="I70" i="4" s="1"/>
  <c r="M70" i="4" s="1"/>
  <c r="P70" i="4" s="1"/>
  <c r="G434" i="4"/>
  <c r="I434" i="4" s="1"/>
  <c r="M434" i="4" s="1"/>
  <c r="P434" i="4" s="1"/>
  <c r="G704" i="4"/>
  <c r="I704" i="4" s="1"/>
  <c r="M704" i="4" s="1"/>
  <c r="P704" i="4" s="1"/>
  <c r="G395" i="4"/>
  <c r="I395" i="4" s="1"/>
  <c r="M395" i="4" s="1"/>
  <c r="P395" i="4" s="1"/>
  <c r="G35" i="4"/>
  <c r="I35" i="4" s="1"/>
  <c r="M35" i="4" s="1"/>
  <c r="P35" i="4" s="1"/>
  <c r="G717" i="4"/>
  <c r="I717" i="4" s="1"/>
  <c r="M717" i="4" s="1"/>
  <c r="P717" i="4" s="1"/>
  <c r="G904" i="4"/>
  <c r="I904" i="4" s="1"/>
  <c r="M904" i="4" s="1"/>
  <c r="P904" i="4" s="1"/>
  <c r="G993" i="4"/>
  <c r="I993" i="4" s="1"/>
  <c r="M993" i="4" s="1"/>
  <c r="P993" i="4" s="1"/>
  <c r="G698" i="4"/>
  <c r="I698" i="4" s="1"/>
  <c r="M698" i="4" s="1"/>
  <c r="P698" i="4" s="1"/>
  <c r="G1110" i="4"/>
  <c r="I1110" i="4" s="1"/>
  <c r="M1110" i="4" s="1"/>
  <c r="P1110" i="4" s="1"/>
  <c r="G279" i="4"/>
  <c r="I279" i="4" s="1"/>
  <c r="M279" i="4" s="1"/>
  <c r="P279" i="4" s="1"/>
  <c r="G809" i="4"/>
  <c r="I809" i="4" s="1"/>
  <c r="M809" i="4" s="1"/>
  <c r="P809" i="4" s="1"/>
  <c r="G1156" i="4"/>
  <c r="I1156" i="4" s="1"/>
  <c r="M1156" i="4" s="1"/>
  <c r="P1156" i="4" s="1"/>
  <c r="G1494" i="4"/>
  <c r="I1494" i="4" s="1"/>
  <c r="M1494" i="4" s="1"/>
  <c r="P1494" i="4" s="1"/>
  <c r="G1112" i="4"/>
  <c r="I1112" i="4" s="1"/>
  <c r="M1112" i="4" s="1"/>
  <c r="P1112" i="4" s="1"/>
  <c r="G1300" i="4"/>
  <c r="I1300" i="4" s="1"/>
  <c r="M1300" i="4" s="1"/>
  <c r="P1300" i="4" s="1"/>
  <c r="G1823" i="4"/>
  <c r="I1823" i="4" s="1"/>
  <c r="M1823" i="4" s="1"/>
  <c r="P1823" i="4" s="1"/>
  <c r="G1734" i="4"/>
  <c r="I1734" i="4" s="1"/>
  <c r="M1734" i="4" s="1"/>
  <c r="P1734" i="4" s="1"/>
  <c r="G877" i="4"/>
  <c r="I877" i="4" s="1"/>
  <c r="M877" i="4" s="1"/>
  <c r="P877" i="4" s="1"/>
  <c r="G1377" i="4"/>
  <c r="I1377" i="4" s="1"/>
  <c r="M1377" i="4" s="1"/>
  <c r="P1377" i="4" s="1"/>
  <c r="G1889" i="4"/>
  <c r="I1889" i="4" s="1"/>
  <c r="M1889" i="4" s="1"/>
  <c r="P1889" i="4" s="1"/>
  <c r="G1906" i="4"/>
  <c r="I1906" i="4" s="1"/>
  <c r="M1906" i="4" s="1"/>
  <c r="P1906" i="4" s="1"/>
  <c r="G1997" i="4"/>
  <c r="I1997" i="4" s="1"/>
  <c r="M1997" i="4" s="1"/>
  <c r="P1997" i="4" s="1"/>
  <c r="G934" i="4"/>
  <c r="I934" i="4" s="1"/>
  <c r="M934" i="4" s="1"/>
  <c r="P934" i="4" s="1"/>
  <c r="G1036" i="4"/>
  <c r="I1036" i="4" s="1"/>
  <c r="M1036" i="4" s="1"/>
  <c r="P1036" i="4" s="1"/>
  <c r="G1269" i="4"/>
  <c r="I1269" i="4" s="1"/>
  <c r="M1269" i="4" s="1"/>
  <c r="P1269" i="4" s="1"/>
  <c r="G1297" i="4"/>
  <c r="I1297" i="4" s="1"/>
  <c r="M1297" i="4" s="1"/>
  <c r="P1297" i="4" s="1"/>
  <c r="G563" i="4"/>
  <c r="I563" i="4" s="1"/>
  <c r="M563" i="4" s="1"/>
  <c r="P563" i="4" s="1"/>
  <c r="G1977" i="4"/>
  <c r="I1977" i="4" s="1"/>
  <c r="M1977" i="4" s="1"/>
  <c r="P1977" i="4" s="1"/>
  <c r="G1818" i="4"/>
  <c r="I1818" i="4" s="1"/>
  <c r="M1818" i="4" s="1"/>
  <c r="P1818" i="4" s="1"/>
  <c r="G1069" i="4"/>
  <c r="I1069" i="4" s="1"/>
  <c r="M1069" i="4" s="1"/>
  <c r="P1069" i="4" s="1"/>
  <c r="G1620" i="4"/>
  <c r="I1620" i="4" s="1"/>
  <c r="M1620" i="4" s="1"/>
  <c r="P1620" i="4" s="1"/>
  <c r="G1566" i="4"/>
  <c r="I1566" i="4" s="1"/>
  <c r="M1566" i="4" s="1"/>
  <c r="P1566" i="4" s="1"/>
  <c r="G1577" i="4"/>
  <c r="I1577" i="4" s="1"/>
  <c r="M1577" i="4" s="1"/>
  <c r="P1577" i="4" s="1"/>
  <c r="G1173" i="4"/>
  <c r="I1173" i="4" s="1"/>
  <c r="M1173" i="4" s="1"/>
  <c r="P1173" i="4" s="1"/>
  <c r="G931" i="4"/>
  <c r="I931" i="4" s="1"/>
  <c r="M931" i="4" s="1"/>
  <c r="P931" i="4" s="1"/>
  <c r="G1751" i="4"/>
  <c r="I1751" i="4" s="1"/>
  <c r="M1751" i="4" s="1"/>
  <c r="P1751" i="4" s="1"/>
  <c r="G1754" i="4"/>
  <c r="I1754" i="4" s="1"/>
  <c r="M1754" i="4" s="1"/>
  <c r="P1754" i="4" s="1"/>
  <c r="G751" i="4"/>
  <c r="I751" i="4" s="1"/>
  <c r="M751" i="4" s="1"/>
  <c r="P751" i="4" s="1"/>
  <c r="G1822" i="4"/>
  <c r="I1822" i="4" s="1"/>
  <c r="M1822" i="4" s="1"/>
  <c r="P1822" i="4" s="1"/>
  <c r="G1597" i="4"/>
  <c r="I1597" i="4" s="1"/>
  <c r="M1597" i="4" s="1"/>
  <c r="P1597" i="4" s="1"/>
  <c r="G1568" i="4"/>
  <c r="I1568" i="4" s="1"/>
  <c r="M1568" i="4" s="1"/>
  <c r="P1568" i="4" s="1"/>
  <c r="G614" i="4"/>
  <c r="I614" i="4" s="1"/>
  <c r="M614" i="4" s="1"/>
  <c r="P614" i="4" s="1"/>
  <c r="G1727" i="4"/>
  <c r="I1727" i="4" s="1"/>
  <c r="M1727" i="4" s="1"/>
  <c r="P1727" i="4" s="1"/>
  <c r="G221" i="4"/>
  <c r="I221" i="4" s="1"/>
  <c r="M221" i="4" s="1"/>
  <c r="P221" i="4" s="1"/>
  <c r="G1553" i="4"/>
  <c r="I1553" i="4" s="1"/>
  <c r="M1553" i="4" s="1"/>
  <c r="P1553" i="4" s="1"/>
  <c r="G913" i="4"/>
  <c r="I913" i="4" s="1"/>
  <c r="M913" i="4" s="1"/>
  <c r="P913" i="4" s="1"/>
  <c r="G351" i="4"/>
  <c r="I351" i="4" s="1"/>
  <c r="M351" i="4" s="1"/>
  <c r="P351" i="4" s="1"/>
  <c r="G714" i="4"/>
  <c r="I714" i="4" s="1"/>
  <c r="M714" i="4" s="1"/>
  <c r="P714" i="4" s="1"/>
  <c r="G1318" i="4"/>
  <c r="I1318" i="4" s="1"/>
  <c r="M1318" i="4" s="1"/>
  <c r="P1318" i="4" s="1"/>
  <c r="G433" i="4"/>
  <c r="I433" i="4" s="1"/>
  <c r="M433" i="4" s="1"/>
  <c r="P433" i="4" s="1"/>
  <c r="G1659" i="4"/>
  <c r="I1659" i="4" s="1"/>
  <c r="M1659" i="4" s="1"/>
  <c r="P1659" i="4" s="1"/>
  <c r="G305" i="4"/>
  <c r="I305" i="4" s="1"/>
  <c r="M305" i="4" s="1"/>
  <c r="P305" i="4" s="1"/>
  <c r="G834" i="4"/>
  <c r="I834" i="4" s="1"/>
  <c r="M834" i="4" s="1"/>
  <c r="P834" i="4" s="1"/>
  <c r="G397" i="4"/>
  <c r="I397" i="4" s="1"/>
  <c r="M397" i="4" s="1"/>
  <c r="P397" i="4" s="1"/>
  <c r="G1810" i="4"/>
  <c r="I1810" i="4" s="1"/>
  <c r="M1810" i="4" s="1"/>
  <c r="P1810" i="4" s="1"/>
  <c r="G1260" i="4"/>
  <c r="I1260" i="4" s="1"/>
  <c r="M1260" i="4" s="1"/>
  <c r="P1260" i="4" s="1"/>
  <c r="G1038" i="4"/>
  <c r="I1038" i="4" s="1"/>
  <c r="M1038" i="4" s="1"/>
  <c r="P1038" i="4" s="1"/>
  <c r="G1413" i="4"/>
  <c r="I1413" i="4" s="1"/>
  <c r="M1413" i="4" s="1"/>
  <c r="P1413" i="4" s="1"/>
  <c r="G1121" i="4"/>
  <c r="I1121" i="4" s="1"/>
  <c r="M1121" i="4" s="1"/>
  <c r="P1121" i="4" s="1"/>
  <c r="G1902" i="4"/>
  <c r="I1902" i="4" s="1"/>
  <c r="M1902" i="4" s="1"/>
  <c r="P1902" i="4" s="1"/>
  <c r="G261" i="4"/>
  <c r="I261" i="4" s="1"/>
  <c r="M261" i="4" s="1"/>
  <c r="P261" i="4" s="1"/>
  <c r="G1081" i="4"/>
  <c r="I1081" i="4" s="1"/>
  <c r="M1081" i="4" s="1"/>
  <c r="P1081" i="4" s="1"/>
  <c r="G1915" i="4"/>
  <c r="I1915" i="4" s="1"/>
  <c r="M1915" i="4" s="1"/>
  <c r="P1915" i="4" s="1"/>
  <c r="G826" i="4"/>
  <c r="I826" i="4" s="1"/>
  <c r="M826" i="4" s="1"/>
  <c r="P826" i="4" s="1"/>
  <c r="G10" i="4"/>
  <c r="I10" i="4" s="1"/>
  <c r="M10" i="4" s="1"/>
  <c r="P10" i="4" s="1"/>
  <c r="G91" i="4"/>
  <c r="I91" i="4" s="1"/>
  <c r="M91" i="4" s="1"/>
  <c r="P91" i="4" s="1"/>
  <c r="G425" i="4"/>
  <c r="I425" i="4" s="1"/>
  <c r="M425" i="4" s="1"/>
  <c r="P425" i="4" s="1"/>
  <c r="G456" i="4"/>
  <c r="I456" i="4" s="1"/>
  <c r="M456" i="4" s="1"/>
  <c r="P456" i="4" s="1"/>
  <c r="G709" i="4"/>
  <c r="I709" i="4" s="1"/>
  <c r="M709" i="4" s="1"/>
  <c r="P709" i="4" s="1"/>
  <c r="G910" i="4"/>
  <c r="I910" i="4" s="1"/>
  <c r="M910" i="4" s="1"/>
  <c r="P910" i="4" s="1"/>
  <c r="G906" i="4"/>
  <c r="I906" i="4" s="1"/>
  <c r="M906" i="4" s="1"/>
  <c r="P906" i="4" s="1"/>
  <c r="G1026" i="4"/>
  <c r="I1026" i="4" s="1"/>
  <c r="M1026" i="4" s="1"/>
  <c r="P1026" i="4" s="1"/>
  <c r="G204" i="4"/>
  <c r="I204" i="4" s="1"/>
  <c r="M204" i="4" s="1"/>
  <c r="P204" i="4" s="1"/>
  <c r="G411" i="4"/>
  <c r="I411" i="4" s="1"/>
  <c r="M411" i="4" s="1"/>
  <c r="P411" i="4" s="1"/>
  <c r="G1167" i="4"/>
  <c r="I1167" i="4" s="1"/>
  <c r="M1167" i="4" s="1"/>
  <c r="P1167" i="4" s="1"/>
  <c r="G983" i="4"/>
  <c r="I983" i="4" s="1"/>
  <c r="M983" i="4" s="1"/>
  <c r="P983" i="4" s="1"/>
  <c r="G786" i="4"/>
  <c r="I786" i="4" s="1"/>
  <c r="M786" i="4" s="1"/>
  <c r="P786" i="4" s="1"/>
  <c r="G1163" i="4"/>
  <c r="I1163" i="4" s="1"/>
  <c r="M1163" i="4" s="1"/>
  <c r="P1163" i="4" s="1"/>
  <c r="G1851" i="4"/>
  <c r="I1851" i="4" s="1"/>
  <c r="M1851" i="4" s="1"/>
  <c r="P1851" i="4" s="1"/>
  <c r="G1139" i="4"/>
  <c r="I1139" i="4" s="1"/>
  <c r="M1139" i="4" s="1"/>
  <c r="P1139" i="4" s="1"/>
  <c r="G1408" i="4"/>
  <c r="I1408" i="4" s="1"/>
  <c r="M1408" i="4" s="1"/>
  <c r="P1408" i="4" s="1"/>
  <c r="G1584" i="4"/>
  <c r="I1584" i="4" s="1"/>
  <c r="M1584" i="4" s="1"/>
  <c r="P1584" i="4" s="1"/>
  <c r="G1473" i="4"/>
  <c r="I1473" i="4" s="1"/>
  <c r="M1473" i="4" s="1"/>
  <c r="P1473" i="4" s="1"/>
  <c r="G1929" i="4"/>
  <c r="I1929" i="4" s="1"/>
  <c r="M1929" i="4" s="1"/>
  <c r="P1929" i="4" s="1"/>
  <c r="G1609" i="4"/>
  <c r="I1609" i="4" s="1"/>
  <c r="M1609" i="4" s="1"/>
  <c r="P1609" i="4" s="1"/>
  <c r="G1903" i="4"/>
  <c r="I1903" i="4" s="1"/>
  <c r="M1903" i="4" s="1"/>
  <c r="P1903" i="4" s="1"/>
  <c r="G947" i="4"/>
  <c r="I947" i="4" s="1"/>
  <c r="M947" i="4" s="1"/>
  <c r="P947" i="4" s="1"/>
  <c r="G323" i="4"/>
  <c r="I323" i="4" s="1"/>
  <c r="M323" i="4" s="1"/>
  <c r="P323" i="4" s="1"/>
  <c r="G1044" i="4"/>
  <c r="I1044" i="4" s="1"/>
  <c r="M1044" i="4" s="1"/>
  <c r="P1044" i="4" s="1"/>
  <c r="G1406" i="4"/>
  <c r="I1406" i="4" s="1"/>
  <c r="M1406" i="4" s="1"/>
  <c r="P1406" i="4" s="1"/>
  <c r="G1333" i="4"/>
  <c r="I1333" i="4" s="1"/>
  <c r="M1333" i="4" s="1"/>
  <c r="P1333" i="4" s="1"/>
  <c r="G650" i="4"/>
  <c r="I650" i="4" s="1"/>
  <c r="M650" i="4" s="1"/>
  <c r="P650" i="4" s="1"/>
  <c r="G1999" i="4"/>
  <c r="I1999" i="4" s="1"/>
  <c r="M1999" i="4" s="1"/>
  <c r="P1999" i="4" s="1"/>
  <c r="G1654" i="4"/>
  <c r="I1654" i="4" s="1"/>
  <c r="M1654" i="4" s="1"/>
  <c r="P1654" i="4" s="1"/>
  <c r="G1614" i="4"/>
  <c r="I1614" i="4" s="1"/>
  <c r="M1614" i="4" s="1"/>
  <c r="P1614" i="4" s="1"/>
  <c r="G1790" i="4"/>
  <c r="I1790" i="4" s="1"/>
  <c r="M1790" i="4" s="1"/>
  <c r="P1790" i="4" s="1"/>
  <c r="G1918" i="4"/>
  <c r="I1918" i="4" s="1"/>
  <c r="M1918" i="4" s="1"/>
  <c r="P1918" i="4" s="1"/>
  <c r="G1509" i="4"/>
  <c r="I1509" i="4" s="1"/>
  <c r="M1509" i="4" s="1"/>
  <c r="P1509" i="4" s="1"/>
  <c r="G985" i="4"/>
  <c r="I985" i="4" s="1"/>
  <c r="M985" i="4" s="1"/>
  <c r="P985" i="4" s="1"/>
  <c r="G2000" i="4"/>
  <c r="I2000" i="4" s="1"/>
  <c r="M2000" i="4" s="1"/>
  <c r="P2000" i="4" s="1"/>
  <c r="G1886" i="4"/>
  <c r="I1886" i="4" s="1"/>
  <c r="M1886" i="4" s="1"/>
  <c r="P1886" i="4" s="1"/>
  <c r="G534" i="4"/>
  <c r="I534" i="4" s="1"/>
  <c r="M534" i="4" s="1"/>
  <c r="P534" i="4" s="1"/>
  <c r="G4" i="4"/>
  <c r="I4" i="4" s="1"/>
  <c r="G124" i="4"/>
  <c r="I124" i="4" s="1"/>
  <c r="M124" i="4" s="1"/>
  <c r="P124" i="4" s="1"/>
  <c r="G1979" i="4"/>
  <c r="I1979" i="4" s="1"/>
  <c r="M1979" i="4" s="1"/>
  <c r="P1979" i="4" s="1"/>
  <c r="G1019" i="4"/>
  <c r="I1019" i="4" s="1"/>
  <c r="M1019" i="4" s="1"/>
  <c r="P1019" i="4" s="1"/>
  <c r="G1986" i="4"/>
  <c r="I1986" i="4" s="1"/>
  <c r="M1986" i="4" s="1"/>
  <c r="P1986" i="4" s="1"/>
  <c r="G1417" i="4"/>
  <c r="I1417" i="4" s="1"/>
  <c r="M1417" i="4" s="1"/>
  <c r="P1417" i="4" s="1"/>
  <c r="G354" i="4"/>
  <c r="I354" i="4" s="1"/>
  <c r="M354" i="4" s="1"/>
  <c r="P354" i="4" s="1"/>
  <c r="G858" i="4"/>
  <c r="I858" i="4" s="1"/>
  <c r="M858" i="4" s="1"/>
  <c r="P858" i="4" s="1"/>
  <c r="G548" i="4"/>
  <c r="I548" i="4" s="1"/>
  <c r="M548" i="4" s="1"/>
  <c r="P548" i="4" s="1"/>
  <c r="G3" i="4"/>
  <c r="C34" i="3" l="1"/>
  <c r="C54" i="3"/>
  <c r="C50" i="3"/>
  <c r="U3" i="4"/>
  <c r="C35" i="5"/>
  <c r="G5" i="5"/>
  <c r="G4" i="5"/>
  <c r="G8" i="5"/>
  <c r="U13" i="4"/>
  <c r="G13" i="5"/>
  <c r="G9" i="5"/>
  <c r="G10" i="5"/>
  <c r="G6" i="5"/>
  <c r="G7" i="5"/>
  <c r="G11" i="5"/>
  <c r="G12" i="5"/>
  <c r="G1832" i="4"/>
  <c r="I1832" i="4" s="1"/>
  <c r="M1832" i="4" s="1"/>
  <c r="P1832" i="4" s="1"/>
  <c r="G1396" i="4"/>
  <c r="I1396" i="4" s="1"/>
  <c r="M1396" i="4" s="1"/>
  <c r="P1396" i="4" s="1"/>
  <c r="G1960" i="4"/>
  <c r="I1960" i="4" s="1"/>
  <c r="M1960" i="4" s="1"/>
  <c r="P1960" i="4" s="1"/>
  <c r="G1692" i="4"/>
  <c r="I1692" i="4" s="1"/>
  <c r="M1692" i="4" s="1"/>
  <c r="P1692" i="4" s="1"/>
  <c r="G1726" i="4"/>
  <c r="I1726" i="4" s="1"/>
  <c r="M1726" i="4" s="1"/>
  <c r="P1726" i="4" s="1"/>
  <c r="G1315" i="4"/>
  <c r="I1315" i="4" s="1"/>
  <c r="M1315" i="4" s="1"/>
  <c r="P1315" i="4" s="1"/>
  <c r="G1783" i="4"/>
  <c r="I1783" i="4" s="1"/>
  <c r="M1783" i="4" s="1"/>
  <c r="P1783" i="4" s="1"/>
  <c r="G1644" i="4"/>
  <c r="I1644" i="4" s="1"/>
  <c r="M1644" i="4" s="1"/>
  <c r="P1644" i="4" s="1"/>
  <c r="G1664" i="4"/>
  <c r="I1664" i="4" s="1"/>
  <c r="M1664" i="4" s="1"/>
  <c r="P1664" i="4" s="1"/>
  <c r="G1249" i="4"/>
  <c r="I1249" i="4" s="1"/>
  <c r="M1249" i="4" s="1"/>
  <c r="P1249" i="4" s="1"/>
  <c r="G313" i="4"/>
  <c r="I313" i="4" s="1"/>
  <c r="M313" i="4" s="1"/>
  <c r="P313" i="4" s="1"/>
  <c r="G1210" i="4"/>
  <c r="I1210" i="4" s="1"/>
  <c r="M1210" i="4" s="1"/>
  <c r="P1210" i="4" s="1"/>
  <c r="G675" i="4"/>
  <c r="I675" i="4" s="1"/>
  <c r="M675" i="4" s="1"/>
  <c r="P675" i="4" s="1"/>
  <c r="G820" i="4"/>
  <c r="I820" i="4" s="1"/>
  <c r="M820" i="4" s="1"/>
  <c r="P820" i="4" s="1"/>
  <c r="G1123" i="4"/>
  <c r="I1123" i="4" s="1"/>
  <c r="M1123" i="4" s="1"/>
  <c r="P1123" i="4" s="1"/>
  <c r="G922" i="4"/>
  <c r="I922" i="4" s="1"/>
  <c r="M922" i="4" s="1"/>
  <c r="P922" i="4" s="1"/>
  <c r="G1263" i="4"/>
  <c r="I1263" i="4" s="1"/>
  <c r="M1263" i="4" s="1"/>
  <c r="P1263" i="4" s="1"/>
  <c r="G878" i="4"/>
  <c r="I878" i="4" s="1"/>
  <c r="M878" i="4" s="1"/>
  <c r="P878" i="4" s="1"/>
  <c r="G1493" i="4"/>
  <c r="I1493" i="4" s="1"/>
  <c r="M1493" i="4" s="1"/>
  <c r="P1493" i="4" s="1"/>
  <c r="G1452" i="4"/>
  <c r="I1452" i="4" s="1"/>
  <c r="M1452" i="4" s="1"/>
  <c r="P1452" i="4" s="1"/>
  <c r="G1143" i="4"/>
  <c r="I1143" i="4" s="1"/>
  <c r="M1143" i="4" s="1"/>
  <c r="P1143" i="4" s="1"/>
  <c r="G1948" i="4"/>
  <c r="I1948" i="4" s="1"/>
  <c r="M1948" i="4" s="1"/>
  <c r="P1948" i="4" s="1"/>
  <c r="G432" i="4"/>
  <c r="I432" i="4" s="1"/>
  <c r="M432" i="4" s="1"/>
  <c r="P432" i="4" s="1"/>
  <c r="G88" i="4"/>
  <c r="I88" i="4" s="1"/>
  <c r="M88" i="4" s="1"/>
  <c r="P88" i="4" s="1"/>
  <c r="G1097" i="4"/>
  <c r="I1097" i="4" s="1"/>
  <c r="M1097" i="4" s="1"/>
  <c r="P1097" i="4" s="1"/>
  <c r="G1213" i="4"/>
  <c r="I1213" i="4" s="1"/>
  <c r="M1213" i="4" s="1"/>
  <c r="P1213" i="4" s="1"/>
  <c r="G1235" i="4"/>
  <c r="I1235" i="4" s="1"/>
  <c r="M1235" i="4" s="1"/>
  <c r="P1235" i="4" s="1"/>
  <c r="G372" i="4"/>
  <c r="I372" i="4" s="1"/>
  <c r="M372" i="4" s="1"/>
  <c r="P372" i="4" s="1"/>
  <c r="G333" i="4"/>
  <c r="I333" i="4" s="1"/>
  <c r="M333" i="4" s="1"/>
  <c r="P333" i="4" s="1"/>
  <c r="G1075" i="4"/>
  <c r="I1075" i="4" s="1"/>
  <c r="M1075" i="4" s="1"/>
  <c r="P1075" i="4" s="1"/>
  <c r="G700" i="4"/>
  <c r="I700" i="4" s="1"/>
  <c r="M700" i="4" s="1"/>
  <c r="P700" i="4" s="1"/>
  <c r="G522" i="4"/>
  <c r="I522" i="4" s="1"/>
  <c r="M522" i="4" s="1"/>
  <c r="P522" i="4" s="1"/>
  <c r="G1344" i="4"/>
  <c r="I1344" i="4" s="1"/>
  <c r="M1344" i="4" s="1"/>
  <c r="P1344" i="4" s="1"/>
  <c r="G448" i="4"/>
  <c r="I448" i="4" s="1"/>
  <c r="M448" i="4" s="1"/>
  <c r="P448" i="4" s="1"/>
  <c r="G1165" i="4"/>
  <c r="I1165" i="4" s="1"/>
  <c r="M1165" i="4" s="1"/>
  <c r="P1165" i="4" s="1"/>
  <c r="G831" i="4"/>
  <c r="I831" i="4" s="1"/>
  <c r="M831" i="4" s="1"/>
  <c r="P831" i="4" s="1"/>
  <c r="G596" i="4"/>
  <c r="I596" i="4" s="1"/>
  <c r="M596" i="4" s="1"/>
  <c r="P596" i="4" s="1"/>
  <c r="G190" i="4"/>
  <c r="I190" i="4" s="1"/>
  <c r="M190" i="4" s="1"/>
  <c r="P190" i="4" s="1"/>
  <c r="G295" i="4"/>
  <c r="I295" i="4" s="1"/>
  <c r="M295" i="4" s="1"/>
  <c r="P295" i="4" s="1"/>
  <c r="G1412" i="4"/>
  <c r="I1412" i="4" s="1"/>
  <c r="M1412" i="4" s="1"/>
  <c r="P1412" i="4" s="1"/>
  <c r="G1800" i="4"/>
  <c r="I1800" i="4" s="1"/>
  <c r="M1800" i="4" s="1"/>
  <c r="P1800" i="4" s="1"/>
  <c r="G177" i="4"/>
  <c r="I177" i="4" s="1"/>
  <c r="M177" i="4" s="1"/>
  <c r="P177" i="4" s="1"/>
  <c r="G1611" i="4"/>
  <c r="I1611" i="4" s="1"/>
  <c r="M1611" i="4" s="1"/>
  <c r="P1611" i="4" s="1"/>
  <c r="G1461" i="4"/>
  <c r="I1461" i="4" s="1"/>
  <c r="M1461" i="4" s="1"/>
  <c r="P1461" i="4" s="1"/>
  <c r="G686" i="4"/>
  <c r="I686" i="4" s="1"/>
  <c r="M686" i="4" s="1"/>
  <c r="P686" i="4" s="1"/>
  <c r="G436" i="4"/>
  <c r="I436" i="4" s="1"/>
  <c r="M436" i="4" s="1"/>
  <c r="P436" i="4" s="1"/>
  <c r="G1330" i="4"/>
  <c r="I1330" i="4" s="1"/>
  <c r="M1330" i="4" s="1"/>
  <c r="P1330" i="4" s="1"/>
  <c r="G1732" i="4"/>
  <c r="I1732" i="4" s="1"/>
  <c r="M1732" i="4" s="1"/>
  <c r="P1732" i="4" s="1"/>
  <c r="G408" i="4"/>
  <c r="I408" i="4" s="1"/>
  <c r="M408" i="4" s="1"/>
  <c r="P408" i="4" s="1"/>
  <c r="G1632" i="4"/>
  <c r="I1632" i="4" s="1"/>
  <c r="M1632" i="4" s="1"/>
  <c r="P1632" i="4" s="1"/>
  <c r="G1334" i="4"/>
  <c r="I1334" i="4" s="1"/>
  <c r="M1334" i="4" s="1"/>
  <c r="P1334" i="4" s="1"/>
  <c r="G417" i="4"/>
  <c r="I417" i="4" s="1"/>
  <c r="M417" i="4" s="1"/>
  <c r="P417" i="4" s="1"/>
  <c r="G468" i="4"/>
  <c r="I468" i="4" s="1"/>
  <c r="M468" i="4" s="1"/>
  <c r="P468" i="4" s="1"/>
  <c r="G1316" i="4"/>
  <c r="I1316" i="4" s="1"/>
  <c r="M1316" i="4" s="1"/>
  <c r="P1316" i="4" s="1"/>
  <c r="G541" i="4"/>
  <c r="I541" i="4" s="1"/>
  <c r="M541" i="4" s="1"/>
  <c r="P541" i="4" s="1"/>
  <c r="G431" i="4"/>
  <c r="I431" i="4" s="1"/>
  <c r="M431" i="4" s="1"/>
  <c r="P431" i="4" s="1"/>
  <c r="G404" i="4"/>
  <c r="I404" i="4" s="1"/>
  <c r="M404" i="4" s="1"/>
  <c r="P404" i="4" s="1"/>
  <c r="G1258" i="4"/>
  <c r="I1258" i="4" s="1"/>
  <c r="M1258" i="4" s="1"/>
  <c r="P1258" i="4" s="1"/>
  <c r="G1540" i="4"/>
  <c r="I1540" i="4" s="1"/>
  <c r="M1540" i="4" s="1"/>
  <c r="P1540" i="4" s="1"/>
  <c r="G435" i="4"/>
  <c r="I435" i="4" s="1"/>
  <c r="M435" i="4" s="1"/>
  <c r="P435" i="4" s="1"/>
  <c r="G701" i="4"/>
  <c r="I701" i="4" s="1"/>
  <c r="M701" i="4" s="1"/>
  <c r="P701" i="4" s="1"/>
  <c r="G1891" i="4"/>
  <c r="I1891" i="4" s="1"/>
  <c r="M1891" i="4" s="1"/>
  <c r="P1891" i="4" s="1"/>
  <c r="G778" i="4"/>
  <c r="I778" i="4" s="1"/>
  <c r="M778" i="4" s="1"/>
  <c r="P778" i="4" s="1"/>
  <c r="G1845" i="4"/>
  <c r="I1845" i="4" s="1"/>
  <c r="M1845" i="4" s="1"/>
  <c r="P1845" i="4" s="1"/>
  <c r="G1836" i="4"/>
  <c r="I1836" i="4" s="1"/>
  <c r="M1836" i="4" s="1"/>
  <c r="P1836" i="4" s="1"/>
  <c r="G1958" i="4"/>
  <c r="I1958" i="4" s="1"/>
  <c r="M1958" i="4" s="1"/>
  <c r="P1958" i="4" s="1"/>
  <c r="G1561" i="4"/>
  <c r="I1561" i="4" s="1"/>
  <c r="M1561" i="4" s="1"/>
  <c r="P1561" i="4" s="1"/>
  <c r="G1921" i="4"/>
  <c r="I1921" i="4" s="1"/>
  <c r="M1921" i="4" s="1"/>
  <c r="P1921" i="4" s="1"/>
  <c r="G1550" i="4"/>
  <c r="I1550" i="4" s="1"/>
  <c r="M1550" i="4" s="1"/>
  <c r="P1550" i="4" s="1"/>
  <c r="G1715" i="4"/>
  <c r="I1715" i="4" s="1"/>
  <c r="M1715" i="4" s="1"/>
  <c r="P1715" i="4" s="1"/>
  <c r="G711" i="4"/>
  <c r="I711" i="4" s="1"/>
  <c r="M711" i="4" s="1"/>
  <c r="P711" i="4" s="1"/>
  <c r="G1133" i="4"/>
  <c r="I1133" i="4" s="1"/>
  <c r="M1133" i="4" s="1"/>
  <c r="P1133" i="4" s="1"/>
  <c r="G1695" i="4"/>
  <c r="I1695" i="4" s="1"/>
  <c r="M1695" i="4" s="1"/>
  <c r="P1695" i="4" s="1"/>
  <c r="G833" i="4"/>
  <c r="I833" i="4" s="1"/>
  <c r="M833" i="4" s="1"/>
  <c r="P833" i="4" s="1"/>
  <c r="G132" i="4"/>
  <c r="I132" i="4" s="1"/>
  <c r="M132" i="4" s="1"/>
  <c r="P132" i="4" s="1"/>
  <c r="G96" i="4"/>
  <c r="I96" i="4" s="1"/>
  <c r="M96" i="4" s="1"/>
  <c r="P96" i="4" s="1"/>
  <c r="G1463" i="4"/>
  <c r="I1463" i="4" s="1"/>
  <c r="M1463" i="4" s="1"/>
  <c r="P1463" i="4" s="1"/>
  <c r="G324" i="4"/>
  <c r="I324" i="4" s="1"/>
  <c r="M324" i="4" s="1"/>
  <c r="P324" i="4" s="1"/>
  <c r="G1975" i="4"/>
  <c r="I1975" i="4" s="1"/>
  <c r="M1975" i="4" s="1"/>
  <c r="P1975" i="4" s="1"/>
  <c r="G827" i="4"/>
  <c r="I827" i="4" s="1"/>
  <c r="M827" i="4" s="1"/>
  <c r="P827" i="4" s="1"/>
  <c r="G1402" i="4"/>
  <c r="I1402" i="4" s="1"/>
  <c r="M1402" i="4" s="1"/>
  <c r="P1402" i="4" s="1"/>
  <c r="G1624" i="4"/>
  <c r="I1624" i="4" s="1"/>
  <c r="M1624" i="4" s="1"/>
  <c r="P1624" i="4" s="1"/>
  <c r="G199" i="4"/>
  <c r="I199" i="4" s="1"/>
  <c r="M199" i="4" s="1"/>
  <c r="P199" i="4" s="1"/>
  <c r="G572" i="4"/>
  <c r="I572" i="4" s="1"/>
  <c r="M572" i="4" s="1"/>
  <c r="P572" i="4" s="1"/>
  <c r="G1551" i="4"/>
  <c r="I1551" i="4" s="1"/>
  <c r="M1551" i="4" s="1"/>
  <c r="P1551" i="4" s="1"/>
  <c r="G865" i="4"/>
  <c r="I865" i="4" s="1"/>
  <c r="M865" i="4" s="1"/>
  <c r="P865" i="4" s="1"/>
  <c r="G497" i="4"/>
  <c r="I497" i="4" s="1"/>
  <c r="M497" i="4" s="1"/>
  <c r="P497" i="4" s="1"/>
  <c r="G1850" i="4"/>
  <c r="I1850" i="4" s="1"/>
  <c r="M1850" i="4" s="1"/>
  <c r="P1850" i="4" s="1"/>
  <c r="G1533" i="4"/>
  <c r="I1533" i="4" s="1"/>
  <c r="M1533" i="4" s="1"/>
  <c r="P1533" i="4" s="1"/>
  <c r="G452" i="4"/>
  <c r="I452" i="4" s="1"/>
  <c r="M452" i="4" s="1"/>
  <c r="P452" i="4" s="1"/>
  <c r="G1030" i="4"/>
  <c r="I1030" i="4" s="1"/>
  <c r="M1030" i="4" s="1"/>
  <c r="P1030" i="4" s="1"/>
  <c r="G231" i="4"/>
  <c r="I231" i="4" s="1"/>
  <c r="M231" i="4" s="1"/>
  <c r="P231" i="4" s="1"/>
  <c r="G598" i="4"/>
  <c r="I598" i="4" s="1"/>
  <c r="M598" i="4" s="1"/>
  <c r="P598" i="4" s="1"/>
  <c r="G33" i="4"/>
  <c r="I33" i="4" s="1"/>
  <c r="M33" i="4" s="1"/>
  <c r="P33" i="4" s="1"/>
  <c r="G1479" i="4"/>
  <c r="I1479" i="4" s="1"/>
  <c r="M1479" i="4" s="1"/>
  <c r="P1479" i="4" s="1"/>
  <c r="G706" i="4"/>
  <c r="I706" i="4" s="1"/>
  <c r="M706" i="4" s="1"/>
  <c r="P706" i="4" s="1"/>
  <c r="G1430" i="4"/>
  <c r="I1430" i="4" s="1"/>
  <c r="M1430" i="4" s="1"/>
  <c r="P1430" i="4" s="1"/>
  <c r="G487" i="4"/>
  <c r="I487" i="4" s="1"/>
  <c r="M487" i="4" s="1"/>
  <c r="P487" i="4" s="1"/>
  <c r="G662" i="4"/>
  <c r="I662" i="4" s="1"/>
  <c r="M662" i="4" s="1"/>
  <c r="P662" i="4" s="1"/>
  <c r="G1669" i="4"/>
  <c r="I1669" i="4" s="1"/>
  <c r="M1669" i="4" s="1"/>
  <c r="P1669" i="4" s="1"/>
  <c r="G1419" i="4"/>
  <c r="I1419" i="4" s="1"/>
  <c r="M1419" i="4" s="1"/>
  <c r="P1419" i="4" s="1"/>
  <c r="G1627" i="4"/>
  <c r="I1627" i="4" s="1"/>
  <c r="M1627" i="4" s="1"/>
  <c r="P1627" i="4" s="1"/>
  <c r="G1386" i="4"/>
  <c r="I1386" i="4" s="1"/>
  <c r="M1386" i="4" s="1"/>
  <c r="P1386" i="4" s="1"/>
  <c r="G462" i="4"/>
  <c r="I462" i="4" s="1"/>
  <c r="M462" i="4" s="1"/>
  <c r="P462" i="4" s="1"/>
  <c r="G1311" i="4"/>
  <c r="I1311" i="4" s="1"/>
  <c r="M1311" i="4" s="1"/>
  <c r="P1311" i="4" s="1"/>
  <c r="G26" i="4"/>
  <c r="I26" i="4" s="1"/>
  <c r="M26" i="4" s="1"/>
  <c r="P26" i="4" s="1"/>
  <c r="G568" i="4"/>
  <c r="I568" i="4" s="1"/>
  <c r="M568" i="4" s="1"/>
  <c r="P568" i="4" s="1"/>
  <c r="G1826" i="4"/>
  <c r="I1826" i="4" s="1"/>
  <c r="M1826" i="4" s="1"/>
  <c r="P1826" i="4" s="1"/>
  <c r="G1821" i="4"/>
  <c r="I1821" i="4" s="1"/>
  <c r="M1821" i="4" s="1"/>
  <c r="P1821" i="4" s="1"/>
  <c r="G14" i="4"/>
  <c r="I14" i="4" s="1"/>
  <c r="M14" i="4" s="1"/>
  <c r="P14" i="4" s="1"/>
  <c r="G732" i="4"/>
  <c r="I732" i="4" s="1"/>
  <c r="M732" i="4" s="1"/>
  <c r="P732" i="4" s="1"/>
  <c r="G366" i="4"/>
  <c r="I366" i="4" s="1"/>
  <c r="M366" i="4" s="1"/>
  <c r="P366" i="4" s="1"/>
  <c r="G176" i="4"/>
  <c r="I176" i="4" s="1"/>
  <c r="M176" i="4" s="1"/>
  <c r="P176" i="4" s="1"/>
  <c r="G1372" i="4"/>
  <c r="I1372" i="4" s="1"/>
  <c r="M1372" i="4" s="1"/>
  <c r="P1372" i="4" s="1"/>
  <c r="G1759" i="4"/>
  <c r="I1759" i="4" s="1"/>
  <c r="M1759" i="4" s="1"/>
  <c r="P1759" i="4" s="1"/>
  <c r="G1057" i="4"/>
  <c r="I1057" i="4" s="1"/>
  <c r="M1057" i="4" s="1"/>
  <c r="P1057" i="4" s="1"/>
  <c r="G1645" i="4"/>
  <c r="I1645" i="4" s="1"/>
  <c r="M1645" i="4" s="1"/>
  <c r="P1645" i="4" s="1"/>
  <c r="G1367" i="4"/>
  <c r="I1367" i="4" s="1"/>
  <c r="M1367" i="4" s="1"/>
  <c r="P1367" i="4" s="1"/>
  <c r="G1102" i="4"/>
  <c r="I1102" i="4" s="1"/>
  <c r="M1102" i="4" s="1"/>
  <c r="P1102" i="4" s="1"/>
  <c r="G150" i="4"/>
  <c r="I150" i="4" s="1"/>
  <c r="M150" i="4" s="1"/>
  <c r="P150" i="4" s="1"/>
  <c r="I3" i="4"/>
  <c r="M3" i="4" s="1"/>
  <c r="P3" i="4" s="1"/>
  <c r="C30" i="3"/>
  <c r="M4" i="4"/>
  <c r="P4" i="4" s="1"/>
  <c r="C25" i="5" l="1"/>
  <c r="C33" i="5"/>
  <c r="C4" i="5"/>
  <c r="C5" i="5"/>
  <c r="C10" i="5"/>
  <c r="C6" i="5"/>
  <c r="C11" i="5"/>
  <c r="C12" i="5"/>
  <c r="C13" i="5"/>
  <c r="C8" i="5"/>
  <c r="C7" i="5"/>
  <c r="C9" i="5"/>
  <c r="C23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<sst xmlns="http://schemas.openxmlformats.org/spreadsheetml/2006/main" count="150" uniqueCount="89">
  <si>
    <t>Initial Home Value ($)</t>
  </si>
  <si>
    <t>Investment Size ($)</t>
  </si>
  <si>
    <t>Up Share Multiplier (HPA &gt;= 0%)</t>
  </si>
  <si>
    <t>Down Share Multiplier (HPA &lt; 0%)</t>
  </si>
  <si>
    <t>Capital Partner Portfolio Size ($)</t>
  </si>
  <si>
    <t>Year</t>
  </si>
  <si>
    <t>Select HPA (annual)</t>
  </si>
  <si>
    <t>Select Exit Year</t>
  </si>
  <si>
    <t>HPA Options</t>
  </si>
  <si>
    <t>Exit Year Options</t>
  </si>
  <si>
    <t>Home Value</t>
  </si>
  <si>
    <t>Max Term (Years)</t>
  </si>
  <si>
    <t>Exit Year</t>
  </si>
  <si>
    <t>Dynamic Model</t>
  </si>
  <si>
    <t>Total HPA</t>
  </si>
  <si>
    <t>IRR Cap (%)</t>
  </si>
  <si>
    <t>IRR (Capital Partner)</t>
  </si>
  <si>
    <t>MoM (Capital Partner)</t>
  </si>
  <si>
    <t>Exit Home Value ($)</t>
  </si>
  <si>
    <t>Exit Metrics</t>
  </si>
  <si>
    <t>IRR-Capped Maximum Payout ($)</t>
  </si>
  <si>
    <t>Select HELOC Rate (flat annual, non-adjustable)</t>
  </si>
  <si>
    <t>HELOC Options</t>
  </si>
  <si>
    <t>Cash Flow (Capital Partner) - HEI</t>
  </si>
  <si>
    <t>Cash Flow (Homeowner) - HEI</t>
  </si>
  <si>
    <t>Cash Flow (Homeowner) - HELOC</t>
  </si>
  <si>
    <t>Assumptions</t>
  </si>
  <si>
    <t>Homeowner Cost of Capital - HEI</t>
  </si>
  <si>
    <t>Homeowner Cost of Capital - HELOC</t>
  </si>
  <si>
    <t>Alternative Homeowner Options</t>
  </si>
  <si>
    <t>HPA Mean</t>
  </si>
  <si>
    <t>HPA Standard Deviation</t>
  </si>
  <si>
    <t>UniqueID</t>
  </si>
  <si>
    <t>Minimum Exit Year</t>
  </si>
  <si>
    <t>Appreciated?</t>
  </si>
  <si>
    <t>Share Multiplier</t>
  </si>
  <si>
    <t>Annual HPA</t>
  </si>
  <si>
    <t>Exit Home Value</t>
  </si>
  <si>
    <t>Uncapped Payout</t>
  </si>
  <si>
    <t>Capped Payout</t>
  </si>
  <si>
    <t>Initial Investment</t>
  </si>
  <si>
    <t>Year 0 CF</t>
  </si>
  <si>
    <t>Exit Year CF</t>
  </si>
  <si>
    <t>Total Cash Flow</t>
  </si>
  <si>
    <t>Objective</t>
  </si>
  <si>
    <t>Compare to alternative financing options (HELOC)</t>
  </si>
  <si>
    <t>Simulate performance across $200 million portfolio</t>
  </si>
  <si>
    <t>Detailed in 'Assumptions' sheet</t>
  </si>
  <si>
    <t>Proposed Modification Assumptions</t>
  </si>
  <si>
    <t>No IRR Cap</t>
  </si>
  <si>
    <t>Toggle</t>
  </si>
  <si>
    <t>Proposed Modification (Removed IRR Cap)</t>
  </si>
  <si>
    <t>Subject to Base Assumptions</t>
  </si>
  <si>
    <t>Subject to Proposed IRR Cap Removal</t>
  </si>
  <si>
    <t>Start Date</t>
  </si>
  <si>
    <t>Exit Date</t>
  </si>
  <si>
    <t>Uncapped Deal IRR</t>
  </si>
  <si>
    <t>20% Payout Cap</t>
  </si>
  <si>
    <t>20% Cap Deal IRR</t>
  </si>
  <si>
    <t>Modified Exit Year CF</t>
  </si>
  <si>
    <t>Modified Share Multiplier</t>
  </si>
  <si>
    <t>Date</t>
  </si>
  <si>
    <t>Initial Home Value</t>
  </si>
  <si>
    <t>Total Portfolio HPA</t>
  </si>
  <si>
    <t>Portfolio Simulation</t>
  </si>
  <si>
    <t>Base Assumptions Exit Metrics</t>
  </si>
  <si>
    <t>Base Assumptions Portfolio Cash Flow</t>
  </si>
  <si>
    <t>Modified Assumptions Portfolio Cash Flow</t>
  </si>
  <si>
    <t>Base Assumptions Scenario</t>
  </si>
  <si>
    <t>Propose product feature/structure modifications</t>
  </si>
  <si>
    <t>Remove IRR Cap</t>
  </si>
  <si>
    <t>Term modifcations:</t>
  </si>
  <si>
    <t>Proposed Modifications</t>
  </si>
  <si>
    <t>Provided in PowerPoint</t>
  </si>
  <si>
    <t>Mean HPA</t>
  </si>
  <si>
    <t>Base Case (HPA = 3%)</t>
  </si>
  <si>
    <t>Upside Case (HPA = 7%)</t>
  </si>
  <si>
    <t>Base Assumptions</t>
  </si>
  <si>
    <t>Downside Case (HPA = -1%)</t>
  </si>
  <si>
    <t>HELOC Payment Structure</t>
  </si>
  <si>
    <t>Annual interest only until balloon payment at exit year</t>
  </si>
  <si>
    <t>Modified Assumptions Exit Metrics</t>
  </si>
  <si>
    <t>Decrease Up Share and Down Share to 1.65% and 1.35% respectively</t>
  </si>
  <si>
    <t>Homeowner and Capital Partner Analysis</t>
  </si>
  <si>
    <t>Offer revised deal terms for select homeowners meeting specific criteria</t>
  </si>
  <si>
    <t>Assess Company X's Home Equity Investment (HEI) product for both homeowners and capital partners</t>
  </si>
  <si>
    <t>CompanyX Share of Home Value</t>
  </si>
  <si>
    <t>Uncapped CompanyX Payout ($)</t>
  </si>
  <si>
    <t>Final CompanyX Payout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</si>
</sst>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.0_);_(* \(#,##0.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43" fontId="0" fillId="0" borderId="0" xfId="1" applyFont="1"/>
    <xf numFmtId="9" fontId="0" fillId="0" borderId="0" xfId="2" applyFont="1"/>
    <xf numFmtId="0" fontId="2" fillId="0" borderId="0" xfId="0" applyFont="1"/>
    <xf numFmtId="0" fontId="0" fillId="0" borderId="0" xfId="2" applyNumberFormat="1" applyFont="1"/>
    <xf numFmtId="43" fontId="0" fillId="0" borderId="0" xfId="0" applyNumberFormat="1"/>
    <xf numFmtId="2" fontId="0" fillId="0" borderId="0" xfId="0" applyNumberFormat="1"/>
    <xf numFmtId="164" fontId="0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0" fillId="0" borderId="0" xfId="1" applyNumberFormat="1" applyFont="1"/>
    <xf numFmtId="0" fontId="0" fillId="2" borderId="0" xfId="0" applyFill="1"/>
    <xf numFmtId="43" fontId="0" fillId="2" borderId="0" xfId="1" applyFont="1" applyFill="1"/>
    <xf numFmtId="164" fontId="0" fillId="2" borderId="0" xfId="2" applyNumberFormat="1" applyFont="1" applyFill="1"/>
    <xf numFmtId="165" fontId="0" fillId="0" borderId="0" xfId="1" applyNumberFormat="1" applyFont="1"/>
    <xf numFmtId="44" fontId="0" fillId="0" borderId="0" xfId="3" applyFont="1"/>
    <xf numFmtId="2" fontId="2" fillId="0" borderId="0" xfId="2" applyNumberFormat="1" applyFont="1"/>
    <xf numFmtId="164" fontId="2" fillId="0" borderId="0" xfId="2" applyNumberFormat="1" applyFont="1"/>
    <xf numFmtId="9" fontId="0" fillId="0" borderId="0" xfId="0" applyNumberFormat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FE16-DF7D-4CEA-9FD6-479D7CB2DCD8}">
  <dimension ref="A1:A17"/>
  <sheetViews>
    <sheetView workbookViewId="0">
      <selection activeCell="J14" sqref="J14"/>
    </sheetView>
  </sheetViews>
  <sheetFormatPr baseColWidth="10" defaultColWidth="8.83203125" defaultRowHeight="15" x14ac:dyDescent="0.2"/>
  <sheetData>
    <row r="1" spans="1:1" x14ac:dyDescent="0.2">
      <c r="A1" s="3" t="s">
        <v>44</v>
      </c>
    </row>
    <row r="2" spans="1:1" x14ac:dyDescent="0.2">
      <c r="A2" t="s">
        <v>85</v>
      </c>
    </row>
    <row r="3" spans="1:1" x14ac:dyDescent="0.2">
      <c r="A3" t="s">
        <v>45</v>
      </c>
    </row>
    <row r="4" spans="1:1" x14ac:dyDescent="0.2">
      <c r="A4" t="s">
        <v>46</v>
      </c>
    </row>
    <row r="5" spans="1:1" x14ac:dyDescent="0.2">
      <c r="A5" t="s">
        <v>69</v>
      </c>
    </row>
    <row r="7" spans="1:1" x14ac:dyDescent="0.2">
      <c r="A7" s="3" t="s">
        <v>26</v>
      </c>
    </row>
    <row r="8" spans="1:1" x14ac:dyDescent="0.2">
      <c r="A8" t="s">
        <v>47</v>
      </c>
    </row>
    <row r="10" spans="1:1" x14ac:dyDescent="0.2">
      <c r="A10" s="3" t="s">
        <v>83</v>
      </c>
    </row>
    <row r="11" spans="1:1" x14ac:dyDescent="0.2">
      <c r="A11" t="s">
        <v>73</v>
      </c>
    </row>
    <row r="13" spans="1:1" x14ac:dyDescent="0.2">
      <c r="A13" s="3" t="s">
        <v>72</v>
      </c>
    </row>
    <row r="14" spans="1:1" x14ac:dyDescent="0.2">
      <c r="A14" t="s">
        <v>84</v>
      </c>
    </row>
    <row r="15" spans="1:1" x14ac:dyDescent="0.2">
      <c r="A15" t="s">
        <v>71</v>
      </c>
    </row>
    <row r="16" spans="1:1" x14ac:dyDescent="0.2">
      <c r="A16" t="s">
        <v>70</v>
      </c>
    </row>
    <row r="17" spans="1:1" x14ac:dyDescent="0.2">
      <c r="A1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E19C-7F60-492B-AD74-2A6A05B11326}">
  <dimension ref="B2:L39"/>
  <sheetViews>
    <sheetView zoomScale="80" zoomScaleNormal="80" workbookViewId="0">
      <selection activeCell="D5" sqref="D5"/>
    </sheetView>
  </sheetViews>
  <sheetFormatPr baseColWidth="10" defaultColWidth="8.83203125" defaultRowHeight="15" x14ac:dyDescent="0.2"/>
  <cols>
    <col min="2" max="2" width="31.33203125" bestFit="1" customWidth="1"/>
    <col min="3" max="3" width="39.83203125" bestFit="1" customWidth="1"/>
    <col min="4" max="4" width="44" bestFit="1" customWidth="1"/>
    <col min="7" max="7" width="8.6640625" style="11"/>
    <col min="8" max="8" width="13.5" bestFit="1" customWidth="1"/>
    <col min="12" max="12" width="14.5" bestFit="1" customWidth="1"/>
  </cols>
  <sheetData>
    <row r="2" spans="2:12" x14ac:dyDescent="0.2">
      <c r="H2" t="s">
        <v>22</v>
      </c>
      <c r="J2" t="s">
        <v>8</v>
      </c>
      <c r="L2" t="s">
        <v>9</v>
      </c>
    </row>
    <row r="3" spans="2:12" x14ac:dyDescent="0.2">
      <c r="H3" s="7">
        <v>0.11</v>
      </c>
      <c r="J3" s="2">
        <v>0.1</v>
      </c>
      <c r="L3">
        <v>1</v>
      </c>
    </row>
    <row r="4" spans="2:12" x14ac:dyDescent="0.2">
      <c r="B4" s="3" t="s">
        <v>77</v>
      </c>
      <c r="H4" s="7">
        <v>0.105</v>
      </c>
      <c r="J4" s="2">
        <v>0.09</v>
      </c>
      <c r="L4">
        <v>2</v>
      </c>
    </row>
    <row r="5" spans="2:12" x14ac:dyDescent="0.2">
      <c r="C5" t="s">
        <v>0</v>
      </c>
      <c r="D5" s="1">
        <v>1000000</v>
      </c>
      <c r="H5" s="7">
        <v>0.1</v>
      </c>
      <c r="J5" s="2">
        <v>0.08</v>
      </c>
      <c r="L5">
        <v>3</v>
      </c>
    </row>
    <row r="6" spans="2:12" x14ac:dyDescent="0.2">
      <c r="H6" s="7">
        <v>9.5000000000000001E-2</v>
      </c>
      <c r="J6" s="2">
        <v>7.0000000000000007E-2</v>
      </c>
      <c r="L6">
        <v>4</v>
      </c>
    </row>
    <row r="7" spans="2:12" x14ac:dyDescent="0.2">
      <c r="C7" t="s">
        <v>1</v>
      </c>
      <c r="D7" s="1">
        <v>100000</v>
      </c>
      <c r="H7" s="7">
        <v>0.09</v>
      </c>
      <c r="J7" s="2">
        <v>0.06</v>
      </c>
      <c r="L7">
        <v>5</v>
      </c>
    </row>
    <row r="8" spans="2:12" x14ac:dyDescent="0.2">
      <c r="H8" s="7">
        <v>8.5000000000000006E-2</v>
      </c>
      <c r="J8" s="2">
        <v>0.05</v>
      </c>
      <c r="L8">
        <v>6</v>
      </c>
    </row>
    <row r="9" spans="2:12" x14ac:dyDescent="0.2">
      <c r="C9" t="s">
        <v>15</v>
      </c>
      <c r="D9" s="2">
        <v>0.2</v>
      </c>
      <c r="H9" s="7">
        <v>0.08</v>
      </c>
      <c r="J9" s="2">
        <v>3.9999999999999897E-2</v>
      </c>
      <c r="L9">
        <v>7</v>
      </c>
    </row>
    <row r="10" spans="2:12" x14ac:dyDescent="0.2">
      <c r="H10" s="7">
        <v>7.4999999999999997E-2</v>
      </c>
      <c r="J10" s="2">
        <v>2.9999999999999898E-2</v>
      </c>
      <c r="L10">
        <v>8</v>
      </c>
    </row>
    <row r="11" spans="2:12" x14ac:dyDescent="0.2">
      <c r="C11" t="s">
        <v>2</v>
      </c>
      <c r="D11" s="4">
        <v>1.7</v>
      </c>
      <c r="H11" s="7">
        <v>7.0000000000000007E-2</v>
      </c>
      <c r="J11" s="2">
        <v>1.99999999999999E-2</v>
      </c>
      <c r="L11">
        <v>9</v>
      </c>
    </row>
    <row r="12" spans="2:12" x14ac:dyDescent="0.2">
      <c r="J12" s="2">
        <v>9.99999999999991E-3</v>
      </c>
      <c r="L12">
        <v>10</v>
      </c>
    </row>
    <row r="13" spans="2:12" x14ac:dyDescent="0.2">
      <c r="C13" t="s">
        <v>3</v>
      </c>
      <c r="D13" s="4">
        <v>1.4</v>
      </c>
      <c r="J13" s="2">
        <v>0</v>
      </c>
    </row>
    <row r="14" spans="2:12" x14ac:dyDescent="0.2">
      <c r="J14" s="2">
        <v>-0.01</v>
      </c>
    </row>
    <row r="15" spans="2:12" x14ac:dyDescent="0.2">
      <c r="C15" t="s">
        <v>4</v>
      </c>
      <c r="D15" s="1">
        <v>200000000</v>
      </c>
      <c r="J15" s="2">
        <v>-0.02</v>
      </c>
    </row>
    <row r="16" spans="2:12" x14ac:dyDescent="0.2">
      <c r="J16" s="2">
        <v>-0.03</v>
      </c>
    </row>
    <row r="17" spans="2:10" x14ac:dyDescent="0.2">
      <c r="C17" t="s">
        <v>6</v>
      </c>
      <c r="D17" s="7">
        <v>2.9999999999999898E-2</v>
      </c>
      <c r="E17" s="3" t="s">
        <v>50</v>
      </c>
      <c r="J17" s="2">
        <v>-0.04</v>
      </c>
    </row>
    <row r="18" spans="2:10" x14ac:dyDescent="0.2">
      <c r="J18" s="2">
        <v>-0.05</v>
      </c>
    </row>
    <row r="19" spans="2:10" x14ac:dyDescent="0.2">
      <c r="C19" t="s">
        <v>7</v>
      </c>
      <c r="D19">
        <v>10</v>
      </c>
      <c r="E19" s="3" t="s">
        <v>50</v>
      </c>
      <c r="J19" s="2">
        <v>-0.06</v>
      </c>
    </row>
    <row r="20" spans="2:10" x14ac:dyDescent="0.2">
      <c r="J20" s="2">
        <v>-7.0000000000000007E-2</v>
      </c>
    </row>
    <row r="21" spans="2:10" x14ac:dyDescent="0.2">
      <c r="C21" t="s">
        <v>11</v>
      </c>
      <c r="D21">
        <v>10</v>
      </c>
      <c r="J21" s="2">
        <v>-0.08</v>
      </c>
    </row>
    <row r="22" spans="2:10" x14ac:dyDescent="0.2">
      <c r="J22" s="2">
        <v>-0.09</v>
      </c>
    </row>
    <row r="23" spans="2:10" x14ac:dyDescent="0.2">
      <c r="C23" t="s">
        <v>21</v>
      </c>
      <c r="D23" s="7">
        <v>0.09</v>
      </c>
      <c r="E23" s="3" t="s">
        <v>50</v>
      </c>
      <c r="J23" s="2">
        <v>-0.1</v>
      </c>
    </row>
    <row r="25" spans="2:10" x14ac:dyDescent="0.2">
      <c r="C25" t="s">
        <v>79</v>
      </c>
      <c r="D25" t="s">
        <v>80</v>
      </c>
    </row>
    <row r="27" spans="2:10" x14ac:dyDescent="0.2">
      <c r="B27" s="3" t="s">
        <v>64</v>
      </c>
      <c r="C27" s="11"/>
      <c r="D27" s="11"/>
    </row>
    <row r="28" spans="2:10" x14ac:dyDescent="0.2">
      <c r="C28" t="s">
        <v>30</v>
      </c>
      <c r="D28" s="7">
        <v>2.9999999999999898E-2</v>
      </c>
      <c r="E28" s="3" t="s">
        <v>50</v>
      </c>
    </row>
    <row r="30" spans="2:10" x14ac:dyDescent="0.2">
      <c r="C30" t="s">
        <v>31</v>
      </c>
      <c r="D30" s="7">
        <v>5.3999999999999999E-2</v>
      </c>
    </row>
    <row r="32" spans="2:10" x14ac:dyDescent="0.2">
      <c r="C32" t="s">
        <v>33</v>
      </c>
      <c r="D32">
        <v>1</v>
      </c>
      <c r="E32" s="3" t="s">
        <v>50</v>
      </c>
    </row>
    <row r="34" spans="2:4" x14ac:dyDescent="0.2">
      <c r="B34" s="3" t="s">
        <v>48</v>
      </c>
      <c r="C34" s="11"/>
      <c r="D34" s="11"/>
    </row>
    <row r="35" spans="2:4" x14ac:dyDescent="0.2">
      <c r="C35" t="s">
        <v>49</v>
      </c>
    </row>
    <row r="37" spans="2:4" x14ac:dyDescent="0.2">
      <c r="C37" t="s">
        <v>2</v>
      </c>
      <c r="D37">
        <v>1.65</v>
      </c>
    </row>
    <row r="39" spans="2:4" x14ac:dyDescent="0.2">
      <c r="C39" t="s">
        <v>3</v>
      </c>
      <c r="D39">
        <v>1.35</v>
      </c>
    </row>
  </sheetData>
  <dataValidations count="3">
    <dataValidation type="list" allowBlank="1" showInputMessage="1" showErrorMessage="1" sqref="D17 D28" xr:uid="{E0B8AF2C-90C0-479F-A0CD-77270179E35D}">
      <formula1>$J$3:$J$23</formula1>
    </dataValidation>
    <dataValidation type="list" allowBlank="1" showInputMessage="1" showErrorMessage="1" sqref="D19 D32" xr:uid="{9150699F-C27B-4C35-A831-8A05D1E09BA0}">
      <formula1>$L$3:$L$12</formula1>
    </dataValidation>
    <dataValidation type="list" allowBlank="1" showInputMessage="1" showErrorMessage="1" sqref="D23" xr:uid="{974E22AB-AD8B-4F76-81D0-11279631CC1D}">
      <formula1>$H$3:$H$11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4D12-1050-4102-BC2F-8211EB44272E}">
  <dimension ref="A1:I54"/>
  <sheetViews>
    <sheetView topLeftCell="A12" zoomScale="90" zoomScaleNormal="90" workbookViewId="0">
      <selection activeCell="E28" sqref="E28"/>
    </sheetView>
  </sheetViews>
  <sheetFormatPr baseColWidth="10" defaultColWidth="8.83203125" defaultRowHeight="15" x14ac:dyDescent="0.2"/>
  <cols>
    <col min="1" max="1" width="36.6640625" bestFit="1" customWidth="1"/>
    <col min="2" max="2" width="30.5" bestFit="1" customWidth="1"/>
    <col min="3" max="3" width="12.6640625" bestFit="1" customWidth="1"/>
    <col min="4" max="4" width="27.33203125" bestFit="1" customWidth="1"/>
    <col min="5" max="5" width="24.83203125" bestFit="1" customWidth="1"/>
    <col min="6" max="6" width="28" bestFit="1" customWidth="1"/>
    <col min="7" max="7" width="9" style="11" customWidth="1"/>
    <col min="8" max="8" width="30.6640625" bestFit="1" customWidth="1"/>
    <col min="9" max="9" width="25.5" bestFit="1" customWidth="1"/>
  </cols>
  <sheetData>
    <row r="1" spans="1:9" x14ac:dyDescent="0.2">
      <c r="A1" s="3" t="s">
        <v>13</v>
      </c>
      <c r="D1" t="s">
        <v>52</v>
      </c>
      <c r="H1" s="3" t="s">
        <v>53</v>
      </c>
    </row>
    <row r="2" spans="1:9" x14ac:dyDescent="0.2">
      <c r="A2" t="s">
        <v>61</v>
      </c>
      <c r="B2" t="s">
        <v>5</v>
      </c>
      <c r="C2" t="s">
        <v>10</v>
      </c>
      <c r="D2" t="s">
        <v>23</v>
      </c>
      <c r="E2" t="s">
        <v>24</v>
      </c>
      <c r="F2" t="s">
        <v>25</v>
      </c>
      <c r="H2" t="s">
        <v>23</v>
      </c>
      <c r="I2" t="s">
        <v>24</v>
      </c>
    </row>
    <row r="3" spans="1:9" x14ac:dyDescent="0.2">
      <c r="A3" s="8">
        <v>45931</v>
      </c>
      <c r="B3">
        <v>0</v>
      </c>
      <c r="C3" s="1">
        <f>InitialHomeValue</f>
        <v>1000000</v>
      </c>
      <c r="D3" s="1" cm="1">
        <f t="array" ref="D3">IF(B3=SelectedExitYear, FinalCompanyXPayout, IF(B3=0,-InvestmentAmount,0))</f>
        <v>-100000</v>
      </c>
      <c r="E3" s="1" cm="1">
        <f t="array" ref="E3">IF(B3=SelectedExitYear, -FinalCompanyXPayout, IF(B3=0, InvestmentAmount,0))</f>
        <v>100000</v>
      </c>
      <c r="F3" s="1">
        <f t="shared" ref="F3:F13" si="0">IF(B3=0, InvestmentAmount, IF(B3&lt;SelectedExitYear, -InvestmentAmount*SelectedHeloc, IF(B3=SelectedExitYear,-InvestmentAmount*SelectedHeloc - InvestmentAmount,0)))</f>
        <v>100000</v>
      </c>
      <c r="G3" s="12"/>
      <c r="H3" s="1" cm="1">
        <f t="array" ref="H3">IF(B3=SelectedExitYear, ModifiedCompanyXPayout, IF(B3=0,-InvestmentAmount,0))</f>
        <v>-100000</v>
      </c>
      <c r="I3" s="1" cm="1">
        <f t="array" ref="I3">IF(B3=SelectedExitYear, -ModifiedCompanyXPayout, IF(B3=0,InvestmentAmount,0))</f>
        <v>100000</v>
      </c>
    </row>
    <row r="4" spans="1:9" x14ac:dyDescent="0.2">
      <c r="A4" s="8">
        <v>46296</v>
      </c>
      <c r="B4">
        <v>1</v>
      </c>
      <c r="C4" s="1">
        <f t="shared" ref="C4:C13" si="1">C3*(1+SelectedHPA)</f>
        <v>1029999.9999999998</v>
      </c>
      <c r="D4" s="1" cm="1">
        <f t="array" ref="D4">IF(B4=SelectedExitYear, FinalCompanyXPayout, IF(B4=0,-InvestmentAmount,0))</f>
        <v>0</v>
      </c>
      <c r="E4" s="1" cm="1">
        <f t="array" ref="E4">IF(B4=SelectedExitYear, -FinalCompanyXPayout, IF(B4=0, InvestmentAmount,0))</f>
        <v>0</v>
      </c>
      <c r="F4" s="1">
        <f t="shared" si="0"/>
        <v>-9000</v>
      </c>
      <c r="G4" s="12"/>
      <c r="H4" s="1" cm="1">
        <f t="array" ref="H4">IF(B4=SelectedExitYear, ModifiedCompanyXPayout, IF(B4=0,-InvestmentAmount,0))</f>
        <v>0</v>
      </c>
      <c r="I4" s="1" cm="1">
        <f t="array" ref="I4">IF(B4=SelectedExitYear, -ModifiedCompanyXPayout, IF(B4=0,InvestmentAmount,0))</f>
        <v>0</v>
      </c>
    </row>
    <row r="5" spans="1:9" x14ac:dyDescent="0.2">
      <c r="A5" s="8">
        <v>46661</v>
      </c>
      <c r="B5">
        <v>2</v>
      </c>
      <c r="C5" s="1">
        <f t="shared" si="1"/>
        <v>1060899.9999999995</v>
      </c>
      <c r="D5" s="1" cm="1">
        <f t="array" ref="D5">IF(B5=SelectedExitYear, FinalCompanyXPayout, IF(B5=0,-InvestmentAmount,0))</f>
        <v>0</v>
      </c>
      <c r="E5" s="1" cm="1">
        <f t="array" ref="E5">IF(B5=SelectedExitYear, -FinalCompanyXPayout, IF(B5=0, InvestmentAmount,0))</f>
        <v>0</v>
      </c>
      <c r="F5" s="1">
        <f t="shared" si="0"/>
        <v>-9000</v>
      </c>
      <c r="G5" s="12"/>
      <c r="H5" s="1" cm="1">
        <f t="array" ref="H5">IF(B5=SelectedExitYear, ModifiedCompanyXPayout, IF(B5=0,-InvestmentAmount,0))</f>
        <v>0</v>
      </c>
      <c r="I5" s="1" cm="1">
        <f t="array" ref="I5">IF(B5=SelectedExitYear, -ModifiedCompanyXPayout, IF(B5=0,InvestmentAmount,0))</f>
        <v>0</v>
      </c>
    </row>
    <row r="6" spans="1:9" x14ac:dyDescent="0.2">
      <c r="A6" s="8">
        <v>47027</v>
      </c>
      <c r="B6">
        <v>3</v>
      </c>
      <c r="C6" s="1">
        <f t="shared" si="1"/>
        <v>1092726.9999999993</v>
      </c>
      <c r="D6" s="1" cm="1">
        <f t="array" ref="D6">IF(B6=SelectedExitYear, FinalCompanyXPayout, IF(B6=0,-InvestmentAmount,0))</f>
        <v>0</v>
      </c>
      <c r="E6" s="1" cm="1">
        <f t="array" ref="E6">IF(B6=SelectedExitYear, -FinalCompanyXPayout, IF(B6=0, InvestmentAmount,0))</f>
        <v>0</v>
      </c>
      <c r="F6" s="1">
        <f t="shared" si="0"/>
        <v>-9000</v>
      </c>
      <c r="G6" s="12"/>
      <c r="H6" s="1" cm="1">
        <f t="array" ref="H6">IF(B6=SelectedExitYear, ModifiedCompanyXPayout, IF(B6=0,-InvestmentAmount,0))</f>
        <v>0</v>
      </c>
      <c r="I6" s="1" cm="1">
        <f t="array" ref="I6">IF(B6=SelectedExitYear, -ModifiedCompanyXPayout, IF(B6=0,InvestmentAmount,0))</f>
        <v>0</v>
      </c>
    </row>
    <row r="7" spans="1:9" x14ac:dyDescent="0.2">
      <c r="A7" s="8">
        <v>47392</v>
      </c>
      <c r="B7">
        <v>4</v>
      </c>
      <c r="C7" s="1">
        <f t="shared" si="1"/>
        <v>1125508.8099999991</v>
      </c>
      <c r="D7" s="1" cm="1">
        <f t="array" ref="D7">IF(B7=SelectedExitYear, FinalCompanyXPayout, IF(B7=0,-InvestmentAmount,0))</f>
        <v>0</v>
      </c>
      <c r="E7" s="1" cm="1">
        <f t="array" ref="E7">IF(B7=SelectedExitYear, -FinalCompanyXPayout, IF(B7=0, InvestmentAmount,0))</f>
        <v>0</v>
      </c>
      <c r="F7" s="1">
        <f t="shared" si="0"/>
        <v>-9000</v>
      </c>
      <c r="G7" s="12"/>
      <c r="H7" s="1" cm="1">
        <f t="array" ref="H7">IF(B7=SelectedExitYear, ModifiedCompanyXPayout, IF(B7=0,-InvestmentAmount,0))</f>
        <v>0</v>
      </c>
      <c r="I7" s="1" cm="1">
        <f t="array" ref="I7">IF(B7=SelectedExitYear, -ModifiedCompanyXPayout, IF(B7=0,InvestmentAmount,0))</f>
        <v>0</v>
      </c>
    </row>
    <row r="8" spans="1:9" x14ac:dyDescent="0.2">
      <c r="A8" s="8">
        <v>47757</v>
      </c>
      <c r="B8">
        <v>5</v>
      </c>
      <c r="C8" s="1">
        <f t="shared" si="1"/>
        <v>1159274.0742999988</v>
      </c>
      <c r="D8" s="1" cm="1">
        <f t="array" ref="D8">IF(B8=SelectedExitYear, FinalCompanyXPayout, IF(B8=0,-InvestmentAmount,0))</f>
        <v>0</v>
      </c>
      <c r="E8" s="1" cm="1">
        <f t="array" ref="E8">IF(B8=SelectedExitYear, -FinalCompanyXPayout, IF(B8=0, InvestmentAmount,0))</f>
        <v>0</v>
      </c>
      <c r="F8" s="1">
        <f t="shared" si="0"/>
        <v>-9000</v>
      </c>
      <c r="G8" s="12"/>
      <c r="H8" s="1" cm="1">
        <f t="array" ref="H8">IF(B8=SelectedExitYear, ModifiedCompanyXPayout, IF(B8=0,-InvestmentAmount,0))</f>
        <v>0</v>
      </c>
      <c r="I8" s="1" cm="1">
        <f t="array" ref="I8">IF(B8=SelectedExitYear, -ModifiedCompanyXPayout, IF(B8=0,InvestmentAmount,0))</f>
        <v>0</v>
      </c>
    </row>
    <row r="9" spans="1:9" x14ac:dyDescent="0.2">
      <c r="A9" s="8">
        <v>48122</v>
      </c>
      <c r="B9">
        <v>6</v>
      </c>
      <c r="C9" s="1">
        <f t="shared" si="1"/>
        <v>1194052.2965289985</v>
      </c>
      <c r="D9" s="1" cm="1">
        <f t="array" ref="D9">IF(B9=SelectedExitYear, FinalCompanyXPayout, IF(B9=0,-InvestmentAmount,0))</f>
        <v>0</v>
      </c>
      <c r="E9" s="1" cm="1">
        <f t="array" ref="E9">IF(B9=SelectedExitYear, -FinalCompanyXPayout, IF(B9=0, InvestmentAmount,0))</f>
        <v>0</v>
      </c>
      <c r="F9" s="1">
        <f t="shared" si="0"/>
        <v>-9000</v>
      </c>
      <c r="G9" s="12"/>
      <c r="H9" s="1" cm="1">
        <f t="array" ref="H9">IF(B9=SelectedExitYear, ModifiedCompanyXPayout, IF(B9=0,-InvestmentAmount,0))</f>
        <v>0</v>
      </c>
      <c r="I9" s="1" cm="1">
        <f t="array" ref="I9">IF(B9=SelectedExitYear, -ModifiedCompanyXPayout, IF(B9=0,InvestmentAmount,0))</f>
        <v>0</v>
      </c>
    </row>
    <row r="10" spans="1:9" x14ac:dyDescent="0.2">
      <c r="A10" s="8">
        <v>48488</v>
      </c>
      <c r="B10">
        <v>7</v>
      </c>
      <c r="C10" s="1">
        <f t="shared" si="1"/>
        <v>1229873.8654248682</v>
      </c>
      <c r="D10" s="1" cm="1">
        <f t="array" ref="D10">IF(B10=SelectedExitYear, FinalCompanyXPayout, IF(B10=0,-InvestmentAmount,0))</f>
        <v>0</v>
      </c>
      <c r="E10" s="1" cm="1">
        <f t="array" ref="E10">IF(B10=SelectedExitYear, -FinalCompanyXPayout, IF(B10=0, InvestmentAmount,0))</f>
        <v>0</v>
      </c>
      <c r="F10" s="1">
        <f t="shared" si="0"/>
        <v>-9000</v>
      </c>
      <c r="G10" s="12"/>
      <c r="H10" s="1" cm="1">
        <f t="array" ref="H10">IF(B10=SelectedExitYear, ModifiedCompanyXPayout, IF(B10=0,-InvestmentAmount,0))</f>
        <v>0</v>
      </c>
      <c r="I10" s="1" cm="1">
        <f t="array" ref="I10">IF(B10=SelectedExitYear, -ModifiedCompanyXPayout, IF(B10=0,InvestmentAmount,0))</f>
        <v>0</v>
      </c>
    </row>
    <row r="11" spans="1:9" x14ac:dyDescent="0.2">
      <c r="A11" s="8">
        <v>48853</v>
      </c>
      <c r="B11">
        <v>8</v>
      </c>
      <c r="C11" s="1">
        <f t="shared" si="1"/>
        <v>1266770.0813876139</v>
      </c>
      <c r="D11" s="1" cm="1">
        <f t="array" ref="D11">IF(B11=SelectedExitYear, FinalCompanyXPayout, IF(B11=0,-InvestmentAmount,0))</f>
        <v>0</v>
      </c>
      <c r="E11" s="1" cm="1">
        <f t="array" ref="E11">IF(B11=SelectedExitYear, -FinalCompanyXPayout, IF(B11=0, InvestmentAmount,0))</f>
        <v>0</v>
      </c>
      <c r="F11" s="1">
        <f t="shared" si="0"/>
        <v>-9000</v>
      </c>
      <c r="G11" s="12"/>
      <c r="H11" s="1" cm="1">
        <f t="array" ref="H11">IF(B11=SelectedExitYear, ModifiedCompanyXPayout, IF(B11=0,-InvestmentAmount,0))</f>
        <v>0</v>
      </c>
      <c r="I11" s="1" cm="1">
        <f t="array" ref="I11">IF(B11=SelectedExitYear, -ModifiedCompanyXPayout, IF(B11=0,InvestmentAmount,0))</f>
        <v>0</v>
      </c>
    </row>
    <row r="12" spans="1:9" x14ac:dyDescent="0.2">
      <c r="A12" s="8">
        <v>49218</v>
      </c>
      <c r="B12">
        <v>9</v>
      </c>
      <c r="C12" s="1">
        <f t="shared" si="1"/>
        <v>1304773.1838292421</v>
      </c>
      <c r="D12" s="1" cm="1">
        <f t="array" ref="D12">IF(B12=SelectedExitYear, FinalCompanyXPayout, IF(B12=0,-InvestmentAmount,0))</f>
        <v>0</v>
      </c>
      <c r="E12" s="1" cm="1">
        <f t="array" ref="E12">IF(B12=SelectedExitYear, -FinalCompanyXPayout, IF(B12=0, InvestmentAmount,0))</f>
        <v>0</v>
      </c>
      <c r="F12" s="1">
        <f t="shared" si="0"/>
        <v>-9000</v>
      </c>
      <c r="G12" s="12"/>
      <c r="H12" s="1" cm="1">
        <f t="array" ref="H12">IF(B12=SelectedExitYear, ModifiedCompanyXPayout, IF(B12=0,-InvestmentAmount,0))</f>
        <v>0</v>
      </c>
      <c r="I12" s="1" cm="1">
        <f t="array" ref="I12">IF(B12=SelectedExitYear, -ModifiedCompanyXPayout, IF(B12=0,InvestmentAmount,0))</f>
        <v>0</v>
      </c>
    </row>
    <row r="13" spans="1:9" x14ac:dyDescent="0.2">
      <c r="A13" s="8">
        <v>49583</v>
      </c>
      <c r="B13">
        <v>10</v>
      </c>
      <c r="C13" s="1">
        <f t="shared" si="1"/>
        <v>1343916.3793441192</v>
      </c>
      <c r="D13" s="1" cm="1">
        <f t="array" ref="D13">IF(B13=SelectedExitYear, FinalCompanyXPayout, IF(B13=0,-InvestmentAmount,0))</f>
        <v>228465.78448850027</v>
      </c>
      <c r="E13" s="1" cm="1">
        <f t="array" ref="E13">IF(B13=SelectedExitYear, -FinalCompanyXPayout, IF(B13=0, InvestmentAmount,0))</f>
        <v>-228465.78448850027</v>
      </c>
      <c r="F13" s="1">
        <f t="shared" si="0"/>
        <v>-109000</v>
      </c>
      <c r="G13" s="12"/>
      <c r="H13" s="1" cm="1">
        <f t="array" ref="H13">IF(B13=SelectedExitYear, ModifiedCompanyXPayout, IF(B13=0,-InvestmentAmount,0))</f>
        <v>221746.20259177967</v>
      </c>
      <c r="I13" s="1" cm="1">
        <f t="array" ref="I13">IF(B13=SelectedExitYear, -ModifiedCompanyXPayout, IF(B13=0,InvestmentAmount,0))</f>
        <v>-221746.20259177967</v>
      </c>
    </row>
    <row r="15" spans="1:9" x14ac:dyDescent="0.2">
      <c r="A15" s="3" t="s">
        <v>19</v>
      </c>
    </row>
    <row r="16" spans="1:9" x14ac:dyDescent="0.2">
      <c r="B16" t="s">
        <v>12</v>
      </c>
      <c r="C16">
        <f>SelectedExitYear</f>
        <v>10</v>
      </c>
    </row>
    <row r="18" spans="2:3" x14ac:dyDescent="0.2">
      <c r="B18" t="s">
        <v>18</v>
      </c>
      <c r="C18" s="1" cm="1">
        <f t="array" ref="C18">INDEX(C3:C13,SelectedExitYear+1)</f>
        <v>1343916.3793441192</v>
      </c>
    </row>
    <row r="20" spans="2:3" x14ac:dyDescent="0.2">
      <c r="B20" t="s">
        <v>14</v>
      </c>
      <c r="C20" s="7">
        <f>(ExitHomeValue/InitialHomeValue)-1</f>
        <v>0.34391637934411912</v>
      </c>
    </row>
    <row r="22" spans="2:3" x14ac:dyDescent="0.2">
      <c r="B22" t="s">
        <v>86</v>
      </c>
      <c r="C22" s="7">
        <f>IF(SelectedHPA &gt;= 0, UpMultiplier, DownMultiplier)* (InvestmentAmount/InitialHomeValue)</f>
        <v>0.17</v>
      </c>
    </row>
    <row r="24" spans="2:3" x14ac:dyDescent="0.2">
      <c r="B24" t="s">
        <v>87</v>
      </c>
      <c r="C24" s="5">
        <f>C18*C22</f>
        <v>228465.78448850027</v>
      </c>
    </row>
    <row r="25" spans="2:3" x14ac:dyDescent="0.2">
      <c r="C25" s="5"/>
    </row>
    <row r="26" spans="2:3" x14ac:dyDescent="0.2">
      <c r="B26" t="s">
        <v>20</v>
      </c>
      <c r="C26" s="5">
        <f>InvestmentAmount*(1+IRRCap)^SelectedExitYear</f>
        <v>619173.64223999996</v>
      </c>
    </row>
    <row r="27" spans="2:3" x14ac:dyDescent="0.2">
      <c r="C27" s="5"/>
    </row>
    <row r="28" spans="2:3" x14ac:dyDescent="0.2">
      <c r="B28" t="s">
        <v>88</v>
      </c>
      <c r="C28" s="5">
        <f>MIN(CompanyXPayout,IRRCappedPayout)</f>
        <v>228465.78448850027</v>
      </c>
    </row>
    <row r="30" spans="2:3" x14ac:dyDescent="0.2">
      <c r="B30" t="s">
        <v>16</v>
      </c>
      <c r="C30" s="9">
        <f>MIN(XIRR(D3:D13,A3:A13), IRRCap)</f>
        <v>8.6081627011299136E-2</v>
      </c>
    </row>
    <row r="32" spans="2:3" x14ac:dyDescent="0.2">
      <c r="B32" t="s">
        <v>17</v>
      </c>
      <c r="C32" s="6" cm="1">
        <f t="array" ref="C32">FinalCompanyXPayout/InvestmentAmount</f>
        <v>2.2846578448850026</v>
      </c>
    </row>
    <row r="34" spans="1:3" x14ac:dyDescent="0.2">
      <c r="B34" t="s">
        <v>27</v>
      </c>
      <c r="C34" s="9">
        <f>XIRR(E3:E13,A3:A13)</f>
        <v>8.6081627011299136E-2</v>
      </c>
    </row>
    <row r="35" spans="1:3" x14ac:dyDescent="0.2">
      <c r="C35" s="18"/>
    </row>
    <row r="36" spans="1:3" x14ac:dyDescent="0.2">
      <c r="A36" s="3" t="s">
        <v>29</v>
      </c>
      <c r="B36" s="11"/>
      <c r="C36" s="11"/>
    </row>
    <row r="37" spans="1:3" x14ac:dyDescent="0.2">
      <c r="B37" t="s">
        <v>28</v>
      </c>
      <c r="C37" s="9">
        <f>XIRR(F3:F13,A3:A13)</f>
        <v>8.9947131276130701E-2</v>
      </c>
    </row>
    <row r="38" spans="1:3" x14ac:dyDescent="0.2">
      <c r="C38" s="9"/>
    </row>
    <row r="39" spans="1:3" x14ac:dyDescent="0.2">
      <c r="A39" s="3" t="s">
        <v>51</v>
      </c>
      <c r="B39" s="11"/>
      <c r="C39" s="11"/>
    </row>
    <row r="40" spans="1:3" x14ac:dyDescent="0.2">
      <c r="B40" t="s">
        <v>12</v>
      </c>
      <c r="C40">
        <f>SelectedExitYear</f>
        <v>10</v>
      </c>
    </row>
    <row r="42" spans="1:3" x14ac:dyDescent="0.2">
      <c r="B42" t="s">
        <v>18</v>
      </c>
      <c r="C42" s="1" cm="1">
        <f t="array" ref="C42">INDEX(C3:C13,SelectedExitYear+1)</f>
        <v>1343916.3793441192</v>
      </c>
    </row>
    <row r="44" spans="1:3" x14ac:dyDescent="0.2">
      <c r="B44" t="s">
        <v>14</v>
      </c>
      <c r="C44" s="7">
        <f>(ExitHomeValue/InitialHomeValue)-1</f>
        <v>0.34391637934411912</v>
      </c>
    </row>
    <row r="46" spans="1:3" x14ac:dyDescent="0.2">
      <c r="B46" t="s">
        <v>86</v>
      </c>
      <c r="C46" s="7">
        <f>IF(SelectedHPA &gt;= 0, ModifiedUpShare, ModifiedDownShare)* (InvestmentAmount/InitialHomeValue)</f>
        <v>0.16500000000000001</v>
      </c>
    </row>
    <row r="48" spans="1:3" x14ac:dyDescent="0.2">
      <c r="B48" t="s">
        <v>88</v>
      </c>
      <c r="C48" s="1">
        <f>C46*ModifiedExitHomeValue</f>
        <v>221746.20259177967</v>
      </c>
    </row>
    <row r="50" spans="2:3" x14ac:dyDescent="0.2">
      <c r="B50" t="s">
        <v>16</v>
      </c>
      <c r="C50" s="9">
        <f>XIRR(H3:H13,A3:A13)</f>
        <v>8.2845953106880213E-2</v>
      </c>
    </row>
    <row r="52" spans="2:3" x14ac:dyDescent="0.2">
      <c r="B52" t="s">
        <v>17</v>
      </c>
      <c r="C52" s="6" cm="1">
        <f t="array" ref="C52">ModifiedCompanyXPayout/InvestmentAmount</f>
        <v>2.2174620259177966</v>
      </c>
    </row>
    <row r="54" spans="2:3" x14ac:dyDescent="0.2">
      <c r="B54" t="s">
        <v>27</v>
      </c>
      <c r="C54" s="9">
        <f>XIRR(I3:I13,A3:A13)</f>
        <v>8.2845953106880213E-2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8C21-80C4-41DB-9E42-4CE52073247C}">
  <dimension ref="A2:H12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27.5" bestFit="1" customWidth="1"/>
    <col min="2" max="2" width="12.1640625" bestFit="1" customWidth="1"/>
    <col min="4" max="4" width="27.5" bestFit="1" customWidth="1"/>
    <col min="5" max="5" width="13.83203125" bestFit="1" customWidth="1"/>
    <col min="7" max="7" width="27.5" bestFit="1" customWidth="1"/>
    <col min="8" max="8" width="13.83203125" bestFit="1" customWidth="1"/>
  </cols>
  <sheetData>
    <row r="2" spans="1:8" x14ac:dyDescent="0.2">
      <c r="A2" s="3" t="s">
        <v>78</v>
      </c>
      <c r="D2" s="3" t="s">
        <v>75</v>
      </c>
      <c r="G2" s="3" t="s">
        <v>76</v>
      </c>
    </row>
    <row r="3" spans="1:8" x14ac:dyDescent="0.2">
      <c r="A3" t="s">
        <v>12</v>
      </c>
      <c r="B3">
        <v>10</v>
      </c>
      <c r="D3" t="s">
        <v>12</v>
      </c>
      <c r="E3">
        <v>10</v>
      </c>
      <c r="G3" t="s">
        <v>12</v>
      </c>
      <c r="H3">
        <v>10</v>
      </c>
    </row>
    <row r="4" spans="1:8" x14ac:dyDescent="0.2">
      <c r="A4" t="s">
        <v>18</v>
      </c>
      <c r="B4" s="15">
        <v>904382.07500880433</v>
      </c>
      <c r="D4" t="s">
        <v>18</v>
      </c>
      <c r="E4" s="15">
        <v>1343916.3793441192</v>
      </c>
      <c r="G4" t="s">
        <v>18</v>
      </c>
      <c r="H4" s="15">
        <v>1967151.357289566</v>
      </c>
    </row>
    <row r="5" spans="1:8" x14ac:dyDescent="0.2">
      <c r="A5" t="s">
        <v>14</v>
      </c>
      <c r="B5" s="7">
        <v>-9.5617924991195702E-2</v>
      </c>
      <c r="D5" t="s">
        <v>14</v>
      </c>
      <c r="E5" s="7">
        <v>0.34391637934411912</v>
      </c>
      <c r="G5" t="s">
        <v>14</v>
      </c>
      <c r="H5" s="7">
        <v>0.96715135728956603</v>
      </c>
    </row>
    <row r="6" spans="1:8" x14ac:dyDescent="0.2">
      <c r="A6" t="s">
        <v>86</v>
      </c>
      <c r="B6" s="7">
        <v>0.13999999999999999</v>
      </c>
      <c r="D6" t="s">
        <v>86</v>
      </c>
      <c r="E6" s="7">
        <v>0.17</v>
      </c>
      <c r="G6" t="s">
        <v>86</v>
      </c>
      <c r="H6" s="7">
        <v>0.17</v>
      </c>
    </row>
    <row r="7" spans="1:8" x14ac:dyDescent="0.2">
      <c r="A7" t="s">
        <v>87</v>
      </c>
      <c r="B7" s="15">
        <v>126613.49050123259</v>
      </c>
      <c r="D7" t="s">
        <v>87</v>
      </c>
      <c r="E7" s="15">
        <v>228465.78448850027</v>
      </c>
      <c r="G7" t="s">
        <v>87</v>
      </c>
      <c r="H7" s="15">
        <v>334415.73073922622</v>
      </c>
    </row>
    <row r="8" spans="1:8" x14ac:dyDescent="0.2">
      <c r="A8" t="s">
        <v>20</v>
      </c>
      <c r="B8" s="15">
        <v>619173.64223999996</v>
      </c>
      <c r="D8" t="s">
        <v>20</v>
      </c>
      <c r="E8" s="15">
        <v>619173.64223999996</v>
      </c>
      <c r="G8" t="s">
        <v>20</v>
      </c>
      <c r="H8" s="15">
        <v>619173.64223999996</v>
      </c>
    </row>
    <row r="9" spans="1:8" x14ac:dyDescent="0.2">
      <c r="A9" t="s">
        <v>88</v>
      </c>
      <c r="B9" s="15">
        <v>126613.49050123259</v>
      </c>
      <c r="D9" t="s">
        <v>88</v>
      </c>
      <c r="E9" s="15">
        <v>228465.78448850027</v>
      </c>
      <c r="G9" t="s">
        <v>88</v>
      </c>
      <c r="H9" s="15">
        <v>334415.73073922622</v>
      </c>
    </row>
    <row r="10" spans="1:8" x14ac:dyDescent="0.2">
      <c r="A10" t="s">
        <v>16</v>
      </c>
      <c r="B10" s="17">
        <v>2.3864266276359559E-2</v>
      </c>
      <c r="D10" t="s">
        <v>16</v>
      </c>
      <c r="E10" s="17">
        <v>8.6081627011299136E-2</v>
      </c>
      <c r="G10" t="s">
        <v>16</v>
      </c>
      <c r="H10" s="17">
        <v>0.12823601365089418</v>
      </c>
    </row>
    <row r="11" spans="1:8" x14ac:dyDescent="0.2">
      <c r="A11" t="s">
        <v>17</v>
      </c>
      <c r="B11" s="16">
        <v>1.2661349050123258</v>
      </c>
      <c r="D11" t="s">
        <v>17</v>
      </c>
      <c r="E11" s="16">
        <v>2.2846578448850026</v>
      </c>
      <c r="G11" t="s">
        <v>17</v>
      </c>
      <c r="H11" s="16">
        <v>3.3441573073922624</v>
      </c>
    </row>
    <row r="12" spans="1:8" x14ac:dyDescent="0.2">
      <c r="A12" t="s">
        <v>27</v>
      </c>
      <c r="B12" s="17">
        <v>2.3864266276359559E-2</v>
      </c>
      <c r="D12" t="s">
        <v>27</v>
      </c>
      <c r="E12" s="17">
        <v>8.6081627011299136E-2</v>
      </c>
      <c r="G12" t="s">
        <v>27</v>
      </c>
      <c r="H12" s="17">
        <v>0.12823601365089418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F4FC-2670-4C77-8801-11A008EBEB28}">
  <dimension ref="A1:U2002"/>
  <sheetViews>
    <sheetView topLeftCell="A2" zoomScale="50" zoomScaleNormal="50" workbookViewId="0">
      <selection activeCell="A3" sqref="A3"/>
    </sheetView>
  </sheetViews>
  <sheetFormatPr baseColWidth="10" defaultColWidth="8.83203125" defaultRowHeight="15" x14ac:dyDescent="0.2"/>
  <cols>
    <col min="3" max="3" width="10.1640625" bestFit="1" customWidth="1"/>
    <col min="4" max="4" width="11.5" bestFit="1" customWidth="1"/>
    <col min="5" max="5" width="13.5" bestFit="1" customWidth="1"/>
    <col min="6" max="6" width="13.83203125" bestFit="1" customWidth="1"/>
    <col min="7" max="7" width="15.33203125" bestFit="1" customWidth="1"/>
    <col min="8" max="8" width="15.1640625" bestFit="1" customWidth="1"/>
    <col min="9" max="9" width="13.33203125" bestFit="1" customWidth="1"/>
    <col min="10" max="10" width="14.83203125" bestFit="1" customWidth="1"/>
    <col min="11" max="11" width="15.83203125" bestFit="1" customWidth="1"/>
    <col min="12" max="12" width="12.83203125" bestFit="1" customWidth="1"/>
    <col min="13" max="13" width="13" bestFit="1" customWidth="1"/>
    <col min="14" max="15" width="9.1640625" bestFit="1" customWidth="1"/>
    <col min="16" max="16" width="15.6640625" bestFit="1" customWidth="1"/>
    <col min="17" max="17" width="9.1640625" style="11" customWidth="1"/>
    <col min="18" max="18" width="15.33203125" customWidth="1"/>
    <col min="19" max="19" width="22.33203125" bestFit="1" customWidth="1"/>
    <col min="20" max="20" width="19.33203125" customWidth="1"/>
    <col min="21" max="21" width="16.6640625" bestFit="1" customWidth="1"/>
  </cols>
  <sheetData>
    <row r="1" spans="1:21" x14ac:dyDescent="0.2">
      <c r="A1" s="3" t="s">
        <v>68</v>
      </c>
      <c r="R1" s="3" t="s">
        <v>51</v>
      </c>
    </row>
    <row r="2" spans="1:21" x14ac:dyDescent="0.2">
      <c r="A2" t="s">
        <v>32</v>
      </c>
      <c r="B2" t="s">
        <v>12</v>
      </c>
      <c r="C2" t="s">
        <v>36</v>
      </c>
      <c r="D2" t="s">
        <v>34</v>
      </c>
      <c r="E2" t="s">
        <v>35</v>
      </c>
      <c r="F2" t="s">
        <v>37</v>
      </c>
      <c r="G2" t="s">
        <v>38</v>
      </c>
      <c r="H2" t="s">
        <v>57</v>
      </c>
      <c r="I2" t="s">
        <v>39</v>
      </c>
      <c r="J2" t="s">
        <v>40</v>
      </c>
      <c r="K2" t="s">
        <v>62</v>
      </c>
      <c r="L2" t="s">
        <v>41</v>
      </c>
      <c r="M2" t="s">
        <v>42</v>
      </c>
      <c r="N2" t="s">
        <v>54</v>
      </c>
      <c r="O2" t="s">
        <v>55</v>
      </c>
      <c r="P2" t="s">
        <v>58</v>
      </c>
      <c r="R2" t="s">
        <v>41</v>
      </c>
      <c r="S2" t="s">
        <v>59</v>
      </c>
      <c r="T2" t="s">
        <v>60</v>
      </c>
      <c r="U2" t="s">
        <v>56</v>
      </c>
    </row>
    <row r="3" spans="1:21" x14ac:dyDescent="0.2">
      <c r="A3">
        <f>ROW()-1</f>
        <v>2</v>
      </c>
      <c r="B3">
        <f ca="1">RANDBETWEEN(MinExitYear,MaxTerm)</f>
        <v>3</v>
      </c>
      <c r="C3" s="7">
        <f ca="1">NORMINV(RAND(),HPAMean,HPAStdDev)</f>
        <v>-7.3992764248513344E-3</v>
      </c>
      <c r="D3" t="str">
        <f ca="1">IF(C3&gt;=0, "Yes", "No")</f>
        <v>No</v>
      </c>
      <c r="E3">
        <f t="shared" ref="E3:E66" ca="1" si="0">IF(D3="Yes",UpMultiplier,DownMultiplier)</f>
        <v>1.4</v>
      </c>
      <c r="F3" s="1">
        <f ca="1">InitialHomeValue* (1 + 'Portfolio Simulation'!C3)^'Portfolio Simulation'!B3</f>
        <v>977966.01349513722</v>
      </c>
      <c r="G3" s="1">
        <f ca="1">F3*E3*(InvestmentAmount/InitialHomeValue)</f>
        <v>136915.24188931921</v>
      </c>
      <c r="H3" s="1">
        <f t="shared" ref="H3:H66" ca="1" si="1">InvestmentAmount*(1 + IRRCap)^B3</f>
        <v>172800</v>
      </c>
      <c r="I3" s="1">
        <f ca="1">MIN(G3,H3)</f>
        <v>136915.24188931921</v>
      </c>
      <c r="J3" s="1">
        <f t="shared" ref="J3:J66" si="2">InvestmentAmount</f>
        <v>100000</v>
      </c>
      <c r="K3" s="1">
        <f t="shared" ref="K3:K66" si="3">InitialHomeValue</f>
        <v>1000000</v>
      </c>
      <c r="L3" s="1">
        <f>-J3</f>
        <v>-100000</v>
      </c>
      <c r="M3" s="1">
        <f t="shared" ref="M3:M66" ca="1" si="4">IF(B3&gt;0,I3,0)</f>
        <v>136915.24188931921</v>
      </c>
      <c r="N3" s="10">
        <v>45931</v>
      </c>
      <c r="O3" s="10">
        <f ca="1">EDATE(N3, B3*12)</f>
        <v>47027</v>
      </c>
      <c r="P3" s="7">
        <f ca="1">XIRR(L3:M3,N3:O3)</f>
        <v>0.11030535101890565</v>
      </c>
      <c r="Q3" s="13"/>
      <c r="R3" s="1">
        <f>-J3</f>
        <v>-100000</v>
      </c>
      <c r="S3" s="1">
        <f t="shared" ref="S3:S34" ca="1" si="5">F3*T3*(InvestmentAmount/InitialHomeValue)</f>
        <v>132025.41182184356</v>
      </c>
      <c r="T3" s="14">
        <f t="shared" ref="T3:T66" ca="1" si="6">IF(D3="Yes",ModifiedUpShare,ModifiedDownShare)</f>
        <v>1.35</v>
      </c>
      <c r="U3" s="7">
        <f ca="1">XIRR(R3:S3,N3:O3)</f>
        <v>9.6939009428024275E-2</v>
      </c>
    </row>
    <row r="4" spans="1:21" x14ac:dyDescent="0.2">
      <c r="A4">
        <f t="shared" ref="A4:A67" si="7">ROW()-1</f>
        <v>3</v>
      </c>
      <c r="B4">
        <f t="shared" ref="B4:B66" ca="1" si="8">RANDBETWEEN(MinExitYear,MaxTerm)</f>
        <v>2</v>
      </c>
      <c r="C4" s="7">
        <f t="shared" ref="C4:C66" ca="1" si="9">NORMINV(RAND(),HPAMean,HPAStdDev)</f>
        <v>3.319988525300796E-2</v>
      </c>
      <c r="D4" t="str">
        <f t="shared" ref="D4:D67" ca="1" si="10">IF(C4&gt;=0, "Yes", "No")</f>
        <v>Yes</v>
      </c>
      <c r="E4">
        <f t="shared" ca="1" si="0"/>
        <v>1.7</v>
      </c>
      <c r="F4" s="1">
        <f ca="1">InitialHomeValue* (1 + 'Portfolio Simulation'!C4)^'Portfolio Simulation'!B4</f>
        <v>1067502.002886829</v>
      </c>
      <c r="G4" s="1">
        <f t="shared" ref="G4:G66" ca="1" si="11">F4*E4*(InvestmentAmount/InitialHomeValue)</f>
        <v>181475.34049076092</v>
      </c>
      <c r="H4" s="1">
        <f t="shared" ca="1" si="1"/>
        <v>144000</v>
      </c>
      <c r="I4" s="1">
        <f t="shared" ref="I4:I67" ca="1" si="12">MIN(G4,H4)</f>
        <v>144000</v>
      </c>
      <c r="J4" s="1">
        <f t="shared" si="2"/>
        <v>100000</v>
      </c>
      <c r="K4" s="1">
        <f t="shared" si="3"/>
        <v>1000000</v>
      </c>
      <c r="L4" s="1">
        <f t="shared" ref="L4:L67" si="13">-J4</f>
        <v>-100000</v>
      </c>
      <c r="M4" s="1">
        <f t="shared" ca="1" si="4"/>
        <v>144000</v>
      </c>
      <c r="N4" s="10">
        <v>45931</v>
      </c>
      <c r="O4" s="10">
        <f t="shared" ref="O4:O67" ca="1" si="14">EDATE(N4, B4 *12)</f>
        <v>46661</v>
      </c>
      <c r="P4" s="7">
        <f t="shared" ref="P4:P67" ca="1" si="15">XIRR(L4:M4,N4:O4)</f>
        <v>0.19999999403953553</v>
      </c>
      <c r="Q4" s="13"/>
      <c r="R4" s="1">
        <f t="shared" ref="R4:R67" si="16">-J4</f>
        <v>-100000</v>
      </c>
      <c r="S4" s="1">
        <f t="shared" ca="1" si="5"/>
        <v>176137.83047632678</v>
      </c>
      <c r="T4" s="14">
        <f t="shared" ca="1" si="6"/>
        <v>1.65</v>
      </c>
      <c r="U4" s="7">
        <f t="shared" ref="U4:U67" ca="1" si="17">XIRR(R4:S4,N4:O4)</f>
        <v>0.32716928124427802</v>
      </c>
    </row>
    <row r="5" spans="1:21" x14ac:dyDescent="0.2">
      <c r="A5">
        <f t="shared" si="7"/>
        <v>4</v>
      </c>
      <c r="B5">
        <f t="shared" ca="1" si="8"/>
        <v>6</v>
      </c>
      <c r="C5" s="7">
        <f t="shared" ca="1" si="9"/>
        <v>-3.6279897184751511E-2</v>
      </c>
      <c r="D5" t="str">
        <f t="shared" ca="1" si="10"/>
        <v>No</v>
      </c>
      <c r="E5">
        <f t="shared" ca="1" si="0"/>
        <v>1.4</v>
      </c>
      <c r="F5" s="1">
        <f ca="1">InitialHomeValue* (1 + 'Portfolio Simulation'!C5)^'Portfolio Simulation'!B5</f>
        <v>801134.63864118559</v>
      </c>
      <c r="G5" s="1">
        <f t="shared" ca="1" si="11"/>
        <v>112158.84940976599</v>
      </c>
      <c r="H5" s="1">
        <f t="shared" ca="1" si="1"/>
        <v>298598.39999999997</v>
      </c>
      <c r="I5" s="1">
        <f t="shared" ca="1" si="12"/>
        <v>112158.84940976599</v>
      </c>
      <c r="J5" s="1">
        <f t="shared" si="2"/>
        <v>100000</v>
      </c>
      <c r="K5" s="1">
        <f t="shared" si="3"/>
        <v>1000000</v>
      </c>
      <c r="L5" s="1">
        <f t="shared" si="13"/>
        <v>-100000</v>
      </c>
      <c r="M5" s="1">
        <f t="shared" ca="1" si="4"/>
        <v>112158.84940976599</v>
      </c>
      <c r="N5" s="10">
        <v>45931</v>
      </c>
      <c r="O5" s="10">
        <f t="shared" ca="1" si="14"/>
        <v>48122</v>
      </c>
      <c r="P5" s="7">
        <f t="shared" ca="1" si="15"/>
        <v>1.9299474358558659E-2</v>
      </c>
      <c r="Q5" s="13"/>
      <c r="R5" s="1">
        <f t="shared" si="16"/>
        <v>-100000</v>
      </c>
      <c r="S5" s="1">
        <f t="shared" ca="1" si="5"/>
        <v>108153.17621656007</v>
      </c>
      <c r="T5" s="14">
        <f t="shared" ca="1" si="6"/>
        <v>1.35</v>
      </c>
      <c r="U5" s="7">
        <f t="shared" ca="1" si="17"/>
        <v>1.3142707943916324E-2</v>
      </c>
    </row>
    <row r="6" spans="1:21" x14ac:dyDescent="0.2">
      <c r="A6">
        <f t="shared" si="7"/>
        <v>5</v>
      </c>
      <c r="B6">
        <f t="shared" ca="1" si="8"/>
        <v>2</v>
      </c>
      <c r="C6" s="7">
        <f ca="1">NORMINV(RAND(),HPAMean,HPAStdDev)</f>
        <v>8.5612288977136158E-3</v>
      </c>
      <c r="D6" t="str">
        <f t="shared" ca="1" si="10"/>
        <v>Yes</v>
      </c>
      <c r="E6">
        <f t="shared" ca="1" si="0"/>
        <v>1.7</v>
      </c>
      <c r="F6" s="1">
        <f ca="1">InitialHomeValue* (1 + 'Portfolio Simulation'!C6)^'Portfolio Simulation'!B6</f>
        <v>1017195.7524356665</v>
      </c>
      <c r="G6" s="1">
        <f t="shared" ca="1" si="11"/>
        <v>172923.27791406331</v>
      </c>
      <c r="H6" s="1">
        <f t="shared" ca="1" si="1"/>
        <v>144000</v>
      </c>
      <c r="I6" s="1">
        <f t="shared" ca="1" si="12"/>
        <v>144000</v>
      </c>
      <c r="J6" s="1">
        <f t="shared" si="2"/>
        <v>100000</v>
      </c>
      <c r="K6" s="1">
        <f t="shared" si="3"/>
        <v>1000000</v>
      </c>
      <c r="L6" s="1">
        <f t="shared" si="13"/>
        <v>-100000</v>
      </c>
      <c r="M6" s="1">
        <f t="shared" ca="1" si="4"/>
        <v>144000</v>
      </c>
      <c r="N6" s="10">
        <v>45931</v>
      </c>
      <c r="O6" s="10">
        <f t="shared" ca="1" si="14"/>
        <v>46661</v>
      </c>
      <c r="P6" s="7">
        <f t="shared" ca="1" si="15"/>
        <v>0.19999999403953553</v>
      </c>
      <c r="Q6" s="13"/>
      <c r="R6" s="1">
        <f t="shared" si="16"/>
        <v>-100000</v>
      </c>
      <c r="S6" s="1">
        <f t="shared" ca="1" si="5"/>
        <v>167837.29915188497</v>
      </c>
      <c r="T6" s="14">
        <f t="shared" ca="1" si="6"/>
        <v>1.65</v>
      </c>
      <c r="U6" s="7">
        <f t="shared" ca="1" si="17"/>
        <v>0.29552035927772535</v>
      </c>
    </row>
    <row r="7" spans="1:21" x14ac:dyDescent="0.2">
      <c r="A7">
        <f t="shared" si="7"/>
        <v>6</v>
      </c>
      <c r="B7">
        <f t="shared" ca="1" si="8"/>
        <v>3</v>
      </c>
      <c r="C7" s="7">
        <f t="shared" ca="1" si="9"/>
        <v>6.3308047226461481E-2</v>
      </c>
      <c r="D7" t="str">
        <f t="shared" ca="1" si="10"/>
        <v>Yes</v>
      </c>
      <c r="E7">
        <f t="shared" ca="1" si="0"/>
        <v>1.7</v>
      </c>
      <c r="F7" s="1">
        <f ca="1">InitialHomeValue* (1 + 'Portfolio Simulation'!C7)^'Portfolio Simulation'!B7</f>
        <v>1202201.6010926201</v>
      </c>
      <c r="G7" s="1">
        <f t="shared" ca="1" si="11"/>
        <v>204374.27218574542</v>
      </c>
      <c r="H7" s="1">
        <f t="shared" ca="1" si="1"/>
        <v>172800</v>
      </c>
      <c r="I7" s="1">
        <f t="shared" ca="1" si="12"/>
        <v>172800</v>
      </c>
      <c r="J7" s="1">
        <f t="shared" si="2"/>
        <v>100000</v>
      </c>
      <c r="K7" s="1">
        <f t="shared" si="3"/>
        <v>1000000</v>
      </c>
      <c r="L7" s="1">
        <f t="shared" si="13"/>
        <v>-100000</v>
      </c>
      <c r="M7" s="1">
        <f t="shared" ca="1" si="4"/>
        <v>172800</v>
      </c>
      <c r="N7" s="10">
        <v>45931</v>
      </c>
      <c r="O7" s="10">
        <f t="shared" ca="1" si="14"/>
        <v>47027</v>
      </c>
      <c r="P7" s="7">
        <f t="shared" ca="1" si="15"/>
        <v>0.19980039000511171</v>
      </c>
      <c r="Q7" s="13"/>
      <c r="R7" s="1">
        <f t="shared" si="16"/>
        <v>-100000</v>
      </c>
      <c r="S7" s="1">
        <f t="shared" ca="1" si="5"/>
        <v>198363.26418028231</v>
      </c>
      <c r="T7" s="14">
        <f t="shared" ca="1" si="6"/>
        <v>1.65</v>
      </c>
      <c r="U7" s="7">
        <f t="shared" ca="1" si="17"/>
        <v>0.25621299147605892</v>
      </c>
    </row>
    <row r="8" spans="1:21" x14ac:dyDescent="0.2">
      <c r="A8">
        <f t="shared" si="7"/>
        <v>7</v>
      </c>
      <c r="B8">
        <f t="shared" ca="1" si="8"/>
        <v>9</v>
      </c>
      <c r="C8" s="7">
        <f t="shared" ca="1" si="9"/>
        <v>-1.2577069639757365E-2</v>
      </c>
      <c r="D8" t="str">
        <f t="shared" ca="1" si="10"/>
        <v>No</v>
      </c>
      <c r="E8">
        <f t="shared" ca="1" si="0"/>
        <v>1.4</v>
      </c>
      <c r="F8" s="1">
        <f ca="1">InitialHomeValue* (1 + 'Portfolio Simulation'!C8)^'Portfolio Simulation'!B8</f>
        <v>892336.94730281038</v>
      </c>
      <c r="G8" s="1">
        <f t="shared" ca="1" si="11"/>
        <v>124927.17262239345</v>
      </c>
      <c r="H8" s="1">
        <f t="shared" ca="1" si="1"/>
        <v>515978.03519999993</v>
      </c>
      <c r="I8" s="1">
        <f t="shared" ca="1" si="12"/>
        <v>124927.17262239345</v>
      </c>
      <c r="J8" s="1">
        <f t="shared" si="2"/>
        <v>100000</v>
      </c>
      <c r="K8" s="1">
        <f t="shared" si="3"/>
        <v>1000000</v>
      </c>
      <c r="L8" s="1">
        <f t="shared" si="13"/>
        <v>-100000</v>
      </c>
      <c r="M8" s="1">
        <f t="shared" ca="1" si="4"/>
        <v>124927.17262239345</v>
      </c>
      <c r="N8" s="10">
        <v>45931</v>
      </c>
      <c r="O8" s="10">
        <f t="shared" ca="1" si="14"/>
        <v>49218</v>
      </c>
      <c r="P8" s="7">
        <f t="shared" ca="1" si="15"/>
        <v>2.5021848082542417E-2</v>
      </c>
      <c r="Q8" s="13"/>
      <c r="R8" s="1">
        <f t="shared" si="16"/>
        <v>-100000</v>
      </c>
      <c r="S8" s="1">
        <f t="shared" ca="1" si="5"/>
        <v>120465.48788587941</v>
      </c>
      <c r="T8" s="14">
        <f t="shared" ca="1" si="6"/>
        <v>1.35</v>
      </c>
      <c r="U8" s="7">
        <f t="shared" ca="1" si="17"/>
        <v>2.0890757441520698E-2</v>
      </c>
    </row>
    <row r="9" spans="1:21" x14ac:dyDescent="0.2">
      <c r="A9">
        <f t="shared" si="7"/>
        <v>8</v>
      </c>
      <c r="B9">
        <f t="shared" ca="1" si="8"/>
        <v>3</v>
      </c>
      <c r="C9" s="7">
        <f t="shared" ca="1" si="9"/>
        <v>-1.4903049011220314E-2</v>
      </c>
      <c r="D9" t="str">
        <f t="shared" ca="1" si="10"/>
        <v>No</v>
      </c>
      <c r="E9">
        <f t="shared" ca="1" si="0"/>
        <v>1.4</v>
      </c>
      <c r="F9" s="1">
        <f ca="1">InitialHomeValue* (1 + 'Portfolio Simulation'!C9)^'Portfolio Simulation'!B9</f>
        <v>955953.84559568309</v>
      </c>
      <c r="G9" s="1">
        <f t="shared" ca="1" si="11"/>
        <v>133833.53838339561</v>
      </c>
      <c r="H9" s="1">
        <f t="shared" ca="1" si="1"/>
        <v>172800</v>
      </c>
      <c r="I9" s="1">
        <f t="shared" ca="1" si="12"/>
        <v>133833.53838339561</v>
      </c>
      <c r="J9" s="1">
        <f t="shared" si="2"/>
        <v>100000</v>
      </c>
      <c r="K9" s="1">
        <f t="shared" si="3"/>
        <v>1000000</v>
      </c>
      <c r="L9" s="1">
        <f t="shared" si="13"/>
        <v>-100000</v>
      </c>
      <c r="M9" s="1">
        <f t="shared" ca="1" si="4"/>
        <v>133833.53838339561</v>
      </c>
      <c r="N9" s="10">
        <v>45931</v>
      </c>
      <c r="O9" s="10">
        <f t="shared" ca="1" si="14"/>
        <v>47027</v>
      </c>
      <c r="P9" s="7">
        <f t="shared" ca="1" si="15"/>
        <v>0.10191939473152162</v>
      </c>
      <c r="Q9" s="13"/>
      <c r="R9" s="1">
        <f t="shared" si="16"/>
        <v>-100000</v>
      </c>
      <c r="S9" s="1">
        <f t="shared" ca="1" si="5"/>
        <v>129053.76915541722</v>
      </c>
      <c r="T9" s="14">
        <f t="shared" ca="1" si="6"/>
        <v>1.35</v>
      </c>
      <c r="U9" s="7">
        <f t="shared" ca="1" si="17"/>
        <v>8.8654008507728574E-2</v>
      </c>
    </row>
    <row r="10" spans="1:21" x14ac:dyDescent="0.2">
      <c r="A10">
        <f t="shared" si="7"/>
        <v>9</v>
      </c>
      <c r="B10">
        <f t="shared" ca="1" si="8"/>
        <v>9</v>
      </c>
      <c r="C10" s="7">
        <f t="shared" ca="1" si="9"/>
        <v>5.0689075183091924E-2</v>
      </c>
      <c r="D10" t="str">
        <f t="shared" ca="1" si="10"/>
        <v>Yes</v>
      </c>
      <c r="E10">
        <f t="shared" ca="1" si="0"/>
        <v>1.7</v>
      </c>
      <c r="F10" s="1">
        <f ca="1">InitialHomeValue* (1 + 'Portfolio Simulation'!C10)^'Portfolio Simulation'!B10</f>
        <v>1560515.0063025022</v>
      </c>
      <c r="G10" s="1">
        <f t="shared" ca="1" si="11"/>
        <v>265287.55107142538</v>
      </c>
      <c r="H10" s="1">
        <f t="shared" ca="1" si="1"/>
        <v>515978.03519999993</v>
      </c>
      <c r="I10" s="1">
        <f t="shared" ca="1" si="12"/>
        <v>265287.55107142538</v>
      </c>
      <c r="J10" s="1">
        <f t="shared" si="2"/>
        <v>100000</v>
      </c>
      <c r="K10" s="1">
        <f t="shared" si="3"/>
        <v>1000000</v>
      </c>
      <c r="L10" s="1">
        <f t="shared" si="13"/>
        <v>-100000</v>
      </c>
      <c r="M10" s="1">
        <f t="shared" ca="1" si="4"/>
        <v>265287.55107142538</v>
      </c>
      <c r="N10" s="10">
        <v>45931</v>
      </c>
      <c r="O10" s="10">
        <f t="shared" ca="1" si="14"/>
        <v>49218</v>
      </c>
      <c r="P10" s="7">
        <f t="shared" ca="1" si="15"/>
        <v>0.11442541480064394</v>
      </c>
      <c r="Q10" s="13"/>
      <c r="R10" s="1">
        <f t="shared" si="16"/>
        <v>-100000</v>
      </c>
      <c r="S10" s="1">
        <f t="shared" ca="1" si="5"/>
        <v>257484.9760399129</v>
      </c>
      <c r="T10" s="14">
        <f t="shared" ca="1" si="6"/>
        <v>1.65</v>
      </c>
      <c r="U10" s="7">
        <f t="shared" ca="1" si="17"/>
        <v>0.11073723435401917</v>
      </c>
    </row>
    <row r="11" spans="1:21" x14ac:dyDescent="0.2">
      <c r="A11">
        <f t="shared" si="7"/>
        <v>10</v>
      </c>
      <c r="B11">
        <f t="shared" ca="1" si="8"/>
        <v>8</v>
      </c>
      <c r="C11" s="7">
        <f t="shared" ca="1" si="9"/>
        <v>0.10365256136545115</v>
      </c>
      <c r="D11" t="str">
        <f t="shared" ca="1" si="10"/>
        <v>Yes</v>
      </c>
      <c r="E11">
        <f t="shared" ca="1" si="0"/>
        <v>1.7</v>
      </c>
      <c r="F11" s="1">
        <f ca="1">InitialHomeValue* (1 + 'Portfolio Simulation'!C11)^'Portfolio Simulation'!B11</f>
        <v>2201197.4666865799</v>
      </c>
      <c r="G11" s="1">
        <f t="shared" ca="1" si="11"/>
        <v>374203.56933671859</v>
      </c>
      <c r="H11" s="1">
        <f t="shared" ca="1" si="1"/>
        <v>429981.69599999994</v>
      </c>
      <c r="I11" s="1">
        <f t="shared" ca="1" si="12"/>
        <v>374203.56933671859</v>
      </c>
      <c r="J11" s="1">
        <f t="shared" si="2"/>
        <v>100000</v>
      </c>
      <c r="K11" s="1">
        <f t="shared" si="3"/>
        <v>1000000</v>
      </c>
      <c r="L11" s="1">
        <f t="shared" si="13"/>
        <v>-100000</v>
      </c>
      <c r="M11" s="1">
        <f t="shared" ca="1" si="4"/>
        <v>374203.56933671859</v>
      </c>
      <c r="N11" s="10">
        <v>45931</v>
      </c>
      <c r="O11" s="10">
        <f t="shared" ca="1" si="14"/>
        <v>48853</v>
      </c>
      <c r="P11" s="7">
        <f t="shared" ca="1" si="15"/>
        <v>0.17920538783073428</v>
      </c>
      <c r="Q11" s="13"/>
      <c r="R11" s="1">
        <f t="shared" si="16"/>
        <v>-100000</v>
      </c>
      <c r="S11" s="1">
        <f t="shared" ca="1" si="5"/>
        <v>363197.58200328564</v>
      </c>
      <c r="T11" s="14">
        <f t="shared" ca="1" si="6"/>
        <v>1.65</v>
      </c>
      <c r="U11" s="7">
        <f t="shared" ca="1" si="17"/>
        <v>0.17481624484062194</v>
      </c>
    </row>
    <row r="12" spans="1:21" x14ac:dyDescent="0.2">
      <c r="A12">
        <f t="shared" si="7"/>
        <v>11</v>
      </c>
      <c r="B12">
        <f t="shared" ca="1" si="8"/>
        <v>2</v>
      </c>
      <c r="C12" s="7">
        <f t="shared" ca="1" si="9"/>
        <v>4.0234106973754825E-2</v>
      </c>
      <c r="D12" t="str">
        <f t="shared" ca="1" si="10"/>
        <v>Yes</v>
      </c>
      <c r="E12">
        <f t="shared" ca="1" si="0"/>
        <v>1.7</v>
      </c>
      <c r="F12" s="1">
        <f ca="1">InitialHomeValue* (1 + 'Portfolio Simulation'!C12)^'Portfolio Simulation'!B12</f>
        <v>1082086.9973114852</v>
      </c>
      <c r="G12" s="1">
        <f t="shared" ca="1" si="11"/>
        <v>183954.78954295249</v>
      </c>
      <c r="H12" s="1">
        <f t="shared" ca="1" si="1"/>
        <v>144000</v>
      </c>
      <c r="I12" s="1">
        <f t="shared" ca="1" si="12"/>
        <v>144000</v>
      </c>
      <c r="J12" s="1">
        <f t="shared" si="2"/>
        <v>100000</v>
      </c>
      <c r="K12" s="1">
        <f t="shared" si="3"/>
        <v>1000000</v>
      </c>
      <c r="L12" s="1">
        <f t="shared" si="13"/>
        <v>-100000</v>
      </c>
      <c r="M12" s="1">
        <f t="shared" ca="1" si="4"/>
        <v>144000</v>
      </c>
      <c r="N12" s="10">
        <v>45931</v>
      </c>
      <c r="O12" s="10">
        <f t="shared" ca="1" si="14"/>
        <v>46661</v>
      </c>
      <c r="P12" s="7">
        <f t="shared" ca="1" si="15"/>
        <v>0.19999999403953553</v>
      </c>
      <c r="Q12" s="13"/>
      <c r="R12" s="1">
        <f t="shared" si="16"/>
        <v>-100000</v>
      </c>
      <c r="S12" s="1">
        <f t="shared" ca="1" si="5"/>
        <v>178544.35455639506</v>
      </c>
      <c r="T12" s="14">
        <f t="shared" ca="1" si="6"/>
        <v>1.65</v>
      </c>
      <c r="U12" s="7">
        <f t="shared" ca="1" si="17"/>
        <v>0.33620490431785588</v>
      </c>
    </row>
    <row r="13" spans="1:21" x14ac:dyDescent="0.2">
      <c r="A13">
        <f t="shared" si="7"/>
        <v>12</v>
      </c>
      <c r="B13">
        <f t="shared" ca="1" si="8"/>
        <v>6</v>
      </c>
      <c r="C13" s="7">
        <f t="shared" ca="1" si="9"/>
        <v>4.9949297965881975E-2</v>
      </c>
      <c r="D13" t="str">
        <f t="shared" ca="1" si="10"/>
        <v>Yes</v>
      </c>
      <c r="E13">
        <f t="shared" ca="1" si="0"/>
        <v>1.7</v>
      </c>
      <c r="F13" s="1">
        <f ca="1">InitialHomeValue* (1 + 'Portfolio Simulation'!C13)^'Portfolio Simulation'!B13</f>
        <v>1339707.4270644868</v>
      </c>
      <c r="G13" s="1">
        <f t="shared" ca="1" si="11"/>
        <v>227750.26260096274</v>
      </c>
      <c r="H13" s="1">
        <f t="shared" ca="1" si="1"/>
        <v>298598.39999999997</v>
      </c>
      <c r="I13" s="1">
        <f t="shared" ca="1" si="12"/>
        <v>227750.26260096274</v>
      </c>
      <c r="J13" s="1">
        <f t="shared" si="2"/>
        <v>100000</v>
      </c>
      <c r="K13" s="1">
        <f t="shared" si="3"/>
        <v>1000000</v>
      </c>
      <c r="L13" s="1">
        <f t="shared" si="13"/>
        <v>-100000</v>
      </c>
      <c r="M13" s="1">
        <f t="shared" ca="1" si="4"/>
        <v>227750.26260096274</v>
      </c>
      <c r="N13" s="10">
        <v>45931</v>
      </c>
      <c r="O13" s="10">
        <f t="shared" ca="1" si="14"/>
        <v>48122</v>
      </c>
      <c r="P13" s="7">
        <f t="shared" ca="1" si="15"/>
        <v>0.14696268439292912</v>
      </c>
      <c r="Q13" s="13"/>
      <c r="R13" s="1">
        <f t="shared" si="16"/>
        <v>-100000</v>
      </c>
      <c r="S13" s="1">
        <f t="shared" ca="1" si="5"/>
        <v>221051.72546564031</v>
      </c>
      <c r="T13" s="14">
        <f t="shared" ca="1" si="6"/>
        <v>1.65</v>
      </c>
      <c r="U13" s="7">
        <f t="shared" ca="1" si="17"/>
        <v>0.14127274155616762</v>
      </c>
    </row>
    <row r="14" spans="1:21" x14ac:dyDescent="0.2">
      <c r="A14">
        <f t="shared" si="7"/>
        <v>13</v>
      </c>
      <c r="B14">
        <f t="shared" ca="1" si="8"/>
        <v>7</v>
      </c>
      <c r="C14" s="7">
        <f t="shared" ca="1" si="9"/>
        <v>5.4489168724777035E-2</v>
      </c>
      <c r="D14" t="str">
        <f t="shared" ca="1" si="10"/>
        <v>Yes</v>
      </c>
      <c r="E14">
        <f t="shared" ca="1" si="0"/>
        <v>1.7</v>
      </c>
      <c r="F14" s="1">
        <f ca="1">InitialHomeValue* (1 + 'Portfolio Simulation'!C14)^'Portfolio Simulation'!B14</f>
        <v>1449755.8251884906</v>
      </c>
      <c r="G14" s="1">
        <f t="shared" ca="1" si="11"/>
        <v>246458.49028204341</v>
      </c>
      <c r="H14" s="1">
        <f t="shared" ca="1" si="1"/>
        <v>358318.07999999996</v>
      </c>
      <c r="I14" s="1">
        <f t="shared" ca="1" si="12"/>
        <v>246458.49028204341</v>
      </c>
      <c r="J14" s="1">
        <f t="shared" si="2"/>
        <v>100000</v>
      </c>
      <c r="K14" s="1">
        <f t="shared" si="3"/>
        <v>1000000</v>
      </c>
      <c r="L14" s="1">
        <f t="shared" si="13"/>
        <v>-100000</v>
      </c>
      <c r="M14" s="1">
        <f t="shared" ca="1" si="4"/>
        <v>246458.49028204341</v>
      </c>
      <c r="N14" s="10">
        <v>45931</v>
      </c>
      <c r="O14" s="10">
        <f t="shared" ca="1" si="14"/>
        <v>48488</v>
      </c>
      <c r="P14" s="7">
        <f t="shared" ca="1" si="15"/>
        <v>0.13741676211357121</v>
      </c>
      <c r="Q14" s="13"/>
      <c r="R14" s="1">
        <f t="shared" si="16"/>
        <v>-100000</v>
      </c>
      <c r="S14" s="1">
        <f t="shared" ca="1" si="5"/>
        <v>239209.71115610094</v>
      </c>
      <c r="T14" s="14">
        <f t="shared" ca="1" si="6"/>
        <v>1.65</v>
      </c>
      <c r="U14" s="7">
        <f t="shared" ca="1" si="17"/>
        <v>0.13258011937141417</v>
      </c>
    </row>
    <row r="15" spans="1:21" x14ac:dyDescent="0.2">
      <c r="A15">
        <f t="shared" si="7"/>
        <v>14</v>
      </c>
      <c r="B15">
        <f t="shared" ca="1" si="8"/>
        <v>10</v>
      </c>
      <c r="C15" s="7">
        <f t="shared" ca="1" si="9"/>
        <v>1.6153691695512146E-2</v>
      </c>
      <c r="D15" t="str">
        <f t="shared" ca="1" si="10"/>
        <v>Yes</v>
      </c>
      <c r="E15">
        <f t="shared" ca="1" si="0"/>
        <v>1.7</v>
      </c>
      <c r="F15" s="1">
        <f ca="1">InitialHomeValue* (1 + 'Portfolio Simulation'!C15)^'Portfolio Simulation'!B15</f>
        <v>1173799.6966381588</v>
      </c>
      <c r="G15" s="1">
        <f t="shared" ca="1" si="11"/>
        <v>199545.948428487</v>
      </c>
      <c r="H15" s="1">
        <f t="shared" ca="1" si="1"/>
        <v>619173.64223999996</v>
      </c>
      <c r="I15" s="1">
        <f t="shared" ca="1" si="12"/>
        <v>199545.948428487</v>
      </c>
      <c r="J15" s="1">
        <f t="shared" si="2"/>
        <v>100000</v>
      </c>
      <c r="K15" s="1">
        <f t="shared" si="3"/>
        <v>1000000</v>
      </c>
      <c r="L15" s="1">
        <f t="shared" si="13"/>
        <v>-100000</v>
      </c>
      <c r="M15" s="1">
        <f t="shared" ca="1" si="4"/>
        <v>199545.948428487</v>
      </c>
      <c r="N15" s="10">
        <v>45931</v>
      </c>
      <c r="O15" s="10">
        <f t="shared" ca="1" si="14"/>
        <v>49583</v>
      </c>
      <c r="P15" s="7">
        <f t="shared" ca="1" si="15"/>
        <v>7.1489354968070976E-2</v>
      </c>
      <c r="Q15" s="13"/>
      <c r="R15" s="1">
        <f t="shared" si="16"/>
        <v>-100000</v>
      </c>
      <c r="S15" s="1">
        <f t="shared" ca="1" si="5"/>
        <v>193676.94994529619</v>
      </c>
      <c r="T15" s="14">
        <f t="shared" ca="1" si="6"/>
        <v>1.65</v>
      </c>
      <c r="U15" s="7">
        <f t="shared" ca="1" si="17"/>
        <v>6.8297156691551189E-2</v>
      </c>
    </row>
    <row r="16" spans="1:21" x14ac:dyDescent="0.2">
      <c r="A16">
        <f t="shared" si="7"/>
        <v>15</v>
      </c>
      <c r="B16">
        <f t="shared" ca="1" si="8"/>
        <v>2</v>
      </c>
      <c r="C16" s="7">
        <f t="shared" ca="1" si="9"/>
        <v>5.8705501799056037E-2</v>
      </c>
      <c r="D16" t="str">
        <f t="shared" ca="1" si="10"/>
        <v>Yes</v>
      </c>
      <c r="E16">
        <f t="shared" ca="1" si="0"/>
        <v>1.7</v>
      </c>
      <c r="F16" s="1">
        <f ca="1">InitialHomeValue* (1 + 'Portfolio Simulation'!C16)^'Portfolio Simulation'!B16</f>
        <v>1120857.339539591</v>
      </c>
      <c r="G16" s="1">
        <f t="shared" ca="1" si="11"/>
        <v>190545.74772173047</v>
      </c>
      <c r="H16" s="1">
        <f t="shared" ca="1" si="1"/>
        <v>144000</v>
      </c>
      <c r="I16" s="1">
        <f t="shared" ca="1" si="12"/>
        <v>144000</v>
      </c>
      <c r="J16" s="1">
        <f t="shared" si="2"/>
        <v>100000</v>
      </c>
      <c r="K16" s="1">
        <f t="shared" si="3"/>
        <v>1000000</v>
      </c>
      <c r="L16" s="1">
        <f t="shared" si="13"/>
        <v>-100000</v>
      </c>
      <c r="M16" s="1">
        <f t="shared" ca="1" si="4"/>
        <v>144000</v>
      </c>
      <c r="N16" s="10">
        <v>45931</v>
      </c>
      <c r="O16" s="10">
        <f t="shared" ca="1" si="14"/>
        <v>46661</v>
      </c>
      <c r="P16" s="7">
        <f t="shared" ca="1" si="15"/>
        <v>0.19999999403953553</v>
      </c>
      <c r="Q16" s="13"/>
      <c r="R16" s="1">
        <f t="shared" si="16"/>
        <v>-100000</v>
      </c>
      <c r="S16" s="1">
        <f t="shared" ca="1" si="5"/>
        <v>184941.46102403253</v>
      </c>
      <c r="T16" s="14">
        <f t="shared" ca="1" si="6"/>
        <v>1.65</v>
      </c>
      <c r="U16" s="7">
        <f t="shared" ca="1" si="17"/>
        <v>0.35993184447288518</v>
      </c>
    </row>
    <row r="17" spans="1:21" x14ac:dyDescent="0.2">
      <c r="A17">
        <f t="shared" si="7"/>
        <v>16</v>
      </c>
      <c r="B17">
        <f t="shared" ca="1" si="8"/>
        <v>3</v>
      </c>
      <c r="C17" s="7">
        <f t="shared" ca="1" si="9"/>
        <v>6.9469079688723873E-3</v>
      </c>
      <c r="D17" t="str">
        <f t="shared" ca="1" si="10"/>
        <v>Yes</v>
      </c>
      <c r="E17">
        <f t="shared" ca="1" si="0"/>
        <v>1.7</v>
      </c>
      <c r="F17" s="1">
        <f ca="1">InitialHomeValue* (1 + 'Portfolio Simulation'!C17)^'Portfolio Simulation'!B17</f>
        <v>1020985.8377521171</v>
      </c>
      <c r="G17" s="1">
        <f t="shared" ca="1" si="11"/>
        <v>173567.59241785991</v>
      </c>
      <c r="H17" s="1">
        <f t="shared" ca="1" si="1"/>
        <v>172800</v>
      </c>
      <c r="I17" s="1">
        <f t="shared" ca="1" si="12"/>
        <v>172800</v>
      </c>
      <c r="J17" s="1">
        <f t="shared" si="2"/>
        <v>100000</v>
      </c>
      <c r="K17" s="1">
        <f t="shared" si="3"/>
        <v>1000000</v>
      </c>
      <c r="L17" s="1">
        <f t="shared" si="13"/>
        <v>-100000</v>
      </c>
      <c r="M17" s="1">
        <f t="shared" ca="1" si="4"/>
        <v>172800</v>
      </c>
      <c r="N17" s="10">
        <v>45931</v>
      </c>
      <c r="O17" s="10">
        <f t="shared" ca="1" si="14"/>
        <v>47027</v>
      </c>
      <c r="P17" s="7">
        <f t="shared" ca="1" si="15"/>
        <v>0.19980039000511171</v>
      </c>
      <c r="Q17" s="13"/>
      <c r="R17" s="1">
        <f t="shared" si="16"/>
        <v>-100000</v>
      </c>
      <c r="S17" s="1">
        <f t="shared" ca="1" si="5"/>
        <v>168462.66322909933</v>
      </c>
      <c r="T17" s="14">
        <f t="shared" ca="1" si="6"/>
        <v>1.65</v>
      </c>
      <c r="U17" s="7">
        <f t="shared" ca="1" si="17"/>
        <v>0.18968594670295716</v>
      </c>
    </row>
    <row r="18" spans="1:21" x14ac:dyDescent="0.2">
      <c r="A18">
        <f t="shared" si="7"/>
        <v>17</v>
      </c>
      <c r="B18">
        <f t="shared" ca="1" si="8"/>
        <v>1</v>
      </c>
      <c r="C18" s="7">
        <f t="shared" ca="1" si="9"/>
        <v>-4.2229853385285038E-2</v>
      </c>
      <c r="D18" t="str">
        <f t="shared" ca="1" si="10"/>
        <v>No</v>
      </c>
      <c r="E18">
        <f t="shared" ca="1" si="0"/>
        <v>1.4</v>
      </c>
      <c r="F18" s="1">
        <f ca="1">InitialHomeValue* (1 + 'Portfolio Simulation'!C18)^'Portfolio Simulation'!B18</f>
        <v>957770.14661471499</v>
      </c>
      <c r="G18" s="1">
        <f t="shared" ca="1" si="11"/>
        <v>134087.8205260601</v>
      </c>
      <c r="H18" s="1">
        <f t="shared" ca="1" si="1"/>
        <v>120000</v>
      </c>
      <c r="I18" s="1">
        <f t="shared" ca="1" si="12"/>
        <v>120000</v>
      </c>
      <c r="J18" s="1">
        <f t="shared" si="2"/>
        <v>100000</v>
      </c>
      <c r="K18" s="1">
        <f t="shared" si="3"/>
        <v>1000000</v>
      </c>
      <c r="L18" s="1">
        <f t="shared" si="13"/>
        <v>-100000</v>
      </c>
      <c r="M18" s="1">
        <f t="shared" ca="1" si="4"/>
        <v>120000</v>
      </c>
      <c r="N18" s="10">
        <v>45931</v>
      </c>
      <c r="O18" s="10">
        <f t="shared" ca="1" si="14"/>
        <v>46296</v>
      </c>
      <c r="P18" s="7">
        <f t="shared" ca="1" si="15"/>
        <v>0.19999999403953553</v>
      </c>
      <c r="Q18" s="13"/>
      <c r="R18" s="1">
        <f t="shared" si="16"/>
        <v>-100000</v>
      </c>
      <c r="S18" s="1">
        <f t="shared" ca="1" si="5"/>
        <v>129298.96979298652</v>
      </c>
      <c r="T18" s="14">
        <f t="shared" ca="1" si="6"/>
        <v>1.35</v>
      </c>
      <c r="U18" s="7">
        <f t="shared" ca="1" si="17"/>
        <v>0.29298970103263866</v>
      </c>
    </row>
    <row r="19" spans="1:21" x14ac:dyDescent="0.2">
      <c r="A19">
        <f t="shared" si="7"/>
        <v>18</v>
      </c>
      <c r="B19">
        <f t="shared" ca="1" si="8"/>
        <v>1</v>
      </c>
      <c r="C19" s="7">
        <f t="shared" ca="1" si="9"/>
        <v>5.2513348017882364E-2</v>
      </c>
      <c r="D19" t="str">
        <f t="shared" ca="1" si="10"/>
        <v>Yes</v>
      </c>
      <c r="E19">
        <f t="shared" ca="1" si="0"/>
        <v>1.7</v>
      </c>
      <c r="F19" s="1">
        <f ca="1">InitialHomeValue* (1 + 'Portfolio Simulation'!C19)^'Portfolio Simulation'!B19</f>
        <v>1052513.3480178823</v>
      </c>
      <c r="G19" s="1">
        <f t="shared" ca="1" si="11"/>
        <v>178927.26916303998</v>
      </c>
      <c r="H19" s="1">
        <f t="shared" ca="1" si="1"/>
        <v>120000</v>
      </c>
      <c r="I19" s="1">
        <f t="shared" ca="1" si="12"/>
        <v>120000</v>
      </c>
      <c r="J19" s="1">
        <f t="shared" si="2"/>
        <v>100000</v>
      </c>
      <c r="K19" s="1">
        <f t="shared" si="3"/>
        <v>1000000</v>
      </c>
      <c r="L19" s="1">
        <f t="shared" si="13"/>
        <v>-100000</v>
      </c>
      <c r="M19" s="1">
        <f t="shared" ca="1" si="4"/>
        <v>120000</v>
      </c>
      <c r="N19" s="10">
        <v>45931</v>
      </c>
      <c r="O19" s="10">
        <f t="shared" ca="1" si="14"/>
        <v>46296</v>
      </c>
      <c r="P19" s="7">
        <f t="shared" ca="1" si="15"/>
        <v>0.19999999403953553</v>
      </c>
      <c r="Q19" s="13"/>
      <c r="R19" s="1">
        <f t="shared" si="16"/>
        <v>-100000</v>
      </c>
      <c r="S19" s="1">
        <f t="shared" ca="1" si="5"/>
        <v>173664.70242295059</v>
      </c>
      <c r="T19" s="14">
        <f t="shared" ca="1" si="6"/>
        <v>1.65</v>
      </c>
      <c r="U19" s="7">
        <f t="shared" ca="1" si="17"/>
        <v>0.73664702177047725</v>
      </c>
    </row>
    <row r="20" spans="1:21" x14ac:dyDescent="0.2">
      <c r="A20">
        <f t="shared" si="7"/>
        <v>19</v>
      </c>
      <c r="B20">
        <f t="shared" ca="1" si="8"/>
        <v>10</v>
      </c>
      <c r="C20" s="7">
        <f t="shared" ca="1" si="9"/>
        <v>0.13157730417735208</v>
      </c>
      <c r="D20" t="str">
        <f t="shared" ca="1" si="10"/>
        <v>Yes</v>
      </c>
      <c r="E20">
        <f t="shared" ca="1" si="0"/>
        <v>1.7</v>
      </c>
      <c r="F20" s="1">
        <f ca="1">InitialHomeValue* (1 + 'Portfolio Simulation'!C20)^'Portfolio Simulation'!B20</f>
        <v>3442249.0055185519</v>
      </c>
      <c r="G20" s="1">
        <f t="shared" ca="1" si="11"/>
        <v>585182.33093815378</v>
      </c>
      <c r="H20" s="1">
        <f t="shared" ca="1" si="1"/>
        <v>619173.64223999996</v>
      </c>
      <c r="I20" s="1">
        <f t="shared" ca="1" si="12"/>
        <v>585182.33093815378</v>
      </c>
      <c r="J20" s="1">
        <f t="shared" si="2"/>
        <v>100000</v>
      </c>
      <c r="K20" s="1">
        <f t="shared" si="3"/>
        <v>1000000</v>
      </c>
      <c r="L20" s="1">
        <f t="shared" si="13"/>
        <v>-100000</v>
      </c>
      <c r="M20" s="1">
        <f t="shared" ca="1" si="4"/>
        <v>585182.33093815378</v>
      </c>
      <c r="N20" s="10">
        <v>45931</v>
      </c>
      <c r="O20" s="10">
        <f t="shared" ca="1" si="14"/>
        <v>49583</v>
      </c>
      <c r="P20" s="7">
        <f t="shared" ca="1" si="15"/>
        <v>0.19312817454338072</v>
      </c>
      <c r="Q20" s="13"/>
      <c r="R20" s="1">
        <f t="shared" si="16"/>
        <v>-100000</v>
      </c>
      <c r="S20" s="1">
        <f t="shared" ca="1" si="5"/>
        <v>567971.08591056103</v>
      </c>
      <c r="T20" s="14">
        <f t="shared" ca="1" si="6"/>
        <v>1.65</v>
      </c>
      <c r="U20" s="7">
        <f t="shared" ca="1" si="17"/>
        <v>0.18957359194755552</v>
      </c>
    </row>
    <row r="21" spans="1:21" x14ac:dyDescent="0.2">
      <c r="A21">
        <f t="shared" si="7"/>
        <v>20</v>
      </c>
      <c r="B21">
        <f t="shared" ca="1" si="8"/>
        <v>1</v>
      </c>
      <c r="C21" s="7">
        <f t="shared" ca="1" si="9"/>
        <v>4.9923783061601376E-2</v>
      </c>
      <c r="D21" t="str">
        <f t="shared" ca="1" si="10"/>
        <v>Yes</v>
      </c>
      <c r="E21">
        <f t="shared" ca="1" si="0"/>
        <v>1.7</v>
      </c>
      <c r="F21" s="1">
        <f ca="1">InitialHomeValue* (1 + 'Portfolio Simulation'!C21)^'Portfolio Simulation'!B21</f>
        <v>1049923.7830616012</v>
      </c>
      <c r="G21" s="1">
        <f t="shared" ca="1" si="11"/>
        <v>178487.04312047223</v>
      </c>
      <c r="H21" s="1">
        <f t="shared" ca="1" si="1"/>
        <v>120000</v>
      </c>
      <c r="I21" s="1">
        <f t="shared" ca="1" si="12"/>
        <v>120000</v>
      </c>
      <c r="J21" s="1">
        <f t="shared" si="2"/>
        <v>100000</v>
      </c>
      <c r="K21" s="1">
        <f t="shared" si="3"/>
        <v>1000000</v>
      </c>
      <c r="L21" s="1">
        <f t="shared" si="13"/>
        <v>-100000</v>
      </c>
      <c r="M21" s="1">
        <f t="shared" ca="1" si="4"/>
        <v>120000</v>
      </c>
      <c r="N21" s="10">
        <v>45931</v>
      </c>
      <c r="O21" s="10">
        <f t="shared" ca="1" si="14"/>
        <v>46296</v>
      </c>
      <c r="P21" s="7">
        <f t="shared" ca="1" si="15"/>
        <v>0.19999999403953553</v>
      </c>
      <c r="Q21" s="13"/>
      <c r="R21" s="1">
        <f t="shared" si="16"/>
        <v>-100000</v>
      </c>
      <c r="S21" s="1">
        <f t="shared" ca="1" si="5"/>
        <v>173237.42420516419</v>
      </c>
      <c r="T21" s="14">
        <f t="shared" ca="1" si="6"/>
        <v>1.65</v>
      </c>
      <c r="U21" s="7">
        <f t="shared" ca="1" si="17"/>
        <v>0.73237425088882446</v>
      </c>
    </row>
    <row r="22" spans="1:21" x14ac:dyDescent="0.2">
      <c r="A22">
        <f t="shared" si="7"/>
        <v>21</v>
      </c>
      <c r="B22">
        <f t="shared" ca="1" si="8"/>
        <v>5</v>
      </c>
      <c r="C22" s="7">
        <f t="shared" ca="1" si="9"/>
        <v>6.4274392439724465E-2</v>
      </c>
      <c r="D22" t="str">
        <f t="shared" ca="1" si="10"/>
        <v>Yes</v>
      </c>
      <c r="E22">
        <f t="shared" ca="1" si="0"/>
        <v>1.7</v>
      </c>
      <c r="F22" s="1">
        <f ca="1">InitialHomeValue* (1 + 'Portfolio Simulation'!C22)^'Portfolio Simulation'!B22</f>
        <v>1365425.6704649313</v>
      </c>
      <c r="G22" s="1">
        <f t="shared" ca="1" si="11"/>
        <v>232122.36397903832</v>
      </c>
      <c r="H22" s="1">
        <f t="shared" ca="1" si="1"/>
        <v>248832</v>
      </c>
      <c r="I22" s="1">
        <f t="shared" ca="1" si="12"/>
        <v>232122.36397903832</v>
      </c>
      <c r="J22" s="1">
        <f t="shared" si="2"/>
        <v>100000</v>
      </c>
      <c r="K22" s="1">
        <f t="shared" si="3"/>
        <v>1000000</v>
      </c>
      <c r="L22" s="1">
        <f t="shared" si="13"/>
        <v>-100000</v>
      </c>
      <c r="M22" s="1">
        <f t="shared" ca="1" si="4"/>
        <v>232122.36397903832</v>
      </c>
      <c r="N22" s="10">
        <v>45931</v>
      </c>
      <c r="O22" s="10">
        <f t="shared" ca="1" si="14"/>
        <v>47757</v>
      </c>
      <c r="P22" s="7">
        <f t="shared" ca="1" si="15"/>
        <v>0.18332309126853943</v>
      </c>
      <c r="Q22" s="13"/>
      <c r="R22" s="1">
        <f t="shared" si="16"/>
        <v>-100000</v>
      </c>
      <c r="S22" s="1">
        <f t="shared" ca="1" si="5"/>
        <v>225295.23562671366</v>
      </c>
      <c r="T22" s="14">
        <f t="shared" ca="1" si="6"/>
        <v>1.65</v>
      </c>
      <c r="U22" s="7">
        <f t="shared" ca="1" si="17"/>
        <v>0.1762828528881073</v>
      </c>
    </row>
    <row r="23" spans="1:21" x14ac:dyDescent="0.2">
      <c r="A23">
        <f t="shared" si="7"/>
        <v>22</v>
      </c>
      <c r="B23">
        <f t="shared" ca="1" si="8"/>
        <v>1</v>
      </c>
      <c r="C23" s="7">
        <f t="shared" ca="1" si="9"/>
        <v>0.10857168743243456</v>
      </c>
      <c r="D23" t="str">
        <f t="shared" ca="1" si="10"/>
        <v>Yes</v>
      </c>
      <c r="E23">
        <f t="shared" ca="1" si="0"/>
        <v>1.7</v>
      </c>
      <c r="F23" s="1">
        <f ca="1">InitialHomeValue* (1 + 'Portfolio Simulation'!C23)^'Portfolio Simulation'!B23</f>
        <v>1108571.6874324344</v>
      </c>
      <c r="G23" s="1">
        <f t="shared" ca="1" si="11"/>
        <v>188457.18686351387</v>
      </c>
      <c r="H23" s="1">
        <f t="shared" ca="1" si="1"/>
        <v>120000</v>
      </c>
      <c r="I23" s="1">
        <f t="shared" ca="1" si="12"/>
        <v>120000</v>
      </c>
      <c r="J23" s="1">
        <f t="shared" si="2"/>
        <v>100000</v>
      </c>
      <c r="K23" s="1">
        <f t="shared" si="3"/>
        <v>1000000</v>
      </c>
      <c r="L23" s="1">
        <f t="shared" si="13"/>
        <v>-100000</v>
      </c>
      <c r="M23" s="1">
        <f t="shared" ca="1" si="4"/>
        <v>120000</v>
      </c>
      <c r="N23" s="10">
        <v>45931</v>
      </c>
      <c r="O23" s="10">
        <f t="shared" ca="1" si="14"/>
        <v>46296</v>
      </c>
      <c r="P23" s="7">
        <f t="shared" ca="1" si="15"/>
        <v>0.19999999403953553</v>
      </c>
      <c r="Q23" s="13"/>
      <c r="R23" s="1">
        <f t="shared" si="16"/>
        <v>-100000</v>
      </c>
      <c r="S23" s="1">
        <f t="shared" ca="1" si="5"/>
        <v>182914.32842635168</v>
      </c>
      <c r="T23" s="14">
        <f t="shared" ca="1" si="6"/>
        <v>1.65</v>
      </c>
      <c r="U23" s="7">
        <f t="shared" ca="1" si="17"/>
        <v>0.82914327383041386</v>
      </c>
    </row>
    <row r="24" spans="1:21" x14ac:dyDescent="0.2">
      <c r="A24">
        <f t="shared" si="7"/>
        <v>23</v>
      </c>
      <c r="B24">
        <f t="shared" ca="1" si="8"/>
        <v>2</v>
      </c>
      <c r="C24" s="7">
        <f t="shared" ca="1" si="9"/>
        <v>4.6239887914654901E-2</v>
      </c>
      <c r="D24" t="str">
        <f t="shared" ca="1" si="10"/>
        <v>Yes</v>
      </c>
      <c r="E24">
        <f t="shared" ca="1" si="0"/>
        <v>1.7</v>
      </c>
      <c r="F24" s="1">
        <f ca="1">InitialHomeValue* (1 + 'Portfolio Simulation'!C24)^'Portfolio Simulation'!B24</f>
        <v>1094617.9030636696</v>
      </c>
      <c r="G24" s="1">
        <f t="shared" ca="1" si="11"/>
        <v>186085.04352082382</v>
      </c>
      <c r="H24" s="1">
        <f t="shared" ca="1" si="1"/>
        <v>144000</v>
      </c>
      <c r="I24" s="1">
        <f t="shared" ca="1" si="12"/>
        <v>144000</v>
      </c>
      <c r="J24" s="1">
        <f t="shared" si="2"/>
        <v>100000</v>
      </c>
      <c r="K24" s="1">
        <f t="shared" si="3"/>
        <v>1000000</v>
      </c>
      <c r="L24" s="1">
        <f t="shared" si="13"/>
        <v>-100000</v>
      </c>
      <c r="M24" s="1">
        <f t="shared" ca="1" si="4"/>
        <v>144000</v>
      </c>
      <c r="N24" s="10">
        <v>45931</v>
      </c>
      <c r="O24" s="10">
        <f t="shared" ca="1" si="14"/>
        <v>46661</v>
      </c>
      <c r="P24" s="7">
        <f t="shared" ca="1" si="15"/>
        <v>0.19999999403953553</v>
      </c>
      <c r="Q24" s="13"/>
      <c r="R24" s="1">
        <f t="shared" si="16"/>
        <v>-100000</v>
      </c>
      <c r="S24" s="1">
        <f t="shared" ca="1" si="5"/>
        <v>180611.95400550548</v>
      </c>
      <c r="T24" s="14">
        <f t="shared" ca="1" si="6"/>
        <v>1.65</v>
      </c>
      <c r="U24" s="7">
        <f t="shared" ca="1" si="17"/>
        <v>0.3439194738864898</v>
      </c>
    </row>
    <row r="25" spans="1:21" x14ac:dyDescent="0.2">
      <c r="A25">
        <f t="shared" si="7"/>
        <v>24</v>
      </c>
      <c r="B25">
        <f t="shared" ca="1" si="8"/>
        <v>7</v>
      </c>
      <c r="C25" s="7">
        <f t="shared" ca="1" si="9"/>
        <v>3.416935186008617E-2</v>
      </c>
      <c r="D25" t="str">
        <f t="shared" ca="1" si="10"/>
        <v>Yes</v>
      </c>
      <c r="E25">
        <f t="shared" ca="1" si="0"/>
        <v>1.7</v>
      </c>
      <c r="F25" s="1">
        <f ca="1">InitialHomeValue* (1 + 'Portfolio Simulation'!C25)^'Portfolio Simulation'!B25</f>
        <v>1265148.8981984546</v>
      </c>
      <c r="G25" s="1">
        <f t="shared" ca="1" si="11"/>
        <v>215075.31269373727</v>
      </c>
      <c r="H25" s="1">
        <f t="shared" ca="1" si="1"/>
        <v>358318.07999999996</v>
      </c>
      <c r="I25" s="1">
        <f t="shared" ca="1" si="12"/>
        <v>215075.31269373727</v>
      </c>
      <c r="J25" s="1">
        <f t="shared" si="2"/>
        <v>100000</v>
      </c>
      <c r="K25" s="1">
        <f t="shared" si="3"/>
        <v>1000000</v>
      </c>
      <c r="L25" s="1">
        <f t="shared" si="13"/>
        <v>-100000</v>
      </c>
      <c r="M25" s="1">
        <f t="shared" ca="1" si="4"/>
        <v>215075.31269373727</v>
      </c>
      <c r="N25" s="10">
        <v>45931</v>
      </c>
      <c r="O25" s="10">
        <f t="shared" ca="1" si="14"/>
        <v>48488</v>
      </c>
      <c r="P25" s="7">
        <f t="shared" ca="1" si="15"/>
        <v>0.11551592946052552</v>
      </c>
      <c r="Q25" s="13"/>
      <c r="R25" s="1">
        <f t="shared" si="16"/>
        <v>-100000</v>
      </c>
      <c r="S25" s="1">
        <f t="shared" ca="1" si="5"/>
        <v>208749.56820274502</v>
      </c>
      <c r="T25" s="14">
        <f t="shared" ca="1" si="6"/>
        <v>1.65</v>
      </c>
      <c r="U25" s="7">
        <f t="shared" ca="1" si="17"/>
        <v>0.11077241301536558</v>
      </c>
    </row>
    <row r="26" spans="1:21" x14ac:dyDescent="0.2">
      <c r="A26">
        <f t="shared" si="7"/>
        <v>25</v>
      </c>
      <c r="B26">
        <f t="shared" ca="1" si="8"/>
        <v>9</v>
      </c>
      <c r="C26" s="7">
        <f t="shared" ca="1" si="9"/>
        <v>-4.9313616145949271E-2</v>
      </c>
      <c r="D26" t="str">
        <f t="shared" ca="1" si="10"/>
        <v>No</v>
      </c>
      <c r="E26">
        <f t="shared" ca="1" si="0"/>
        <v>1.4</v>
      </c>
      <c r="F26" s="1">
        <f ca="1">InitialHomeValue* (1 + 'Portfolio Simulation'!C26)^'Portfolio Simulation'!B26</f>
        <v>634359.52346032776</v>
      </c>
      <c r="G26" s="1">
        <f t="shared" ca="1" si="11"/>
        <v>88810.333284445893</v>
      </c>
      <c r="H26" s="1">
        <f t="shared" ca="1" si="1"/>
        <v>515978.03519999993</v>
      </c>
      <c r="I26" s="1">
        <f t="shared" ca="1" si="12"/>
        <v>88810.333284445893</v>
      </c>
      <c r="J26" s="1">
        <f t="shared" si="2"/>
        <v>100000</v>
      </c>
      <c r="K26" s="1">
        <f t="shared" si="3"/>
        <v>1000000</v>
      </c>
      <c r="L26" s="1">
        <f t="shared" si="13"/>
        <v>-100000</v>
      </c>
      <c r="M26" s="1">
        <f t="shared" ca="1" si="4"/>
        <v>88810.333284445893</v>
      </c>
      <c r="N26" s="10">
        <v>45931</v>
      </c>
      <c r="O26" s="10">
        <f t="shared" ca="1" si="14"/>
        <v>49218</v>
      </c>
      <c r="P26" s="7">
        <f t="shared" ca="1" si="15"/>
        <v>-1.3090780377388003E-2</v>
      </c>
      <c r="Q26" s="13"/>
      <c r="R26" s="1">
        <f t="shared" si="16"/>
        <v>-100000</v>
      </c>
      <c r="S26" s="1">
        <f t="shared" ca="1" si="5"/>
        <v>85638.535667144257</v>
      </c>
      <c r="T26" s="14">
        <f t="shared" ca="1" si="6"/>
        <v>1.35</v>
      </c>
      <c r="U26" s="7">
        <f t="shared" ca="1" si="17"/>
        <v>-1.7068269848823547E-2</v>
      </c>
    </row>
    <row r="27" spans="1:21" x14ac:dyDescent="0.2">
      <c r="A27">
        <f t="shared" si="7"/>
        <v>26</v>
      </c>
      <c r="B27">
        <f t="shared" ca="1" si="8"/>
        <v>1</v>
      </c>
      <c r="C27" s="7">
        <f t="shared" ca="1" si="9"/>
        <v>5.6955978189306214E-2</v>
      </c>
      <c r="D27" t="str">
        <f t="shared" ca="1" si="10"/>
        <v>Yes</v>
      </c>
      <c r="E27">
        <f t="shared" ca="1" si="0"/>
        <v>1.7</v>
      </c>
      <c r="F27" s="1">
        <f ca="1">InitialHomeValue* (1 + 'Portfolio Simulation'!C27)^'Portfolio Simulation'!B27</f>
        <v>1056955.9781893063</v>
      </c>
      <c r="G27" s="1">
        <f t="shared" ca="1" si="11"/>
        <v>179682.51629218209</v>
      </c>
      <c r="H27" s="1">
        <f t="shared" ca="1" si="1"/>
        <v>120000</v>
      </c>
      <c r="I27" s="1">
        <f t="shared" ca="1" si="12"/>
        <v>120000</v>
      </c>
      <c r="J27" s="1">
        <f t="shared" si="2"/>
        <v>100000</v>
      </c>
      <c r="K27" s="1">
        <f t="shared" si="3"/>
        <v>1000000</v>
      </c>
      <c r="L27" s="1">
        <f t="shared" si="13"/>
        <v>-100000</v>
      </c>
      <c r="M27" s="1">
        <f t="shared" ca="1" si="4"/>
        <v>120000</v>
      </c>
      <c r="N27" s="10">
        <v>45931</v>
      </c>
      <c r="O27" s="10">
        <f t="shared" ca="1" si="14"/>
        <v>46296</v>
      </c>
      <c r="P27" s="7">
        <f t="shared" ca="1" si="15"/>
        <v>0.19999999403953553</v>
      </c>
      <c r="Q27" s="13"/>
      <c r="R27" s="1">
        <f t="shared" si="16"/>
        <v>-100000</v>
      </c>
      <c r="S27" s="1">
        <f t="shared" ca="1" si="5"/>
        <v>174397.73640123557</v>
      </c>
      <c r="T27" s="14">
        <f t="shared" ca="1" si="6"/>
        <v>1.65</v>
      </c>
      <c r="U27" s="7">
        <f t="shared" ca="1" si="17"/>
        <v>0.74397736787796021</v>
      </c>
    </row>
    <row r="28" spans="1:21" x14ac:dyDescent="0.2">
      <c r="A28">
        <f t="shared" si="7"/>
        <v>27</v>
      </c>
      <c r="B28">
        <f t="shared" ca="1" si="8"/>
        <v>6</v>
      </c>
      <c r="C28" s="7">
        <f t="shared" ca="1" si="9"/>
        <v>-2.538951701825529E-2</v>
      </c>
      <c r="D28" t="str">
        <f t="shared" ca="1" si="10"/>
        <v>No</v>
      </c>
      <c r="E28">
        <f t="shared" ca="1" si="0"/>
        <v>1.4</v>
      </c>
      <c r="F28" s="1">
        <f ca="1">InitialHomeValue* (1 + 'Portfolio Simulation'!C28)^'Portfolio Simulation'!B28</f>
        <v>857011.14598698891</v>
      </c>
      <c r="G28" s="1">
        <f t="shared" ca="1" si="11"/>
        <v>119981.56043817844</v>
      </c>
      <c r="H28" s="1">
        <f t="shared" ca="1" si="1"/>
        <v>298598.39999999997</v>
      </c>
      <c r="I28" s="1">
        <f t="shared" ca="1" si="12"/>
        <v>119981.56043817844</v>
      </c>
      <c r="J28" s="1">
        <f t="shared" si="2"/>
        <v>100000</v>
      </c>
      <c r="K28" s="1">
        <f t="shared" si="3"/>
        <v>1000000</v>
      </c>
      <c r="L28" s="1">
        <f t="shared" si="13"/>
        <v>-100000</v>
      </c>
      <c r="M28" s="1">
        <f t="shared" ca="1" si="4"/>
        <v>119981.56043817844</v>
      </c>
      <c r="N28" s="10">
        <v>45931</v>
      </c>
      <c r="O28" s="10">
        <f t="shared" ca="1" si="14"/>
        <v>48122</v>
      </c>
      <c r="P28" s="7">
        <f t="shared" ca="1" si="15"/>
        <v>3.0812636017799377E-2</v>
      </c>
      <c r="Q28" s="13"/>
      <c r="R28" s="1">
        <f t="shared" si="16"/>
        <v>-100000</v>
      </c>
      <c r="S28" s="1">
        <f t="shared" ca="1" si="5"/>
        <v>115696.50470824352</v>
      </c>
      <c r="T28" s="14">
        <f t="shared" ca="1" si="6"/>
        <v>1.35</v>
      </c>
      <c r="U28" s="7">
        <f t="shared" ca="1" si="17"/>
        <v>2.4586328864097597E-2</v>
      </c>
    </row>
    <row r="29" spans="1:21" x14ac:dyDescent="0.2">
      <c r="A29">
        <f t="shared" si="7"/>
        <v>28</v>
      </c>
      <c r="B29">
        <f t="shared" ca="1" si="8"/>
        <v>8</v>
      </c>
      <c r="C29" s="7">
        <f t="shared" ca="1" si="9"/>
        <v>-2.6046555320326289E-2</v>
      </c>
      <c r="D29" t="str">
        <f t="shared" ca="1" si="10"/>
        <v>No</v>
      </c>
      <c r="E29">
        <f t="shared" ca="1" si="0"/>
        <v>1.4</v>
      </c>
      <c r="F29" s="1">
        <f ca="1">InitialHomeValue* (1 + 'Portfolio Simulation'!C29)^'Portfolio Simulation'!B29</f>
        <v>809665.40539413178</v>
      </c>
      <c r="G29" s="1">
        <f t="shared" ca="1" si="11"/>
        <v>113353.15675517845</v>
      </c>
      <c r="H29" s="1">
        <f t="shared" ca="1" si="1"/>
        <v>429981.69599999994</v>
      </c>
      <c r="I29" s="1">
        <f t="shared" ca="1" si="12"/>
        <v>113353.15675517845</v>
      </c>
      <c r="J29" s="1">
        <f t="shared" si="2"/>
        <v>100000</v>
      </c>
      <c r="K29" s="1">
        <f t="shared" si="3"/>
        <v>1000000</v>
      </c>
      <c r="L29" s="1">
        <f t="shared" si="13"/>
        <v>-100000</v>
      </c>
      <c r="M29" s="1">
        <f t="shared" ca="1" si="4"/>
        <v>113353.15675517845</v>
      </c>
      <c r="N29" s="10">
        <v>45931</v>
      </c>
      <c r="O29" s="10">
        <f t="shared" ca="1" si="14"/>
        <v>48853</v>
      </c>
      <c r="P29" s="7">
        <f t="shared" ca="1" si="15"/>
        <v>1.5779736638069149E-2</v>
      </c>
      <c r="Q29" s="13"/>
      <c r="R29" s="1">
        <f t="shared" si="16"/>
        <v>-100000</v>
      </c>
      <c r="S29" s="1">
        <f t="shared" ca="1" si="5"/>
        <v>109304.82972820781</v>
      </c>
      <c r="T29" s="14">
        <f t="shared" ca="1" si="6"/>
        <v>1.35</v>
      </c>
      <c r="U29" s="7">
        <f t="shared" ca="1" si="17"/>
        <v>1.1175671219825746E-2</v>
      </c>
    </row>
    <row r="30" spans="1:21" x14ac:dyDescent="0.2">
      <c r="A30">
        <f t="shared" si="7"/>
        <v>29</v>
      </c>
      <c r="B30">
        <f t="shared" ca="1" si="8"/>
        <v>9</v>
      </c>
      <c r="C30" s="7">
        <f t="shared" ca="1" si="9"/>
        <v>0.10168481194822081</v>
      </c>
      <c r="D30" t="str">
        <f t="shared" ca="1" si="10"/>
        <v>Yes</v>
      </c>
      <c r="E30">
        <f t="shared" ca="1" si="0"/>
        <v>1.7</v>
      </c>
      <c r="F30" s="1">
        <f ca="1">InitialHomeValue* (1 + 'Portfolio Simulation'!C30)^'Portfolio Simulation'!B30</f>
        <v>2390651.4386888077</v>
      </c>
      <c r="G30" s="1">
        <f t="shared" ca="1" si="11"/>
        <v>406410.7445770973</v>
      </c>
      <c r="H30" s="1">
        <f t="shared" ca="1" si="1"/>
        <v>515978.03519999993</v>
      </c>
      <c r="I30" s="1">
        <f t="shared" ca="1" si="12"/>
        <v>406410.7445770973</v>
      </c>
      <c r="J30" s="1">
        <f t="shared" si="2"/>
        <v>100000</v>
      </c>
      <c r="K30" s="1">
        <f t="shared" si="3"/>
        <v>1000000</v>
      </c>
      <c r="L30" s="1">
        <f t="shared" si="13"/>
        <v>-100000</v>
      </c>
      <c r="M30" s="1">
        <f t="shared" ca="1" si="4"/>
        <v>406410.7445770973</v>
      </c>
      <c r="N30" s="10">
        <v>45931</v>
      </c>
      <c r="O30" s="10">
        <f t="shared" ca="1" si="14"/>
        <v>49218</v>
      </c>
      <c r="P30" s="7">
        <f t="shared" ca="1" si="15"/>
        <v>0.16848092675209045</v>
      </c>
      <c r="Q30" s="13"/>
      <c r="R30" s="1">
        <f t="shared" si="16"/>
        <v>-100000</v>
      </c>
      <c r="S30" s="1">
        <f t="shared" ca="1" si="5"/>
        <v>394457.48738365324</v>
      </c>
      <c r="T30" s="14">
        <f t="shared" ca="1" si="6"/>
        <v>1.65</v>
      </c>
      <c r="U30" s="7">
        <f t="shared" ca="1" si="17"/>
        <v>0.16461384892463685</v>
      </c>
    </row>
    <row r="31" spans="1:21" x14ac:dyDescent="0.2">
      <c r="A31">
        <f t="shared" si="7"/>
        <v>30</v>
      </c>
      <c r="B31">
        <f t="shared" ca="1" si="8"/>
        <v>3</v>
      </c>
      <c r="C31" s="7">
        <f t="shared" ca="1" si="9"/>
        <v>1.8439911455354834E-2</v>
      </c>
      <c r="D31" t="str">
        <f t="shared" ca="1" si="10"/>
        <v>Yes</v>
      </c>
      <c r="E31">
        <f t="shared" ca="1" si="0"/>
        <v>1.7</v>
      </c>
      <c r="F31" s="1">
        <f ca="1">InitialHomeValue* (1 + 'Portfolio Simulation'!C31)^'Portfolio Simulation'!B31</f>
        <v>1056346.0954987684</v>
      </c>
      <c r="G31" s="1">
        <f t="shared" ca="1" si="11"/>
        <v>179578.83623479062</v>
      </c>
      <c r="H31" s="1">
        <f t="shared" ca="1" si="1"/>
        <v>172800</v>
      </c>
      <c r="I31" s="1">
        <f t="shared" ca="1" si="12"/>
        <v>172800</v>
      </c>
      <c r="J31" s="1">
        <f t="shared" si="2"/>
        <v>100000</v>
      </c>
      <c r="K31" s="1">
        <f t="shared" si="3"/>
        <v>1000000</v>
      </c>
      <c r="L31" s="1">
        <f t="shared" si="13"/>
        <v>-100000</v>
      </c>
      <c r="M31" s="1">
        <f t="shared" ca="1" si="4"/>
        <v>172800</v>
      </c>
      <c r="N31" s="10">
        <v>45931</v>
      </c>
      <c r="O31" s="10">
        <f t="shared" ca="1" si="14"/>
        <v>47027</v>
      </c>
      <c r="P31" s="7">
        <f t="shared" ca="1" si="15"/>
        <v>0.19980039000511171</v>
      </c>
      <c r="Q31" s="13"/>
      <c r="R31" s="1">
        <f t="shared" si="16"/>
        <v>-100000</v>
      </c>
      <c r="S31" s="1">
        <f t="shared" ca="1" si="5"/>
        <v>174297.10575729678</v>
      </c>
      <c r="T31" s="14">
        <f t="shared" ca="1" si="6"/>
        <v>1.65</v>
      </c>
      <c r="U31" s="7">
        <f t="shared" ca="1" si="17"/>
        <v>0.20325222611427304</v>
      </c>
    </row>
    <row r="32" spans="1:21" x14ac:dyDescent="0.2">
      <c r="A32">
        <f t="shared" si="7"/>
        <v>31</v>
      </c>
      <c r="B32">
        <f t="shared" ca="1" si="8"/>
        <v>10</v>
      </c>
      <c r="C32" s="7">
        <f t="shared" ca="1" si="9"/>
        <v>2.0119564751506752E-2</v>
      </c>
      <c r="D32" t="str">
        <f t="shared" ca="1" si="10"/>
        <v>Yes</v>
      </c>
      <c r="E32">
        <f t="shared" ca="1" si="0"/>
        <v>1.7</v>
      </c>
      <c r="F32" s="1">
        <f ca="1">InitialHomeValue* (1 + 'Portfolio Simulation'!C32)^'Portfolio Simulation'!B32</f>
        <v>1220424.0834280294</v>
      </c>
      <c r="G32" s="1">
        <f t="shared" ca="1" si="11"/>
        <v>207472.09418276499</v>
      </c>
      <c r="H32" s="1">
        <f t="shared" ca="1" si="1"/>
        <v>619173.64223999996</v>
      </c>
      <c r="I32" s="1">
        <f t="shared" ca="1" si="12"/>
        <v>207472.09418276499</v>
      </c>
      <c r="J32" s="1">
        <f t="shared" si="2"/>
        <v>100000</v>
      </c>
      <c r="K32" s="1">
        <f t="shared" si="3"/>
        <v>1000000</v>
      </c>
      <c r="L32" s="1">
        <f t="shared" si="13"/>
        <v>-100000</v>
      </c>
      <c r="M32" s="1">
        <f t="shared" ca="1" si="4"/>
        <v>207472.09418276499</v>
      </c>
      <c r="N32" s="10">
        <v>45931</v>
      </c>
      <c r="O32" s="10">
        <f t="shared" ca="1" si="14"/>
        <v>49583</v>
      </c>
      <c r="P32" s="7">
        <f t="shared" ca="1" si="15"/>
        <v>7.5668898224830639E-2</v>
      </c>
      <c r="Q32" s="13"/>
      <c r="R32" s="1">
        <f t="shared" si="16"/>
        <v>-100000</v>
      </c>
      <c r="S32" s="1">
        <f t="shared" ca="1" si="5"/>
        <v>201369.97376562486</v>
      </c>
      <c r="T32" s="14">
        <f t="shared" ca="1" si="6"/>
        <v>1.65</v>
      </c>
      <c r="U32" s="7">
        <f t="shared" ca="1" si="17"/>
        <v>7.2464248538017265E-2</v>
      </c>
    </row>
    <row r="33" spans="1:21" x14ac:dyDescent="0.2">
      <c r="A33">
        <f t="shared" si="7"/>
        <v>32</v>
      </c>
      <c r="B33">
        <f t="shared" ca="1" si="8"/>
        <v>9</v>
      </c>
      <c r="C33" s="7">
        <f t="shared" ca="1" si="9"/>
        <v>5.8730522616420443E-2</v>
      </c>
      <c r="D33" t="str">
        <f t="shared" ca="1" si="10"/>
        <v>Yes</v>
      </c>
      <c r="E33">
        <f t="shared" ca="1" si="0"/>
        <v>1.7</v>
      </c>
      <c r="F33" s="1">
        <f ca="1">InitialHomeValue* (1 + 'Portfolio Simulation'!C33)^'Portfolio Simulation'!B33</f>
        <v>1671355.7644617083</v>
      </c>
      <c r="G33" s="1">
        <f t="shared" ca="1" si="11"/>
        <v>284130.47995849041</v>
      </c>
      <c r="H33" s="1">
        <f t="shared" ca="1" si="1"/>
        <v>515978.03519999993</v>
      </c>
      <c r="I33" s="1">
        <f t="shared" ca="1" si="12"/>
        <v>284130.47995849041</v>
      </c>
      <c r="J33" s="1">
        <f t="shared" si="2"/>
        <v>100000</v>
      </c>
      <c r="K33" s="1">
        <f t="shared" si="3"/>
        <v>1000000</v>
      </c>
      <c r="L33" s="1">
        <f t="shared" si="13"/>
        <v>-100000</v>
      </c>
      <c r="M33" s="1">
        <f t="shared" ca="1" si="4"/>
        <v>284130.47995849041</v>
      </c>
      <c r="N33" s="10">
        <v>45931</v>
      </c>
      <c r="O33" s="10">
        <f t="shared" ca="1" si="14"/>
        <v>49218</v>
      </c>
      <c r="P33" s="7">
        <f t="shared" ca="1" si="15"/>
        <v>0.12294945120811462</v>
      </c>
      <c r="Q33" s="13"/>
      <c r="R33" s="1">
        <f t="shared" si="16"/>
        <v>-100000</v>
      </c>
      <c r="S33" s="1">
        <f t="shared" ca="1" si="5"/>
        <v>275773.70113618183</v>
      </c>
      <c r="T33" s="14">
        <f t="shared" ca="1" si="6"/>
        <v>1.65</v>
      </c>
      <c r="U33" s="7">
        <f t="shared" ca="1" si="17"/>
        <v>0.11923306584358215</v>
      </c>
    </row>
    <row r="34" spans="1:21" x14ac:dyDescent="0.2">
      <c r="A34">
        <f t="shared" si="7"/>
        <v>33</v>
      </c>
      <c r="B34">
        <f t="shared" ca="1" si="8"/>
        <v>10</v>
      </c>
      <c r="C34" s="7">
        <f t="shared" ca="1" si="9"/>
        <v>9.8618512909274134E-2</v>
      </c>
      <c r="D34" t="str">
        <f t="shared" ca="1" si="10"/>
        <v>Yes</v>
      </c>
      <c r="E34">
        <f t="shared" ca="1" si="0"/>
        <v>1.7</v>
      </c>
      <c r="F34" s="1">
        <f ca="1">InitialHomeValue* (1 + 'Portfolio Simulation'!C34)^'Portfolio Simulation'!B34</f>
        <v>2561351.1993434974</v>
      </c>
      <c r="G34" s="1">
        <f t="shared" ca="1" si="11"/>
        <v>435429.70388839464</v>
      </c>
      <c r="H34" s="1">
        <f t="shared" ca="1" si="1"/>
        <v>619173.64223999996</v>
      </c>
      <c r="I34" s="1">
        <f t="shared" ca="1" si="12"/>
        <v>435429.70388839464</v>
      </c>
      <c r="J34" s="1">
        <f t="shared" si="2"/>
        <v>100000</v>
      </c>
      <c r="K34" s="1">
        <f t="shared" si="3"/>
        <v>1000000</v>
      </c>
      <c r="L34" s="1">
        <f t="shared" si="13"/>
        <v>-100000</v>
      </c>
      <c r="M34" s="1">
        <f t="shared" ca="1" si="4"/>
        <v>435429.70388839464</v>
      </c>
      <c r="N34" s="10">
        <v>45931</v>
      </c>
      <c r="O34" s="10">
        <f t="shared" ca="1" si="14"/>
        <v>49583</v>
      </c>
      <c r="P34" s="7">
        <f t="shared" ca="1" si="15"/>
        <v>0.15839537978172305</v>
      </c>
      <c r="Q34" s="13"/>
      <c r="R34" s="1">
        <f t="shared" si="16"/>
        <v>-100000</v>
      </c>
      <c r="S34" s="1">
        <f t="shared" ca="1" si="5"/>
        <v>422622.94789167709</v>
      </c>
      <c r="T34" s="14">
        <f t="shared" ca="1" si="6"/>
        <v>1.65</v>
      </c>
      <c r="U34" s="7">
        <f t="shared" ca="1" si="17"/>
        <v>0.15494427084922793</v>
      </c>
    </row>
    <row r="35" spans="1:21" x14ac:dyDescent="0.2">
      <c r="A35">
        <f t="shared" si="7"/>
        <v>34</v>
      </c>
      <c r="B35">
        <f t="shared" ca="1" si="8"/>
        <v>9</v>
      </c>
      <c r="C35" s="7">
        <f t="shared" ca="1" si="9"/>
        <v>5.0997873132475037E-2</v>
      </c>
      <c r="D35" t="str">
        <f t="shared" ca="1" si="10"/>
        <v>Yes</v>
      </c>
      <c r="E35">
        <f t="shared" ca="1" si="0"/>
        <v>1.7</v>
      </c>
      <c r="F35" s="1">
        <f ca="1">InitialHomeValue* (1 + 'Portfolio Simulation'!C35)^'Portfolio Simulation'!B35</f>
        <v>1564647.5861842902</v>
      </c>
      <c r="G35" s="1">
        <f t="shared" ca="1" si="11"/>
        <v>265990.08965132938</v>
      </c>
      <c r="H35" s="1">
        <f t="shared" ca="1" si="1"/>
        <v>515978.03519999993</v>
      </c>
      <c r="I35" s="1">
        <f t="shared" ca="1" si="12"/>
        <v>265990.08965132938</v>
      </c>
      <c r="J35" s="1">
        <f t="shared" si="2"/>
        <v>100000</v>
      </c>
      <c r="K35" s="1">
        <f t="shared" si="3"/>
        <v>1000000</v>
      </c>
      <c r="L35" s="1">
        <f t="shared" si="13"/>
        <v>-100000</v>
      </c>
      <c r="M35" s="1">
        <f t="shared" ca="1" si="4"/>
        <v>265990.08965132938</v>
      </c>
      <c r="N35" s="10">
        <v>45931</v>
      </c>
      <c r="O35" s="10">
        <f t="shared" ca="1" si="14"/>
        <v>49218</v>
      </c>
      <c r="P35" s="7">
        <f t="shared" ca="1" si="15"/>
        <v>0.11475273966789246</v>
      </c>
      <c r="Q35" s="13"/>
      <c r="R35" s="1">
        <f t="shared" si="16"/>
        <v>-100000</v>
      </c>
      <c r="S35" s="1">
        <f t="shared" ref="S35:S66" ca="1" si="18">F35*T35*(InvestmentAmount/InitialHomeValue)</f>
        <v>258166.8517204079</v>
      </c>
      <c r="T35" s="14">
        <f t="shared" ca="1" si="6"/>
        <v>1.65</v>
      </c>
      <c r="U35" s="7">
        <f t="shared" ca="1" si="17"/>
        <v>0.11106347441673278</v>
      </c>
    </row>
    <row r="36" spans="1:21" x14ac:dyDescent="0.2">
      <c r="A36">
        <f t="shared" si="7"/>
        <v>35</v>
      </c>
      <c r="B36">
        <f t="shared" ca="1" si="8"/>
        <v>5</v>
      </c>
      <c r="C36" s="7">
        <f t="shared" ca="1" si="9"/>
        <v>0.11547029727966814</v>
      </c>
      <c r="D36" t="str">
        <f t="shared" ca="1" si="10"/>
        <v>Yes</v>
      </c>
      <c r="E36">
        <f t="shared" ca="1" si="0"/>
        <v>1.7</v>
      </c>
      <c r="F36" s="1">
        <f ca="1">InitialHomeValue* (1 + 'Portfolio Simulation'!C36)^'Portfolio Simulation'!B36</f>
        <v>1726990.9111031222</v>
      </c>
      <c r="G36" s="1">
        <f t="shared" ca="1" si="11"/>
        <v>293588.45488753077</v>
      </c>
      <c r="H36" s="1">
        <f t="shared" ca="1" si="1"/>
        <v>248832</v>
      </c>
      <c r="I36" s="1">
        <f t="shared" ca="1" si="12"/>
        <v>248832</v>
      </c>
      <c r="J36" s="1">
        <f t="shared" si="2"/>
        <v>100000</v>
      </c>
      <c r="K36" s="1">
        <f t="shared" si="3"/>
        <v>1000000</v>
      </c>
      <c r="L36" s="1">
        <f t="shared" si="13"/>
        <v>-100000</v>
      </c>
      <c r="M36" s="1">
        <f t="shared" ca="1" si="4"/>
        <v>248832</v>
      </c>
      <c r="N36" s="10">
        <v>45931</v>
      </c>
      <c r="O36" s="10">
        <f t="shared" ca="1" si="14"/>
        <v>47757</v>
      </c>
      <c r="P36" s="7">
        <f t="shared" ca="1" si="15"/>
        <v>0.19988018870353702</v>
      </c>
      <c r="Q36" s="13"/>
      <c r="R36" s="1">
        <f t="shared" si="16"/>
        <v>-100000</v>
      </c>
      <c r="S36" s="1">
        <f t="shared" ca="1" si="18"/>
        <v>284953.50033201516</v>
      </c>
      <c r="T36" s="14">
        <f t="shared" ca="1" si="6"/>
        <v>1.65</v>
      </c>
      <c r="U36" s="7">
        <f t="shared" ca="1" si="17"/>
        <v>0.23283509612083436</v>
      </c>
    </row>
    <row r="37" spans="1:21" x14ac:dyDescent="0.2">
      <c r="A37">
        <f t="shared" si="7"/>
        <v>36</v>
      </c>
      <c r="B37">
        <f t="shared" ca="1" si="8"/>
        <v>7</v>
      </c>
      <c r="C37" s="7">
        <f t="shared" ca="1" si="9"/>
        <v>6.2016572590041438E-2</v>
      </c>
      <c r="D37" t="str">
        <f t="shared" ca="1" si="10"/>
        <v>Yes</v>
      </c>
      <c r="E37">
        <f t="shared" ca="1" si="0"/>
        <v>1.7</v>
      </c>
      <c r="F37" s="1">
        <f ca="1">InitialHomeValue* (1 + 'Portfolio Simulation'!C37)^'Portfolio Simulation'!B37</f>
        <v>1523768.7309646199</v>
      </c>
      <c r="G37" s="1">
        <f t="shared" ca="1" si="11"/>
        <v>259040.68426398537</v>
      </c>
      <c r="H37" s="1">
        <f t="shared" ca="1" si="1"/>
        <v>358318.07999999996</v>
      </c>
      <c r="I37" s="1">
        <f t="shared" ca="1" si="12"/>
        <v>259040.68426398537</v>
      </c>
      <c r="J37" s="1">
        <f t="shared" si="2"/>
        <v>100000</v>
      </c>
      <c r="K37" s="1">
        <f t="shared" si="3"/>
        <v>1000000</v>
      </c>
      <c r="L37" s="1">
        <f t="shared" si="13"/>
        <v>-100000</v>
      </c>
      <c r="M37" s="1">
        <f t="shared" ca="1" si="4"/>
        <v>259040.68426398537</v>
      </c>
      <c r="N37" s="10">
        <v>45931</v>
      </c>
      <c r="O37" s="10">
        <f t="shared" ca="1" si="14"/>
        <v>48488</v>
      </c>
      <c r="P37" s="7">
        <f t="shared" ca="1" si="15"/>
        <v>0.14552976489067077</v>
      </c>
      <c r="Q37" s="13"/>
      <c r="R37" s="1">
        <f t="shared" si="16"/>
        <v>-100000</v>
      </c>
      <c r="S37" s="1">
        <f t="shared" ca="1" si="18"/>
        <v>251421.84060916226</v>
      </c>
      <c r="T37" s="14">
        <f t="shared" ca="1" si="6"/>
        <v>1.65</v>
      </c>
      <c r="U37" s="7">
        <f t="shared" ca="1" si="17"/>
        <v>0.1406586229801178</v>
      </c>
    </row>
    <row r="38" spans="1:21" x14ac:dyDescent="0.2">
      <c r="A38">
        <f t="shared" si="7"/>
        <v>37</v>
      </c>
      <c r="B38">
        <f t="shared" ca="1" si="8"/>
        <v>3</v>
      </c>
      <c r="C38" s="7">
        <f t="shared" ca="1" si="9"/>
        <v>6.800675671135134E-2</v>
      </c>
      <c r="D38" t="str">
        <f t="shared" ca="1" si="10"/>
        <v>Yes</v>
      </c>
      <c r="E38">
        <f t="shared" ca="1" si="0"/>
        <v>1.7</v>
      </c>
      <c r="F38" s="1">
        <f ca="1">InitialHomeValue* (1 + 'Portfolio Simulation'!C38)^'Portfolio Simulation'!B38</f>
        <v>1218209.5527476582</v>
      </c>
      <c r="G38" s="1">
        <f t="shared" ca="1" si="11"/>
        <v>207095.62396710191</v>
      </c>
      <c r="H38" s="1">
        <f t="shared" ca="1" si="1"/>
        <v>172800</v>
      </c>
      <c r="I38" s="1">
        <f t="shared" ca="1" si="12"/>
        <v>172800</v>
      </c>
      <c r="J38" s="1">
        <f t="shared" si="2"/>
        <v>100000</v>
      </c>
      <c r="K38" s="1">
        <f t="shared" si="3"/>
        <v>1000000</v>
      </c>
      <c r="L38" s="1">
        <f t="shared" si="13"/>
        <v>-100000</v>
      </c>
      <c r="M38" s="1">
        <f t="shared" ca="1" si="4"/>
        <v>172800</v>
      </c>
      <c r="N38" s="10">
        <v>45931</v>
      </c>
      <c r="O38" s="10">
        <f t="shared" ca="1" si="14"/>
        <v>47027</v>
      </c>
      <c r="P38" s="7">
        <f t="shared" ca="1" si="15"/>
        <v>0.19980039000511171</v>
      </c>
      <c r="Q38" s="13"/>
      <c r="R38" s="1">
        <f t="shared" si="16"/>
        <v>-100000</v>
      </c>
      <c r="S38" s="1">
        <f t="shared" ca="1" si="18"/>
        <v>201004.5762033636</v>
      </c>
      <c r="T38" s="14">
        <f t="shared" ca="1" si="6"/>
        <v>1.65</v>
      </c>
      <c r="U38" s="7">
        <f t="shared" ca="1" si="17"/>
        <v>0.26175906062126164</v>
      </c>
    </row>
    <row r="39" spans="1:21" x14ac:dyDescent="0.2">
      <c r="A39">
        <f t="shared" si="7"/>
        <v>38</v>
      </c>
      <c r="B39">
        <f t="shared" ca="1" si="8"/>
        <v>3</v>
      </c>
      <c r="C39" s="7">
        <f t="shared" ca="1" si="9"/>
        <v>-5.0269969510142537E-2</v>
      </c>
      <c r="D39" t="str">
        <f t="shared" ca="1" si="10"/>
        <v>No</v>
      </c>
      <c r="E39">
        <f t="shared" ca="1" si="0"/>
        <v>1.4</v>
      </c>
      <c r="F39" s="1">
        <f ca="1">InitialHomeValue* (1 + 'Portfolio Simulation'!C39)^'Portfolio Simulation'!B39</f>
        <v>856644.26524969167</v>
      </c>
      <c r="G39" s="1">
        <f t="shared" ca="1" si="11"/>
        <v>119930.19713495683</v>
      </c>
      <c r="H39" s="1">
        <f t="shared" ca="1" si="1"/>
        <v>172800</v>
      </c>
      <c r="I39" s="1">
        <f t="shared" ca="1" si="12"/>
        <v>119930.19713495683</v>
      </c>
      <c r="J39" s="1">
        <f t="shared" si="2"/>
        <v>100000</v>
      </c>
      <c r="K39" s="1">
        <f t="shared" si="3"/>
        <v>1000000</v>
      </c>
      <c r="L39" s="1">
        <f t="shared" si="13"/>
        <v>-100000</v>
      </c>
      <c r="M39" s="1">
        <f t="shared" ca="1" si="4"/>
        <v>119930.19713495683</v>
      </c>
      <c r="N39" s="10">
        <v>45931</v>
      </c>
      <c r="O39" s="10">
        <f t="shared" ca="1" si="14"/>
        <v>47027</v>
      </c>
      <c r="P39" s="7">
        <f t="shared" ca="1" si="15"/>
        <v>6.2393757700920108E-2</v>
      </c>
      <c r="Q39" s="13"/>
      <c r="R39" s="1">
        <f t="shared" si="16"/>
        <v>-100000</v>
      </c>
      <c r="S39" s="1">
        <f t="shared" ca="1" si="18"/>
        <v>115646.9758087084</v>
      </c>
      <c r="T39" s="14">
        <f t="shared" ca="1" si="6"/>
        <v>1.35</v>
      </c>
      <c r="U39" s="7">
        <f t="shared" ca="1" si="17"/>
        <v>4.9604198336601263E-2</v>
      </c>
    </row>
    <row r="40" spans="1:21" x14ac:dyDescent="0.2">
      <c r="A40">
        <f t="shared" si="7"/>
        <v>39</v>
      </c>
      <c r="B40">
        <f t="shared" ca="1" si="8"/>
        <v>5</v>
      </c>
      <c r="C40" s="7">
        <f t="shared" ca="1" si="9"/>
        <v>3.4221849004912736E-2</v>
      </c>
      <c r="D40" t="str">
        <f t="shared" ca="1" si="10"/>
        <v>Yes</v>
      </c>
      <c r="E40">
        <f t="shared" ca="1" si="0"/>
        <v>1.7</v>
      </c>
      <c r="F40" s="1">
        <f ca="1">InitialHomeValue* (1 + 'Portfolio Simulation'!C40)^'Portfolio Simulation'!B40</f>
        <v>1183228.2832742787</v>
      </c>
      <c r="G40" s="1">
        <f t="shared" ca="1" si="11"/>
        <v>201148.80815662738</v>
      </c>
      <c r="H40" s="1">
        <f t="shared" ca="1" si="1"/>
        <v>248832</v>
      </c>
      <c r="I40" s="1">
        <f t="shared" ca="1" si="12"/>
        <v>201148.80815662738</v>
      </c>
      <c r="J40" s="1">
        <f t="shared" si="2"/>
        <v>100000</v>
      </c>
      <c r="K40" s="1">
        <f t="shared" si="3"/>
        <v>1000000</v>
      </c>
      <c r="L40" s="1">
        <f t="shared" si="13"/>
        <v>-100000</v>
      </c>
      <c r="M40" s="1">
        <f t="shared" ca="1" si="4"/>
        <v>201148.80815662738</v>
      </c>
      <c r="N40" s="10">
        <v>45931</v>
      </c>
      <c r="O40" s="10">
        <f t="shared" ca="1" si="14"/>
        <v>47757</v>
      </c>
      <c r="P40" s="7">
        <f t="shared" ca="1" si="15"/>
        <v>0.14992694258689884</v>
      </c>
      <c r="Q40" s="13"/>
      <c r="R40" s="1">
        <f t="shared" si="16"/>
        <v>-100000</v>
      </c>
      <c r="S40" s="1">
        <f t="shared" ca="1" si="18"/>
        <v>195232.66674025601</v>
      </c>
      <c r="T40" s="14">
        <f t="shared" ca="1" si="6"/>
        <v>1.65</v>
      </c>
      <c r="U40" s="7">
        <f t="shared" ca="1" si="17"/>
        <v>0.14308539032936102</v>
      </c>
    </row>
    <row r="41" spans="1:21" x14ac:dyDescent="0.2">
      <c r="A41">
        <f t="shared" si="7"/>
        <v>40</v>
      </c>
      <c r="B41">
        <f t="shared" ca="1" si="8"/>
        <v>2</v>
      </c>
      <c r="C41" s="7">
        <f t="shared" ca="1" si="9"/>
        <v>8.588812046044754E-2</v>
      </c>
      <c r="D41" t="str">
        <f t="shared" ca="1" si="10"/>
        <v>Yes</v>
      </c>
      <c r="E41">
        <f t="shared" ca="1" si="0"/>
        <v>1.7</v>
      </c>
      <c r="F41" s="1">
        <f ca="1">InitialHomeValue* (1 + 'Portfolio Simulation'!C41)^'Portfolio Simulation'!B41</f>
        <v>1179153.0101571234</v>
      </c>
      <c r="G41" s="1">
        <f t="shared" ca="1" si="11"/>
        <v>200456.01172671097</v>
      </c>
      <c r="H41" s="1">
        <f t="shared" ca="1" si="1"/>
        <v>144000</v>
      </c>
      <c r="I41" s="1">
        <f t="shared" ca="1" si="12"/>
        <v>144000</v>
      </c>
      <c r="J41" s="1">
        <f t="shared" si="2"/>
        <v>100000</v>
      </c>
      <c r="K41" s="1">
        <f t="shared" si="3"/>
        <v>1000000</v>
      </c>
      <c r="L41" s="1">
        <f t="shared" si="13"/>
        <v>-100000</v>
      </c>
      <c r="M41" s="1">
        <f t="shared" ca="1" si="4"/>
        <v>144000</v>
      </c>
      <c r="N41" s="10">
        <v>45931</v>
      </c>
      <c r="O41" s="10">
        <f t="shared" ca="1" si="14"/>
        <v>46661</v>
      </c>
      <c r="P41" s="7">
        <f t="shared" ca="1" si="15"/>
        <v>0.19999999403953553</v>
      </c>
      <c r="Q41" s="13"/>
      <c r="R41" s="1">
        <f t="shared" si="16"/>
        <v>-100000</v>
      </c>
      <c r="S41" s="1">
        <f t="shared" ca="1" si="18"/>
        <v>194560.24667592536</v>
      </c>
      <c r="T41" s="14">
        <f t="shared" ca="1" si="6"/>
        <v>1.65</v>
      </c>
      <c r="U41" s="7">
        <f t="shared" ca="1" si="17"/>
        <v>0.39484854340553288</v>
      </c>
    </row>
    <row r="42" spans="1:21" x14ac:dyDescent="0.2">
      <c r="A42">
        <f t="shared" si="7"/>
        <v>41</v>
      </c>
      <c r="B42">
        <f t="shared" ca="1" si="8"/>
        <v>1</v>
      </c>
      <c r="C42" s="7">
        <f t="shared" ca="1" si="9"/>
        <v>3.2615486318182244E-2</v>
      </c>
      <c r="D42" t="str">
        <f t="shared" ca="1" si="10"/>
        <v>Yes</v>
      </c>
      <c r="E42">
        <f t="shared" ca="1" si="0"/>
        <v>1.7</v>
      </c>
      <c r="F42" s="1">
        <f ca="1">InitialHomeValue* (1 + 'Portfolio Simulation'!C42)^'Portfolio Simulation'!B42</f>
        <v>1032615.4863181822</v>
      </c>
      <c r="G42" s="1">
        <f t="shared" ca="1" si="11"/>
        <v>175544.63267409097</v>
      </c>
      <c r="H42" s="1">
        <f t="shared" ca="1" si="1"/>
        <v>120000</v>
      </c>
      <c r="I42" s="1">
        <f t="shared" ca="1" si="12"/>
        <v>120000</v>
      </c>
      <c r="J42" s="1">
        <f t="shared" si="2"/>
        <v>100000</v>
      </c>
      <c r="K42" s="1">
        <f t="shared" si="3"/>
        <v>1000000</v>
      </c>
      <c r="L42" s="1">
        <f t="shared" si="13"/>
        <v>-100000</v>
      </c>
      <c r="M42" s="1">
        <f t="shared" ca="1" si="4"/>
        <v>120000</v>
      </c>
      <c r="N42" s="10">
        <v>45931</v>
      </c>
      <c r="O42" s="10">
        <f t="shared" ca="1" si="14"/>
        <v>46296</v>
      </c>
      <c r="P42" s="7">
        <f t="shared" ca="1" si="15"/>
        <v>0.19999999403953553</v>
      </c>
      <c r="Q42" s="13"/>
      <c r="R42" s="1">
        <f t="shared" si="16"/>
        <v>-100000</v>
      </c>
      <c r="S42" s="1">
        <f t="shared" ca="1" si="18"/>
        <v>170381.55524250006</v>
      </c>
      <c r="T42" s="14">
        <f t="shared" ca="1" si="6"/>
        <v>1.65</v>
      </c>
      <c r="U42" s="7">
        <f t="shared" ca="1" si="17"/>
        <v>0.70381554365158072</v>
      </c>
    </row>
    <row r="43" spans="1:21" x14ac:dyDescent="0.2">
      <c r="A43">
        <f t="shared" si="7"/>
        <v>42</v>
      </c>
      <c r="B43">
        <f t="shared" ca="1" si="8"/>
        <v>7</v>
      </c>
      <c r="C43" s="7">
        <f t="shared" ca="1" si="9"/>
        <v>6.9679329223255176E-2</v>
      </c>
      <c r="D43" t="str">
        <f t="shared" ca="1" si="10"/>
        <v>Yes</v>
      </c>
      <c r="E43">
        <f t="shared" ca="1" si="0"/>
        <v>1.7</v>
      </c>
      <c r="F43" s="1">
        <f ca="1">InitialHomeValue* (1 + 'Portfolio Simulation'!C43)^'Portfolio Simulation'!B43</f>
        <v>1602415.821097634</v>
      </c>
      <c r="G43" s="1">
        <f t="shared" ca="1" si="11"/>
        <v>272410.68958659779</v>
      </c>
      <c r="H43" s="1">
        <f t="shared" ca="1" si="1"/>
        <v>358318.07999999996</v>
      </c>
      <c r="I43" s="1">
        <f t="shared" ca="1" si="12"/>
        <v>272410.68958659779</v>
      </c>
      <c r="J43" s="1">
        <f t="shared" si="2"/>
        <v>100000</v>
      </c>
      <c r="K43" s="1">
        <f t="shared" si="3"/>
        <v>1000000</v>
      </c>
      <c r="L43" s="1">
        <f t="shared" si="13"/>
        <v>-100000</v>
      </c>
      <c r="M43" s="1">
        <f t="shared" ca="1" si="4"/>
        <v>272410.68958659779</v>
      </c>
      <c r="N43" s="10">
        <v>45931</v>
      </c>
      <c r="O43" s="10">
        <f t="shared" ca="1" si="14"/>
        <v>48488</v>
      </c>
      <c r="P43" s="7">
        <f t="shared" ca="1" si="15"/>
        <v>0.15378860831260679</v>
      </c>
      <c r="Q43" s="13"/>
      <c r="R43" s="1">
        <f t="shared" si="16"/>
        <v>-100000</v>
      </c>
      <c r="S43" s="1">
        <f t="shared" ca="1" si="18"/>
        <v>264398.61048110964</v>
      </c>
      <c r="T43" s="14">
        <f t="shared" ca="1" si="6"/>
        <v>1.65</v>
      </c>
      <c r="U43" s="7">
        <f t="shared" ca="1" si="17"/>
        <v>0.14888234734535219</v>
      </c>
    </row>
    <row r="44" spans="1:21" x14ac:dyDescent="0.2">
      <c r="A44">
        <f t="shared" si="7"/>
        <v>43</v>
      </c>
      <c r="B44">
        <f t="shared" ca="1" si="8"/>
        <v>7</v>
      </c>
      <c r="C44" s="7">
        <f t="shared" ca="1" si="9"/>
        <v>-7.4404172668245824E-2</v>
      </c>
      <c r="D44" t="str">
        <f t="shared" ca="1" si="10"/>
        <v>No</v>
      </c>
      <c r="E44">
        <f t="shared" ca="1" si="0"/>
        <v>1.4</v>
      </c>
      <c r="F44" s="1">
        <f ca="1">InitialHomeValue* (1 + 'Portfolio Simulation'!C44)^'Portfolio Simulation'!B44</f>
        <v>582035.82493753068</v>
      </c>
      <c r="G44" s="1">
        <f t="shared" ca="1" si="11"/>
        <v>81485.015491254293</v>
      </c>
      <c r="H44" s="1">
        <f t="shared" ca="1" si="1"/>
        <v>358318.07999999996</v>
      </c>
      <c r="I44" s="1">
        <f t="shared" ca="1" si="12"/>
        <v>81485.015491254293</v>
      </c>
      <c r="J44" s="1">
        <f t="shared" si="2"/>
        <v>100000</v>
      </c>
      <c r="K44" s="1">
        <f t="shared" si="3"/>
        <v>1000000</v>
      </c>
      <c r="L44" s="1">
        <f t="shared" si="13"/>
        <v>-100000</v>
      </c>
      <c r="M44" s="1">
        <f t="shared" ca="1" si="4"/>
        <v>81485.015491254293</v>
      </c>
      <c r="N44" s="10">
        <v>45931</v>
      </c>
      <c r="O44" s="10">
        <f t="shared" ca="1" si="14"/>
        <v>48488</v>
      </c>
      <c r="P44" s="7">
        <f t="shared" ca="1" si="15"/>
        <v>-2.8804287314414978E-2</v>
      </c>
      <c r="Q44" s="13"/>
      <c r="R44" s="1">
        <f t="shared" si="16"/>
        <v>-100000</v>
      </c>
      <c r="S44" s="1">
        <f t="shared" ca="1" si="18"/>
        <v>78574.83636656664</v>
      </c>
      <c r="T44" s="14">
        <f t="shared" ca="1" si="6"/>
        <v>1.35</v>
      </c>
      <c r="U44" s="7">
        <f t="shared" ca="1" si="17"/>
        <v>-3.3833000063896182E-2</v>
      </c>
    </row>
    <row r="45" spans="1:21" x14ac:dyDescent="0.2">
      <c r="A45">
        <f t="shared" si="7"/>
        <v>44</v>
      </c>
      <c r="B45">
        <f t="shared" ca="1" si="8"/>
        <v>9</v>
      </c>
      <c r="C45" s="7">
        <f t="shared" ca="1" si="9"/>
        <v>0.10249059030713716</v>
      </c>
      <c r="D45" t="str">
        <f t="shared" ca="1" si="10"/>
        <v>Yes</v>
      </c>
      <c r="E45">
        <f t="shared" ca="1" si="0"/>
        <v>1.7</v>
      </c>
      <c r="F45" s="1">
        <f ca="1">InitialHomeValue* (1 + 'Portfolio Simulation'!C45)^'Portfolio Simulation'!B45</f>
        <v>2406434.3783871238</v>
      </c>
      <c r="G45" s="1">
        <f t="shared" ca="1" si="11"/>
        <v>409093.84432581108</v>
      </c>
      <c r="H45" s="1">
        <f t="shared" ca="1" si="1"/>
        <v>515978.03519999993</v>
      </c>
      <c r="I45" s="1">
        <f t="shared" ca="1" si="12"/>
        <v>409093.84432581108</v>
      </c>
      <c r="J45" s="1">
        <f t="shared" si="2"/>
        <v>100000</v>
      </c>
      <c r="K45" s="1">
        <f t="shared" si="3"/>
        <v>1000000</v>
      </c>
      <c r="L45" s="1">
        <f t="shared" si="13"/>
        <v>-100000</v>
      </c>
      <c r="M45" s="1">
        <f t="shared" ca="1" si="4"/>
        <v>409093.84432581108</v>
      </c>
      <c r="N45" s="10">
        <v>45931</v>
      </c>
      <c r="O45" s="10">
        <f t="shared" ca="1" si="14"/>
        <v>49218</v>
      </c>
      <c r="P45" s="7">
        <f t="shared" ca="1" si="15"/>
        <v>0.16933503746986392</v>
      </c>
      <c r="Q45" s="13"/>
      <c r="R45" s="1">
        <f t="shared" si="16"/>
        <v>-100000</v>
      </c>
      <c r="S45" s="1">
        <f t="shared" ca="1" si="18"/>
        <v>397061.67243387544</v>
      </c>
      <c r="T45" s="14">
        <f t="shared" ca="1" si="6"/>
        <v>1.65</v>
      </c>
      <c r="U45" s="7">
        <f t="shared" ca="1" si="17"/>
        <v>0.16546513438224797</v>
      </c>
    </row>
    <row r="46" spans="1:21" x14ac:dyDescent="0.2">
      <c r="A46">
        <f t="shared" si="7"/>
        <v>45</v>
      </c>
      <c r="B46">
        <f t="shared" ca="1" si="8"/>
        <v>1</v>
      </c>
      <c r="C46" s="7">
        <f t="shared" ca="1" si="9"/>
        <v>5.6855013087268057E-2</v>
      </c>
      <c r="D46" t="str">
        <f t="shared" ca="1" si="10"/>
        <v>Yes</v>
      </c>
      <c r="E46">
        <f t="shared" ca="1" si="0"/>
        <v>1.7</v>
      </c>
      <c r="F46" s="1">
        <f ca="1">InitialHomeValue* (1 + 'Portfolio Simulation'!C46)^'Portfolio Simulation'!B46</f>
        <v>1056855.013087268</v>
      </c>
      <c r="G46" s="1">
        <f t="shared" ca="1" si="11"/>
        <v>179665.35222483554</v>
      </c>
      <c r="H46" s="1">
        <f t="shared" ca="1" si="1"/>
        <v>120000</v>
      </c>
      <c r="I46" s="1">
        <f t="shared" ca="1" si="12"/>
        <v>120000</v>
      </c>
      <c r="J46" s="1">
        <f t="shared" si="2"/>
        <v>100000</v>
      </c>
      <c r="K46" s="1">
        <f t="shared" si="3"/>
        <v>1000000</v>
      </c>
      <c r="L46" s="1">
        <f t="shared" si="13"/>
        <v>-100000</v>
      </c>
      <c r="M46" s="1">
        <f t="shared" ca="1" si="4"/>
        <v>120000</v>
      </c>
      <c r="N46" s="10">
        <v>45931</v>
      </c>
      <c r="O46" s="10">
        <f t="shared" ca="1" si="14"/>
        <v>46296</v>
      </c>
      <c r="P46" s="7">
        <f t="shared" ca="1" si="15"/>
        <v>0.19999999403953553</v>
      </c>
      <c r="Q46" s="13"/>
      <c r="R46" s="1">
        <f t="shared" si="16"/>
        <v>-100000</v>
      </c>
      <c r="S46" s="1">
        <f t="shared" ca="1" si="18"/>
        <v>174381.07715939922</v>
      </c>
      <c r="T46" s="14">
        <f t="shared" ca="1" si="6"/>
        <v>1.65</v>
      </c>
      <c r="U46" s="7">
        <f t="shared" ca="1" si="17"/>
        <v>0.74381076097488408</v>
      </c>
    </row>
    <row r="47" spans="1:21" x14ac:dyDescent="0.2">
      <c r="A47">
        <f t="shared" si="7"/>
        <v>46</v>
      </c>
      <c r="B47">
        <f t="shared" ca="1" si="8"/>
        <v>6</v>
      </c>
      <c r="C47" s="7">
        <f t="shared" ca="1" si="9"/>
        <v>9.325911167977334E-2</v>
      </c>
      <c r="D47" t="str">
        <f t="shared" ca="1" si="10"/>
        <v>Yes</v>
      </c>
      <c r="E47">
        <f t="shared" ca="1" si="0"/>
        <v>1.7</v>
      </c>
      <c r="F47" s="1">
        <f ca="1">InitialHomeValue* (1 + 'Portfolio Simulation'!C47)^'Portfolio Simulation'!B47</f>
        <v>1707413.196537249</v>
      </c>
      <c r="G47" s="1">
        <f t="shared" ca="1" si="11"/>
        <v>290260.24341133231</v>
      </c>
      <c r="H47" s="1">
        <f t="shared" ca="1" si="1"/>
        <v>298598.39999999997</v>
      </c>
      <c r="I47" s="1">
        <f t="shared" ca="1" si="12"/>
        <v>290260.24341133231</v>
      </c>
      <c r="J47" s="1">
        <f t="shared" si="2"/>
        <v>100000</v>
      </c>
      <c r="K47" s="1">
        <f t="shared" si="3"/>
        <v>1000000</v>
      </c>
      <c r="L47" s="1">
        <f t="shared" si="13"/>
        <v>-100000</v>
      </c>
      <c r="M47" s="1">
        <f t="shared" ca="1" si="4"/>
        <v>290260.24341133231</v>
      </c>
      <c r="N47" s="10">
        <v>45931</v>
      </c>
      <c r="O47" s="10">
        <f t="shared" ca="1" si="14"/>
        <v>48122</v>
      </c>
      <c r="P47" s="7">
        <f t="shared" ca="1" si="15"/>
        <v>0.19425221085548403</v>
      </c>
      <c r="Q47" s="13"/>
      <c r="R47" s="1">
        <f t="shared" si="16"/>
        <v>-100000</v>
      </c>
      <c r="S47" s="1">
        <f t="shared" ca="1" si="18"/>
        <v>281723.17742864607</v>
      </c>
      <c r="T47" s="14">
        <f t="shared" ca="1" si="6"/>
        <v>1.65</v>
      </c>
      <c r="U47" s="7">
        <f t="shared" ca="1" si="17"/>
        <v>0.18832767605781556</v>
      </c>
    </row>
    <row r="48" spans="1:21" x14ac:dyDescent="0.2">
      <c r="A48">
        <f t="shared" si="7"/>
        <v>47</v>
      </c>
      <c r="B48">
        <f t="shared" ca="1" si="8"/>
        <v>5</v>
      </c>
      <c r="C48" s="7">
        <f t="shared" ca="1" si="9"/>
        <v>3.7007609009120916E-2</v>
      </c>
      <c r="D48" t="str">
        <f t="shared" ca="1" si="10"/>
        <v>Yes</v>
      </c>
      <c r="E48">
        <f t="shared" ca="1" si="0"/>
        <v>1.7</v>
      </c>
      <c r="F48" s="1">
        <f ca="1">InitialHomeValue* (1 + 'Portfolio Simulation'!C48)^'Portfolio Simulation'!B48</f>
        <v>1199249.9667886489</v>
      </c>
      <c r="G48" s="1">
        <f t="shared" ca="1" si="11"/>
        <v>203872.49435407031</v>
      </c>
      <c r="H48" s="1">
        <f t="shared" ca="1" si="1"/>
        <v>248832</v>
      </c>
      <c r="I48" s="1">
        <f t="shared" ca="1" si="12"/>
        <v>203872.49435407031</v>
      </c>
      <c r="J48" s="1">
        <f t="shared" si="2"/>
        <v>100000</v>
      </c>
      <c r="K48" s="1">
        <f t="shared" si="3"/>
        <v>1000000</v>
      </c>
      <c r="L48" s="1">
        <f t="shared" si="13"/>
        <v>-100000</v>
      </c>
      <c r="M48" s="1">
        <f t="shared" ca="1" si="4"/>
        <v>203872.49435407031</v>
      </c>
      <c r="N48" s="10">
        <v>45931</v>
      </c>
      <c r="O48" s="10">
        <f t="shared" ca="1" si="14"/>
        <v>47757</v>
      </c>
      <c r="P48" s="7">
        <f t="shared" ca="1" si="15"/>
        <v>0.15302266478538515</v>
      </c>
      <c r="Q48" s="13"/>
      <c r="R48" s="1">
        <f t="shared" si="16"/>
        <v>-100000</v>
      </c>
      <c r="S48" s="1">
        <f t="shared" ca="1" si="18"/>
        <v>197876.24452012707</v>
      </c>
      <c r="T48" s="14">
        <f t="shared" ca="1" si="6"/>
        <v>1.65</v>
      </c>
      <c r="U48" s="7">
        <f t="shared" ca="1" si="17"/>
        <v>0.1461626946926117</v>
      </c>
    </row>
    <row r="49" spans="1:21" x14ac:dyDescent="0.2">
      <c r="A49">
        <f t="shared" si="7"/>
        <v>48</v>
      </c>
      <c r="B49">
        <f t="shared" ca="1" si="8"/>
        <v>9</v>
      </c>
      <c r="C49" s="7">
        <f t="shared" ca="1" si="9"/>
        <v>-4.1730795483745461E-2</v>
      </c>
      <c r="D49" t="str">
        <f t="shared" ca="1" si="10"/>
        <v>No</v>
      </c>
      <c r="E49">
        <f t="shared" ca="1" si="0"/>
        <v>1.4</v>
      </c>
      <c r="F49" s="1">
        <f ca="1">InitialHomeValue* (1 + 'Portfolio Simulation'!C49)^'Portfolio Simulation'!B49</f>
        <v>681377.49413583335</v>
      </c>
      <c r="G49" s="1">
        <f t="shared" ca="1" si="11"/>
        <v>95392.849179016659</v>
      </c>
      <c r="H49" s="1">
        <f t="shared" ca="1" si="1"/>
        <v>515978.03519999993</v>
      </c>
      <c r="I49" s="1">
        <f t="shared" ca="1" si="12"/>
        <v>95392.849179016659</v>
      </c>
      <c r="J49" s="1">
        <f t="shared" si="2"/>
        <v>100000</v>
      </c>
      <c r="K49" s="1">
        <f t="shared" si="3"/>
        <v>1000000</v>
      </c>
      <c r="L49" s="1">
        <f t="shared" si="13"/>
        <v>-100000</v>
      </c>
      <c r="M49" s="1">
        <f t="shared" ca="1" si="4"/>
        <v>95392.849179016659</v>
      </c>
      <c r="N49" s="10">
        <v>45931</v>
      </c>
      <c r="O49" s="10">
        <f t="shared" ca="1" si="14"/>
        <v>49218</v>
      </c>
      <c r="P49" s="7">
        <f t="shared" ca="1" si="15"/>
        <v>-5.2238494157791143E-3</v>
      </c>
      <c r="Q49" s="13"/>
      <c r="R49" s="1">
        <f t="shared" si="16"/>
        <v>-100000</v>
      </c>
      <c r="S49" s="1">
        <f t="shared" ca="1" si="18"/>
        <v>91985.96170833752</v>
      </c>
      <c r="T49" s="14">
        <f t="shared" ca="1" si="6"/>
        <v>1.35</v>
      </c>
      <c r="U49" s="7">
        <f t="shared" ca="1" si="17"/>
        <v>-9.2330425977706944E-3</v>
      </c>
    </row>
    <row r="50" spans="1:21" x14ac:dyDescent="0.2">
      <c r="A50">
        <f t="shared" si="7"/>
        <v>49</v>
      </c>
      <c r="B50">
        <f t="shared" ca="1" si="8"/>
        <v>1</v>
      </c>
      <c r="C50" s="7">
        <f t="shared" ca="1" si="9"/>
        <v>-6.2905349116370385E-2</v>
      </c>
      <c r="D50" t="str">
        <f t="shared" ca="1" si="10"/>
        <v>No</v>
      </c>
      <c r="E50">
        <f t="shared" ca="1" si="0"/>
        <v>1.4</v>
      </c>
      <c r="F50" s="1">
        <f ca="1">InitialHomeValue* (1 + 'Portfolio Simulation'!C50)^'Portfolio Simulation'!B50</f>
        <v>937094.65088362969</v>
      </c>
      <c r="G50" s="1">
        <f t="shared" ca="1" si="11"/>
        <v>131193.25112370815</v>
      </c>
      <c r="H50" s="1">
        <f t="shared" ca="1" si="1"/>
        <v>120000</v>
      </c>
      <c r="I50" s="1">
        <f t="shared" ca="1" si="12"/>
        <v>120000</v>
      </c>
      <c r="J50" s="1">
        <f t="shared" si="2"/>
        <v>100000</v>
      </c>
      <c r="K50" s="1">
        <f t="shared" si="3"/>
        <v>1000000</v>
      </c>
      <c r="L50" s="1">
        <f t="shared" si="13"/>
        <v>-100000</v>
      </c>
      <c r="M50" s="1">
        <f t="shared" ca="1" si="4"/>
        <v>120000</v>
      </c>
      <c r="N50" s="10">
        <v>45931</v>
      </c>
      <c r="O50" s="10">
        <f t="shared" ca="1" si="14"/>
        <v>46296</v>
      </c>
      <c r="P50" s="7">
        <f t="shared" ca="1" si="15"/>
        <v>0.19999999403953553</v>
      </c>
      <c r="Q50" s="13"/>
      <c r="R50" s="1">
        <f t="shared" si="16"/>
        <v>-100000</v>
      </c>
      <c r="S50" s="1">
        <f t="shared" ca="1" si="18"/>
        <v>126507.77786929003</v>
      </c>
      <c r="T50" s="14">
        <f t="shared" ca="1" si="6"/>
        <v>1.35</v>
      </c>
      <c r="U50" s="7">
        <f t="shared" ca="1" si="17"/>
        <v>0.26507777571678159</v>
      </c>
    </row>
    <row r="51" spans="1:21" x14ac:dyDescent="0.2">
      <c r="A51">
        <f t="shared" si="7"/>
        <v>50</v>
      </c>
      <c r="B51">
        <f t="shared" ca="1" si="8"/>
        <v>4</v>
      </c>
      <c r="C51" s="7">
        <f t="shared" ca="1" si="9"/>
        <v>0.10931872093769091</v>
      </c>
      <c r="D51" t="str">
        <f t="shared" ca="1" si="10"/>
        <v>Yes</v>
      </c>
      <c r="E51">
        <f t="shared" ca="1" si="0"/>
        <v>1.7</v>
      </c>
      <c r="F51" s="1">
        <f ca="1">InitialHomeValue* (1 + 'Portfolio Simulation'!C51)^'Portfolio Simulation'!B51</f>
        <v>1514346.8863451297</v>
      </c>
      <c r="G51" s="1">
        <f t="shared" ca="1" si="11"/>
        <v>257438.97067867208</v>
      </c>
      <c r="H51" s="1">
        <f t="shared" ca="1" si="1"/>
        <v>207360</v>
      </c>
      <c r="I51" s="1">
        <f t="shared" ca="1" si="12"/>
        <v>207360</v>
      </c>
      <c r="J51" s="1">
        <f t="shared" si="2"/>
        <v>100000</v>
      </c>
      <c r="K51" s="1">
        <f t="shared" si="3"/>
        <v>1000000</v>
      </c>
      <c r="L51" s="1">
        <f t="shared" si="13"/>
        <v>-100000</v>
      </c>
      <c r="M51" s="1">
        <f t="shared" ca="1" si="4"/>
        <v>207360</v>
      </c>
      <c r="N51" s="10">
        <v>45931</v>
      </c>
      <c r="O51" s="10">
        <f t="shared" ca="1" si="14"/>
        <v>47392</v>
      </c>
      <c r="P51" s="7">
        <f t="shared" ca="1" si="15"/>
        <v>0.19985025525093081</v>
      </c>
      <c r="Q51" s="13"/>
      <c r="R51" s="1">
        <f t="shared" si="16"/>
        <v>-100000</v>
      </c>
      <c r="S51" s="1">
        <f t="shared" ca="1" si="18"/>
        <v>249867.23624694641</v>
      </c>
      <c r="T51" s="14">
        <f t="shared" ca="1" si="6"/>
        <v>1.65</v>
      </c>
      <c r="U51" s="7">
        <f t="shared" ca="1" si="17"/>
        <v>0.25706945061683661</v>
      </c>
    </row>
    <row r="52" spans="1:21" x14ac:dyDescent="0.2">
      <c r="A52">
        <f t="shared" si="7"/>
        <v>51</v>
      </c>
      <c r="B52">
        <f t="shared" ca="1" si="8"/>
        <v>9</v>
      </c>
      <c r="C52" s="7">
        <f t="shared" ca="1" si="9"/>
        <v>-2.3722239043683726E-2</v>
      </c>
      <c r="D52" t="str">
        <f t="shared" ca="1" si="10"/>
        <v>No</v>
      </c>
      <c r="E52">
        <f t="shared" ca="1" si="0"/>
        <v>1.4</v>
      </c>
      <c r="F52" s="1">
        <f ca="1">InitialHomeValue* (1 + 'Portfolio Simulation'!C52)^'Portfolio Simulation'!B52</f>
        <v>805676.26199132903</v>
      </c>
      <c r="G52" s="1">
        <f t="shared" ca="1" si="11"/>
        <v>112794.67667878605</v>
      </c>
      <c r="H52" s="1">
        <f t="shared" ca="1" si="1"/>
        <v>515978.03519999993</v>
      </c>
      <c r="I52" s="1">
        <f t="shared" ca="1" si="12"/>
        <v>112794.67667878605</v>
      </c>
      <c r="J52" s="1">
        <f t="shared" si="2"/>
        <v>100000</v>
      </c>
      <c r="K52" s="1">
        <f t="shared" si="3"/>
        <v>1000000</v>
      </c>
      <c r="L52" s="1">
        <f t="shared" si="13"/>
        <v>-100000</v>
      </c>
      <c r="M52" s="1">
        <f t="shared" ca="1" si="4"/>
        <v>112794.67667878605</v>
      </c>
      <c r="N52" s="10">
        <v>45931</v>
      </c>
      <c r="O52" s="10">
        <f t="shared" ca="1" si="14"/>
        <v>49218</v>
      </c>
      <c r="P52" s="7">
        <f t="shared" ca="1" si="15"/>
        <v>1.3459292054176331E-2</v>
      </c>
      <c r="Q52" s="13"/>
      <c r="R52" s="1">
        <f t="shared" si="16"/>
        <v>-100000</v>
      </c>
      <c r="S52" s="1">
        <f t="shared" ca="1" si="18"/>
        <v>108766.29536882942</v>
      </c>
      <c r="T52" s="14">
        <f t="shared" ca="1" si="6"/>
        <v>1.35</v>
      </c>
      <c r="U52" s="7">
        <f t="shared" ca="1" si="17"/>
        <v>9.3748003244400017E-3</v>
      </c>
    </row>
    <row r="53" spans="1:21" x14ac:dyDescent="0.2">
      <c r="A53">
        <f t="shared" si="7"/>
        <v>52</v>
      </c>
      <c r="B53">
        <f t="shared" ca="1" si="8"/>
        <v>10</v>
      </c>
      <c r="C53" s="7">
        <f t="shared" ca="1" si="9"/>
        <v>2.6707911245444999E-2</v>
      </c>
      <c r="D53" t="str">
        <f t="shared" ca="1" si="10"/>
        <v>Yes</v>
      </c>
      <c r="E53">
        <f t="shared" ca="1" si="0"/>
        <v>1.7</v>
      </c>
      <c r="F53" s="1">
        <f ca="1">InitialHomeValue* (1 + 'Portfolio Simulation'!C53)^'Portfolio Simulation'!B53</f>
        <v>1301574.6595159846</v>
      </c>
      <c r="G53" s="1">
        <f t="shared" ca="1" si="11"/>
        <v>221267.69211771741</v>
      </c>
      <c r="H53" s="1">
        <f t="shared" ca="1" si="1"/>
        <v>619173.64223999996</v>
      </c>
      <c r="I53" s="1">
        <f t="shared" ca="1" si="12"/>
        <v>221267.69211771741</v>
      </c>
      <c r="J53" s="1">
        <f t="shared" si="2"/>
        <v>100000</v>
      </c>
      <c r="K53" s="1">
        <f t="shared" si="3"/>
        <v>1000000</v>
      </c>
      <c r="L53" s="1">
        <f t="shared" si="13"/>
        <v>-100000</v>
      </c>
      <c r="M53" s="1">
        <f t="shared" ca="1" si="4"/>
        <v>221267.69211771741</v>
      </c>
      <c r="N53" s="10">
        <v>45931</v>
      </c>
      <c r="O53" s="10">
        <f t="shared" ca="1" si="14"/>
        <v>49583</v>
      </c>
      <c r="P53" s="7">
        <f t="shared" ca="1" si="15"/>
        <v>8.2612183690071117E-2</v>
      </c>
      <c r="Q53" s="13"/>
      <c r="R53" s="1">
        <f t="shared" si="16"/>
        <v>-100000</v>
      </c>
      <c r="S53" s="1">
        <f t="shared" ca="1" si="18"/>
        <v>214759.81882013744</v>
      </c>
      <c r="T53" s="14">
        <f t="shared" ca="1" si="6"/>
        <v>1.65</v>
      </c>
      <c r="U53" s="7">
        <f t="shared" ca="1" si="17"/>
        <v>7.9386851191520696E-2</v>
      </c>
    </row>
    <row r="54" spans="1:21" x14ac:dyDescent="0.2">
      <c r="A54">
        <f t="shared" si="7"/>
        <v>53</v>
      </c>
      <c r="B54">
        <f t="shared" ca="1" si="8"/>
        <v>2</v>
      </c>
      <c r="C54" s="7">
        <f t="shared" ca="1" si="9"/>
        <v>3.5456465063131909E-2</v>
      </c>
      <c r="D54" t="str">
        <f t="shared" ca="1" si="10"/>
        <v>Yes</v>
      </c>
      <c r="E54">
        <f t="shared" ca="1" si="0"/>
        <v>1.7</v>
      </c>
      <c r="F54" s="1">
        <f ca="1">InitialHomeValue* (1 + 'Portfolio Simulation'!C54)^'Portfolio Simulation'!B54</f>
        <v>1072170.0910410371</v>
      </c>
      <c r="G54" s="1">
        <f t="shared" ca="1" si="11"/>
        <v>182268.91547697631</v>
      </c>
      <c r="H54" s="1">
        <f t="shared" ca="1" si="1"/>
        <v>144000</v>
      </c>
      <c r="I54" s="1">
        <f t="shared" ca="1" si="12"/>
        <v>144000</v>
      </c>
      <c r="J54" s="1">
        <f t="shared" si="2"/>
        <v>100000</v>
      </c>
      <c r="K54" s="1">
        <f t="shared" si="3"/>
        <v>1000000</v>
      </c>
      <c r="L54" s="1">
        <f t="shared" si="13"/>
        <v>-100000</v>
      </c>
      <c r="M54" s="1">
        <f t="shared" ca="1" si="4"/>
        <v>144000</v>
      </c>
      <c r="N54" s="10">
        <v>45931</v>
      </c>
      <c r="O54" s="10">
        <f t="shared" ca="1" si="14"/>
        <v>46661</v>
      </c>
      <c r="P54" s="7">
        <f t="shared" ca="1" si="15"/>
        <v>0.19999999403953553</v>
      </c>
      <c r="Q54" s="13"/>
      <c r="R54" s="1">
        <f t="shared" si="16"/>
        <v>-100000</v>
      </c>
      <c r="S54" s="1">
        <f t="shared" ca="1" si="18"/>
        <v>176908.06502177112</v>
      </c>
      <c r="T54" s="14">
        <f t="shared" ca="1" si="6"/>
        <v>1.65</v>
      </c>
      <c r="U54" s="7">
        <f t="shared" ca="1" si="17"/>
        <v>0.33006791472435004</v>
      </c>
    </row>
    <row r="55" spans="1:21" x14ac:dyDescent="0.2">
      <c r="A55">
        <f t="shared" si="7"/>
        <v>54</v>
      </c>
      <c r="B55">
        <f t="shared" ca="1" si="8"/>
        <v>2</v>
      </c>
      <c r="C55" s="7">
        <f t="shared" ca="1" si="9"/>
        <v>6.0270282329880825E-2</v>
      </c>
      <c r="D55" t="str">
        <f t="shared" ca="1" si="10"/>
        <v>Yes</v>
      </c>
      <c r="E55">
        <f t="shared" ca="1" si="0"/>
        <v>1.7</v>
      </c>
      <c r="F55" s="1">
        <f ca="1">InitialHomeValue* (1 + 'Portfolio Simulation'!C55)^'Portfolio Simulation'!B55</f>
        <v>1124173.0715918851</v>
      </c>
      <c r="G55" s="1">
        <f t="shared" ca="1" si="11"/>
        <v>191109.42217062047</v>
      </c>
      <c r="H55" s="1">
        <f t="shared" ca="1" si="1"/>
        <v>144000</v>
      </c>
      <c r="I55" s="1">
        <f t="shared" ca="1" si="12"/>
        <v>144000</v>
      </c>
      <c r="J55" s="1">
        <f t="shared" si="2"/>
        <v>100000</v>
      </c>
      <c r="K55" s="1">
        <f t="shared" si="3"/>
        <v>1000000</v>
      </c>
      <c r="L55" s="1">
        <f t="shared" si="13"/>
        <v>-100000</v>
      </c>
      <c r="M55" s="1">
        <f t="shared" ca="1" si="4"/>
        <v>144000</v>
      </c>
      <c r="N55" s="10">
        <v>45931</v>
      </c>
      <c r="O55" s="10">
        <f t="shared" ca="1" si="14"/>
        <v>46661</v>
      </c>
      <c r="P55" s="7">
        <f t="shared" ca="1" si="15"/>
        <v>0.19999999403953553</v>
      </c>
      <c r="Q55" s="13"/>
      <c r="R55" s="1">
        <f t="shared" si="16"/>
        <v>-100000</v>
      </c>
      <c r="S55" s="1">
        <f t="shared" ca="1" si="18"/>
        <v>185488.55681266103</v>
      </c>
      <c r="T55" s="14">
        <f t="shared" ca="1" si="6"/>
        <v>1.65</v>
      </c>
      <c r="U55" s="7">
        <f t="shared" ca="1" si="17"/>
        <v>0.3619418323040009</v>
      </c>
    </row>
    <row r="56" spans="1:21" x14ac:dyDescent="0.2">
      <c r="A56">
        <f t="shared" si="7"/>
        <v>55</v>
      </c>
      <c r="B56">
        <f t="shared" ca="1" si="8"/>
        <v>8</v>
      </c>
      <c r="C56" s="7">
        <f t="shared" ca="1" si="9"/>
        <v>-2.2787493878635632E-2</v>
      </c>
      <c r="D56" t="str">
        <f t="shared" ca="1" si="10"/>
        <v>No</v>
      </c>
      <c r="E56">
        <f t="shared" ca="1" si="0"/>
        <v>1.4</v>
      </c>
      <c r="F56" s="1">
        <f ca="1">InitialHomeValue* (1 + 'Portfolio Simulation'!C56)^'Portfolio Simulation'!B56</f>
        <v>831595.50011240575</v>
      </c>
      <c r="G56" s="1">
        <f t="shared" ca="1" si="11"/>
        <v>116423.37001573679</v>
      </c>
      <c r="H56" s="1">
        <f t="shared" ca="1" si="1"/>
        <v>429981.69599999994</v>
      </c>
      <c r="I56" s="1">
        <f t="shared" ca="1" si="12"/>
        <v>116423.37001573679</v>
      </c>
      <c r="J56" s="1">
        <f t="shared" si="2"/>
        <v>100000</v>
      </c>
      <c r="K56" s="1">
        <f t="shared" si="3"/>
        <v>1000000</v>
      </c>
      <c r="L56" s="1">
        <f t="shared" si="13"/>
        <v>-100000</v>
      </c>
      <c r="M56" s="1">
        <f t="shared" ca="1" si="4"/>
        <v>116423.37001573679</v>
      </c>
      <c r="N56" s="10">
        <v>45931</v>
      </c>
      <c r="O56" s="10">
        <f t="shared" ca="1" si="14"/>
        <v>48853</v>
      </c>
      <c r="P56" s="7">
        <f t="shared" ca="1" si="15"/>
        <v>1.9176426529884341E-2</v>
      </c>
      <c r="Q56" s="13"/>
      <c r="R56" s="1">
        <f t="shared" si="16"/>
        <v>-100000</v>
      </c>
      <c r="S56" s="1">
        <f t="shared" ca="1" si="18"/>
        <v>112265.3925151748</v>
      </c>
      <c r="T56" s="14">
        <f t="shared" ca="1" si="6"/>
        <v>1.35</v>
      </c>
      <c r="U56" s="7">
        <f t="shared" ca="1" si="17"/>
        <v>1.4556971192359925E-2</v>
      </c>
    </row>
    <row r="57" spans="1:21" x14ac:dyDescent="0.2">
      <c r="A57">
        <f t="shared" si="7"/>
        <v>56</v>
      </c>
      <c r="B57">
        <f t="shared" ca="1" si="8"/>
        <v>5</v>
      </c>
      <c r="C57" s="7">
        <f t="shared" ca="1" si="9"/>
        <v>-1.2687809541509939E-2</v>
      </c>
      <c r="D57" t="str">
        <f t="shared" ca="1" si="10"/>
        <v>No</v>
      </c>
      <c r="E57">
        <f t="shared" ca="1" si="0"/>
        <v>1.4</v>
      </c>
      <c r="F57" s="1">
        <f ca="1">InitialHomeValue* (1 + 'Portfolio Simulation'!C57)^'Portfolio Simulation'!B57</f>
        <v>938150.46174626017</v>
      </c>
      <c r="G57" s="1">
        <f t="shared" ca="1" si="11"/>
        <v>131341.06464447643</v>
      </c>
      <c r="H57" s="1">
        <f t="shared" ca="1" si="1"/>
        <v>248832</v>
      </c>
      <c r="I57" s="1">
        <f t="shared" ca="1" si="12"/>
        <v>131341.06464447643</v>
      </c>
      <c r="J57" s="1">
        <f t="shared" si="2"/>
        <v>100000</v>
      </c>
      <c r="K57" s="1">
        <f t="shared" si="3"/>
        <v>1000000</v>
      </c>
      <c r="L57" s="1">
        <f t="shared" si="13"/>
        <v>-100000</v>
      </c>
      <c r="M57" s="1">
        <f t="shared" ca="1" si="4"/>
        <v>131341.06464447643</v>
      </c>
      <c r="N57" s="10">
        <v>45931</v>
      </c>
      <c r="O57" s="10">
        <f t="shared" ca="1" si="14"/>
        <v>47757</v>
      </c>
      <c r="P57" s="7">
        <f t="shared" ca="1" si="15"/>
        <v>5.6007829308509838E-2</v>
      </c>
      <c r="Q57" s="13"/>
      <c r="R57" s="1">
        <f t="shared" si="16"/>
        <v>-100000</v>
      </c>
      <c r="S57" s="1">
        <f t="shared" ca="1" si="18"/>
        <v>126650.31233574514</v>
      </c>
      <c r="T57" s="14">
        <f t="shared" ca="1" si="6"/>
        <v>1.35</v>
      </c>
      <c r="U57" s="7">
        <f t="shared" ca="1" si="17"/>
        <v>4.835896790027619E-2</v>
      </c>
    </row>
    <row r="58" spans="1:21" x14ac:dyDescent="0.2">
      <c r="A58">
        <f t="shared" si="7"/>
        <v>57</v>
      </c>
      <c r="B58">
        <f t="shared" ca="1" si="8"/>
        <v>10</v>
      </c>
      <c r="C58" s="7">
        <f t="shared" ca="1" si="9"/>
        <v>3.6440064340150201E-2</v>
      </c>
      <c r="D58" t="str">
        <f t="shared" ca="1" si="10"/>
        <v>Yes</v>
      </c>
      <c r="E58">
        <f t="shared" ca="1" si="0"/>
        <v>1.7</v>
      </c>
      <c r="F58" s="1">
        <f ca="1">InitialHomeValue* (1 + 'Portfolio Simulation'!C58)^'Portfolio Simulation'!B58</f>
        <v>1430348.7015173167</v>
      </c>
      <c r="G58" s="1">
        <f t="shared" ca="1" si="11"/>
        <v>243159.27925794385</v>
      </c>
      <c r="H58" s="1">
        <f t="shared" ca="1" si="1"/>
        <v>619173.64223999996</v>
      </c>
      <c r="I58" s="1">
        <f t="shared" ca="1" si="12"/>
        <v>243159.27925794385</v>
      </c>
      <c r="J58" s="1">
        <f t="shared" si="2"/>
        <v>100000</v>
      </c>
      <c r="K58" s="1">
        <f t="shared" si="3"/>
        <v>1000000</v>
      </c>
      <c r="L58" s="1">
        <f t="shared" si="13"/>
        <v>-100000</v>
      </c>
      <c r="M58" s="1">
        <f t="shared" ca="1" si="4"/>
        <v>243159.27925794385</v>
      </c>
      <c r="N58" s="10">
        <v>45931</v>
      </c>
      <c r="O58" s="10">
        <f t="shared" ca="1" si="14"/>
        <v>49583</v>
      </c>
      <c r="P58" s="7">
        <f t="shared" ca="1" si="15"/>
        <v>9.2868611216545105E-2</v>
      </c>
      <c r="Q58" s="13"/>
      <c r="R58" s="1">
        <f t="shared" si="16"/>
        <v>-100000</v>
      </c>
      <c r="S58" s="1">
        <f t="shared" ca="1" si="18"/>
        <v>236007.53575035726</v>
      </c>
      <c r="T58" s="14">
        <f t="shared" ca="1" si="6"/>
        <v>1.65</v>
      </c>
      <c r="U58" s="7">
        <f t="shared" ca="1" si="17"/>
        <v>8.9612719416618358E-2</v>
      </c>
    </row>
    <row r="59" spans="1:21" x14ac:dyDescent="0.2">
      <c r="A59">
        <f t="shared" si="7"/>
        <v>58</v>
      </c>
      <c r="B59">
        <f t="shared" ca="1" si="8"/>
        <v>9</v>
      </c>
      <c r="C59" s="7">
        <f t="shared" ca="1" si="9"/>
        <v>-5.1759085452229014E-2</v>
      </c>
      <c r="D59" t="str">
        <f t="shared" ca="1" si="10"/>
        <v>No</v>
      </c>
      <c r="E59">
        <f t="shared" ca="1" si="0"/>
        <v>1.4</v>
      </c>
      <c r="F59" s="1">
        <f ca="1">InitialHomeValue* (1 + 'Portfolio Simulation'!C59)^'Portfolio Simulation'!B59</f>
        <v>619823.74867725035</v>
      </c>
      <c r="G59" s="1">
        <f t="shared" ca="1" si="11"/>
        <v>86775.324814815045</v>
      </c>
      <c r="H59" s="1">
        <f t="shared" ca="1" si="1"/>
        <v>515978.03519999993</v>
      </c>
      <c r="I59" s="1">
        <f t="shared" ca="1" si="12"/>
        <v>86775.324814815045</v>
      </c>
      <c r="J59" s="1">
        <f t="shared" si="2"/>
        <v>100000</v>
      </c>
      <c r="K59" s="1">
        <f t="shared" si="3"/>
        <v>1000000</v>
      </c>
      <c r="L59" s="1">
        <f t="shared" si="13"/>
        <v>-100000</v>
      </c>
      <c r="M59" s="1">
        <f t="shared" ca="1" si="4"/>
        <v>86775.324814815045</v>
      </c>
      <c r="N59" s="10">
        <v>45931</v>
      </c>
      <c r="O59" s="10">
        <f t="shared" ca="1" si="14"/>
        <v>49218</v>
      </c>
      <c r="P59" s="7">
        <f t="shared" ca="1" si="15"/>
        <v>-1.5627881884574892E-2</v>
      </c>
      <c r="Q59" s="13"/>
      <c r="R59" s="1">
        <f t="shared" si="16"/>
        <v>-100000</v>
      </c>
      <c r="S59" s="1">
        <f t="shared" ca="1" si="18"/>
        <v>83676.206071428809</v>
      </c>
      <c r="T59" s="14">
        <f t="shared" ca="1" si="6"/>
        <v>1.35</v>
      </c>
      <c r="U59" s="7">
        <f t="shared" ca="1" si="17"/>
        <v>-1.959514766931534E-2</v>
      </c>
    </row>
    <row r="60" spans="1:21" x14ac:dyDescent="0.2">
      <c r="A60">
        <f t="shared" si="7"/>
        <v>59</v>
      </c>
      <c r="B60">
        <f t="shared" ca="1" si="8"/>
        <v>9</v>
      </c>
      <c r="C60" s="7">
        <f t="shared" ca="1" si="9"/>
        <v>0.12643920694108091</v>
      </c>
      <c r="D60" t="str">
        <f t="shared" ca="1" si="10"/>
        <v>Yes</v>
      </c>
      <c r="E60">
        <f t="shared" ca="1" si="0"/>
        <v>1.7</v>
      </c>
      <c r="F60" s="1">
        <f ca="1">InitialHomeValue* (1 + 'Portfolio Simulation'!C60)^'Portfolio Simulation'!B60</f>
        <v>2919912.4064227873</v>
      </c>
      <c r="G60" s="1">
        <f t="shared" ca="1" si="11"/>
        <v>496385.10909187386</v>
      </c>
      <c r="H60" s="1">
        <f t="shared" ca="1" si="1"/>
        <v>515978.03519999993</v>
      </c>
      <c r="I60" s="1">
        <f t="shared" ca="1" si="12"/>
        <v>496385.10909187386</v>
      </c>
      <c r="J60" s="1">
        <f t="shared" si="2"/>
        <v>100000</v>
      </c>
      <c r="K60" s="1">
        <f t="shared" si="3"/>
        <v>1000000</v>
      </c>
      <c r="L60" s="1">
        <f t="shared" si="13"/>
        <v>-100000</v>
      </c>
      <c r="M60" s="1">
        <f t="shared" ca="1" si="4"/>
        <v>496385.10909187386</v>
      </c>
      <c r="N60" s="10">
        <v>45931</v>
      </c>
      <c r="O60" s="10">
        <f t="shared" ca="1" si="14"/>
        <v>49218</v>
      </c>
      <c r="P60" s="7">
        <f t="shared" ca="1" si="15"/>
        <v>0.19472004771232604</v>
      </c>
      <c r="Q60" s="13"/>
      <c r="R60" s="1">
        <f t="shared" si="16"/>
        <v>-100000</v>
      </c>
      <c r="S60" s="1">
        <f t="shared" ca="1" si="18"/>
        <v>481785.54705975991</v>
      </c>
      <c r="T60" s="14">
        <f t="shared" ca="1" si="6"/>
        <v>1.65</v>
      </c>
      <c r="U60" s="7">
        <f t="shared" ca="1" si="17"/>
        <v>0.19076613783836363</v>
      </c>
    </row>
    <row r="61" spans="1:21" x14ac:dyDescent="0.2">
      <c r="A61">
        <f t="shared" si="7"/>
        <v>60</v>
      </c>
      <c r="B61">
        <f t="shared" ca="1" si="8"/>
        <v>4</v>
      </c>
      <c r="C61" s="7">
        <f t="shared" ca="1" si="9"/>
        <v>3.4532136644227912E-2</v>
      </c>
      <c r="D61" t="str">
        <f t="shared" ca="1" si="10"/>
        <v>Yes</v>
      </c>
      <c r="E61">
        <f t="shared" ca="1" si="0"/>
        <v>1.7</v>
      </c>
      <c r="F61" s="1">
        <f ca="1">InitialHomeValue* (1 + 'Portfolio Simulation'!C61)^'Portfolio Simulation'!B61</f>
        <v>1145449.4932606232</v>
      </c>
      <c r="G61" s="1">
        <f t="shared" ca="1" si="11"/>
        <v>194726.41385430595</v>
      </c>
      <c r="H61" s="1">
        <f t="shared" ca="1" si="1"/>
        <v>207360</v>
      </c>
      <c r="I61" s="1">
        <f t="shared" ca="1" si="12"/>
        <v>194726.41385430595</v>
      </c>
      <c r="J61" s="1">
        <f t="shared" si="2"/>
        <v>100000</v>
      </c>
      <c r="K61" s="1">
        <f t="shared" si="3"/>
        <v>1000000</v>
      </c>
      <c r="L61" s="1">
        <f t="shared" si="13"/>
        <v>-100000</v>
      </c>
      <c r="M61" s="1">
        <f t="shared" ca="1" si="4"/>
        <v>194726.41385430595</v>
      </c>
      <c r="N61" s="10">
        <v>45931</v>
      </c>
      <c r="O61" s="10">
        <f t="shared" ca="1" si="14"/>
        <v>47392</v>
      </c>
      <c r="P61" s="7">
        <f t="shared" ca="1" si="15"/>
        <v>0.18115444779396059</v>
      </c>
      <c r="Q61" s="13"/>
      <c r="R61" s="1">
        <f t="shared" si="16"/>
        <v>-100000</v>
      </c>
      <c r="S61" s="1">
        <f t="shared" ca="1" si="18"/>
        <v>188999.16638800281</v>
      </c>
      <c r="T61" s="14">
        <f t="shared" ca="1" si="6"/>
        <v>1.65</v>
      </c>
      <c r="U61" s="7">
        <f t="shared" ca="1" si="17"/>
        <v>0.172378009557724</v>
      </c>
    </row>
    <row r="62" spans="1:21" x14ac:dyDescent="0.2">
      <c r="A62">
        <f t="shared" si="7"/>
        <v>61</v>
      </c>
      <c r="B62">
        <f t="shared" ca="1" si="8"/>
        <v>2</v>
      </c>
      <c r="C62" s="7">
        <f t="shared" ca="1" si="9"/>
        <v>5.0348892228100864E-2</v>
      </c>
      <c r="D62" t="str">
        <f t="shared" ca="1" si="10"/>
        <v>Yes</v>
      </c>
      <c r="E62">
        <f t="shared" ca="1" si="0"/>
        <v>1.7</v>
      </c>
      <c r="F62" s="1">
        <f ca="1">InitialHomeValue* (1 + 'Portfolio Simulation'!C62)^'Portfolio Simulation'!B62</f>
        <v>1103232.7954047984</v>
      </c>
      <c r="G62" s="1">
        <f t="shared" ca="1" si="11"/>
        <v>187549.57521881571</v>
      </c>
      <c r="H62" s="1">
        <f t="shared" ca="1" si="1"/>
        <v>144000</v>
      </c>
      <c r="I62" s="1">
        <f t="shared" ca="1" si="12"/>
        <v>144000</v>
      </c>
      <c r="J62" s="1">
        <f t="shared" si="2"/>
        <v>100000</v>
      </c>
      <c r="K62" s="1">
        <f t="shared" si="3"/>
        <v>1000000</v>
      </c>
      <c r="L62" s="1">
        <f t="shared" si="13"/>
        <v>-100000</v>
      </c>
      <c r="M62" s="1">
        <f t="shared" ca="1" si="4"/>
        <v>144000</v>
      </c>
      <c r="N62" s="10">
        <v>45931</v>
      </c>
      <c r="O62" s="10">
        <f t="shared" ca="1" si="14"/>
        <v>46661</v>
      </c>
      <c r="P62" s="7">
        <f t="shared" ca="1" si="15"/>
        <v>0.19999999403953553</v>
      </c>
      <c r="Q62" s="13"/>
      <c r="R62" s="1">
        <f t="shared" si="16"/>
        <v>-100000</v>
      </c>
      <c r="S62" s="1">
        <f t="shared" ca="1" si="18"/>
        <v>182033.41124179173</v>
      </c>
      <c r="T62" s="14">
        <f t="shared" ca="1" si="6"/>
        <v>1.65</v>
      </c>
      <c r="U62" s="7">
        <f t="shared" ca="1" si="17"/>
        <v>0.3491975843906403</v>
      </c>
    </row>
    <row r="63" spans="1:21" x14ac:dyDescent="0.2">
      <c r="A63">
        <f t="shared" si="7"/>
        <v>62</v>
      </c>
      <c r="B63">
        <f t="shared" ca="1" si="8"/>
        <v>4</v>
      </c>
      <c r="C63" s="7">
        <f t="shared" ca="1" si="9"/>
        <v>-8.8811243443491519E-2</v>
      </c>
      <c r="D63" t="str">
        <f t="shared" ca="1" si="10"/>
        <v>No</v>
      </c>
      <c r="E63">
        <f t="shared" ca="1" si="0"/>
        <v>1.4</v>
      </c>
      <c r="F63" s="1">
        <f ca="1">InitialHomeValue* (1 + 'Portfolio Simulation'!C63)^'Portfolio Simulation'!B63</f>
        <v>689339.88732303563</v>
      </c>
      <c r="G63" s="1">
        <f t="shared" ca="1" si="11"/>
        <v>96507.584225224986</v>
      </c>
      <c r="H63" s="1">
        <f t="shared" ca="1" si="1"/>
        <v>207360</v>
      </c>
      <c r="I63" s="1">
        <f t="shared" ca="1" si="12"/>
        <v>96507.584225224986</v>
      </c>
      <c r="J63" s="1">
        <f t="shared" si="2"/>
        <v>100000</v>
      </c>
      <c r="K63" s="1">
        <f t="shared" si="3"/>
        <v>1000000</v>
      </c>
      <c r="L63" s="1">
        <f t="shared" si="13"/>
        <v>-100000</v>
      </c>
      <c r="M63" s="1">
        <f t="shared" ca="1" si="4"/>
        <v>96507.584225224986</v>
      </c>
      <c r="N63" s="10">
        <v>45931</v>
      </c>
      <c r="O63" s="10">
        <f t="shared" ca="1" si="14"/>
        <v>47392</v>
      </c>
      <c r="P63" s="7">
        <f t="shared" ca="1" si="15"/>
        <v>-8.8417440652847276E-3</v>
      </c>
      <c r="Q63" s="13"/>
      <c r="R63" s="1">
        <f t="shared" si="16"/>
        <v>-100000</v>
      </c>
      <c r="S63" s="1">
        <f t="shared" ca="1" si="18"/>
        <v>93060.884788609823</v>
      </c>
      <c r="T63" s="14">
        <f t="shared" ca="1" si="6"/>
        <v>1.35</v>
      </c>
      <c r="U63" s="7">
        <f t="shared" ca="1" si="17"/>
        <v>-1.7806312441825869E-2</v>
      </c>
    </row>
    <row r="64" spans="1:21" x14ac:dyDescent="0.2">
      <c r="A64">
        <f t="shared" si="7"/>
        <v>63</v>
      </c>
      <c r="B64">
        <f t="shared" ca="1" si="8"/>
        <v>5</v>
      </c>
      <c r="C64" s="7">
        <f t="shared" ca="1" si="9"/>
        <v>2.604689408359449E-2</v>
      </c>
      <c r="D64" t="str">
        <f t="shared" ca="1" si="10"/>
        <v>Yes</v>
      </c>
      <c r="E64">
        <f t="shared" ca="1" si="0"/>
        <v>1.7</v>
      </c>
      <c r="F64" s="1">
        <f ca="1">InitialHomeValue* (1 + 'Portfolio Simulation'!C64)^'Portfolio Simulation'!B64</f>
        <v>1137197.9034580712</v>
      </c>
      <c r="G64" s="1">
        <f t="shared" ca="1" si="11"/>
        <v>193323.64358787209</v>
      </c>
      <c r="H64" s="1">
        <f t="shared" ca="1" si="1"/>
        <v>248832</v>
      </c>
      <c r="I64" s="1">
        <f t="shared" ca="1" si="12"/>
        <v>193323.64358787209</v>
      </c>
      <c r="J64" s="1">
        <f t="shared" si="2"/>
        <v>100000</v>
      </c>
      <c r="K64" s="1">
        <f t="shared" si="3"/>
        <v>1000000</v>
      </c>
      <c r="L64" s="1">
        <f t="shared" si="13"/>
        <v>-100000</v>
      </c>
      <c r="M64" s="1">
        <f t="shared" ca="1" si="4"/>
        <v>193323.64358787209</v>
      </c>
      <c r="N64" s="10">
        <v>45931</v>
      </c>
      <c r="O64" s="10">
        <f t="shared" ca="1" si="14"/>
        <v>47757</v>
      </c>
      <c r="P64" s="7">
        <f t="shared" ca="1" si="15"/>
        <v>0.1408423602581024</v>
      </c>
      <c r="Q64" s="13"/>
      <c r="R64" s="1">
        <f t="shared" si="16"/>
        <v>-100000</v>
      </c>
      <c r="S64" s="1">
        <f t="shared" ca="1" si="18"/>
        <v>187637.65407058175</v>
      </c>
      <c r="T64" s="14">
        <f t="shared" ca="1" si="6"/>
        <v>1.65</v>
      </c>
      <c r="U64" s="7">
        <f t="shared" ca="1" si="17"/>
        <v>0.13405485749244692</v>
      </c>
    </row>
    <row r="65" spans="1:21" x14ac:dyDescent="0.2">
      <c r="A65">
        <f t="shared" si="7"/>
        <v>64</v>
      </c>
      <c r="B65">
        <f t="shared" ca="1" si="8"/>
        <v>2</v>
      </c>
      <c r="C65" s="7">
        <f t="shared" ca="1" si="9"/>
        <v>5.7732258067889203E-4</v>
      </c>
      <c r="D65" t="str">
        <f t="shared" ca="1" si="10"/>
        <v>Yes</v>
      </c>
      <c r="E65">
        <f t="shared" ca="1" si="0"/>
        <v>1.7</v>
      </c>
      <c r="F65" s="1">
        <f ca="1">InitialHomeValue* (1 + 'Portfolio Simulation'!C65)^'Portfolio Simulation'!B65</f>
        <v>1001154.9784627198</v>
      </c>
      <c r="G65" s="1">
        <f t="shared" ca="1" si="11"/>
        <v>170196.34633866238</v>
      </c>
      <c r="H65" s="1">
        <f t="shared" ca="1" si="1"/>
        <v>144000</v>
      </c>
      <c r="I65" s="1">
        <f t="shared" ca="1" si="12"/>
        <v>144000</v>
      </c>
      <c r="J65" s="1">
        <f t="shared" si="2"/>
        <v>100000</v>
      </c>
      <c r="K65" s="1">
        <f t="shared" si="3"/>
        <v>1000000</v>
      </c>
      <c r="L65" s="1">
        <f t="shared" si="13"/>
        <v>-100000</v>
      </c>
      <c r="M65" s="1">
        <f t="shared" ca="1" si="4"/>
        <v>144000</v>
      </c>
      <c r="N65" s="10">
        <v>45931</v>
      </c>
      <c r="O65" s="10">
        <f t="shared" ca="1" si="14"/>
        <v>46661</v>
      </c>
      <c r="P65" s="7">
        <f t="shared" ca="1" si="15"/>
        <v>0.19999999403953553</v>
      </c>
      <c r="Q65" s="13"/>
      <c r="R65" s="1">
        <f t="shared" si="16"/>
        <v>-100000</v>
      </c>
      <c r="S65" s="1">
        <f t="shared" ca="1" si="18"/>
        <v>165190.5714463488</v>
      </c>
      <c r="T65" s="14">
        <f t="shared" ca="1" si="6"/>
        <v>1.65</v>
      </c>
      <c r="U65" s="7">
        <f t="shared" ca="1" si="17"/>
        <v>0.28526484370231631</v>
      </c>
    </row>
    <row r="66" spans="1:21" x14ac:dyDescent="0.2">
      <c r="A66">
        <f t="shared" si="7"/>
        <v>65</v>
      </c>
      <c r="B66">
        <f t="shared" ca="1" si="8"/>
        <v>5</v>
      </c>
      <c r="C66" s="7">
        <f t="shared" ca="1" si="9"/>
        <v>-7.2571434662182369E-2</v>
      </c>
      <c r="D66" t="str">
        <f t="shared" ca="1" si="10"/>
        <v>No</v>
      </c>
      <c r="E66">
        <f t="shared" ca="1" si="0"/>
        <v>1.4</v>
      </c>
      <c r="F66" s="1">
        <f ca="1">InitialHomeValue* (1 + 'Portfolio Simulation'!C66)^'Portfolio Simulation'!B66</f>
        <v>686123.5744124389</v>
      </c>
      <c r="G66" s="1">
        <f t="shared" ca="1" si="11"/>
        <v>96057.30041774144</v>
      </c>
      <c r="H66" s="1">
        <f t="shared" ca="1" si="1"/>
        <v>248832</v>
      </c>
      <c r="I66" s="1">
        <f t="shared" ca="1" si="12"/>
        <v>96057.30041774144</v>
      </c>
      <c r="J66" s="1">
        <f t="shared" si="2"/>
        <v>100000</v>
      </c>
      <c r="K66" s="1">
        <f t="shared" si="3"/>
        <v>1000000</v>
      </c>
      <c r="L66" s="1">
        <f t="shared" si="13"/>
        <v>-100000</v>
      </c>
      <c r="M66" s="1">
        <f t="shared" ca="1" si="4"/>
        <v>96057.30041774144</v>
      </c>
      <c r="N66" s="10">
        <v>45931</v>
      </c>
      <c r="O66" s="10">
        <f t="shared" ca="1" si="14"/>
        <v>47757</v>
      </c>
      <c r="P66" s="7">
        <f t="shared" ca="1" si="15"/>
        <v>-8.0084115266799913E-3</v>
      </c>
      <c r="Q66" s="13"/>
      <c r="R66" s="1">
        <f t="shared" si="16"/>
        <v>-100000</v>
      </c>
      <c r="S66" s="1">
        <f t="shared" ca="1" si="18"/>
        <v>92626.682545679272</v>
      </c>
      <c r="T66" s="14">
        <f t="shared" ca="1" si="6"/>
        <v>1.35</v>
      </c>
      <c r="U66" s="7">
        <f t="shared" ca="1" si="17"/>
        <v>-1.519359052181244E-2</v>
      </c>
    </row>
    <row r="67" spans="1:21" x14ac:dyDescent="0.2">
      <c r="A67">
        <f t="shared" si="7"/>
        <v>66</v>
      </c>
      <c r="B67">
        <f t="shared" ref="B67:B130" ca="1" si="19">RANDBETWEEN(MinExitYear,MaxTerm)</f>
        <v>6</v>
      </c>
      <c r="C67" s="7">
        <f t="shared" ref="C67:C130" ca="1" si="20">NORMINV(RAND(),HPAMean,HPAStdDev)</f>
        <v>5.7107157153718696E-2</v>
      </c>
      <c r="D67" t="str">
        <f t="shared" ca="1" si="10"/>
        <v>Yes</v>
      </c>
      <c r="E67">
        <f t="shared" ref="E67:E130" ca="1" si="21">IF(D67="Yes",UpMultiplier,DownMultiplier)</f>
        <v>1.7</v>
      </c>
      <c r="F67" s="1">
        <f ca="1">InitialHomeValue* (1 + 'Portfolio Simulation'!C67)^'Portfolio Simulation'!B67</f>
        <v>1395449.3553678088</v>
      </c>
      <c r="G67" s="1">
        <f t="shared" ref="G67:G130" ca="1" si="22">F67*E67*(InvestmentAmount/InitialHomeValue)</f>
        <v>237226.39041252751</v>
      </c>
      <c r="H67" s="1">
        <f t="shared" ref="H67:H130" ca="1" si="23">InvestmentAmount*(1 + IRRCap)^B67</f>
        <v>298598.39999999997</v>
      </c>
      <c r="I67" s="1">
        <f t="shared" ca="1" si="12"/>
        <v>237226.39041252751</v>
      </c>
      <c r="J67" s="1">
        <f t="shared" ref="J67:J130" si="24">InvestmentAmount</f>
        <v>100000</v>
      </c>
      <c r="K67" s="1">
        <f t="shared" ref="K67:K130" si="25">InitialHomeValue</f>
        <v>1000000</v>
      </c>
      <c r="L67" s="1">
        <f t="shared" si="13"/>
        <v>-100000</v>
      </c>
      <c r="M67" s="1">
        <f t="shared" ref="M67:M130" ca="1" si="26">IF(B67&gt;0,I67,0)</f>
        <v>237226.39041252751</v>
      </c>
      <c r="N67" s="10">
        <v>45931</v>
      </c>
      <c r="O67" s="10">
        <f t="shared" ca="1" si="14"/>
        <v>48122</v>
      </c>
      <c r="P67" s="7">
        <f t="shared" ca="1" si="15"/>
        <v>0.15477834343910221</v>
      </c>
      <c r="Q67" s="13"/>
      <c r="R67" s="1">
        <f t="shared" si="16"/>
        <v>-100000</v>
      </c>
      <c r="S67" s="1">
        <f t="shared" ref="S67:S130" ca="1" si="27">F67*T67*(InvestmentAmount/InitialHomeValue)</f>
        <v>230249.14363568847</v>
      </c>
      <c r="T67" s="14">
        <f t="shared" ref="T67:T130" ca="1" si="28">IF(D67="Yes",ModifiedUpShare,ModifiedDownShare)</f>
        <v>1.65</v>
      </c>
      <c r="U67" s="7">
        <f t="shared" ca="1" si="17"/>
        <v>0.14904962182044987</v>
      </c>
    </row>
    <row r="68" spans="1:21" x14ac:dyDescent="0.2">
      <c r="A68">
        <f t="shared" ref="A68:A131" si="29">ROW()-1</f>
        <v>67</v>
      </c>
      <c r="B68">
        <f t="shared" ca="1" si="19"/>
        <v>1</v>
      </c>
      <c r="C68" s="7">
        <f t="shared" ca="1" si="20"/>
        <v>8.6331869962438967E-2</v>
      </c>
      <c r="D68" t="str">
        <f t="shared" ref="D68:D131" ca="1" si="30">IF(C68&gt;=0, "Yes", "No")</f>
        <v>Yes</v>
      </c>
      <c r="E68">
        <f t="shared" ca="1" si="21"/>
        <v>1.7</v>
      </c>
      <c r="F68" s="1">
        <f ca="1">InitialHomeValue* (1 + 'Portfolio Simulation'!C68)^'Portfolio Simulation'!B68</f>
        <v>1086331.8699624389</v>
      </c>
      <c r="G68" s="1">
        <f t="shared" ca="1" si="22"/>
        <v>184676.41789361462</v>
      </c>
      <c r="H68" s="1">
        <f t="shared" ca="1" si="23"/>
        <v>120000</v>
      </c>
      <c r="I68" s="1">
        <f t="shared" ref="I68:I131" ca="1" si="31">MIN(G68,H68)</f>
        <v>120000</v>
      </c>
      <c r="J68" s="1">
        <f t="shared" si="24"/>
        <v>100000</v>
      </c>
      <c r="K68" s="1">
        <f t="shared" si="25"/>
        <v>1000000</v>
      </c>
      <c r="L68" s="1">
        <f t="shared" ref="L68:L131" si="32">-J68</f>
        <v>-100000</v>
      </c>
      <c r="M68" s="1">
        <f t="shared" ca="1" si="26"/>
        <v>120000</v>
      </c>
      <c r="N68" s="10">
        <v>45931</v>
      </c>
      <c r="O68" s="10">
        <f t="shared" ref="O68:O131" ca="1" si="33">EDATE(N68, B68 *12)</f>
        <v>46296</v>
      </c>
      <c r="P68" s="7">
        <f t="shared" ref="P68:P131" ca="1" si="34">XIRR(L68:M68,N68:O68)</f>
        <v>0.19999999403953553</v>
      </c>
      <c r="Q68" s="13"/>
      <c r="R68" s="1">
        <f t="shared" ref="R68:R131" si="35">-J68</f>
        <v>-100000</v>
      </c>
      <c r="S68" s="1">
        <f t="shared" ca="1" si="27"/>
        <v>179244.75854380243</v>
      </c>
      <c r="T68" s="14">
        <f t="shared" ca="1" si="28"/>
        <v>1.65</v>
      </c>
      <c r="U68" s="7">
        <f t="shared" ref="U68:U131" ca="1" si="36">XIRR(R68:S68,N68:O68)</f>
        <v>0.79244757890701312</v>
      </c>
    </row>
    <row r="69" spans="1:21" x14ac:dyDescent="0.2">
      <c r="A69">
        <f t="shared" si="29"/>
        <v>68</v>
      </c>
      <c r="B69">
        <f t="shared" ca="1" si="19"/>
        <v>6</v>
      </c>
      <c r="C69" s="7">
        <f t="shared" ca="1" si="20"/>
        <v>0.17275440142710105</v>
      </c>
      <c r="D69" t="str">
        <f t="shared" ca="1" si="30"/>
        <v>Yes</v>
      </c>
      <c r="E69">
        <f t="shared" ca="1" si="21"/>
        <v>1.7</v>
      </c>
      <c r="F69" s="1">
        <f ca="1">InitialHomeValue* (1 + 'Portfolio Simulation'!C69)^'Portfolio Simulation'!B69</f>
        <v>2601611.4143835329</v>
      </c>
      <c r="G69" s="1">
        <f t="shared" ca="1" si="22"/>
        <v>442273.94044520066</v>
      </c>
      <c r="H69" s="1">
        <f t="shared" ca="1" si="23"/>
        <v>298598.39999999997</v>
      </c>
      <c r="I69" s="1">
        <f t="shared" ca="1" si="31"/>
        <v>298598.39999999997</v>
      </c>
      <c r="J69" s="1">
        <f t="shared" si="24"/>
        <v>100000</v>
      </c>
      <c r="K69" s="1">
        <f t="shared" si="25"/>
        <v>1000000</v>
      </c>
      <c r="L69" s="1">
        <f t="shared" si="32"/>
        <v>-100000</v>
      </c>
      <c r="M69" s="1">
        <f t="shared" ca="1" si="26"/>
        <v>298598.39999999997</v>
      </c>
      <c r="N69" s="10">
        <v>45931</v>
      </c>
      <c r="O69" s="10">
        <f t="shared" ca="1" si="33"/>
        <v>48122</v>
      </c>
      <c r="P69" s="7">
        <f t="shared" ca="1" si="34"/>
        <v>0.19990014433860781</v>
      </c>
      <c r="Q69" s="13"/>
      <c r="R69" s="1">
        <f t="shared" si="35"/>
        <v>-100000</v>
      </c>
      <c r="S69" s="1">
        <f t="shared" ca="1" si="27"/>
        <v>429265.88337328297</v>
      </c>
      <c r="T69" s="14">
        <f t="shared" ca="1" si="28"/>
        <v>1.65</v>
      </c>
      <c r="U69" s="7">
        <f t="shared" ca="1" si="36"/>
        <v>0.27469494938850414</v>
      </c>
    </row>
    <row r="70" spans="1:21" x14ac:dyDescent="0.2">
      <c r="A70">
        <f t="shared" si="29"/>
        <v>69</v>
      </c>
      <c r="B70">
        <f t="shared" ca="1" si="19"/>
        <v>3</v>
      </c>
      <c r="C70" s="7">
        <f t="shared" ca="1" si="20"/>
        <v>1.0053599417091278E-2</v>
      </c>
      <c r="D70" t="str">
        <f t="shared" ca="1" si="30"/>
        <v>Yes</v>
      </c>
      <c r="E70">
        <f t="shared" ca="1" si="21"/>
        <v>1.7</v>
      </c>
      <c r="F70" s="1">
        <f ca="1">InitialHomeValue* (1 + 'Portfolio Simulation'!C70)^'Portfolio Simulation'!B70</f>
        <v>1030465.0390011583</v>
      </c>
      <c r="G70" s="1">
        <f t="shared" ca="1" si="22"/>
        <v>175179.05663019692</v>
      </c>
      <c r="H70" s="1">
        <f t="shared" ca="1" si="23"/>
        <v>172800</v>
      </c>
      <c r="I70" s="1">
        <f t="shared" ca="1" si="31"/>
        <v>172800</v>
      </c>
      <c r="J70" s="1">
        <f t="shared" si="24"/>
        <v>100000</v>
      </c>
      <c r="K70" s="1">
        <f t="shared" si="25"/>
        <v>1000000</v>
      </c>
      <c r="L70" s="1">
        <f t="shared" si="32"/>
        <v>-100000</v>
      </c>
      <c r="M70" s="1">
        <f t="shared" ca="1" si="26"/>
        <v>172800</v>
      </c>
      <c r="N70" s="10">
        <v>45931</v>
      </c>
      <c r="O70" s="10">
        <f t="shared" ca="1" si="33"/>
        <v>47027</v>
      </c>
      <c r="P70" s="7">
        <f t="shared" ca="1" si="34"/>
        <v>0.19980039000511171</v>
      </c>
      <c r="Q70" s="13"/>
      <c r="R70" s="1">
        <f t="shared" si="35"/>
        <v>-100000</v>
      </c>
      <c r="S70" s="1">
        <f t="shared" ca="1" si="27"/>
        <v>170026.73143519112</v>
      </c>
      <c r="T70" s="14">
        <f t="shared" ca="1" si="28"/>
        <v>1.65</v>
      </c>
      <c r="U70" s="7">
        <f t="shared" ca="1" si="36"/>
        <v>0.19335308670997622</v>
      </c>
    </row>
    <row r="71" spans="1:21" x14ac:dyDescent="0.2">
      <c r="A71">
        <f t="shared" si="29"/>
        <v>70</v>
      </c>
      <c r="B71">
        <f t="shared" ca="1" si="19"/>
        <v>5</v>
      </c>
      <c r="C71" s="7">
        <f t="shared" ca="1" si="20"/>
        <v>-2.5282667436439848E-2</v>
      </c>
      <c r="D71" t="str">
        <f t="shared" ca="1" si="30"/>
        <v>No</v>
      </c>
      <c r="E71">
        <f t="shared" ca="1" si="21"/>
        <v>1.4</v>
      </c>
      <c r="F71" s="1">
        <f ca="1">InitialHomeValue* (1 + 'Portfolio Simulation'!C71)^'Portfolio Simulation'!B71</f>
        <v>879819.21801657416</v>
      </c>
      <c r="G71" s="1">
        <f t="shared" ca="1" si="22"/>
        <v>123174.69052232039</v>
      </c>
      <c r="H71" s="1">
        <f t="shared" ca="1" si="23"/>
        <v>248832</v>
      </c>
      <c r="I71" s="1">
        <f t="shared" ca="1" si="31"/>
        <v>123174.69052232039</v>
      </c>
      <c r="J71" s="1">
        <f t="shared" si="24"/>
        <v>100000</v>
      </c>
      <c r="K71" s="1">
        <f t="shared" si="25"/>
        <v>1000000</v>
      </c>
      <c r="L71" s="1">
        <f t="shared" si="32"/>
        <v>-100000</v>
      </c>
      <c r="M71" s="1">
        <f t="shared" ca="1" si="26"/>
        <v>123174.69052232039</v>
      </c>
      <c r="N71" s="10">
        <v>45931</v>
      </c>
      <c r="O71" s="10">
        <f t="shared" ca="1" si="33"/>
        <v>47757</v>
      </c>
      <c r="P71" s="7">
        <f t="shared" ca="1" si="34"/>
        <v>4.2543968558311454E-2</v>
      </c>
      <c r="Q71" s="13"/>
      <c r="R71" s="1">
        <f t="shared" si="35"/>
        <v>-100000</v>
      </c>
      <c r="S71" s="1">
        <f t="shared" ca="1" si="27"/>
        <v>118775.59443223751</v>
      </c>
      <c r="T71" s="14">
        <f t="shared" ca="1" si="28"/>
        <v>1.35</v>
      </c>
      <c r="U71" s="7">
        <f t="shared" ca="1" si="36"/>
        <v>3.4992632269859311E-2</v>
      </c>
    </row>
    <row r="72" spans="1:21" x14ac:dyDescent="0.2">
      <c r="A72">
        <f t="shared" si="29"/>
        <v>71</v>
      </c>
      <c r="B72">
        <f t="shared" ca="1" si="19"/>
        <v>9</v>
      </c>
      <c r="C72" s="7">
        <f t="shared" ca="1" si="20"/>
        <v>9.2342661592179243E-2</v>
      </c>
      <c r="D72" t="str">
        <f t="shared" ca="1" si="30"/>
        <v>Yes</v>
      </c>
      <c r="E72">
        <f t="shared" ca="1" si="21"/>
        <v>1.7</v>
      </c>
      <c r="F72" s="1">
        <f ca="1">InitialHomeValue* (1 + 'Portfolio Simulation'!C72)^'Portfolio Simulation'!B72</f>
        <v>2214267.3624335299</v>
      </c>
      <c r="G72" s="1">
        <f t="shared" ca="1" si="22"/>
        <v>376425.45161370008</v>
      </c>
      <c r="H72" s="1">
        <f t="shared" ca="1" si="23"/>
        <v>515978.03519999993</v>
      </c>
      <c r="I72" s="1">
        <f t="shared" ca="1" si="31"/>
        <v>376425.45161370008</v>
      </c>
      <c r="J72" s="1">
        <f t="shared" si="24"/>
        <v>100000</v>
      </c>
      <c r="K72" s="1">
        <f t="shared" si="25"/>
        <v>1000000</v>
      </c>
      <c r="L72" s="1">
        <f t="shared" si="32"/>
        <v>-100000</v>
      </c>
      <c r="M72" s="1">
        <f t="shared" ca="1" si="26"/>
        <v>376425.45161370008</v>
      </c>
      <c r="N72" s="10">
        <v>45931</v>
      </c>
      <c r="O72" s="10">
        <f t="shared" ca="1" si="33"/>
        <v>49218</v>
      </c>
      <c r="P72" s="7">
        <f t="shared" ca="1" si="34"/>
        <v>0.15857835412025453</v>
      </c>
      <c r="Q72" s="13"/>
      <c r="R72" s="1">
        <f t="shared" si="35"/>
        <v>-100000</v>
      </c>
      <c r="S72" s="1">
        <f t="shared" ca="1" si="27"/>
        <v>365354.11480153241</v>
      </c>
      <c r="T72" s="14">
        <f t="shared" ca="1" si="28"/>
        <v>1.65</v>
      </c>
      <c r="U72" s="7">
        <f t="shared" ca="1" si="36"/>
        <v>0.15474405884742742</v>
      </c>
    </row>
    <row r="73" spans="1:21" x14ac:dyDescent="0.2">
      <c r="A73">
        <f t="shared" si="29"/>
        <v>72</v>
      </c>
      <c r="B73">
        <f t="shared" ca="1" si="19"/>
        <v>6</v>
      </c>
      <c r="C73" s="7">
        <f t="shared" ca="1" si="20"/>
        <v>-5.1631551887729027E-2</v>
      </c>
      <c r="D73" t="str">
        <f t="shared" ca="1" si="30"/>
        <v>No</v>
      </c>
      <c r="E73">
        <f t="shared" ca="1" si="21"/>
        <v>1.4</v>
      </c>
      <c r="F73" s="1">
        <f ca="1">InitialHomeValue* (1 + 'Portfolio Simulation'!C73)^'Portfolio Simulation'!B73</f>
        <v>727549.55651641241</v>
      </c>
      <c r="G73" s="1">
        <f t="shared" ca="1" si="22"/>
        <v>101856.93791229773</v>
      </c>
      <c r="H73" s="1">
        <f t="shared" ca="1" si="23"/>
        <v>298598.39999999997</v>
      </c>
      <c r="I73" s="1">
        <f t="shared" ca="1" si="31"/>
        <v>101856.93791229773</v>
      </c>
      <c r="J73" s="1">
        <f t="shared" si="24"/>
        <v>100000</v>
      </c>
      <c r="K73" s="1">
        <f t="shared" si="25"/>
        <v>1000000</v>
      </c>
      <c r="L73" s="1">
        <f t="shared" si="32"/>
        <v>-100000</v>
      </c>
      <c r="M73" s="1">
        <f t="shared" ca="1" si="26"/>
        <v>101856.93791229773</v>
      </c>
      <c r="N73" s="10">
        <v>45931</v>
      </c>
      <c r="O73" s="10">
        <f t="shared" ca="1" si="33"/>
        <v>48122</v>
      </c>
      <c r="P73" s="7">
        <f t="shared" ca="1" si="34"/>
        <v>3.0698150396347044E-3</v>
      </c>
      <c r="Q73" s="13"/>
      <c r="R73" s="1">
        <f t="shared" si="35"/>
        <v>-100000</v>
      </c>
      <c r="S73" s="1">
        <f t="shared" ca="1" si="27"/>
        <v>98219.190129715687</v>
      </c>
      <c r="T73" s="14">
        <f t="shared" ca="1" si="28"/>
        <v>1.35</v>
      </c>
      <c r="U73" s="7">
        <f t="shared" ca="1" si="36"/>
        <v>-2.9889196157455444E-3</v>
      </c>
    </row>
    <row r="74" spans="1:21" x14ac:dyDescent="0.2">
      <c r="A74">
        <f t="shared" si="29"/>
        <v>73</v>
      </c>
      <c r="B74">
        <f t="shared" ca="1" si="19"/>
        <v>2</v>
      </c>
      <c r="C74" s="7">
        <f t="shared" ca="1" si="20"/>
        <v>5.3957315472343829E-2</v>
      </c>
      <c r="D74" t="str">
        <f t="shared" ca="1" si="30"/>
        <v>Yes</v>
      </c>
      <c r="E74">
        <f t="shared" ca="1" si="21"/>
        <v>1.7</v>
      </c>
      <c r="F74" s="1">
        <f ca="1">InitialHomeValue* (1 + 'Portfolio Simulation'!C74)^'Portfolio Simulation'!B74</f>
        <v>1110826.0228376696</v>
      </c>
      <c r="G74" s="1">
        <f t="shared" ca="1" si="22"/>
        <v>188840.42388240385</v>
      </c>
      <c r="H74" s="1">
        <f t="shared" ca="1" si="23"/>
        <v>144000</v>
      </c>
      <c r="I74" s="1">
        <f t="shared" ca="1" si="31"/>
        <v>144000</v>
      </c>
      <c r="J74" s="1">
        <f t="shared" si="24"/>
        <v>100000</v>
      </c>
      <c r="K74" s="1">
        <f t="shared" si="25"/>
        <v>1000000</v>
      </c>
      <c r="L74" s="1">
        <f t="shared" si="32"/>
        <v>-100000</v>
      </c>
      <c r="M74" s="1">
        <f t="shared" ca="1" si="26"/>
        <v>144000</v>
      </c>
      <c r="N74" s="10">
        <v>45931</v>
      </c>
      <c r="O74" s="10">
        <f t="shared" ca="1" si="33"/>
        <v>46661</v>
      </c>
      <c r="P74" s="7">
        <f t="shared" ca="1" si="34"/>
        <v>0.19999999403953553</v>
      </c>
      <c r="Q74" s="13"/>
      <c r="R74" s="1">
        <f t="shared" si="35"/>
        <v>-100000</v>
      </c>
      <c r="S74" s="1">
        <f t="shared" ca="1" si="27"/>
        <v>183286.29376821549</v>
      </c>
      <c r="T74" s="14">
        <f t="shared" ca="1" si="28"/>
        <v>1.65</v>
      </c>
      <c r="U74" s="7">
        <f t="shared" ca="1" si="36"/>
        <v>0.35383267998695378</v>
      </c>
    </row>
    <row r="75" spans="1:21" x14ac:dyDescent="0.2">
      <c r="A75">
        <f t="shared" si="29"/>
        <v>74</v>
      </c>
      <c r="B75">
        <f t="shared" ca="1" si="19"/>
        <v>6</v>
      </c>
      <c r="C75" s="7">
        <f t="shared" ca="1" si="20"/>
        <v>1.1029239650522708E-2</v>
      </c>
      <c r="D75" t="str">
        <f t="shared" ca="1" si="30"/>
        <v>Yes</v>
      </c>
      <c r="E75">
        <f t="shared" ca="1" si="21"/>
        <v>1.7</v>
      </c>
      <c r="F75" s="1">
        <f ca="1">InitialHomeValue* (1 + 'Portfolio Simulation'!C75)^'Portfolio Simulation'!B75</f>
        <v>1068027.1555972237</v>
      </c>
      <c r="G75" s="1">
        <f t="shared" ca="1" si="22"/>
        <v>181564.61645152804</v>
      </c>
      <c r="H75" s="1">
        <f t="shared" ca="1" si="23"/>
        <v>298598.39999999997</v>
      </c>
      <c r="I75" s="1">
        <f t="shared" ca="1" si="31"/>
        <v>181564.61645152804</v>
      </c>
      <c r="J75" s="1">
        <f t="shared" si="24"/>
        <v>100000</v>
      </c>
      <c r="K75" s="1">
        <f t="shared" si="25"/>
        <v>1000000</v>
      </c>
      <c r="L75" s="1">
        <f t="shared" si="32"/>
        <v>-100000</v>
      </c>
      <c r="M75" s="1">
        <f t="shared" ca="1" si="26"/>
        <v>181564.61645152804</v>
      </c>
      <c r="N75" s="10">
        <v>45931</v>
      </c>
      <c r="O75" s="10">
        <f t="shared" ca="1" si="33"/>
        <v>48122</v>
      </c>
      <c r="P75" s="7">
        <f t="shared" ca="1" si="34"/>
        <v>0.10446552634239201</v>
      </c>
      <c r="Q75" s="13"/>
      <c r="R75" s="1">
        <f t="shared" si="35"/>
        <v>-100000</v>
      </c>
      <c r="S75" s="1">
        <f t="shared" ca="1" si="27"/>
        <v>176224.4806735419</v>
      </c>
      <c r="T75" s="14">
        <f t="shared" ca="1" si="28"/>
        <v>1.65</v>
      </c>
      <c r="U75" s="7">
        <f t="shared" ca="1" si="36"/>
        <v>9.8986405134201066E-2</v>
      </c>
    </row>
    <row r="76" spans="1:21" x14ac:dyDescent="0.2">
      <c r="A76">
        <f t="shared" si="29"/>
        <v>75</v>
      </c>
      <c r="B76">
        <f t="shared" ca="1" si="19"/>
        <v>9</v>
      </c>
      <c r="C76" s="7">
        <f t="shared" ca="1" si="20"/>
        <v>1.2305551929898583E-2</v>
      </c>
      <c r="D76" t="str">
        <f t="shared" ca="1" si="30"/>
        <v>Yes</v>
      </c>
      <c r="E76">
        <f t="shared" ca="1" si="21"/>
        <v>1.7</v>
      </c>
      <c r="F76" s="1">
        <f ca="1">InitialHomeValue* (1 + 'Portfolio Simulation'!C76)^'Portfolio Simulation'!B76</f>
        <v>1116360.7748876165</v>
      </c>
      <c r="G76" s="1">
        <f t="shared" ca="1" si="22"/>
        <v>189781.3317308948</v>
      </c>
      <c r="H76" s="1">
        <f t="shared" ca="1" si="23"/>
        <v>515978.03519999993</v>
      </c>
      <c r="I76" s="1">
        <f t="shared" ca="1" si="31"/>
        <v>189781.3317308948</v>
      </c>
      <c r="J76" s="1">
        <f t="shared" si="24"/>
        <v>100000</v>
      </c>
      <c r="K76" s="1">
        <f t="shared" si="25"/>
        <v>1000000</v>
      </c>
      <c r="L76" s="1">
        <f t="shared" si="32"/>
        <v>-100000</v>
      </c>
      <c r="M76" s="1">
        <f t="shared" ca="1" si="26"/>
        <v>189781.3317308948</v>
      </c>
      <c r="N76" s="10">
        <v>45931</v>
      </c>
      <c r="O76" s="10">
        <f t="shared" ca="1" si="33"/>
        <v>49218</v>
      </c>
      <c r="P76" s="7">
        <f t="shared" ca="1" si="34"/>
        <v>7.3737803101539656E-2</v>
      </c>
      <c r="Q76" s="13"/>
      <c r="R76" s="1">
        <f t="shared" si="35"/>
        <v>-100000</v>
      </c>
      <c r="S76" s="1">
        <f t="shared" ca="1" si="27"/>
        <v>184199.52785645673</v>
      </c>
      <c r="T76" s="14">
        <f t="shared" ca="1" si="28"/>
        <v>1.65</v>
      </c>
      <c r="U76" s="7">
        <f t="shared" ca="1" si="36"/>
        <v>7.0184275507926941E-2</v>
      </c>
    </row>
    <row r="77" spans="1:21" x14ac:dyDescent="0.2">
      <c r="A77">
        <f t="shared" si="29"/>
        <v>76</v>
      </c>
      <c r="B77">
        <f t="shared" ca="1" si="19"/>
        <v>5</v>
      </c>
      <c r="C77" s="7">
        <f t="shared" ca="1" si="20"/>
        <v>-9.9717975709842213E-2</v>
      </c>
      <c r="D77" t="str">
        <f t="shared" ca="1" si="30"/>
        <v>No</v>
      </c>
      <c r="E77">
        <f t="shared" ca="1" si="21"/>
        <v>1.4</v>
      </c>
      <c r="F77" s="1">
        <f ca="1">InitialHomeValue* (1 + 'Portfolio Simulation'!C77)^'Portfolio Simulation'!B77</f>
        <v>591415.7606954216</v>
      </c>
      <c r="G77" s="1">
        <f t="shared" ca="1" si="22"/>
        <v>82798.206497359031</v>
      </c>
      <c r="H77" s="1">
        <f t="shared" ca="1" si="23"/>
        <v>248832</v>
      </c>
      <c r="I77" s="1">
        <f t="shared" ca="1" si="31"/>
        <v>82798.206497359031</v>
      </c>
      <c r="J77" s="1">
        <f t="shared" si="24"/>
        <v>100000</v>
      </c>
      <c r="K77" s="1">
        <f t="shared" si="25"/>
        <v>1000000</v>
      </c>
      <c r="L77" s="1">
        <f t="shared" si="32"/>
        <v>-100000</v>
      </c>
      <c r="M77" s="1">
        <f t="shared" ca="1" si="26"/>
        <v>82798.206497359031</v>
      </c>
      <c r="N77" s="10">
        <v>45931</v>
      </c>
      <c r="O77" s="10">
        <f t="shared" ca="1" si="33"/>
        <v>47757</v>
      </c>
      <c r="P77" s="7">
        <f t="shared" ca="1" si="34"/>
        <v>-3.7029096484184273E-2</v>
      </c>
      <c r="Q77" s="13"/>
      <c r="R77" s="1">
        <f t="shared" si="35"/>
        <v>-100000</v>
      </c>
      <c r="S77" s="1">
        <f t="shared" ca="1" si="27"/>
        <v>79841.127693881921</v>
      </c>
      <c r="T77" s="14">
        <f t="shared" ca="1" si="28"/>
        <v>1.35</v>
      </c>
      <c r="U77" s="7">
        <f t="shared" ca="1" si="36"/>
        <v>-4.4004073739051824E-2</v>
      </c>
    </row>
    <row r="78" spans="1:21" x14ac:dyDescent="0.2">
      <c r="A78">
        <f t="shared" si="29"/>
        <v>77</v>
      </c>
      <c r="B78">
        <f t="shared" ca="1" si="19"/>
        <v>8</v>
      </c>
      <c r="C78" s="7">
        <f t="shared" ca="1" si="20"/>
        <v>5.928654066669313E-2</v>
      </c>
      <c r="D78" t="str">
        <f t="shared" ca="1" si="30"/>
        <v>Yes</v>
      </c>
      <c r="E78">
        <f t="shared" ca="1" si="21"/>
        <v>1.7</v>
      </c>
      <c r="F78" s="1">
        <f ca="1">InitialHomeValue* (1 + 'Portfolio Simulation'!C78)^'Portfolio Simulation'!B78</f>
        <v>1585286.0326971046</v>
      </c>
      <c r="G78" s="1">
        <f t="shared" ca="1" si="22"/>
        <v>269498.6255585078</v>
      </c>
      <c r="H78" s="1">
        <f t="shared" ca="1" si="23"/>
        <v>429981.69599999994</v>
      </c>
      <c r="I78" s="1">
        <f t="shared" ca="1" si="31"/>
        <v>269498.6255585078</v>
      </c>
      <c r="J78" s="1">
        <f t="shared" si="24"/>
        <v>100000</v>
      </c>
      <c r="K78" s="1">
        <f t="shared" si="25"/>
        <v>1000000</v>
      </c>
      <c r="L78" s="1">
        <f t="shared" si="32"/>
        <v>-100000</v>
      </c>
      <c r="M78" s="1">
        <f t="shared" ca="1" si="26"/>
        <v>269498.6255585078</v>
      </c>
      <c r="N78" s="10">
        <v>45931</v>
      </c>
      <c r="O78" s="10">
        <f t="shared" ca="1" si="33"/>
        <v>48853</v>
      </c>
      <c r="P78" s="7">
        <f t="shared" ca="1" si="34"/>
        <v>0.13183398842811586</v>
      </c>
      <c r="Q78" s="13"/>
      <c r="R78" s="1">
        <f t="shared" si="35"/>
        <v>-100000</v>
      </c>
      <c r="S78" s="1">
        <f t="shared" ca="1" si="27"/>
        <v>261572.19539502228</v>
      </c>
      <c r="T78" s="14">
        <f t="shared" ca="1" si="28"/>
        <v>1.65</v>
      </c>
      <c r="U78" s="7">
        <f t="shared" ca="1" si="36"/>
        <v>0.1276211678981781</v>
      </c>
    </row>
    <row r="79" spans="1:21" x14ac:dyDescent="0.2">
      <c r="A79">
        <f t="shared" si="29"/>
        <v>78</v>
      </c>
      <c r="B79">
        <f t="shared" ca="1" si="19"/>
        <v>10</v>
      </c>
      <c r="C79" s="7">
        <f t="shared" ca="1" si="20"/>
        <v>1.5250989944551666E-2</v>
      </c>
      <c r="D79" t="str">
        <f t="shared" ca="1" si="30"/>
        <v>Yes</v>
      </c>
      <c r="E79">
        <f t="shared" ca="1" si="21"/>
        <v>1.7</v>
      </c>
      <c r="F79" s="1">
        <f ca="1">InitialHomeValue* (1 + 'Portfolio Simulation'!C79)^'Portfolio Simulation'!B79</f>
        <v>1163413.8143983849</v>
      </c>
      <c r="G79" s="1">
        <f t="shared" ca="1" si="22"/>
        <v>197780.34844772544</v>
      </c>
      <c r="H79" s="1">
        <f t="shared" ca="1" si="23"/>
        <v>619173.64223999996</v>
      </c>
      <c r="I79" s="1">
        <f t="shared" ca="1" si="31"/>
        <v>197780.34844772544</v>
      </c>
      <c r="J79" s="1">
        <f t="shared" si="24"/>
        <v>100000</v>
      </c>
      <c r="K79" s="1">
        <f t="shared" si="25"/>
        <v>1000000</v>
      </c>
      <c r="L79" s="1">
        <f t="shared" si="32"/>
        <v>-100000</v>
      </c>
      <c r="M79" s="1">
        <f t="shared" ca="1" si="26"/>
        <v>197780.34844772544</v>
      </c>
      <c r="N79" s="10">
        <v>45931</v>
      </c>
      <c r="O79" s="10">
        <f t="shared" ca="1" si="33"/>
        <v>49583</v>
      </c>
      <c r="P79" s="7">
        <f t="shared" ca="1" si="34"/>
        <v>7.0538011193275449E-2</v>
      </c>
      <c r="Q79" s="13"/>
      <c r="R79" s="1">
        <f t="shared" si="35"/>
        <v>-100000</v>
      </c>
      <c r="S79" s="1">
        <f t="shared" ca="1" si="27"/>
        <v>191963.27937573352</v>
      </c>
      <c r="T79" s="14">
        <f t="shared" ca="1" si="28"/>
        <v>1.65</v>
      </c>
      <c r="U79" s="7">
        <f t="shared" ca="1" si="36"/>
        <v>6.7348650097847004E-2</v>
      </c>
    </row>
    <row r="80" spans="1:21" x14ac:dyDescent="0.2">
      <c r="A80">
        <f t="shared" si="29"/>
        <v>79</v>
      </c>
      <c r="B80">
        <f t="shared" ca="1" si="19"/>
        <v>7</v>
      </c>
      <c r="C80" s="7">
        <f t="shared" ca="1" si="20"/>
        <v>3.1295752862829131E-2</v>
      </c>
      <c r="D80" t="str">
        <f t="shared" ca="1" si="30"/>
        <v>Yes</v>
      </c>
      <c r="E80">
        <f t="shared" ca="1" si="21"/>
        <v>1.7</v>
      </c>
      <c r="F80" s="1">
        <f ca="1">InitialHomeValue* (1 + 'Portfolio Simulation'!C80)^'Portfolio Simulation'!B80</f>
        <v>1240745.2022521414</v>
      </c>
      <c r="G80" s="1">
        <f t="shared" ca="1" si="22"/>
        <v>210926.68438286404</v>
      </c>
      <c r="H80" s="1">
        <f t="shared" ca="1" si="23"/>
        <v>358318.07999999996</v>
      </c>
      <c r="I80" s="1">
        <f t="shared" ca="1" si="31"/>
        <v>210926.68438286404</v>
      </c>
      <c r="J80" s="1">
        <f t="shared" si="24"/>
        <v>100000</v>
      </c>
      <c r="K80" s="1">
        <f t="shared" si="25"/>
        <v>1000000</v>
      </c>
      <c r="L80" s="1">
        <f t="shared" si="32"/>
        <v>-100000</v>
      </c>
      <c r="M80" s="1">
        <f t="shared" ca="1" si="26"/>
        <v>210926.68438286404</v>
      </c>
      <c r="N80" s="10">
        <v>45931</v>
      </c>
      <c r="O80" s="10">
        <f t="shared" ca="1" si="33"/>
        <v>48488</v>
      </c>
      <c r="P80" s="7">
        <f t="shared" ca="1" si="34"/>
        <v>0.11241871714591981</v>
      </c>
      <c r="Q80" s="13"/>
      <c r="R80" s="1">
        <f t="shared" si="35"/>
        <v>-100000</v>
      </c>
      <c r="S80" s="1">
        <f t="shared" ca="1" si="27"/>
        <v>204722.95837160334</v>
      </c>
      <c r="T80" s="14">
        <f t="shared" ca="1" si="28"/>
        <v>1.65</v>
      </c>
      <c r="U80" s="7">
        <f t="shared" ca="1" si="36"/>
        <v>0.10768837332725525</v>
      </c>
    </row>
    <row r="81" spans="1:21" x14ac:dyDescent="0.2">
      <c r="A81">
        <f t="shared" si="29"/>
        <v>80</v>
      </c>
      <c r="B81">
        <f t="shared" ca="1" si="19"/>
        <v>4</v>
      </c>
      <c r="C81" s="7">
        <f t="shared" ca="1" si="20"/>
        <v>3.4102001235948351E-2</v>
      </c>
      <c r="D81" t="str">
        <f t="shared" ca="1" si="30"/>
        <v>Yes</v>
      </c>
      <c r="E81">
        <f t="shared" ca="1" si="21"/>
        <v>1.7</v>
      </c>
      <c r="F81" s="1">
        <f ca="1">InitialHomeValue* (1 + 'Portfolio Simulation'!C81)^'Portfolio Simulation'!B81</f>
        <v>1143545.6715284323</v>
      </c>
      <c r="G81" s="1">
        <f t="shared" ca="1" si="22"/>
        <v>194402.76415983349</v>
      </c>
      <c r="H81" s="1">
        <f t="shared" ca="1" si="23"/>
        <v>207360</v>
      </c>
      <c r="I81" s="1">
        <f t="shared" ca="1" si="31"/>
        <v>194402.76415983349</v>
      </c>
      <c r="J81" s="1">
        <f t="shared" si="24"/>
        <v>100000</v>
      </c>
      <c r="K81" s="1">
        <f t="shared" si="25"/>
        <v>1000000</v>
      </c>
      <c r="L81" s="1">
        <f t="shared" si="32"/>
        <v>-100000</v>
      </c>
      <c r="M81" s="1">
        <f t="shared" ca="1" si="26"/>
        <v>194402.76415983349</v>
      </c>
      <c r="N81" s="10">
        <v>45931</v>
      </c>
      <c r="O81" s="10">
        <f t="shared" ca="1" si="33"/>
        <v>47392</v>
      </c>
      <c r="P81" s="7">
        <f t="shared" ca="1" si="34"/>
        <v>0.18066368699073793</v>
      </c>
      <c r="Q81" s="13"/>
      <c r="R81" s="1">
        <f t="shared" si="35"/>
        <v>-100000</v>
      </c>
      <c r="S81" s="1">
        <f t="shared" ca="1" si="27"/>
        <v>188685.03580219133</v>
      </c>
      <c r="T81" s="14">
        <f t="shared" ca="1" si="28"/>
        <v>1.65</v>
      </c>
      <c r="U81" s="7">
        <f t="shared" ca="1" si="36"/>
        <v>0.17189089655876158</v>
      </c>
    </row>
    <row r="82" spans="1:21" x14ac:dyDescent="0.2">
      <c r="A82">
        <f t="shared" si="29"/>
        <v>81</v>
      </c>
      <c r="B82">
        <f t="shared" ca="1" si="19"/>
        <v>6</v>
      </c>
      <c r="C82" s="7">
        <f t="shared" ca="1" si="20"/>
        <v>4.6981965760202998E-2</v>
      </c>
      <c r="D82" t="str">
        <f t="shared" ca="1" si="30"/>
        <v>Yes</v>
      </c>
      <c r="E82">
        <f t="shared" ca="1" si="21"/>
        <v>1.7</v>
      </c>
      <c r="F82" s="1">
        <f ca="1">InitialHomeValue* (1 + 'Portfolio Simulation'!C82)^'Portfolio Simulation'!B82</f>
        <v>1317149.9089444715</v>
      </c>
      <c r="G82" s="1">
        <f t="shared" ca="1" si="22"/>
        <v>223915.48452056013</v>
      </c>
      <c r="H82" s="1">
        <f t="shared" ca="1" si="23"/>
        <v>298598.39999999997</v>
      </c>
      <c r="I82" s="1">
        <f t="shared" ca="1" si="31"/>
        <v>223915.48452056013</v>
      </c>
      <c r="J82" s="1">
        <f t="shared" si="24"/>
        <v>100000</v>
      </c>
      <c r="K82" s="1">
        <f t="shared" si="25"/>
        <v>1000000</v>
      </c>
      <c r="L82" s="1">
        <f t="shared" si="32"/>
        <v>-100000</v>
      </c>
      <c r="M82" s="1">
        <f t="shared" ca="1" si="26"/>
        <v>223915.48452056013</v>
      </c>
      <c r="N82" s="10">
        <v>45931</v>
      </c>
      <c r="O82" s="10">
        <f t="shared" ca="1" si="33"/>
        <v>48122</v>
      </c>
      <c r="P82" s="7">
        <f t="shared" ca="1" si="34"/>
        <v>0.14372265934944153</v>
      </c>
      <c r="Q82" s="13"/>
      <c r="R82" s="1">
        <f t="shared" si="35"/>
        <v>-100000</v>
      </c>
      <c r="S82" s="1">
        <f t="shared" ca="1" si="27"/>
        <v>217329.73497583778</v>
      </c>
      <c r="T82" s="14">
        <f t="shared" ca="1" si="28"/>
        <v>1.65</v>
      </c>
      <c r="U82" s="7">
        <f t="shared" ca="1" si="36"/>
        <v>0.13804878592491152</v>
      </c>
    </row>
    <row r="83" spans="1:21" x14ac:dyDescent="0.2">
      <c r="A83">
        <f t="shared" si="29"/>
        <v>82</v>
      </c>
      <c r="B83">
        <f t="shared" ca="1" si="19"/>
        <v>5</v>
      </c>
      <c r="C83" s="7">
        <f t="shared" ca="1" si="20"/>
        <v>4.6486763933938524E-2</v>
      </c>
      <c r="D83" t="str">
        <f t="shared" ca="1" si="30"/>
        <v>Yes</v>
      </c>
      <c r="E83">
        <f t="shared" ca="1" si="21"/>
        <v>1.7</v>
      </c>
      <c r="F83" s="1">
        <f ca="1">InitialHomeValue* (1 + 'Portfolio Simulation'!C83)^'Portfolio Simulation'!B83</f>
        <v>1255072.1668977921</v>
      </c>
      <c r="G83" s="1">
        <f t="shared" ca="1" si="22"/>
        <v>213362.26837262465</v>
      </c>
      <c r="H83" s="1">
        <f t="shared" ca="1" si="23"/>
        <v>248832</v>
      </c>
      <c r="I83" s="1">
        <f t="shared" ca="1" si="31"/>
        <v>213362.26837262465</v>
      </c>
      <c r="J83" s="1">
        <f t="shared" si="24"/>
        <v>100000</v>
      </c>
      <c r="K83" s="1">
        <f t="shared" si="25"/>
        <v>1000000</v>
      </c>
      <c r="L83" s="1">
        <f t="shared" si="32"/>
        <v>-100000</v>
      </c>
      <c r="M83" s="1">
        <f t="shared" ca="1" si="26"/>
        <v>213362.26837262465</v>
      </c>
      <c r="N83" s="10">
        <v>45931</v>
      </c>
      <c r="O83" s="10">
        <f t="shared" ca="1" si="33"/>
        <v>47757</v>
      </c>
      <c r="P83" s="7">
        <f t="shared" ca="1" si="34"/>
        <v>0.16355649828910829</v>
      </c>
      <c r="Q83" s="13"/>
      <c r="R83" s="1">
        <f t="shared" si="35"/>
        <v>-100000</v>
      </c>
      <c r="S83" s="1">
        <f t="shared" ca="1" si="27"/>
        <v>207086.90753813571</v>
      </c>
      <c r="T83" s="14">
        <f t="shared" ca="1" si="28"/>
        <v>1.65</v>
      </c>
      <c r="U83" s="7">
        <f t="shared" ca="1" si="36"/>
        <v>0.15663385987281803</v>
      </c>
    </row>
    <row r="84" spans="1:21" x14ac:dyDescent="0.2">
      <c r="A84">
        <f t="shared" si="29"/>
        <v>83</v>
      </c>
      <c r="B84">
        <f t="shared" ca="1" si="19"/>
        <v>2</v>
      </c>
      <c r="C84" s="7">
        <f t="shared" ca="1" si="20"/>
        <v>4.4701162024413515E-3</v>
      </c>
      <c r="D84" t="str">
        <f t="shared" ca="1" si="30"/>
        <v>Yes</v>
      </c>
      <c r="E84">
        <f t="shared" ca="1" si="21"/>
        <v>1.7</v>
      </c>
      <c r="F84" s="1">
        <f ca="1">InitialHomeValue* (1 + 'Portfolio Simulation'!C84)^'Portfolio Simulation'!B84</f>
        <v>1008960.2143437462</v>
      </c>
      <c r="G84" s="1">
        <f t="shared" ca="1" si="22"/>
        <v>171523.23643843687</v>
      </c>
      <c r="H84" s="1">
        <f t="shared" ca="1" si="23"/>
        <v>144000</v>
      </c>
      <c r="I84" s="1">
        <f t="shared" ca="1" si="31"/>
        <v>144000</v>
      </c>
      <c r="J84" s="1">
        <f t="shared" si="24"/>
        <v>100000</v>
      </c>
      <c r="K84" s="1">
        <f t="shared" si="25"/>
        <v>1000000</v>
      </c>
      <c r="L84" s="1">
        <f t="shared" si="32"/>
        <v>-100000</v>
      </c>
      <c r="M84" s="1">
        <f t="shared" ca="1" si="26"/>
        <v>144000</v>
      </c>
      <c r="N84" s="10">
        <v>45931</v>
      </c>
      <c r="O84" s="10">
        <f t="shared" ca="1" si="33"/>
        <v>46661</v>
      </c>
      <c r="P84" s="7">
        <f t="shared" ca="1" si="34"/>
        <v>0.19999999403953553</v>
      </c>
      <c r="Q84" s="13"/>
      <c r="R84" s="1">
        <f t="shared" si="35"/>
        <v>-100000</v>
      </c>
      <c r="S84" s="1">
        <f t="shared" ca="1" si="27"/>
        <v>166478.43536671813</v>
      </c>
      <c r="T84" s="14">
        <f t="shared" ca="1" si="28"/>
        <v>1.65</v>
      </c>
      <c r="U84" s="7">
        <f t="shared" ca="1" si="36"/>
        <v>0.29026522040367131</v>
      </c>
    </row>
    <row r="85" spans="1:21" x14ac:dyDescent="0.2">
      <c r="A85">
        <f t="shared" si="29"/>
        <v>84</v>
      </c>
      <c r="B85">
        <f t="shared" ca="1" si="19"/>
        <v>9</v>
      </c>
      <c r="C85" s="7">
        <f t="shared" ca="1" si="20"/>
        <v>0.13331738143689981</v>
      </c>
      <c r="D85" t="str">
        <f t="shared" ca="1" si="30"/>
        <v>Yes</v>
      </c>
      <c r="E85">
        <f t="shared" ca="1" si="21"/>
        <v>1.7</v>
      </c>
      <c r="F85" s="1">
        <f ca="1">InitialHomeValue* (1 + 'Portfolio Simulation'!C85)^'Portfolio Simulation'!B85</f>
        <v>3084352.0684671919</v>
      </c>
      <c r="G85" s="1">
        <f t="shared" ca="1" si="22"/>
        <v>524339.85163942259</v>
      </c>
      <c r="H85" s="1">
        <f t="shared" ca="1" si="23"/>
        <v>515978.03519999993</v>
      </c>
      <c r="I85" s="1">
        <f t="shared" ca="1" si="31"/>
        <v>515978.03519999993</v>
      </c>
      <c r="J85" s="1">
        <f t="shared" si="24"/>
        <v>100000</v>
      </c>
      <c r="K85" s="1">
        <f t="shared" si="25"/>
        <v>1000000</v>
      </c>
      <c r="L85" s="1">
        <f t="shared" si="32"/>
        <v>-100000</v>
      </c>
      <c r="M85" s="1">
        <f t="shared" ca="1" si="26"/>
        <v>515978.03519999993</v>
      </c>
      <c r="N85" s="10">
        <v>45931</v>
      </c>
      <c r="O85" s="10">
        <f t="shared" ca="1" si="33"/>
        <v>49218</v>
      </c>
      <c r="P85" s="7">
        <f t="shared" ca="1" si="34"/>
        <v>0.19986688494682314</v>
      </c>
      <c r="Q85" s="13"/>
      <c r="R85" s="1">
        <f t="shared" si="35"/>
        <v>-100000</v>
      </c>
      <c r="S85" s="1">
        <f t="shared" ca="1" si="27"/>
        <v>508918.09129708662</v>
      </c>
      <c r="T85" s="14">
        <f t="shared" ca="1" si="28"/>
        <v>1.65</v>
      </c>
      <c r="U85" s="7">
        <f t="shared" ca="1" si="36"/>
        <v>0.19803265929222108</v>
      </c>
    </row>
    <row r="86" spans="1:21" x14ac:dyDescent="0.2">
      <c r="A86">
        <f t="shared" si="29"/>
        <v>85</v>
      </c>
      <c r="B86">
        <f t="shared" ca="1" si="19"/>
        <v>7</v>
      </c>
      <c r="C86" s="7">
        <f t="shared" ca="1" si="20"/>
        <v>7.3724503736747077E-2</v>
      </c>
      <c r="D86" t="str">
        <f t="shared" ca="1" si="30"/>
        <v>Yes</v>
      </c>
      <c r="E86">
        <f t="shared" ca="1" si="21"/>
        <v>1.7</v>
      </c>
      <c r="F86" s="1">
        <f ca="1">InitialHomeValue* (1 + 'Portfolio Simulation'!C86)^'Portfolio Simulation'!B86</f>
        <v>1645318.763728959</v>
      </c>
      <c r="G86" s="1">
        <f t="shared" ca="1" si="22"/>
        <v>279704.18983392301</v>
      </c>
      <c r="H86" s="1">
        <f t="shared" ca="1" si="23"/>
        <v>358318.07999999996</v>
      </c>
      <c r="I86" s="1">
        <f t="shared" ca="1" si="31"/>
        <v>279704.18983392301</v>
      </c>
      <c r="J86" s="1">
        <f t="shared" si="24"/>
        <v>100000</v>
      </c>
      <c r="K86" s="1">
        <f t="shared" si="25"/>
        <v>1000000</v>
      </c>
      <c r="L86" s="1">
        <f t="shared" si="32"/>
        <v>-100000</v>
      </c>
      <c r="M86" s="1">
        <f t="shared" ca="1" si="26"/>
        <v>279704.18983392301</v>
      </c>
      <c r="N86" s="10">
        <v>45931</v>
      </c>
      <c r="O86" s="10">
        <f t="shared" ca="1" si="33"/>
        <v>48488</v>
      </c>
      <c r="P86" s="7">
        <f t="shared" ca="1" si="34"/>
        <v>0.15814843773841861</v>
      </c>
      <c r="Q86" s="13"/>
      <c r="R86" s="1">
        <f t="shared" si="35"/>
        <v>-100000</v>
      </c>
      <c r="S86" s="1">
        <f t="shared" ca="1" si="27"/>
        <v>271477.59601527819</v>
      </c>
      <c r="T86" s="14">
        <f t="shared" ca="1" si="28"/>
        <v>1.65</v>
      </c>
      <c r="U86" s="7">
        <f t="shared" ca="1" si="36"/>
        <v>0.15322363972663883</v>
      </c>
    </row>
    <row r="87" spans="1:21" x14ac:dyDescent="0.2">
      <c r="A87">
        <f t="shared" si="29"/>
        <v>86</v>
      </c>
      <c r="B87">
        <f t="shared" ca="1" si="19"/>
        <v>6</v>
      </c>
      <c r="C87" s="7">
        <f t="shared" ca="1" si="20"/>
        <v>7.4840061263624094E-2</v>
      </c>
      <c r="D87" t="str">
        <f t="shared" ca="1" si="30"/>
        <v>Yes</v>
      </c>
      <c r="E87">
        <f t="shared" ca="1" si="21"/>
        <v>1.7</v>
      </c>
      <c r="F87" s="1">
        <f ca="1">InitialHomeValue* (1 + 'Portfolio Simulation'!C87)^'Portfolio Simulation'!B87</f>
        <v>1541924.3615186431</v>
      </c>
      <c r="G87" s="1">
        <f t="shared" ca="1" si="22"/>
        <v>262127.14145816932</v>
      </c>
      <c r="H87" s="1">
        <f t="shared" ca="1" si="23"/>
        <v>298598.39999999997</v>
      </c>
      <c r="I87" s="1">
        <f t="shared" ca="1" si="31"/>
        <v>262127.14145816932</v>
      </c>
      <c r="J87" s="1">
        <f t="shared" si="24"/>
        <v>100000</v>
      </c>
      <c r="K87" s="1">
        <f t="shared" si="25"/>
        <v>1000000</v>
      </c>
      <c r="L87" s="1">
        <f t="shared" si="32"/>
        <v>-100000</v>
      </c>
      <c r="M87" s="1">
        <f t="shared" ca="1" si="26"/>
        <v>262127.14145816932</v>
      </c>
      <c r="N87" s="10">
        <v>45931</v>
      </c>
      <c r="O87" s="10">
        <f t="shared" ca="1" si="33"/>
        <v>48122</v>
      </c>
      <c r="P87" s="7">
        <f t="shared" ca="1" si="34"/>
        <v>0.17414075732231143</v>
      </c>
      <c r="Q87" s="13"/>
      <c r="R87" s="1">
        <f t="shared" si="35"/>
        <v>-100000</v>
      </c>
      <c r="S87" s="1">
        <f t="shared" ca="1" si="27"/>
        <v>254417.51965057608</v>
      </c>
      <c r="T87" s="14">
        <f t="shared" ca="1" si="28"/>
        <v>1.65</v>
      </c>
      <c r="U87" s="7">
        <f t="shared" ca="1" si="36"/>
        <v>0.168315988779068</v>
      </c>
    </row>
    <row r="88" spans="1:21" x14ac:dyDescent="0.2">
      <c r="A88">
        <f t="shared" si="29"/>
        <v>87</v>
      </c>
      <c r="B88">
        <f t="shared" ca="1" si="19"/>
        <v>1</v>
      </c>
      <c r="C88" s="7">
        <f t="shared" ca="1" si="20"/>
        <v>3.1828920352693017E-2</v>
      </c>
      <c r="D88" t="str">
        <f t="shared" ca="1" si="30"/>
        <v>Yes</v>
      </c>
      <c r="E88">
        <f t="shared" ca="1" si="21"/>
        <v>1.7</v>
      </c>
      <c r="F88" s="1">
        <f ca="1">InitialHomeValue* (1 + 'Portfolio Simulation'!C88)^'Portfolio Simulation'!B88</f>
        <v>1031828.9203526929</v>
      </c>
      <c r="G88" s="1">
        <f t="shared" ca="1" si="22"/>
        <v>175410.91645995781</v>
      </c>
      <c r="H88" s="1">
        <f t="shared" ca="1" si="23"/>
        <v>120000</v>
      </c>
      <c r="I88" s="1">
        <f t="shared" ca="1" si="31"/>
        <v>120000</v>
      </c>
      <c r="J88" s="1">
        <f t="shared" si="24"/>
        <v>100000</v>
      </c>
      <c r="K88" s="1">
        <f t="shared" si="25"/>
        <v>1000000</v>
      </c>
      <c r="L88" s="1">
        <f t="shared" si="32"/>
        <v>-100000</v>
      </c>
      <c r="M88" s="1">
        <f t="shared" ca="1" si="26"/>
        <v>120000</v>
      </c>
      <c r="N88" s="10">
        <v>45931</v>
      </c>
      <c r="O88" s="10">
        <f t="shared" ca="1" si="33"/>
        <v>46296</v>
      </c>
      <c r="P88" s="7">
        <f t="shared" ca="1" si="34"/>
        <v>0.19999999403953553</v>
      </c>
      <c r="Q88" s="13"/>
      <c r="R88" s="1">
        <f t="shared" si="35"/>
        <v>-100000</v>
      </c>
      <c r="S88" s="1">
        <f t="shared" ca="1" si="27"/>
        <v>170251.77185819435</v>
      </c>
      <c r="T88" s="14">
        <f t="shared" ca="1" si="28"/>
        <v>1.65</v>
      </c>
      <c r="U88" s="7">
        <f t="shared" ca="1" si="36"/>
        <v>0.70251771211624159</v>
      </c>
    </row>
    <row r="89" spans="1:21" x14ac:dyDescent="0.2">
      <c r="A89">
        <f t="shared" si="29"/>
        <v>88</v>
      </c>
      <c r="B89">
        <f t="shared" ca="1" si="19"/>
        <v>3</v>
      </c>
      <c r="C89" s="7">
        <f t="shared" ca="1" si="20"/>
        <v>-1.8495377420274458E-2</v>
      </c>
      <c r="D89" t="str">
        <f t="shared" ca="1" si="30"/>
        <v>No</v>
      </c>
      <c r="E89">
        <f t="shared" ca="1" si="21"/>
        <v>1.4</v>
      </c>
      <c r="F89" s="1">
        <f ca="1">InitialHomeValue* (1 + 'Portfolio Simulation'!C89)^'Portfolio Simulation'!B89</f>
        <v>945533.77781697991</v>
      </c>
      <c r="G89" s="1">
        <f t="shared" ca="1" si="22"/>
        <v>132374.72889437719</v>
      </c>
      <c r="H89" s="1">
        <f t="shared" ca="1" si="23"/>
        <v>172800</v>
      </c>
      <c r="I89" s="1">
        <f t="shared" ca="1" si="31"/>
        <v>132374.72889437719</v>
      </c>
      <c r="J89" s="1">
        <f t="shared" si="24"/>
        <v>100000</v>
      </c>
      <c r="K89" s="1">
        <f t="shared" si="25"/>
        <v>1000000</v>
      </c>
      <c r="L89" s="1">
        <f t="shared" si="32"/>
        <v>-100000</v>
      </c>
      <c r="M89" s="1">
        <f t="shared" ca="1" si="26"/>
        <v>132374.72889437719</v>
      </c>
      <c r="N89" s="10">
        <v>45931</v>
      </c>
      <c r="O89" s="10">
        <f t="shared" ca="1" si="33"/>
        <v>47027</v>
      </c>
      <c r="P89" s="7">
        <f t="shared" ca="1" si="34"/>
        <v>9.7904711961746216E-2</v>
      </c>
      <c r="Q89" s="13"/>
      <c r="R89" s="1">
        <f t="shared" si="35"/>
        <v>-100000</v>
      </c>
      <c r="S89" s="1">
        <f t="shared" ca="1" si="27"/>
        <v>127647.0600052923</v>
      </c>
      <c r="T89" s="14">
        <f t="shared" ca="1" si="28"/>
        <v>1.35</v>
      </c>
      <c r="U89" s="7">
        <f t="shared" ca="1" si="36"/>
        <v>8.4687653183937117E-2</v>
      </c>
    </row>
    <row r="90" spans="1:21" x14ac:dyDescent="0.2">
      <c r="A90">
        <f t="shared" si="29"/>
        <v>89</v>
      </c>
      <c r="B90">
        <f t="shared" ca="1" si="19"/>
        <v>5</v>
      </c>
      <c r="C90" s="7">
        <f t="shared" ca="1" si="20"/>
        <v>7.885819091049992E-2</v>
      </c>
      <c r="D90" t="str">
        <f t="shared" ca="1" si="30"/>
        <v>Yes</v>
      </c>
      <c r="E90">
        <f t="shared" ca="1" si="21"/>
        <v>1.7</v>
      </c>
      <c r="F90" s="1">
        <f ca="1">InitialHomeValue* (1 + 'Portfolio Simulation'!C90)^'Portfolio Simulation'!B90</f>
        <v>1461577.3893606088</v>
      </c>
      <c r="G90" s="1">
        <f t="shared" ca="1" si="22"/>
        <v>248468.15619130351</v>
      </c>
      <c r="H90" s="1">
        <f t="shared" ca="1" si="23"/>
        <v>248832</v>
      </c>
      <c r="I90" s="1">
        <f t="shared" ca="1" si="31"/>
        <v>248468.15619130351</v>
      </c>
      <c r="J90" s="1">
        <f t="shared" si="24"/>
        <v>100000</v>
      </c>
      <c r="K90" s="1">
        <f t="shared" si="25"/>
        <v>1000000</v>
      </c>
      <c r="L90" s="1">
        <f t="shared" si="32"/>
        <v>-100000</v>
      </c>
      <c r="M90" s="1">
        <f t="shared" ca="1" si="26"/>
        <v>248468.15619130351</v>
      </c>
      <c r="N90" s="10">
        <v>45931</v>
      </c>
      <c r="O90" s="10">
        <f t="shared" ca="1" si="33"/>
        <v>47757</v>
      </c>
      <c r="P90" s="7">
        <f t="shared" ca="1" si="34"/>
        <v>0.19952928423881533</v>
      </c>
      <c r="Q90" s="13"/>
      <c r="R90" s="1">
        <f t="shared" si="35"/>
        <v>-100000</v>
      </c>
      <c r="S90" s="1">
        <f t="shared" ca="1" si="27"/>
        <v>241160.26924450044</v>
      </c>
      <c r="T90" s="14">
        <f t="shared" ca="1" si="28"/>
        <v>1.65</v>
      </c>
      <c r="U90" s="7">
        <f t="shared" ca="1" si="36"/>
        <v>0.19239261746406552</v>
      </c>
    </row>
    <row r="91" spans="1:21" x14ac:dyDescent="0.2">
      <c r="A91">
        <f t="shared" si="29"/>
        <v>90</v>
      </c>
      <c r="B91">
        <f t="shared" ca="1" si="19"/>
        <v>3</v>
      </c>
      <c r="C91" s="7">
        <f t="shared" ca="1" si="20"/>
        <v>-2.1832171296978335E-3</v>
      </c>
      <c r="D91" t="str">
        <f t="shared" ca="1" si="30"/>
        <v>No</v>
      </c>
      <c r="E91">
        <f t="shared" ca="1" si="21"/>
        <v>1.4</v>
      </c>
      <c r="F91" s="1">
        <f ca="1">InitialHomeValue* (1 + 'Portfolio Simulation'!C91)^'Portfolio Simulation'!B91</f>
        <v>993464.63751584582</v>
      </c>
      <c r="G91" s="1">
        <f t="shared" ca="1" si="22"/>
        <v>139085.04925221842</v>
      </c>
      <c r="H91" s="1">
        <f t="shared" ca="1" si="23"/>
        <v>172800</v>
      </c>
      <c r="I91" s="1">
        <f t="shared" ca="1" si="31"/>
        <v>139085.04925221842</v>
      </c>
      <c r="J91" s="1">
        <f t="shared" si="24"/>
        <v>100000</v>
      </c>
      <c r="K91" s="1">
        <f t="shared" si="25"/>
        <v>1000000</v>
      </c>
      <c r="L91" s="1">
        <f t="shared" si="32"/>
        <v>-100000</v>
      </c>
      <c r="M91" s="1">
        <f t="shared" ca="1" si="26"/>
        <v>139085.04925221842</v>
      </c>
      <c r="N91" s="10">
        <v>45931</v>
      </c>
      <c r="O91" s="10">
        <f t="shared" ca="1" si="33"/>
        <v>47027</v>
      </c>
      <c r="P91" s="7">
        <f t="shared" ca="1" si="34"/>
        <v>0.11613460183143617</v>
      </c>
      <c r="Q91" s="13"/>
      <c r="R91" s="1">
        <f t="shared" si="35"/>
        <v>-100000</v>
      </c>
      <c r="S91" s="1">
        <f t="shared" ca="1" si="27"/>
        <v>134117.7260646392</v>
      </c>
      <c r="T91" s="14">
        <f t="shared" ca="1" si="28"/>
        <v>1.35</v>
      </c>
      <c r="U91" s="7">
        <f t="shared" ca="1" si="36"/>
        <v>0.10269808173179629</v>
      </c>
    </row>
    <row r="92" spans="1:21" x14ac:dyDescent="0.2">
      <c r="A92">
        <f t="shared" si="29"/>
        <v>91</v>
      </c>
      <c r="B92">
        <f t="shared" ca="1" si="19"/>
        <v>7</v>
      </c>
      <c r="C92" s="7">
        <f t="shared" ca="1" si="20"/>
        <v>0.10881688156908721</v>
      </c>
      <c r="D92" t="str">
        <f t="shared" ca="1" si="30"/>
        <v>Yes</v>
      </c>
      <c r="E92">
        <f t="shared" ca="1" si="21"/>
        <v>1.7</v>
      </c>
      <c r="F92" s="1">
        <f ca="1">InitialHomeValue* (1 + 'Portfolio Simulation'!C92)^'Portfolio Simulation'!B92</f>
        <v>2060719.1440327687</v>
      </c>
      <c r="G92" s="1">
        <f t="shared" ca="1" si="22"/>
        <v>350322.25448557071</v>
      </c>
      <c r="H92" s="1">
        <f t="shared" ca="1" si="23"/>
        <v>358318.07999999996</v>
      </c>
      <c r="I92" s="1">
        <f t="shared" ca="1" si="31"/>
        <v>350322.25448557071</v>
      </c>
      <c r="J92" s="1">
        <f t="shared" si="24"/>
        <v>100000</v>
      </c>
      <c r="K92" s="1">
        <f t="shared" si="25"/>
        <v>1000000</v>
      </c>
      <c r="L92" s="1">
        <f t="shared" si="32"/>
        <v>-100000</v>
      </c>
      <c r="M92" s="1">
        <f t="shared" ca="1" si="26"/>
        <v>350322.25448557071</v>
      </c>
      <c r="N92" s="10">
        <v>45931</v>
      </c>
      <c r="O92" s="10">
        <f t="shared" ca="1" si="33"/>
        <v>48488</v>
      </c>
      <c r="P92" s="7">
        <f t="shared" ca="1" si="34"/>
        <v>0.19596994519233707</v>
      </c>
      <c r="Q92" s="13"/>
      <c r="R92" s="1">
        <f t="shared" si="35"/>
        <v>-100000</v>
      </c>
      <c r="S92" s="1">
        <f t="shared" ca="1" si="27"/>
        <v>340018.65876540681</v>
      </c>
      <c r="T92" s="14">
        <f t="shared" ca="1" si="28"/>
        <v>1.65</v>
      </c>
      <c r="U92" s="7">
        <f t="shared" ca="1" si="36"/>
        <v>0.19088431000709533</v>
      </c>
    </row>
    <row r="93" spans="1:21" x14ac:dyDescent="0.2">
      <c r="A93">
        <f t="shared" si="29"/>
        <v>92</v>
      </c>
      <c r="B93">
        <f t="shared" ca="1" si="19"/>
        <v>2</v>
      </c>
      <c r="C93" s="7">
        <f t="shared" ca="1" si="20"/>
        <v>1.4363639446701361E-2</v>
      </c>
      <c r="D93" t="str">
        <f t="shared" ca="1" si="30"/>
        <v>Yes</v>
      </c>
      <c r="E93">
        <f t="shared" ca="1" si="21"/>
        <v>1.7</v>
      </c>
      <c r="F93" s="1">
        <f ca="1">InitialHomeValue* (1 + 'Portfolio Simulation'!C93)^'Portfolio Simulation'!B93</f>
        <v>1028933.5930315573</v>
      </c>
      <c r="G93" s="1">
        <f t="shared" ca="1" si="22"/>
        <v>174918.71081536473</v>
      </c>
      <c r="H93" s="1">
        <f t="shared" ca="1" si="23"/>
        <v>144000</v>
      </c>
      <c r="I93" s="1">
        <f t="shared" ca="1" si="31"/>
        <v>144000</v>
      </c>
      <c r="J93" s="1">
        <f t="shared" si="24"/>
        <v>100000</v>
      </c>
      <c r="K93" s="1">
        <f t="shared" si="25"/>
        <v>1000000</v>
      </c>
      <c r="L93" s="1">
        <f t="shared" si="32"/>
        <v>-100000</v>
      </c>
      <c r="M93" s="1">
        <f t="shared" ca="1" si="26"/>
        <v>144000</v>
      </c>
      <c r="N93" s="10">
        <v>45931</v>
      </c>
      <c r="O93" s="10">
        <f t="shared" ca="1" si="33"/>
        <v>46661</v>
      </c>
      <c r="P93" s="7">
        <f t="shared" ca="1" si="34"/>
        <v>0.19999999403953553</v>
      </c>
      <c r="Q93" s="13"/>
      <c r="R93" s="1">
        <f t="shared" si="35"/>
        <v>-100000</v>
      </c>
      <c r="S93" s="1">
        <f t="shared" ca="1" si="27"/>
        <v>169774.04285020696</v>
      </c>
      <c r="T93" s="14">
        <f t="shared" ca="1" si="28"/>
        <v>1.65</v>
      </c>
      <c r="U93" s="7">
        <f t="shared" ca="1" si="36"/>
        <v>0.30297368168830874</v>
      </c>
    </row>
    <row r="94" spans="1:21" x14ac:dyDescent="0.2">
      <c r="A94">
        <f t="shared" si="29"/>
        <v>93</v>
      </c>
      <c r="B94">
        <f t="shared" ca="1" si="19"/>
        <v>2</v>
      </c>
      <c r="C94" s="7">
        <f t="shared" ca="1" si="20"/>
        <v>-3.2205844581407128E-2</v>
      </c>
      <c r="D94" t="str">
        <f t="shared" ca="1" si="30"/>
        <v>No</v>
      </c>
      <c r="E94">
        <f t="shared" ca="1" si="21"/>
        <v>1.4</v>
      </c>
      <c r="F94" s="1">
        <f ca="1">InitialHomeValue* (1 + 'Portfolio Simulation'!C94)^'Portfolio Simulation'!B94</f>
        <v>936625.52726238756</v>
      </c>
      <c r="G94" s="1">
        <f t="shared" ca="1" si="22"/>
        <v>131127.57381673425</v>
      </c>
      <c r="H94" s="1">
        <f t="shared" ca="1" si="23"/>
        <v>144000</v>
      </c>
      <c r="I94" s="1">
        <f t="shared" ca="1" si="31"/>
        <v>131127.57381673425</v>
      </c>
      <c r="J94" s="1">
        <f t="shared" si="24"/>
        <v>100000</v>
      </c>
      <c r="K94" s="1">
        <f t="shared" si="25"/>
        <v>1000000</v>
      </c>
      <c r="L94" s="1">
        <f t="shared" si="32"/>
        <v>-100000</v>
      </c>
      <c r="M94" s="1">
        <f t="shared" ca="1" si="26"/>
        <v>131127.57381673425</v>
      </c>
      <c r="N94" s="10">
        <v>45931</v>
      </c>
      <c r="O94" s="10">
        <f t="shared" ca="1" si="33"/>
        <v>46661</v>
      </c>
      <c r="P94" s="7">
        <f t="shared" ca="1" si="34"/>
        <v>0.14510949254035951</v>
      </c>
      <c r="Q94" s="13"/>
      <c r="R94" s="1">
        <f t="shared" si="35"/>
        <v>-100000</v>
      </c>
      <c r="S94" s="1">
        <f t="shared" ca="1" si="27"/>
        <v>126444.44618042232</v>
      </c>
      <c r="T94" s="14">
        <f t="shared" ca="1" si="28"/>
        <v>1.35</v>
      </c>
      <c r="U94" s="7">
        <f t="shared" ca="1" si="36"/>
        <v>0.12447519898414613</v>
      </c>
    </row>
    <row r="95" spans="1:21" x14ac:dyDescent="0.2">
      <c r="A95">
        <f t="shared" si="29"/>
        <v>94</v>
      </c>
      <c r="B95">
        <f t="shared" ca="1" si="19"/>
        <v>1</v>
      </c>
      <c r="C95" s="7">
        <f t="shared" ca="1" si="20"/>
        <v>4.0896920744017851E-2</v>
      </c>
      <c r="D95" t="str">
        <f t="shared" ca="1" si="30"/>
        <v>Yes</v>
      </c>
      <c r="E95">
        <f t="shared" ca="1" si="21"/>
        <v>1.7</v>
      </c>
      <c r="F95" s="1">
        <f ca="1">InitialHomeValue* (1 + 'Portfolio Simulation'!C95)^'Portfolio Simulation'!B95</f>
        <v>1040896.9207440179</v>
      </c>
      <c r="G95" s="1">
        <f t="shared" ca="1" si="22"/>
        <v>176952.47652648308</v>
      </c>
      <c r="H95" s="1">
        <f t="shared" ca="1" si="23"/>
        <v>120000</v>
      </c>
      <c r="I95" s="1">
        <f t="shared" ca="1" si="31"/>
        <v>120000</v>
      </c>
      <c r="J95" s="1">
        <f t="shared" si="24"/>
        <v>100000</v>
      </c>
      <c r="K95" s="1">
        <f t="shared" si="25"/>
        <v>1000000</v>
      </c>
      <c r="L95" s="1">
        <f t="shared" si="32"/>
        <v>-100000</v>
      </c>
      <c r="M95" s="1">
        <f t="shared" ca="1" si="26"/>
        <v>120000</v>
      </c>
      <c r="N95" s="10">
        <v>45931</v>
      </c>
      <c r="O95" s="10">
        <f t="shared" ca="1" si="33"/>
        <v>46296</v>
      </c>
      <c r="P95" s="7">
        <f t="shared" ca="1" si="34"/>
        <v>0.19999999403953553</v>
      </c>
      <c r="Q95" s="13"/>
      <c r="R95" s="1">
        <f t="shared" si="35"/>
        <v>-100000</v>
      </c>
      <c r="S95" s="1">
        <f t="shared" ca="1" si="27"/>
        <v>171747.99192276294</v>
      </c>
      <c r="T95" s="14">
        <f t="shared" ca="1" si="28"/>
        <v>1.65</v>
      </c>
      <c r="U95" s="7">
        <f t="shared" ca="1" si="36"/>
        <v>0.71747990846633902</v>
      </c>
    </row>
    <row r="96" spans="1:21" x14ac:dyDescent="0.2">
      <c r="A96">
        <f t="shared" si="29"/>
        <v>95</v>
      </c>
      <c r="B96">
        <f t="shared" ca="1" si="19"/>
        <v>5</v>
      </c>
      <c r="C96" s="7">
        <f t="shared" ca="1" si="20"/>
        <v>-1.1822859553311849E-2</v>
      </c>
      <c r="D96" t="str">
        <f t="shared" ca="1" si="30"/>
        <v>No</v>
      </c>
      <c r="E96">
        <f t="shared" ca="1" si="21"/>
        <v>1.4</v>
      </c>
      <c r="F96" s="1">
        <f ca="1">InitialHomeValue* (1 + 'Portfolio Simulation'!C96)^'Portfolio Simulation'!B96</f>
        <v>942267.07378083526</v>
      </c>
      <c r="G96" s="1">
        <f t="shared" ca="1" si="22"/>
        <v>131917.39032931693</v>
      </c>
      <c r="H96" s="1">
        <f t="shared" ca="1" si="23"/>
        <v>248832</v>
      </c>
      <c r="I96" s="1">
        <f t="shared" ca="1" si="31"/>
        <v>131917.39032931693</v>
      </c>
      <c r="J96" s="1">
        <f t="shared" si="24"/>
        <v>100000</v>
      </c>
      <c r="K96" s="1">
        <f t="shared" si="25"/>
        <v>1000000</v>
      </c>
      <c r="L96" s="1">
        <f t="shared" si="32"/>
        <v>-100000</v>
      </c>
      <c r="M96" s="1">
        <f t="shared" ca="1" si="26"/>
        <v>131917.39032931693</v>
      </c>
      <c r="N96" s="10">
        <v>45931</v>
      </c>
      <c r="O96" s="10">
        <f t="shared" ca="1" si="33"/>
        <v>47757</v>
      </c>
      <c r="P96" s="7">
        <f t="shared" ca="1" si="34"/>
        <v>5.6932452321052554E-2</v>
      </c>
      <c r="Q96" s="13"/>
      <c r="R96" s="1">
        <f t="shared" si="35"/>
        <v>-100000</v>
      </c>
      <c r="S96" s="1">
        <f t="shared" ca="1" si="27"/>
        <v>127206.05496041277</v>
      </c>
      <c r="T96" s="14">
        <f t="shared" ca="1" si="28"/>
        <v>1.35</v>
      </c>
      <c r="U96" s="7">
        <f t="shared" ca="1" si="36"/>
        <v>4.9276897311210641E-2</v>
      </c>
    </row>
    <row r="97" spans="1:21" x14ac:dyDescent="0.2">
      <c r="A97">
        <f t="shared" si="29"/>
        <v>96</v>
      </c>
      <c r="B97">
        <f t="shared" ca="1" si="19"/>
        <v>6</v>
      </c>
      <c r="C97" s="7">
        <f t="shared" ca="1" si="20"/>
        <v>5.7259703568386458E-2</v>
      </c>
      <c r="D97" t="str">
        <f t="shared" ca="1" si="30"/>
        <v>Yes</v>
      </c>
      <c r="E97">
        <f t="shared" ca="1" si="21"/>
        <v>1.7</v>
      </c>
      <c r="F97" s="1">
        <f ca="1">InitialHomeValue* (1 + 'Portfolio Simulation'!C97)^'Portfolio Simulation'!B97</f>
        <v>1396658.0177371851</v>
      </c>
      <c r="G97" s="1">
        <f t="shared" ca="1" si="22"/>
        <v>237431.86301532146</v>
      </c>
      <c r="H97" s="1">
        <f t="shared" ca="1" si="23"/>
        <v>298598.39999999997</v>
      </c>
      <c r="I97" s="1">
        <f t="shared" ca="1" si="31"/>
        <v>237431.86301532146</v>
      </c>
      <c r="J97" s="1">
        <f t="shared" si="24"/>
        <v>100000</v>
      </c>
      <c r="K97" s="1">
        <f t="shared" si="25"/>
        <v>1000000</v>
      </c>
      <c r="L97" s="1">
        <f t="shared" si="32"/>
        <v>-100000</v>
      </c>
      <c r="M97" s="1">
        <f t="shared" ca="1" si="26"/>
        <v>237431.86301532146</v>
      </c>
      <c r="N97" s="10">
        <v>45931</v>
      </c>
      <c r="O97" s="10">
        <f t="shared" ca="1" si="33"/>
        <v>48122</v>
      </c>
      <c r="P97" s="7">
        <f t="shared" ca="1" si="34"/>
        <v>0.15494490265846256</v>
      </c>
      <c r="Q97" s="13"/>
      <c r="R97" s="1">
        <f t="shared" si="35"/>
        <v>-100000</v>
      </c>
      <c r="S97" s="1">
        <f t="shared" ca="1" si="27"/>
        <v>230448.57292663553</v>
      </c>
      <c r="T97" s="14">
        <f t="shared" ca="1" si="28"/>
        <v>1.65</v>
      </c>
      <c r="U97" s="7">
        <f t="shared" ca="1" si="36"/>
        <v>0.1492153584957123</v>
      </c>
    </row>
    <row r="98" spans="1:21" x14ac:dyDescent="0.2">
      <c r="A98">
        <f t="shared" si="29"/>
        <v>97</v>
      </c>
      <c r="B98">
        <f t="shared" ca="1" si="19"/>
        <v>3</v>
      </c>
      <c r="C98" s="7">
        <f t="shared" ca="1" si="20"/>
        <v>-1.9536140131124594E-2</v>
      </c>
      <c r="D98" t="str">
        <f t="shared" ca="1" si="30"/>
        <v>No</v>
      </c>
      <c r="E98">
        <f t="shared" ca="1" si="21"/>
        <v>1.4</v>
      </c>
      <c r="F98" s="1">
        <f ca="1">InitialHomeValue* (1 + 'Portfolio Simulation'!C98)^'Portfolio Simulation'!B98</f>
        <v>942529.10574198584</v>
      </c>
      <c r="G98" s="1">
        <f t="shared" ca="1" si="22"/>
        <v>131954.07480387803</v>
      </c>
      <c r="H98" s="1">
        <f t="shared" ca="1" si="23"/>
        <v>172800</v>
      </c>
      <c r="I98" s="1">
        <f t="shared" ca="1" si="31"/>
        <v>131954.07480387803</v>
      </c>
      <c r="J98" s="1">
        <f t="shared" si="24"/>
        <v>100000</v>
      </c>
      <c r="K98" s="1">
        <f t="shared" si="25"/>
        <v>1000000</v>
      </c>
      <c r="L98" s="1">
        <f t="shared" si="32"/>
        <v>-100000</v>
      </c>
      <c r="M98" s="1">
        <f t="shared" ca="1" si="26"/>
        <v>131954.07480387803</v>
      </c>
      <c r="N98" s="10">
        <v>45931</v>
      </c>
      <c r="O98" s="10">
        <f t="shared" ca="1" si="33"/>
        <v>47027</v>
      </c>
      <c r="P98" s="7">
        <f t="shared" ca="1" si="34"/>
        <v>9.6741586923599243E-2</v>
      </c>
      <c r="Q98" s="13"/>
      <c r="R98" s="1">
        <f t="shared" si="35"/>
        <v>-100000</v>
      </c>
      <c r="S98" s="1">
        <f t="shared" ca="1" si="27"/>
        <v>127241.42927516811</v>
      </c>
      <c r="T98" s="14">
        <f t="shared" ca="1" si="28"/>
        <v>1.35</v>
      </c>
      <c r="U98" s="7">
        <f t="shared" ca="1" si="36"/>
        <v>8.3538529276847864E-2</v>
      </c>
    </row>
    <row r="99" spans="1:21" x14ac:dyDescent="0.2">
      <c r="A99">
        <f t="shared" si="29"/>
        <v>98</v>
      </c>
      <c r="B99">
        <f t="shared" ca="1" si="19"/>
        <v>6</v>
      </c>
      <c r="C99" s="7">
        <f t="shared" ca="1" si="20"/>
        <v>9.0534502993193967E-3</v>
      </c>
      <c r="D99" t="str">
        <f t="shared" ca="1" si="30"/>
        <v>Yes</v>
      </c>
      <c r="E99">
        <f t="shared" ca="1" si="21"/>
        <v>1.7</v>
      </c>
      <c r="F99" s="1">
        <f ca="1">InitialHomeValue* (1 + 'Portfolio Simulation'!C99)^'Portfolio Simulation'!B99</f>
        <v>1055565.11868432</v>
      </c>
      <c r="G99" s="1">
        <f t="shared" ca="1" si="22"/>
        <v>179446.07017633441</v>
      </c>
      <c r="H99" s="1">
        <f t="shared" ca="1" si="23"/>
        <v>298598.39999999997</v>
      </c>
      <c r="I99" s="1">
        <f t="shared" ca="1" si="31"/>
        <v>179446.07017633441</v>
      </c>
      <c r="J99" s="1">
        <f t="shared" si="24"/>
        <v>100000</v>
      </c>
      <c r="K99" s="1">
        <f t="shared" si="25"/>
        <v>1000000</v>
      </c>
      <c r="L99" s="1">
        <f t="shared" si="32"/>
        <v>-100000</v>
      </c>
      <c r="M99" s="1">
        <f t="shared" ca="1" si="26"/>
        <v>179446.07017633441</v>
      </c>
      <c r="N99" s="10">
        <v>45931</v>
      </c>
      <c r="O99" s="10">
        <f t="shared" ca="1" si="33"/>
        <v>48122</v>
      </c>
      <c r="P99" s="7">
        <f t="shared" ca="1" si="34"/>
        <v>0.10230812430381778</v>
      </c>
      <c r="Q99" s="13"/>
      <c r="R99" s="1">
        <f t="shared" si="35"/>
        <v>-100000</v>
      </c>
      <c r="S99" s="1">
        <f t="shared" ca="1" si="27"/>
        <v>174168.2445829128</v>
      </c>
      <c r="T99" s="14">
        <f t="shared" ca="1" si="28"/>
        <v>1.65</v>
      </c>
      <c r="U99" s="7">
        <f t="shared" ca="1" si="36"/>
        <v>9.6839708089828502E-2</v>
      </c>
    </row>
    <row r="100" spans="1:21" x14ac:dyDescent="0.2">
      <c r="A100">
        <f t="shared" si="29"/>
        <v>99</v>
      </c>
      <c r="B100">
        <f t="shared" ca="1" si="19"/>
        <v>1</v>
      </c>
      <c r="C100" s="7">
        <f t="shared" ca="1" si="20"/>
        <v>-2.9688739464288561E-2</v>
      </c>
      <c r="D100" t="str">
        <f t="shared" ca="1" si="30"/>
        <v>No</v>
      </c>
      <c r="E100">
        <f t="shared" ca="1" si="21"/>
        <v>1.4</v>
      </c>
      <c r="F100" s="1">
        <f ca="1">InitialHomeValue* (1 + 'Portfolio Simulation'!C100)^'Portfolio Simulation'!B100</f>
        <v>970311.26053571154</v>
      </c>
      <c r="G100" s="1">
        <f t="shared" ca="1" si="22"/>
        <v>135843.57647499963</v>
      </c>
      <c r="H100" s="1">
        <f t="shared" ca="1" si="23"/>
        <v>120000</v>
      </c>
      <c r="I100" s="1">
        <f t="shared" ca="1" si="31"/>
        <v>120000</v>
      </c>
      <c r="J100" s="1">
        <f t="shared" si="24"/>
        <v>100000</v>
      </c>
      <c r="K100" s="1">
        <f t="shared" si="25"/>
        <v>1000000</v>
      </c>
      <c r="L100" s="1">
        <f t="shared" si="32"/>
        <v>-100000</v>
      </c>
      <c r="M100" s="1">
        <f t="shared" ca="1" si="26"/>
        <v>120000</v>
      </c>
      <c r="N100" s="10">
        <v>45931</v>
      </c>
      <c r="O100" s="10">
        <f t="shared" ca="1" si="33"/>
        <v>46296</v>
      </c>
      <c r="P100" s="7">
        <f t="shared" ca="1" si="34"/>
        <v>0.19999999403953553</v>
      </c>
      <c r="Q100" s="13"/>
      <c r="R100" s="1">
        <f t="shared" si="35"/>
        <v>-100000</v>
      </c>
      <c r="S100" s="1">
        <f t="shared" ca="1" si="27"/>
        <v>130992.02017232108</v>
      </c>
      <c r="T100" s="14">
        <f t="shared" ca="1" si="28"/>
        <v>1.35</v>
      </c>
      <c r="U100" s="7">
        <f t="shared" ca="1" si="36"/>
        <v>0.309920197725296</v>
      </c>
    </row>
    <row r="101" spans="1:21" x14ac:dyDescent="0.2">
      <c r="A101">
        <f t="shared" si="29"/>
        <v>100</v>
      </c>
      <c r="B101">
        <f t="shared" ca="1" si="19"/>
        <v>4</v>
      </c>
      <c r="C101" s="7">
        <f t="shared" ca="1" si="20"/>
        <v>-8.1736426882028264E-3</v>
      </c>
      <c r="D101" t="str">
        <f t="shared" ca="1" si="30"/>
        <v>No</v>
      </c>
      <c r="E101">
        <f t="shared" ca="1" si="21"/>
        <v>1.4</v>
      </c>
      <c r="F101" s="1">
        <f ca="1">InitialHomeValue* (1 + 'Portfolio Simulation'!C101)^'Portfolio Simulation'!B101</f>
        <v>967704.10004622373</v>
      </c>
      <c r="G101" s="1">
        <f t="shared" ca="1" si="22"/>
        <v>135478.57400647132</v>
      </c>
      <c r="H101" s="1">
        <f t="shared" ca="1" si="23"/>
        <v>207360</v>
      </c>
      <c r="I101" s="1">
        <f t="shared" ca="1" si="31"/>
        <v>135478.57400647132</v>
      </c>
      <c r="J101" s="1">
        <f t="shared" si="24"/>
        <v>100000</v>
      </c>
      <c r="K101" s="1">
        <f t="shared" si="25"/>
        <v>1000000</v>
      </c>
      <c r="L101" s="1">
        <f t="shared" si="32"/>
        <v>-100000</v>
      </c>
      <c r="M101" s="1">
        <f t="shared" ca="1" si="26"/>
        <v>135478.57400647132</v>
      </c>
      <c r="N101" s="10">
        <v>45931</v>
      </c>
      <c r="O101" s="10">
        <f t="shared" ca="1" si="33"/>
        <v>47392</v>
      </c>
      <c r="P101" s="7">
        <f t="shared" ca="1" si="34"/>
        <v>7.8810313344001792E-2</v>
      </c>
      <c r="Q101" s="13"/>
      <c r="R101" s="1">
        <f t="shared" si="35"/>
        <v>-100000</v>
      </c>
      <c r="S101" s="1">
        <f t="shared" ca="1" si="27"/>
        <v>130640.05350624021</v>
      </c>
      <c r="T101" s="14">
        <f t="shared" ca="1" si="28"/>
        <v>1.35</v>
      </c>
      <c r="U101" s="7">
        <f t="shared" ca="1" si="36"/>
        <v>6.9052973389625572E-2</v>
      </c>
    </row>
    <row r="102" spans="1:21" x14ac:dyDescent="0.2">
      <c r="A102">
        <f t="shared" si="29"/>
        <v>101</v>
      </c>
      <c r="B102">
        <f t="shared" ca="1" si="19"/>
        <v>2</v>
      </c>
      <c r="C102" s="7">
        <f t="shared" ca="1" si="20"/>
        <v>1.4781563079179459E-3</v>
      </c>
      <c r="D102" t="str">
        <f t="shared" ca="1" si="30"/>
        <v>Yes</v>
      </c>
      <c r="E102">
        <f t="shared" ca="1" si="21"/>
        <v>1.7</v>
      </c>
      <c r="F102" s="1">
        <f ca="1">InitialHomeValue* (1 + 'Portfolio Simulation'!C102)^'Portfolio Simulation'!B102</f>
        <v>1002958.4975619068</v>
      </c>
      <c r="G102" s="1">
        <f t="shared" ca="1" si="22"/>
        <v>170502.94458552415</v>
      </c>
      <c r="H102" s="1">
        <f t="shared" ca="1" si="23"/>
        <v>144000</v>
      </c>
      <c r="I102" s="1">
        <f t="shared" ca="1" si="31"/>
        <v>144000</v>
      </c>
      <c r="J102" s="1">
        <f t="shared" si="24"/>
        <v>100000</v>
      </c>
      <c r="K102" s="1">
        <f t="shared" si="25"/>
        <v>1000000</v>
      </c>
      <c r="L102" s="1">
        <f t="shared" si="32"/>
        <v>-100000</v>
      </c>
      <c r="M102" s="1">
        <f t="shared" ca="1" si="26"/>
        <v>144000</v>
      </c>
      <c r="N102" s="10">
        <v>45931</v>
      </c>
      <c r="O102" s="10">
        <f t="shared" ca="1" si="33"/>
        <v>46661</v>
      </c>
      <c r="P102" s="7">
        <f t="shared" ca="1" si="34"/>
        <v>0.19999999403953553</v>
      </c>
      <c r="Q102" s="13"/>
      <c r="R102" s="1">
        <f t="shared" si="35"/>
        <v>-100000</v>
      </c>
      <c r="S102" s="1">
        <f t="shared" ca="1" si="27"/>
        <v>165488.15209771463</v>
      </c>
      <c r="T102" s="14">
        <f t="shared" ca="1" si="28"/>
        <v>1.65</v>
      </c>
      <c r="U102" s="7">
        <f t="shared" ca="1" si="36"/>
        <v>0.28642198443412792</v>
      </c>
    </row>
    <row r="103" spans="1:21" x14ac:dyDescent="0.2">
      <c r="A103">
        <f t="shared" si="29"/>
        <v>102</v>
      </c>
      <c r="B103">
        <f t="shared" ca="1" si="19"/>
        <v>3</v>
      </c>
      <c r="C103" s="7">
        <f t="shared" ca="1" si="20"/>
        <v>0.13562544469285151</v>
      </c>
      <c r="D103" t="str">
        <f t="shared" ca="1" si="30"/>
        <v>Yes</v>
      </c>
      <c r="E103">
        <f t="shared" ca="1" si="21"/>
        <v>1.7</v>
      </c>
      <c r="F103" s="1">
        <f ca="1">InitialHomeValue* (1 + 'Portfolio Simulation'!C103)^'Portfolio Simulation'!B103</f>
        <v>1464553.8476845305</v>
      </c>
      <c r="G103" s="1">
        <f t="shared" ca="1" si="22"/>
        <v>248974.15410637017</v>
      </c>
      <c r="H103" s="1">
        <f t="shared" ca="1" si="23"/>
        <v>172800</v>
      </c>
      <c r="I103" s="1">
        <f t="shared" ca="1" si="31"/>
        <v>172800</v>
      </c>
      <c r="J103" s="1">
        <f t="shared" si="24"/>
        <v>100000</v>
      </c>
      <c r="K103" s="1">
        <f t="shared" si="25"/>
        <v>1000000</v>
      </c>
      <c r="L103" s="1">
        <f t="shared" si="32"/>
        <v>-100000</v>
      </c>
      <c r="M103" s="1">
        <f t="shared" ca="1" si="26"/>
        <v>172800</v>
      </c>
      <c r="N103" s="10">
        <v>45931</v>
      </c>
      <c r="O103" s="10">
        <f t="shared" ca="1" si="33"/>
        <v>47027</v>
      </c>
      <c r="P103" s="7">
        <f t="shared" ca="1" si="34"/>
        <v>0.19980039000511171</v>
      </c>
      <c r="Q103" s="13"/>
      <c r="R103" s="1">
        <f t="shared" si="35"/>
        <v>-100000</v>
      </c>
      <c r="S103" s="1">
        <f t="shared" ca="1" si="27"/>
        <v>241651.38486794755</v>
      </c>
      <c r="T103" s="14">
        <f t="shared" ca="1" si="28"/>
        <v>1.65</v>
      </c>
      <c r="U103" s="7">
        <f t="shared" ca="1" si="36"/>
        <v>0.34156964421272273</v>
      </c>
    </row>
    <row r="104" spans="1:21" x14ac:dyDescent="0.2">
      <c r="A104">
        <f t="shared" si="29"/>
        <v>103</v>
      </c>
      <c r="B104">
        <f t="shared" ca="1" si="19"/>
        <v>8</v>
      </c>
      <c r="C104" s="7">
        <f t="shared" ca="1" si="20"/>
        <v>1.9607713238036853E-3</v>
      </c>
      <c r="D104" t="str">
        <f t="shared" ca="1" si="30"/>
        <v>Yes</v>
      </c>
      <c r="E104">
        <f t="shared" ca="1" si="21"/>
        <v>1.7</v>
      </c>
      <c r="F104" s="1">
        <f ca="1">InitialHomeValue* (1 + 'Portfolio Simulation'!C104)^'Portfolio Simulation'!B104</f>
        <v>1015794.2432559086</v>
      </c>
      <c r="G104" s="1">
        <f t="shared" ca="1" si="22"/>
        <v>172685.02135350447</v>
      </c>
      <c r="H104" s="1">
        <f t="shared" ca="1" si="23"/>
        <v>429981.69599999994</v>
      </c>
      <c r="I104" s="1">
        <f t="shared" ca="1" si="31"/>
        <v>172685.02135350447</v>
      </c>
      <c r="J104" s="1">
        <f t="shared" si="24"/>
        <v>100000</v>
      </c>
      <c r="K104" s="1">
        <f t="shared" si="25"/>
        <v>1000000</v>
      </c>
      <c r="L104" s="1">
        <f t="shared" si="32"/>
        <v>-100000</v>
      </c>
      <c r="M104" s="1">
        <f t="shared" ca="1" si="26"/>
        <v>172685.02135350447</v>
      </c>
      <c r="N104" s="10">
        <v>45931</v>
      </c>
      <c r="O104" s="10">
        <f t="shared" ca="1" si="33"/>
        <v>48853</v>
      </c>
      <c r="P104" s="7">
        <f t="shared" ca="1" si="34"/>
        <v>7.0622918009758021E-2</v>
      </c>
      <c r="Q104" s="13"/>
      <c r="R104" s="1">
        <f t="shared" si="35"/>
        <v>-100000</v>
      </c>
      <c r="S104" s="1">
        <f t="shared" ca="1" si="27"/>
        <v>167606.05013722493</v>
      </c>
      <c r="T104" s="14">
        <f t="shared" ca="1" si="28"/>
        <v>1.65</v>
      </c>
      <c r="U104" s="7">
        <f t="shared" ca="1" si="36"/>
        <v>6.6637924313545219E-2</v>
      </c>
    </row>
    <row r="105" spans="1:21" x14ac:dyDescent="0.2">
      <c r="A105">
        <f t="shared" si="29"/>
        <v>104</v>
      </c>
      <c r="B105">
        <f t="shared" ca="1" si="19"/>
        <v>2</v>
      </c>
      <c r="C105" s="7">
        <f t="shared" ca="1" si="20"/>
        <v>3.8003031009169505E-2</v>
      </c>
      <c r="D105" t="str">
        <f t="shared" ca="1" si="30"/>
        <v>Yes</v>
      </c>
      <c r="E105">
        <f t="shared" ca="1" si="21"/>
        <v>1.7</v>
      </c>
      <c r="F105" s="1">
        <f ca="1">InitialHomeValue* (1 + 'Portfolio Simulation'!C105)^'Portfolio Simulation'!B105</f>
        <v>1077450.2923842228</v>
      </c>
      <c r="G105" s="1">
        <f t="shared" ca="1" si="22"/>
        <v>183166.54970531788</v>
      </c>
      <c r="H105" s="1">
        <f t="shared" ca="1" si="23"/>
        <v>144000</v>
      </c>
      <c r="I105" s="1">
        <f t="shared" ca="1" si="31"/>
        <v>144000</v>
      </c>
      <c r="J105" s="1">
        <f t="shared" si="24"/>
        <v>100000</v>
      </c>
      <c r="K105" s="1">
        <f t="shared" si="25"/>
        <v>1000000</v>
      </c>
      <c r="L105" s="1">
        <f t="shared" si="32"/>
        <v>-100000</v>
      </c>
      <c r="M105" s="1">
        <f t="shared" ca="1" si="26"/>
        <v>144000</v>
      </c>
      <c r="N105" s="10">
        <v>45931</v>
      </c>
      <c r="O105" s="10">
        <f t="shared" ca="1" si="33"/>
        <v>46661</v>
      </c>
      <c r="P105" s="7">
        <f t="shared" ca="1" si="34"/>
        <v>0.19999999403953553</v>
      </c>
      <c r="Q105" s="13"/>
      <c r="R105" s="1">
        <f t="shared" si="35"/>
        <v>-100000</v>
      </c>
      <c r="S105" s="1">
        <f t="shared" ca="1" si="27"/>
        <v>177779.29824339677</v>
      </c>
      <c r="T105" s="14">
        <f t="shared" ca="1" si="28"/>
        <v>1.65</v>
      </c>
      <c r="U105" s="7">
        <f t="shared" ca="1" si="36"/>
        <v>0.33333902955055239</v>
      </c>
    </row>
    <row r="106" spans="1:21" x14ac:dyDescent="0.2">
      <c r="A106">
        <f t="shared" si="29"/>
        <v>105</v>
      </c>
      <c r="B106">
        <f t="shared" ca="1" si="19"/>
        <v>8</v>
      </c>
      <c r="C106" s="7">
        <f t="shared" ca="1" si="20"/>
        <v>8.6558897348550212E-2</v>
      </c>
      <c r="D106" t="str">
        <f t="shared" ca="1" si="30"/>
        <v>Yes</v>
      </c>
      <c r="E106">
        <f t="shared" ca="1" si="21"/>
        <v>1.7</v>
      </c>
      <c r="F106" s="1">
        <f ca="1">InitialHomeValue* (1 + 'Portfolio Simulation'!C106)^'Portfolio Simulation'!B106</f>
        <v>1942791.4305163398</v>
      </c>
      <c r="G106" s="1">
        <f t="shared" ca="1" si="22"/>
        <v>330274.54318777774</v>
      </c>
      <c r="H106" s="1">
        <f t="shared" ca="1" si="23"/>
        <v>429981.69599999994</v>
      </c>
      <c r="I106" s="1">
        <f t="shared" ca="1" si="31"/>
        <v>330274.54318777774</v>
      </c>
      <c r="J106" s="1">
        <f t="shared" si="24"/>
        <v>100000</v>
      </c>
      <c r="K106" s="1">
        <f t="shared" si="25"/>
        <v>1000000</v>
      </c>
      <c r="L106" s="1">
        <f t="shared" si="32"/>
        <v>-100000</v>
      </c>
      <c r="M106" s="1">
        <f t="shared" ca="1" si="26"/>
        <v>330274.54318777774</v>
      </c>
      <c r="N106" s="10">
        <v>45931</v>
      </c>
      <c r="O106" s="10">
        <f t="shared" ca="1" si="33"/>
        <v>48853</v>
      </c>
      <c r="P106" s="7">
        <f t="shared" ca="1" si="34"/>
        <v>0.16095394492149359</v>
      </c>
      <c r="Q106" s="13"/>
      <c r="R106" s="1">
        <f t="shared" si="35"/>
        <v>-100000</v>
      </c>
      <c r="S106" s="1">
        <f t="shared" ca="1" si="27"/>
        <v>320560.58603519609</v>
      </c>
      <c r="T106" s="14">
        <f t="shared" ca="1" si="28"/>
        <v>1.65</v>
      </c>
      <c r="U106" s="7">
        <f t="shared" ca="1" si="36"/>
        <v>0.15663273930549626</v>
      </c>
    </row>
    <row r="107" spans="1:21" x14ac:dyDescent="0.2">
      <c r="A107">
        <f t="shared" si="29"/>
        <v>106</v>
      </c>
      <c r="B107">
        <f t="shared" ca="1" si="19"/>
        <v>8</v>
      </c>
      <c r="C107" s="7">
        <f t="shared" ca="1" si="20"/>
        <v>-6.7518868809125464E-3</v>
      </c>
      <c r="D107" t="str">
        <f t="shared" ca="1" si="30"/>
        <v>No</v>
      </c>
      <c r="E107">
        <f t="shared" ca="1" si="21"/>
        <v>1.4</v>
      </c>
      <c r="F107" s="1">
        <f ca="1">InitialHomeValue* (1 + 'Portfolio Simulation'!C107)^'Portfolio Simulation'!B107</f>
        <v>947244.27591650188</v>
      </c>
      <c r="G107" s="1">
        <f t="shared" ca="1" si="22"/>
        <v>132614.19862831026</v>
      </c>
      <c r="H107" s="1">
        <f t="shared" ca="1" si="23"/>
        <v>429981.69599999994</v>
      </c>
      <c r="I107" s="1">
        <f t="shared" ca="1" si="31"/>
        <v>132614.19862831026</v>
      </c>
      <c r="J107" s="1">
        <f t="shared" si="24"/>
        <v>100000</v>
      </c>
      <c r="K107" s="1">
        <f t="shared" si="25"/>
        <v>1000000</v>
      </c>
      <c r="L107" s="1">
        <f t="shared" si="32"/>
        <v>-100000</v>
      </c>
      <c r="M107" s="1">
        <f t="shared" ca="1" si="26"/>
        <v>132614.19862831026</v>
      </c>
      <c r="N107" s="10">
        <v>45931</v>
      </c>
      <c r="O107" s="10">
        <f t="shared" ca="1" si="33"/>
        <v>48853</v>
      </c>
      <c r="P107" s="7">
        <f t="shared" ca="1" si="34"/>
        <v>3.5889104008674622E-2</v>
      </c>
      <c r="Q107" s="13"/>
      <c r="R107" s="1">
        <f t="shared" si="35"/>
        <v>-100000</v>
      </c>
      <c r="S107" s="1">
        <f t="shared" ca="1" si="27"/>
        <v>127877.97724872777</v>
      </c>
      <c r="T107" s="14">
        <f t="shared" ca="1" si="28"/>
        <v>1.35</v>
      </c>
      <c r="U107" s="7">
        <f t="shared" ca="1" si="36"/>
        <v>3.1193891167640691E-2</v>
      </c>
    </row>
    <row r="108" spans="1:21" x14ac:dyDescent="0.2">
      <c r="A108">
        <f t="shared" si="29"/>
        <v>107</v>
      </c>
      <c r="B108">
        <f t="shared" ca="1" si="19"/>
        <v>3</v>
      </c>
      <c r="C108" s="7">
        <f t="shared" ca="1" si="20"/>
        <v>3.9340225200153942E-3</v>
      </c>
      <c r="D108" t="str">
        <f t="shared" ca="1" si="30"/>
        <v>Yes</v>
      </c>
      <c r="E108">
        <f t="shared" ca="1" si="21"/>
        <v>1.7</v>
      </c>
      <c r="F108" s="1">
        <f ca="1">InitialHomeValue* (1 + 'Portfolio Simulation'!C108)^'Portfolio Simulation'!B108</f>
        <v>1011848.5580446399</v>
      </c>
      <c r="G108" s="1">
        <f t="shared" ca="1" si="22"/>
        <v>172014.25486758878</v>
      </c>
      <c r="H108" s="1">
        <f t="shared" ca="1" si="23"/>
        <v>172800</v>
      </c>
      <c r="I108" s="1">
        <f t="shared" ca="1" si="31"/>
        <v>172014.25486758878</v>
      </c>
      <c r="J108" s="1">
        <f t="shared" si="24"/>
        <v>100000</v>
      </c>
      <c r="K108" s="1">
        <f t="shared" si="25"/>
        <v>1000000</v>
      </c>
      <c r="L108" s="1">
        <f t="shared" si="32"/>
        <v>-100000</v>
      </c>
      <c r="M108" s="1">
        <f t="shared" ca="1" si="26"/>
        <v>172014.25486758878</v>
      </c>
      <c r="N108" s="10">
        <v>45931</v>
      </c>
      <c r="O108" s="10">
        <f t="shared" ca="1" si="33"/>
        <v>47027</v>
      </c>
      <c r="P108" s="7">
        <f t="shared" ca="1" si="34"/>
        <v>0.19798074364662174</v>
      </c>
      <c r="Q108" s="13"/>
      <c r="R108" s="1">
        <f t="shared" si="35"/>
        <v>-100000</v>
      </c>
      <c r="S108" s="1">
        <f t="shared" ca="1" si="27"/>
        <v>166955.01207736559</v>
      </c>
      <c r="T108" s="14">
        <f t="shared" ca="1" si="28"/>
        <v>1.65</v>
      </c>
      <c r="U108" s="7">
        <f t="shared" ca="1" si="36"/>
        <v>0.18612954020500183</v>
      </c>
    </row>
    <row r="109" spans="1:21" x14ac:dyDescent="0.2">
      <c r="A109">
        <f t="shared" si="29"/>
        <v>108</v>
      </c>
      <c r="B109">
        <f t="shared" ca="1" si="19"/>
        <v>6</v>
      </c>
      <c r="C109" s="7">
        <f t="shared" ca="1" si="20"/>
        <v>5.0097043009266137E-2</v>
      </c>
      <c r="D109" t="str">
        <f t="shared" ca="1" si="30"/>
        <v>Yes</v>
      </c>
      <c r="E109">
        <f t="shared" ca="1" si="21"/>
        <v>1.7</v>
      </c>
      <c r="F109" s="1">
        <f ca="1">InitialHomeValue* (1 + 'Portfolio Simulation'!C109)^'Portfolio Simulation'!B109</f>
        <v>1340838.9375697738</v>
      </c>
      <c r="G109" s="1">
        <f t="shared" ca="1" si="22"/>
        <v>227942.61938686154</v>
      </c>
      <c r="H109" s="1">
        <f t="shared" ca="1" si="23"/>
        <v>298598.39999999997</v>
      </c>
      <c r="I109" s="1">
        <f t="shared" ca="1" si="31"/>
        <v>227942.61938686154</v>
      </c>
      <c r="J109" s="1">
        <f t="shared" si="24"/>
        <v>100000</v>
      </c>
      <c r="K109" s="1">
        <f t="shared" si="25"/>
        <v>1000000</v>
      </c>
      <c r="L109" s="1">
        <f t="shared" si="32"/>
        <v>-100000</v>
      </c>
      <c r="M109" s="1">
        <f t="shared" ca="1" si="26"/>
        <v>227942.61938686154</v>
      </c>
      <c r="N109" s="10">
        <v>45931</v>
      </c>
      <c r="O109" s="10">
        <f t="shared" ca="1" si="33"/>
        <v>48122</v>
      </c>
      <c r="P109" s="7">
        <f t="shared" ca="1" si="34"/>
        <v>0.14712401032447817</v>
      </c>
      <c r="Q109" s="13"/>
      <c r="R109" s="1">
        <f t="shared" si="35"/>
        <v>-100000</v>
      </c>
      <c r="S109" s="1">
        <f t="shared" ca="1" si="27"/>
        <v>221238.42469901266</v>
      </c>
      <c r="T109" s="14">
        <f t="shared" ca="1" si="28"/>
        <v>1.65</v>
      </c>
      <c r="U109" s="7">
        <f t="shared" ca="1" si="36"/>
        <v>0.14143326878547668</v>
      </c>
    </row>
    <row r="110" spans="1:21" x14ac:dyDescent="0.2">
      <c r="A110">
        <f t="shared" si="29"/>
        <v>109</v>
      </c>
      <c r="B110">
        <f t="shared" ca="1" si="19"/>
        <v>1</v>
      </c>
      <c r="C110" s="7">
        <f t="shared" ca="1" si="20"/>
        <v>-8.5098709873247497E-2</v>
      </c>
      <c r="D110" t="str">
        <f t="shared" ca="1" si="30"/>
        <v>No</v>
      </c>
      <c r="E110">
        <f t="shared" ca="1" si="21"/>
        <v>1.4</v>
      </c>
      <c r="F110" s="1">
        <f ca="1">InitialHomeValue* (1 + 'Portfolio Simulation'!C110)^'Portfolio Simulation'!B110</f>
        <v>914901.29012675246</v>
      </c>
      <c r="G110" s="1">
        <f t="shared" ca="1" si="22"/>
        <v>128086.18061774534</v>
      </c>
      <c r="H110" s="1">
        <f t="shared" ca="1" si="23"/>
        <v>120000</v>
      </c>
      <c r="I110" s="1">
        <f t="shared" ca="1" si="31"/>
        <v>120000</v>
      </c>
      <c r="J110" s="1">
        <f t="shared" si="24"/>
        <v>100000</v>
      </c>
      <c r="K110" s="1">
        <f t="shared" si="25"/>
        <v>1000000</v>
      </c>
      <c r="L110" s="1">
        <f t="shared" si="32"/>
        <v>-100000</v>
      </c>
      <c r="M110" s="1">
        <f t="shared" ca="1" si="26"/>
        <v>120000</v>
      </c>
      <c r="N110" s="10">
        <v>45931</v>
      </c>
      <c r="O110" s="10">
        <f t="shared" ca="1" si="33"/>
        <v>46296</v>
      </c>
      <c r="P110" s="7">
        <f t="shared" ca="1" si="34"/>
        <v>0.19999999403953553</v>
      </c>
      <c r="Q110" s="13"/>
      <c r="R110" s="1">
        <f t="shared" si="35"/>
        <v>-100000</v>
      </c>
      <c r="S110" s="1">
        <f t="shared" ca="1" si="27"/>
        <v>123511.67416711159</v>
      </c>
      <c r="T110" s="14">
        <f t="shared" ca="1" si="28"/>
        <v>1.35</v>
      </c>
      <c r="U110" s="7">
        <f t="shared" ca="1" si="36"/>
        <v>0.23511673808097838</v>
      </c>
    </row>
    <row r="111" spans="1:21" x14ac:dyDescent="0.2">
      <c r="A111">
        <f t="shared" si="29"/>
        <v>110</v>
      </c>
      <c r="B111">
        <f t="shared" ca="1" si="19"/>
        <v>10</v>
      </c>
      <c r="C111" s="7">
        <f t="shared" ca="1" si="20"/>
        <v>-4.0203823823624557E-2</v>
      </c>
      <c r="D111" t="str">
        <f t="shared" ca="1" si="30"/>
        <v>No</v>
      </c>
      <c r="E111">
        <f t="shared" ca="1" si="21"/>
        <v>1.4</v>
      </c>
      <c r="F111" s="1">
        <f ca="1">InitialHomeValue* (1 + 'Portfolio Simulation'!C111)^'Portfolio Simulation'!B111</f>
        <v>663422.43458632706</v>
      </c>
      <c r="G111" s="1">
        <f t="shared" ca="1" si="22"/>
        <v>92879.140842085792</v>
      </c>
      <c r="H111" s="1">
        <f t="shared" ca="1" si="23"/>
        <v>619173.64223999996</v>
      </c>
      <c r="I111" s="1">
        <f t="shared" ca="1" si="31"/>
        <v>92879.140842085792</v>
      </c>
      <c r="J111" s="1">
        <f t="shared" si="24"/>
        <v>100000</v>
      </c>
      <c r="K111" s="1">
        <f t="shared" si="25"/>
        <v>1000000</v>
      </c>
      <c r="L111" s="1">
        <f t="shared" si="32"/>
        <v>-100000</v>
      </c>
      <c r="M111" s="1">
        <f t="shared" ca="1" si="26"/>
        <v>92879.140842085792</v>
      </c>
      <c r="N111" s="10">
        <v>45931</v>
      </c>
      <c r="O111" s="10">
        <f t="shared" ca="1" si="33"/>
        <v>49583</v>
      </c>
      <c r="P111" s="7">
        <f t="shared" ca="1" si="34"/>
        <v>-7.3558777570724493E-3</v>
      </c>
      <c r="Q111" s="13"/>
      <c r="R111" s="1">
        <f t="shared" si="35"/>
        <v>-100000</v>
      </c>
      <c r="S111" s="1">
        <f t="shared" ca="1" si="27"/>
        <v>89562.028669154155</v>
      </c>
      <c r="T111" s="14">
        <f t="shared" ca="1" si="28"/>
        <v>1.35</v>
      </c>
      <c r="U111" s="7">
        <f t="shared" ca="1" si="36"/>
        <v>-1.0957363247871402E-2</v>
      </c>
    </row>
    <row r="112" spans="1:21" x14ac:dyDescent="0.2">
      <c r="A112">
        <f t="shared" si="29"/>
        <v>111</v>
      </c>
      <c r="B112">
        <f t="shared" ca="1" si="19"/>
        <v>1</v>
      </c>
      <c r="C112" s="7">
        <f t="shared" ca="1" si="20"/>
        <v>2.4590796109700344E-2</v>
      </c>
      <c r="D112" t="str">
        <f t="shared" ca="1" si="30"/>
        <v>Yes</v>
      </c>
      <c r="E112">
        <f t="shared" ca="1" si="21"/>
        <v>1.7</v>
      </c>
      <c r="F112" s="1">
        <f ca="1">InitialHomeValue* (1 + 'Portfolio Simulation'!C112)^'Portfolio Simulation'!B112</f>
        <v>1024590.7961097002</v>
      </c>
      <c r="G112" s="1">
        <f t="shared" ca="1" si="22"/>
        <v>174180.43533864905</v>
      </c>
      <c r="H112" s="1">
        <f t="shared" ca="1" si="23"/>
        <v>120000</v>
      </c>
      <c r="I112" s="1">
        <f t="shared" ca="1" si="31"/>
        <v>120000</v>
      </c>
      <c r="J112" s="1">
        <f t="shared" si="24"/>
        <v>100000</v>
      </c>
      <c r="K112" s="1">
        <f t="shared" si="25"/>
        <v>1000000</v>
      </c>
      <c r="L112" s="1">
        <f t="shared" si="32"/>
        <v>-100000</v>
      </c>
      <c r="M112" s="1">
        <f t="shared" ca="1" si="26"/>
        <v>120000</v>
      </c>
      <c r="N112" s="10">
        <v>45931</v>
      </c>
      <c r="O112" s="10">
        <f t="shared" ca="1" si="33"/>
        <v>46296</v>
      </c>
      <c r="P112" s="7">
        <f t="shared" ca="1" si="34"/>
        <v>0.19999999403953553</v>
      </c>
      <c r="Q112" s="13"/>
      <c r="R112" s="1">
        <f t="shared" si="35"/>
        <v>-100000</v>
      </c>
      <c r="S112" s="1">
        <f t="shared" ca="1" si="27"/>
        <v>169057.48135810054</v>
      </c>
      <c r="T112" s="14">
        <f t="shared" ca="1" si="28"/>
        <v>1.65</v>
      </c>
      <c r="U112" s="7">
        <f t="shared" ca="1" si="36"/>
        <v>0.69057481884956373</v>
      </c>
    </row>
    <row r="113" spans="1:21" x14ac:dyDescent="0.2">
      <c r="A113">
        <f t="shared" si="29"/>
        <v>112</v>
      </c>
      <c r="B113">
        <f t="shared" ca="1" si="19"/>
        <v>6</v>
      </c>
      <c r="C113" s="7">
        <f t="shared" ca="1" si="20"/>
        <v>-3.9437622630714583E-2</v>
      </c>
      <c r="D113" t="str">
        <f t="shared" ca="1" si="30"/>
        <v>No</v>
      </c>
      <c r="E113">
        <f t="shared" ca="1" si="21"/>
        <v>1.4</v>
      </c>
      <c r="F113" s="1">
        <f ca="1">InitialHomeValue* (1 + 'Portfolio Simulation'!C113)^'Portfolio Simulation'!B113</f>
        <v>785513.10508154379</v>
      </c>
      <c r="G113" s="1">
        <f t="shared" ca="1" si="22"/>
        <v>109971.83471141614</v>
      </c>
      <c r="H113" s="1">
        <f t="shared" ca="1" si="23"/>
        <v>298598.39999999997</v>
      </c>
      <c r="I113" s="1">
        <f t="shared" ca="1" si="31"/>
        <v>109971.83471141614</v>
      </c>
      <c r="J113" s="1">
        <f t="shared" si="24"/>
        <v>100000</v>
      </c>
      <c r="K113" s="1">
        <f t="shared" si="25"/>
        <v>1000000</v>
      </c>
      <c r="L113" s="1">
        <f t="shared" si="32"/>
        <v>-100000</v>
      </c>
      <c r="M113" s="1">
        <f t="shared" ca="1" si="26"/>
        <v>109971.83471141614</v>
      </c>
      <c r="N113" s="10">
        <v>45931</v>
      </c>
      <c r="O113" s="10">
        <f t="shared" ca="1" si="33"/>
        <v>48122</v>
      </c>
      <c r="P113" s="7">
        <f t="shared" ca="1" si="34"/>
        <v>1.5961161255836485E-2</v>
      </c>
      <c r="Q113" s="13"/>
      <c r="R113" s="1">
        <f t="shared" si="35"/>
        <v>-100000</v>
      </c>
      <c r="S113" s="1">
        <f t="shared" ca="1" si="27"/>
        <v>106044.26918600843</v>
      </c>
      <c r="T113" s="14">
        <f t="shared" ca="1" si="28"/>
        <v>1.35</v>
      </c>
      <c r="U113" s="7">
        <f t="shared" ca="1" si="36"/>
        <v>9.8245590925216675E-3</v>
      </c>
    </row>
    <row r="114" spans="1:21" x14ac:dyDescent="0.2">
      <c r="A114">
        <f t="shared" si="29"/>
        <v>113</v>
      </c>
      <c r="B114">
        <f t="shared" ca="1" si="19"/>
        <v>2</v>
      </c>
      <c r="C114" s="7">
        <f t="shared" ca="1" si="20"/>
        <v>6.4091988480605669E-2</v>
      </c>
      <c r="D114" t="str">
        <f t="shared" ca="1" si="30"/>
        <v>Yes</v>
      </c>
      <c r="E114">
        <f t="shared" ca="1" si="21"/>
        <v>1.7</v>
      </c>
      <c r="F114" s="1">
        <f ca="1">InitialHomeValue* (1 + 'Portfolio Simulation'!C114)^'Portfolio Simulation'!B114</f>
        <v>1132291.7599486096</v>
      </c>
      <c r="G114" s="1">
        <f t="shared" ca="1" si="22"/>
        <v>192489.59919126364</v>
      </c>
      <c r="H114" s="1">
        <f t="shared" ca="1" si="23"/>
        <v>144000</v>
      </c>
      <c r="I114" s="1">
        <f t="shared" ca="1" si="31"/>
        <v>144000</v>
      </c>
      <c r="J114" s="1">
        <f t="shared" si="24"/>
        <v>100000</v>
      </c>
      <c r="K114" s="1">
        <f t="shared" si="25"/>
        <v>1000000</v>
      </c>
      <c r="L114" s="1">
        <f t="shared" si="32"/>
        <v>-100000</v>
      </c>
      <c r="M114" s="1">
        <f t="shared" ca="1" si="26"/>
        <v>144000</v>
      </c>
      <c r="N114" s="10">
        <v>45931</v>
      </c>
      <c r="O114" s="10">
        <f t="shared" ca="1" si="33"/>
        <v>46661</v>
      </c>
      <c r="P114" s="7">
        <f t="shared" ca="1" si="34"/>
        <v>0.19999999403953553</v>
      </c>
      <c r="Q114" s="13"/>
      <c r="R114" s="1">
        <f t="shared" si="35"/>
        <v>-100000</v>
      </c>
      <c r="S114" s="1">
        <f t="shared" ca="1" si="27"/>
        <v>186828.14039152057</v>
      </c>
      <c r="T114" s="14">
        <f t="shared" ca="1" si="28"/>
        <v>1.65</v>
      </c>
      <c r="U114" s="7">
        <f t="shared" ca="1" si="36"/>
        <v>0.36685090661048891</v>
      </c>
    </row>
    <row r="115" spans="1:21" x14ac:dyDescent="0.2">
      <c r="A115">
        <f t="shared" si="29"/>
        <v>114</v>
      </c>
      <c r="B115">
        <f t="shared" ca="1" si="19"/>
        <v>7</v>
      </c>
      <c r="C115" s="7">
        <f t="shared" ca="1" si="20"/>
        <v>5.4172828432065973E-3</v>
      </c>
      <c r="D115" t="str">
        <f t="shared" ca="1" si="30"/>
        <v>Yes</v>
      </c>
      <c r="E115">
        <f t="shared" ca="1" si="21"/>
        <v>1.7</v>
      </c>
      <c r="F115" s="1">
        <f ca="1">InitialHomeValue* (1 + 'Portfolio Simulation'!C115)^'Portfolio Simulation'!B115</f>
        <v>1038542.8604917504</v>
      </c>
      <c r="G115" s="1">
        <f t="shared" ca="1" si="22"/>
        <v>176552.28628359758</v>
      </c>
      <c r="H115" s="1">
        <f t="shared" ca="1" si="23"/>
        <v>358318.07999999996</v>
      </c>
      <c r="I115" s="1">
        <f t="shared" ca="1" si="31"/>
        <v>176552.28628359758</v>
      </c>
      <c r="J115" s="1">
        <f t="shared" si="24"/>
        <v>100000</v>
      </c>
      <c r="K115" s="1">
        <f t="shared" si="25"/>
        <v>1000000</v>
      </c>
      <c r="L115" s="1">
        <f t="shared" si="32"/>
        <v>-100000</v>
      </c>
      <c r="M115" s="1">
        <f t="shared" ca="1" si="26"/>
        <v>176552.28628359758</v>
      </c>
      <c r="N115" s="10">
        <v>45931</v>
      </c>
      <c r="O115" s="10">
        <f t="shared" ca="1" si="33"/>
        <v>48488</v>
      </c>
      <c r="P115" s="7">
        <f t="shared" ca="1" si="34"/>
        <v>8.4526166319847107E-2</v>
      </c>
      <c r="Q115" s="13"/>
      <c r="R115" s="1">
        <f t="shared" si="35"/>
        <v>-100000</v>
      </c>
      <c r="S115" s="1">
        <f t="shared" ca="1" si="27"/>
        <v>171359.57198113881</v>
      </c>
      <c r="T115" s="14">
        <f t="shared" ca="1" si="28"/>
        <v>1.65</v>
      </c>
      <c r="U115" s="7">
        <f t="shared" ca="1" si="36"/>
        <v>7.9914429783821128E-2</v>
      </c>
    </row>
    <row r="116" spans="1:21" x14ac:dyDescent="0.2">
      <c r="A116">
        <f t="shared" si="29"/>
        <v>115</v>
      </c>
      <c r="B116">
        <f t="shared" ca="1" si="19"/>
        <v>4</v>
      </c>
      <c r="C116" s="7">
        <f t="shared" ca="1" si="20"/>
        <v>-0.12510894162988279</v>
      </c>
      <c r="D116" t="str">
        <f t="shared" ca="1" si="30"/>
        <v>No</v>
      </c>
      <c r="E116">
        <f t="shared" ca="1" si="21"/>
        <v>1.4</v>
      </c>
      <c r="F116" s="1">
        <f ca="1">InitialHomeValue* (1 + 'Portfolio Simulation'!C116)^'Portfolio Simulation'!B116</f>
        <v>585889.76561655384</v>
      </c>
      <c r="G116" s="1">
        <f t="shared" ca="1" si="22"/>
        <v>82024.567186317538</v>
      </c>
      <c r="H116" s="1">
        <f t="shared" ca="1" si="23"/>
        <v>207360</v>
      </c>
      <c r="I116" s="1">
        <f t="shared" ca="1" si="31"/>
        <v>82024.567186317538</v>
      </c>
      <c r="J116" s="1">
        <f t="shared" si="24"/>
        <v>100000</v>
      </c>
      <c r="K116" s="1">
        <f t="shared" si="25"/>
        <v>1000000</v>
      </c>
      <c r="L116" s="1">
        <f t="shared" si="32"/>
        <v>-100000</v>
      </c>
      <c r="M116" s="1">
        <f t="shared" ca="1" si="26"/>
        <v>82024.567186317538</v>
      </c>
      <c r="N116" s="10">
        <v>45931</v>
      </c>
      <c r="O116" s="10">
        <f t="shared" ca="1" si="33"/>
        <v>47392</v>
      </c>
      <c r="P116" s="7">
        <f t="shared" ca="1" si="34"/>
        <v>-4.8298588395118719E-2</v>
      </c>
      <c r="Q116" s="13"/>
      <c r="R116" s="1">
        <f t="shared" si="35"/>
        <v>-100000</v>
      </c>
      <c r="S116" s="1">
        <f t="shared" ca="1" si="27"/>
        <v>79095.118358234773</v>
      </c>
      <c r="T116" s="14">
        <f t="shared" ca="1" si="28"/>
        <v>1.35</v>
      </c>
      <c r="U116" s="7">
        <f t="shared" ca="1" si="36"/>
        <v>-5.6906291842460641E-2</v>
      </c>
    </row>
    <row r="117" spans="1:21" x14ac:dyDescent="0.2">
      <c r="A117">
        <f t="shared" si="29"/>
        <v>116</v>
      </c>
      <c r="B117">
        <f t="shared" ca="1" si="19"/>
        <v>2</v>
      </c>
      <c r="C117" s="7">
        <f t="shared" ca="1" si="20"/>
        <v>3.7477465555748005E-2</v>
      </c>
      <c r="D117" t="str">
        <f t="shared" ca="1" si="30"/>
        <v>Yes</v>
      </c>
      <c r="E117">
        <f t="shared" ca="1" si="21"/>
        <v>1.7</v>
      </c>
      <c r="F117" s="1">
        <f ca="1">InitialHomeValue* (1 + 'Portfolio Simulation'!C117)^'Portfolio Simulation'!B117</f>
        <v>1076359.4915359782</v>
      </c>
      <c r="G117" s="1">
        <f t="shared" ca="1" si="22"/>
        <v>182981.11356111628</v>
      </c>
      <c r="H117" s="1">
        <f t="shared" ca="1" si="23"/>
        <v>144000</v>
      </c>
      <c r="I117" s="1">
        <f t="shared" ca="1" si="31"/>
        <v>144000</v>
      </c>
      <c r="J117" s="1">
        <f t="shared" si="24"/>
        <v>100000</v>
      </c>
      <c r="K117" s="1">
        <f t="shared" si="25"/>
        <v>1000000</v>
      </c>
      <c r="L117" s="1">
        <f t="shared" si="32"/>
        <v>-100000</v>
      </c>
      <c r="M117" s="1">
        <f t="shared" ca="1" si="26"/>
        <v>144000</v>
      </c>
      <c r="N117" s="10">
        <v>45931</v>
      </c>
      <c r="O117" s="10">
        <f t="shared" ca="1" si="33"/>
        <v>46661</v>
      </c>
      <c r="P117" s="7">
        <f t="shared" ca="1" si="34"/>
        <v>0.19999999403953553</v>
      </c>
      <c r="Q117" s="13"/>
      <c r="R117" s="1">
        <f t="shared" si="35"/>
        <v>-100000</v>
      </c>
      <c r="S117" s="1">
        <f t="shared" ca="1" si="27"/>
        <v>177599.3161034364</v>
      </c>
      <c r="T117" s="14">
        <f t="shared" ca="1" si="28"/>
        <v>1.65</v>
      </c>
      <c r="U117" s="7">
        <f t="shared" ca="1" si="36"/>
        <v>0.33266393542289741</v>
      </c>
    </row>
    <row r="118" spans="1:21" x14ac:dyDescent="0.2">
      <c r="A118">
        <f t="shared" si="29"/>
        <v>117</v>
      </c>
      <c r="B118">
        <f t="shared" ca="1" si="19"/>
        <v>9</v>
      </c>
      <c r="C118" s="7">
        <f t="shared" ca="1" si="20"/>
        <v>3.1561487727593075E-2</v>
      </c>
      <c r="D118" t="str">
        <f t="shared" ca="1" si="30"/>
        <v>Yes</v>
      </c>
      <c r="E118">
        <f t="shared" ca="1" si="21"/>
        <v>1.7</v>
      </c>
      <c r="F118" s="1">
        <f ca="1">InitialHomeValue* (1 + 'Portfolio Simulation'!C118)^'Portfolio Simulation'!B118</f>
        <v>1322683.9343625857</v>
      </c>
      <c r="G118" s="1">
        <f t="shared" ca="1" si="22"/>
        <v>224856.26884163954</v>
      </c>
      <c r="H118" s="1">
        <f t="shared" ca="1" si="23"/>
        <v>515978.03519999993</v>
      </c>
      <c r="I118" s="1">
        <f t="shared" ca="1" si="31"/>
        <v>224856.26884163954</v>
      </c>
      <c r="J118" s="1">
        <f t="shared" si="24"/>
        <v>100000</v>
      </c>
      <c r="K118" s="1">
        <f t="shared" si="25"/>
        <v>1000000</v>
      </c>
      <c r="L118" s="1">
        <f t="shared" si="32"/>
        <v>-100000</v>
      </c>
      <c r="M118" s="1">
        <f t="shared" ca="1" si="26"/>
        <v>224856.26884163954</v>
      </c>
      <c r="N118" s="10">
        <v>45931</v>
      </c>
      <c r="O118" s="10">
        <f t="shared" ca="1" si="33"/>
        <v>49218</v>
      </c>
      <c r="P118" s="7">
        <f t="shared" ca="1" si="34"/>
        <v>9.4149747490882882E-2</v>
      </c>
      <c r="Q118" s="13"/>
      <c r="R118" s="1">
        <f t="shared" si="35"/>
        <v>-100000</v>
      </c>
      <c r="S118" s="1">
        <f t="shared" ca="1" si="27"/>
        <v>218242.8491698266</v>
      </c>
      <c r="T118" s="14">
        <f t="shared" ca="1" si="28"/>
        <v>1.65</v>
      </c>
      <c r="U118" s="7">
        <f t="shared" ca="1" si="36"/>
        <v>9.0528669953346283E-2</v>
      </c>
    </row>
    <row r="119" spans="1:21" x14ac:dyDescent="0.2">
      <c r="A119">
        <f t="shared" si="29"/>
        <v>118</v>
      </c>
      <c r="B119">
        <f t="shared" ca="1" si="19"/>
        <v>5</v>
      </c>
      <c r="C119" s="7">
        <f t="shared" ca="1" si="20"/>
        <v>-1.2661434027945711E-2</v>
      </c>
      <c r="D119" t="str">
        <f t="shared" ca="1" si="30"/>
        <v>No</v>
      </c>
      <c r="E119">
        <f t="shared" ca="1" si="21"/>
        <v>1.4</v>
      </c>
      <c r="F119" s="1">
        <f ca="1">InitialHomeValue* (1 + 'Portfolio Simulation'!C119)^'Portfolio Simulation'!B119</f>
        <v>938275.7793639272</v>
      </c>
      <c r="G119" s="1">
        <f t="shared" ca="1" si="22"/>
        <v>131358.60911094979</v>
      </c>
      <c r="H119" s="1">
        <f t="shared" ca="1" si="23"/>
        <v>248832</v>
      </c>
      <c r="I119" s="1">
        <f t="shared" ca="1" si="31"/>
        <v>131358.60911094979</v>
      </c>
      <c r="J119" s="1">
        <f t="shared" si="24"/>
        <v>100000</v>
      </c>
      <c r="K119" s="1">
        <f t="shared" si="25"/>
        <v>1000000</v>
      </c>
      <c r="L119" s="1">
        <f t="shared" si="32"/>
        <v>-100000</v>
      </c>
      <c r="M119" s="1">
        <f t="shared" ca="1" si="26"/>
        <v>131358.60911094979</v>
      </c>
      <c r="N119" s="10">
        <v>45931</v>
      </c>
      <c r="O119" s="10">
        <f t="shared" ca="1" si="33"/>
        <v>47757</v>
      </c>
      <c r="P119" s="7">
        <f t="shared" ca="1" si="34"/>
        <v>5.6036022305488598E-2</v>
      </c>
      <c r="Q119" s="13"/>
      <c r="R119" s="1">
        <f t="shared" si="35"/>
        <v>-100000</v>
      </c>
      <c r="S119" s="1">
        <f t="shared" ca="1" si="27"/>
        <v>126667.23021413019</v>
      </c>
      <c r="T119" s="14">
        <f t="shared" ca="1" si="28"/>
        <v>1.35</v>
      </c>
      <c r="U119" s="7">
        <f t="shared" ca="1" si="36"/>
        <v>4.8386958241462705E-2</v>
      </c>
    </row>
    <row r="120" spans="1:21" x14ac:dyDescent="0.2">
      <c r="A120">
        <f t="shared" si="29"/>
        <v>119</v>
      </c>
      <c r="B120">
        <f t="shared" ca="1" si="19"/>
        <v>6</v>
      </c>
      <c r="C120" s="7">
        <f t="shared" ca="1" si="20"/>
        <v>6.4020796237342331E-2</v>
      </c>
      <c r="D120" t="str">
        <f t="shared" ca="1" si="30"/>
        <v>Yes</v>
      </c>
      <c r="E120">
        <f t="shared" ca="1" si="21"/>
        <v>1.7</v>
      </c>
      <c r="F120" s="1">
        <f ca="1">InitialHomeValue* (1 + 'Portfolio Simulation'!C120)^'Portfolio Simulation'!B120</f>
        <v>1451111.2125056058</v>
      </c>
      <c r="G120" s="1">
        <f t="shared" ca="1" si="22"/>
        <v>246688.90612595296</v>
      </c>
      <c r="H120" s="1">
        <f t="shared" ca="1" si="23"/>
        <v>298598.39999999997</v>
      </c>
      <c r="I120" s="1">
        <f t="shared" ca="1" si="31"/>
        <v>246688.90612595296</v>
      </c>
      <c r="J120" s="1">
        <f t="shared" si="24"/>
        <v>100000</v>
      </c>
      <c r="K120" s="1">
        <f t="shared" si="25"/>
        <v>1000000</v>
      </c>
      <c r="L120" s="1">
        <f t="shared" si="32"/>
        <v>-100000</v>
      </c>
      <c r="M120" s="1">
        <f t="shared" ca="1" si="26"/>
        <v>246688.90612595296</v>
      </c>
      <c r="N120" s="10">
        <v>45931</v>
      </c>
      <c r="O120" s="10">
        <f t="shared" ca="1" si="33"/>
        <v>48122</v>
      </c>
      <c r="P120" s="7">
        <f t="shared" ca="1" si="34"/>
        <v>0.16232730746269231</v>
      </c>
      <c r="Q120" s="13"/>
      <c r="R120" s="1">
        <f t="shared" si="35"/>
        <v>-100000</v>
      </c>
      <c r="S120" s="1">
        <f t="shared" ca="1" si="27"/>
        <v>239433.35006342494</v>
      </c>
      <c r="T120" s="14">
        <f t="shared" ca="1" si="28"/>
        <v>1.65</v>
      </c>
      <c r="U120" s="7">
        <f t="shared" ca="1" si="36"/>
        <v>0.15656114220619208</v>
      </c>
    </row>
    <row r="121" spans="1:21" x14ac:dyDescent="0.2">
      <c r="A121">
        <f t="shared" si="29"/>
        <v>120</v>
      </c>
      <c r="B121">
        <f t="shared" ca="1" si="19"/>
        <v>3</v>
      </c>
      <c r="C121" s="7">
        <f t="shared" ca="1" si="20"/>
        <v>0.10521556797686064</v>
      </c>
      <c r="D121" t="str">
        <f t="shared" ca="1" si="30"/>
        <v>Yes</v>
      </c>
      <c r="E121">
        <f t="shared" ca="1" si="21"/>
        <v>1.7</v>
      </c>
      <c r="F121" s="1">
        <f ca="1">InitialHomeValue* (1 + 'Portfolio Simulation'!C121)^'Portfolio Simulation'!B121</f>
        <v>1350022.4207234236</v>
      </c>
      <c r="G121" s="1">
        <f t="shared" ca="1" si="22"/>
        <v>229503.811522982</v>
      </c>
      <c r="H121" s="1">
        <f t="shared" ca="1" si="23"/>
        <v>172800</v>
      </c>
      <c r="I121" s="1">
        <f t="shared" ca="1" si="31"/>
        <v>172800</v>
      </c>
      <c r="J121" s="1">
        <f t="shared" si="24"/>
        <v>100000</v>
      </c>
      <c r="K121" s="1">
        <f t="shared" si="25"/>
        <v>1000000</v>
      </c>
      <c r="L121" s="1">
        <f t="shared" si="32"/>
        <v>-100000</v>
      </c>
      <c r="M121" s="1">
        <f t="shared" ca="1" si="26"/>
        <v>172800</v>
      </c>
      <c r="N121" s="10">
        <v>45931</v>
      </c>
      <c r="O121" s="10">
        <f t="shared" ca="1" si="33"/>
        <v>47027</v>
      </c>
      <c r="P121" s="7">
        <f t="shared" ca="1" si="34"/>
        <v>0.19980039000511171</v>
      </c>
      <c r="Q121" s="13"/>
      <c r="R121" s="1">
        <f t="shared" si="35"/>
        <v>-100000</v>
      </c>
      <c r="S121" s="1">
        <f t="shared" ca="1" si="27"/>
        <v>222753.69941936492</v>
      </c>
      <c r="T121" s="14">
        <f t="shared" ca="1" si="28"/>
        <v>1.65</v>
      </c>
      <c r="U121" s="7">
        <f t="shared" ca="1" si="36"/>
        <v>0.30567730069160459</v>
      </c>
    </row>
    <row r="122" spans="1:21" x14ac:dyDescent="0.2">
      <c r="A122">
        <f t="shared" si="29"/>
        <v>121</v>
      </c>
      <c r="B122">
        <f t="shared" ca="1" si="19"/>
        <v>4</v>
      </c>
      <c r="C122" s="7">
        <f t="shared" ca="1" si="20"/>
        <v>0.10369880434697434</v>
      </c>
      <c r="D122" t="str">
        <f t="shared" ca="1" si="30"/>
        <v>Yes</v>
      </c>
      <c r="E122">
        <f t="shared" ca="1" si="21"/>
        <v>1.7</v>
      </c>
      <c r="F122" s="1">
        <f ca="1">InitialHomeValue* (1 + 'Portfolio Simulation'!C122)^'Portfolio Simulation'!B122</f>
        <v>1483891.982362787</v>
      </c>
      <c r="G122" s="1">
        <f t="shared" ca="1" si="22"/>
        <v>252261.63700167381</v>
      </c>
      <c r="H122" s="1">
        <f t="shared" ca="1" si="23"/>
        <v>207360</v>
      </c>
      <c r="I122" s="1">
        <f t="shared" ca="1" si="31"/>
        <v>207360</v>
      </c>
      <c r="J122" s="1">
        <f t="shared" si="24"/>
        <v>100000</v>
      </c>
      <c r="K122" s="1">
        <f t="shared" si="25"/>
        <v>1000000</v>
      </c>
      <c r="L122" s="1">
        <f t="shared" si="32"/>
        <v>-100000</v>
      </c>
      <c r="M122" s="1">
        <f t="shared" ca="1" si="26"/>
        <v>207360</v>
      </c>
      <c r="N122" s="10">
        <v>45931</v>
      </c>
      <c r="O122" s="10">
        <f t="shared" ca="1" si="33"/>
        <v>47392</v>
      </c>
      <c r="P122" s="7">
        <f t="shared" ca="1" si="34"/>
        <v>0.19985025525093081</v>
      </c>
      <c r="Q122" s="13"/>
      <c r="R122" s="1">
        <f t="shared" si="35"/>
        <v>-100000</v>
      </c>
      <c r="S122" s="1">
        <f t="shared" ca="1" si="27"/>
        <v>244842.17708985985</v>
      </c>
      <c r="T122" s="14">
        <f t="shared" ca="1" si="28"/>
        <v>1.65</v>
      </c>
      <c r="U122" s="7">
        <f t="shared" ca="1" si="36"/>
        <v>0.25070536732673643</v>
      </c>
    </row>
    <row r="123" spans="1:21" x14ac:dyDescent="0.2">
      <c r="A123">
        <f t="shared" si="29"/>
        <v>122</v>
      </c>
      <c r="B123">
        <f t="shared" ca="1" si="19"/>
        <v>8</v>
      </c>
      <c r="C123" s="7">
        <f t="shared" ca="1" si="20"/>
        <v>6.1568687954020249E-3</v>
      </c>
      <c r="D123" t="str">
        <f t="shared" ca="1" si="30"/>
        <v>Yes</v>
      </c>
      <c r="E123">
        <f t="shared" ca="1" si="21"/>
        <v>1.7</v>
      </c>
      <c r="F123" s="1">
        <f ca="1">InitialHomeValue* (1 + 'Portfolio Simulation'!C123)^'Portfolio Simulation'!B123</f>
        <v>1050329.518143717</v>
      </c>
      <c r="G123" s="1">
        <f t="shared" ca="1" si="22"/>
        <v>178556.01808443188</v>
      </c>
      <c r="H123" s="1">
        <f t="shared" ca="1" si="23"/>
        <v>429981.69599999994</v>
      </c>
      <c r="I123" s="1">
        <f t="shared" ca="1" si="31"/>
        <v>178556.01808443188</v>
      </c>
      <c r="J123" s="1">
        <f t="shared" si="24"/>
        <v>100000</v>
      </c>
      <c r="K123" s="1">
        <f t="shared" si="25"/>
        <v>1000000</v>
      </c>
      <c r="L123" s="1">
        <f t="shared" si="32"/>
        <v>-100000</v>
      </c>
      <c r="M123" s="1">
        <f t="shared" ca="1" si="26"/>
        <v>178556.01808443188</v>
      </c>
      <c r="N123" s="10">
        <v>45931</v>
      </c>
      <c r="O123" s="10">
        <f t="shared" ca="1" si="33"/>
        <v>48853</v>
      </c>
      <c r="P123" s="7">
        <f t="shared" ca="1" si="34"/>
        <v>7.5103488564491283E-2</v>
      </c>
      <c r="Q123" s="13"/>
      <c r="R123" s="1">
        <f t="shared" si="35"/>
        <v>-100000</v>
      </c>
      <c r="S123" s="1">
        <f t="shared" ca="1" si="27"/>
        <v>173304.3704937133</v>
      </c>
      <c r="T123" s="14">
        <f t="shared" ca="1" si="28"/>
        <v>1.65</v>
      </c>
      <c r="U123" s="7">
        <f t="shared" ca="1" si="36"/>
        <v>7.1101817488670352E-2</v>
      </c>
    </row>
    <row r="124" spans="1:21" x14ac:dyDescent="0.2">
      <c r="A124">
        <f t="shared" si="29"/>
        <v>123</v>
      </c>
      <c r="B124">
        <f t="shared" ca="1" si="19"/>
        <v>10</v>
      </c>
      <c r="C124" s="7">
        <f t="shared" ca="1" si="20"/>
        <v>-2.783480316047449E-2</v>
      </c>
      <c r="D124" t="str">
        <f t="shared" ca="1" si="30"/>
        <v>No</v>
      </c>
      <c r="E124">
        <f t="shared" ca="1" si="21"/>
        <v>1.4</v>
      </c>
      <c r="F124" s="1">
        <f ca="1">InitialHomeValue* (1 + 'Portfolio Simulation'!C124)^'Portfolio Simulation'!B124</f>
        <v>754050.95501435432</v>
      </c>
      <c r="G124" s="1">
        <f t="shared" ca="1" si="22"/>
        <v>105567.1337020096</v>
      </c>
      <c r="H124" s="1">
        <f t="shared" ca="1" si="23"/>
        <v>619173.64223999996</v>
      </c>
      <c r="I124" s="1">
        <f t="shared" ca="1" si="31"/>
        <v>105567.1337020096</v>
      </c>
      <c r="J124" s="1">
        <f t="shared" si="24"/>
        <v>100000</v>
      </c>
      <c r="K124" s="1">
        <f t="shared" si="25"/>
        <v>1000000</v>
      </c>
      <c r="L124" s="1">
        <f t="shared" si="32"/>
        <v>-100000</v>
      </c>
      <c r="M124" s="1">
        <f t="shared" ca="1" si="26"/>
        <v>105567.1337020096</v>
      </c>
      <c r="N124" s="10">
        <v>45931</v>
      </c>
      <c r="O124" s="10">
        <f t="shared" ca="1" si="33"/>
        <v>49583</v>
      </c>
      <c r="P124" s="7">
        <f t="shared" ca="1" si="34"/>
        <v>5.4294079542160038E-3</v>
      </c>
      <c r="Q124" s="13"/>
      <c r="R124" s="1">
        <f t="shared" si="35"/>
        <v>-100000</v>
      </c>
      <c r="S124" s="1">
        <f t="shared" ca="1" si="27"/>
        <v>101796.87892693785</v>
      </c>
      <c r="T124" s="14">
        <f t="shared" ca="1" si="28"/>
        <v>1.35</v>
      </c>
      <c r="U124" s="7">
        <f t="shared" ca="1" si="36"/>
        <v>1.7815381288528445E-3</v>
      </c>
    </row>
    <row r="125" spans="1:21" x14ac:dyDescent="0.2">
      <c r="A125">
        <f t="shared" si="29"/>
        <v>124</v>
      </c>
      <c r="B125">
        <f t="shared" ca="1" si="19"/>
        <v>4</v>
      </c>
      <c r="C125" s="7">
        <f t="shared" ca="1" si="20"/>
        <v>0.13263090690956472</v>
      </c>
      <c r="D125" t="str">
        <f t="shared" ca="1" si="30"/>
        <v>Yes</v>
      </c>
      <c r="E125">
        <f t="shared" ca="1" si="21"/>
        <v>1.7</v>
      </c>
      <c r="F125" s="1">
        <f ca="1">InitialHomeValue* (1 + 'Portfolio Simulation'!C125)^'Portfolio Simulation'!B125</f>
        <v>1645711.2327981798</v>
      </c>
      <c r="G125" s="1">
        <f t="shared" ca="1" si="22"/>
        <v>279770.90957569057</v>
      </c>
      <c r="H125" s="1">
        <f t="shared" ca="1" si="23"/>
        <v>207360</v>
      </c>
      <c r="I125" s="1">
        <f t="shared" ca="1" si="31"/>
        <v>207360</v>
      </c>
      <c r="J125" s="1">
        <f t="shared" si="24"/>
        <v>100000</v>
      </c>
      <c r="K125" s="1">
        <f t="shared" si="25"/>
        <v>1000000</v>
      </c>
      <c r="L125" s="1">
        <f t="shared" si="32"/>
        <v>-100000</v>
      </c>
      <c r="M125" s="1">
        <f t="shared" ca="1" si="26"/>
        <v>207360</v>
      </c>
      <c r="N125" s="10">
        <v>45931</v>
      </c>
      <c r="O125" s="10">
        <f t="shared" ca="1" si="33"/>
        <v>47392</v>
      </c>
      <c r="P125" s="7">
        <f t="shared" ca="1" si="34"/>
        <v>0.19985025525093081</v>
      </c>
      <c r="Q125" s="13"/>
      <c r="R125" s="1">
        <f t="shared" si="35"/>
        <v>-100000</v>
      </c>
      <c r="S125" s="1">
        <f t="shared" ca="1" si="27"/>
        <v>271542.35341169965</v>
      </c>
      <c r="T125" s="14">
        <f t="shared" ca="1" si="28"/>
        <v>1.65</v>
      </c>
      <c r="U125" s="7">
        <f t="shared" ca="1" si="36"/>
        <v>0.28346833586692821</v>
      </c>
    </row>
    <row r="126" spans="1:21" x14ac:dyDescent="0.2">
      <c r="A126">
        <f t="shared" si="29"/>
        <v>125</v>
      </c>
      <c r="B126">
        <f t="shared" ca="1" si="19"/>
        <v>6</v>
      </c>
      <c r="C126" s="7">
        <f t="shared" ca="1" si="20"/>
        <v>9.157179765385276E-2</v>
      </c>
      <c r="D126" t="str">
        <f t="shared" ca="1" si="30"/>
        <v>Yes</v>
      </c>
      <c r="E126">
        <f t="shared" ca="1" si="21"/>
        <v>1.7</v>
      </c>
      <c r="F126" s="1">
        <f ca="1">InitialHomeValue* (1 + 'Portfolio Simulation'!C126)^'Portfolio Simulation'!B126</f>
        <v>1691662.9553608317</v>
      </c>
      <c r="G126" s="1">
        <f t="shared" ca="1" si="22"/>
        <v>287582.70241134142</v>
      </c>
      <c r="H126" s="1">
        <f t="shared" ca="1" si="23"/>
        <v>298598.39999999997</v>
      </c>
      <c r="I126" s="1">
        <f t="shared" ca="1" si="31"/>
        <v>287582.70241134142</v>
      </c>
      <c r="J126" s="1">
        <f t="shared" si="24"/>
        <v>100000</v>
      </c>
      <c r="K126" s="1">
        <f t="shared" si="25"/>
        <v>1000000</v>
      </c>
      <c r="L126" s="1">
        <f t="shared" si="32"/>
        <v>-100000</v>
      </c>
      <c r="M126" s="1">
        <f t="shared" ca="1" si="26"/>
        <v>287582.70241134142</v>
      </c>
      <c r="N126" s="10">
        <v>45931</v>
      </c>
      <c r="O126" s="10">
        <f t="shared" ca="1" si="33"/>
        <v>48122</v>
      </c>
      <c r="P126" s="7">
        <f t="shared" ca="1" si="34"/>
        <v>0.19240986704826354</v>
      </c>
      <c r="Q126" s="13"/>
      <c r="R126" s="1">
        <f t="shared" si="35"/>
        <v>-100000</v>
      </c>
      <c r="S126" s="1">
        <f t="shared" ca="1" si="27"/>
        <v>279124.38763453724</v>
      </c>
      <c r="T126" s="14">
        <f t="shared" ca="1" si="28"/>
        <v>1.65</v>
      </c>
      <c r="U126" s="7">
        <f t="shared" ca="1" si="36"/>
        <v>0.18649447560310364</v>
      </c>
    </row>
    <row r="127" spans="1:21" x14ac:dyDescent="0.2">
      <c r="A127">
        <f t="shared" si="29"/>
        <v>126</v>
      </c>
      <c r="B127">
        <f t="shared" ca="1" si="19"/>
        <v>5</v>
      </c>
      <c r="C127" s="7">
        <f t="shared" ca="1" si="20"/>
        <v>5.7822658718763145E-2</v>
      </c>
      <c r="D127" t="str">
        <f t="shared" ca="1" si="30"/>
        <v>Yes</v>
      </c>
      <c r="E127">
        <f t="shared" ca="1" si="21"/>
        <v>1.7</v>
      </c>
      <c r="F127" s="1">
        <f ca="1">InitialHomeValue* (1 + 'Portfolio Simulation'!C127)^'Portfolio Simulation'!B127</f>
        <v>1324537.7095946376</v>
      </c>
      <c r="G127" s="1">
        <f t="shared" ca="1" si="22"/>
        <v>225171.41063108842</v>
      </c>
      <c r="H127" s="1">
        <f t="shared" ca="1" si="23"/>
        <v>248832</v>
      </c>
      <c r="I127" s="1">
        <f t="shared" ca="1" si="31"/>
        <v>225171.41063108842</v>
      </c>
      <c r="J127" s="1">
        <f t="shared" si="24"/>
        <v>100000</v>
      </c>
      <c r="K127" s="1">
        <f t="shared" si="25"/>
        <v>1000000</v>
      </c>
      <c r="L127" s="1">
        <f t="shared" si="32"/>
        <v>-100000</v>
      </c>
      <c r="M127" s="1">
        <f t="shared" ca="1" si="26"/>
        <v>225171.41063108842</v>
      </c>
      <c r="N127" s="10">
        <v>45931</v>
      </c>
      <c r="O127" s="10">
        <f t="shared" ca="1" si="33"/>
        <v>47757</v>
      </c>
      <c r="P127" s="7">
        <f t="shared" ca="1" si="34"/>
        <v>0.17615359425544738</v>
      </c>
      <c r="Q127" s="13"/>
      <c r="R127" s="1">
        <f t="shared" si="35"/>
        <v>-100000</v>
      </c>
      <c r="S127" s="1">
        <f t="shared" ca="1" si="27"/>
        <v>218548.72208311522</v>
      </c>
      <c r="T127" s="14">
        <f t="shared" ca="1" si="28"/>
        <v>1.65</v>
      </c>
      <c r="U127" s="7">
        <f t="shared" ca="1" si="36"/>
        <v>0.16915600895881658</v>
      </c>
    </row>
    <row r="128" spans="1:21" x14ac:dyDescent="0.2">
      <c r="A128">
        <f t="shared" si="29"/>
        <v>127</v>
      </c>
      <c r="B128">
        <f t="shared" ca="1" si="19"/>
        <v>10</v>
      </c>
      <c r="C128" s="7">
        <f t="shared" ca="1" si="20"/>
        <v>1.0191822985548275E-2</v>
      </c>
      <c r="D128" t="str">
        <f t="shared" ca="1" si="30"/>
        <v>Yes</v>
      </c>
      <c r="E128">
        <f t="shared" ca="1" si="21"/>
        <v>1.7</v>
      </c>
      <c r="F128" s="1">
        <f ca="1">InitialHomeValue* (1 + 'Portfolio Simulation'!C128)^'Portfolio Simulation'!B128</f>
        <v>1106721.8590807749</v>
      </c>
      <c r="G128" s="1">
        <f t="shared" ca="1" si="22"/>
        <v>188142.71604373175</v>
      </c>
      <c r="H128" s="1">
        <f t="shared" ca="1" si="23"/>
        <v>619173.64223999996</v>
      </c>
      <c r="I128" s="1">
        <f t="shared" ca="1" si="31"/>
        <v>188142.71604373175</v>
      </c>
      <c r="J128" s="1">
        <f t="shared" si="24"/>
        <v>100000</v>
      </c>
      <c r="K128" s="1">
        <f t="shared" si="25"/>
        <v>1000000</v>
      </c>
      <c r="L128" s="1">
        <f t="shared" si="32"/>
        <v>-100000</v>
      </c>
      <c r="M128" s="1">
        <f t="shared" ca="1" si="26"/>
        <v>188142.71604373175</v>
      </c>
      <c r="N128" s="10">
        <v>45931</v>
      </c>
      <c r="O128" s="10">
        <f t="shared" ca="1" si="33"/>
        <v>49583</v>
      </c>
      <c r="P128" s="7">
        <f t="shared" ca="1" si="34"/>
        <v>6.5206256508827221E-2</v>
      </c>
      <c r="Q128" s="13"/>
      <c r="R128" s="1">
        <f t="shared" si="35"/>
        <v>-100000</v>
      </c>
      <c r="S128" s="1">
        <f t="shared" ca="1" si="27"/>
        <v>182609.10674832785</v>
      </c>
      <c r="T128" s="14">
        <f t="shared" ca="1" si="28"/>
        <v>1.65</v>
      </c>
      <c r="U128" s="7">
        <f t="shared" ca="1" si="36"/>
        <v>6.2032780051231376E-2</v>
      </c>
    </row>
    <row r="129" spans="1:21" x14ac:dyDescent="0.2">
      <c r="A129">
        <f t="shared" si="29"/>
        <v>128</v>
      </c>
      <c r="B129">
        <f t="shared" ca="1" si="19"/>
        <v>10</v>
      </c>
      <c r="C129" s="7">
        <f t="shared" ca="1" si="20"/>
        <v>7.9712045641016499E-2</v>
      </c>
      <c r="D129" t="str">
        <f t="shared" ca="1" si="30"/>
        <v>Yes</v>
      </c>
      <c r="E129">
        <f t="shared" ca="1" si="21"/>
        <v>1.7</v>
      </c>
      <c r="F129" s="1">
        <f ca="1">InitialHomeValue* (1 + 'Portfolio Simulation'!C129)^'Portfolio Simulation'!B129</f>
        <v>2153175.6777751162</v>
      </c>
      <c r="G129" s="1">
        <f t="shared" ca="1" si="22"/>
        <v>366039.86522176978</v>
      </c>
      <c r="H129" s="1">
        <f t="shared" ca="1" si="23"/>
        <v>619173.64223999996</v>
      </c>
      <c r="I129" s="1">
        <f t="shared" ca="1" si="31"/>
        <v>366039.86522176978</v>
      </c>
      <c r="J129" s="1">
        <f t="shared" si="24"/>
        <v>100000</v>
      </c>
      <c r="K129" s="1">
        <f t="shared" si="25"/>
        <v>1000000</v>
      </c>
      <c r="L129" s="1">
        <f t="shared" si="32"/>
        <v>-100000</v>
      </c>
      <c r="M129" s="1">
        <f t="shared" ca="1" si="26"/>
        <v>366039.86522176978</v>
      </c>
      <c r="N129" s="10">
        <v>45931</v>
      </c>
      <c r="O129" s="10">
        <f t="shared" ca="1" si="33"/>
        <v>49583</v>
      </c>
      <c r="P129" s="7">
        <f t="shared" ca="1" si="34"/>
        <v>0.13847101330757144</v>
      </c>
      <c r="Q129" s="13"/>
      <c r="R129" s="1">
        <f t="shared" si="35"/>
        <v>-100000</v>
      </c>
      <c r="S129" s="1">
        <f t="shared" ca="1" si="27"/>
        <v>355273.98683289415</v>
      </c>
      <c r="T129" s="14">
        <f t="shared" ca="1" si="28"/>
        <v>1.65</v>
      </c>
      <c r="U129" s="7">
        <f t="shared" ca="1" si="36"/>
        <v>0.13507925868034368</v>
      </c>
    </row>
    <row r="130" spans="1:21" x14ac:dyDescent="0.2">
      <c r="A130">
        <f t="shared" si="29"/>
        <v>129</v>
      </c>
      <c r="B130">
        <f t="shared" ca="1" si="19"/>
        <v>4</v>
      </c>
      <c r="C130" s="7">
        <f t="shared" ca="1" si="20"/>
        <v>-4.2789205784102197E-2</v>
      </c>
      <c r="D130" t="str">
        <f t="shared" ca="1" si="30"/>
        <v>No</v>
      </c>
      <c r="E130">
        <f t="shared" ca="1" si="21"/>
        <v>1.4</v>
      </c>
      <c r="F130" s="1">
        <f ca="1">InitialHomeValue* (1 + 'Portfolio Simulation'!C130)^'Portfolio Simulation'!B130</f>
        <v>839518.65211875807</v>
      </c>
      <c r="G130" s="1">
        <f t="shared" ca="1" si="22"/>
        <v>117532.61129662611</v>
      </c>
      <c r="H130" s="1">
        <f t="shared" ca="1" si="23"/>
        <v>207360</v>
      </c>
      <c r="I130" s="1">
        <f t="shared" ca="1" si="31"/>
        <v>117532.61129662611</v>
      </c>
      <c r="J130" s="1">
        <f t="shared" si="24"/>
        <v>100000</v>
      </c>
      <c r="K130" s="1">
        <f t="shared" si="25"/>
        <v>1000000</v>
      </c>
      <c r="L130" s="1">
        <f t="shared" si="32"/>
        <v>-100000</v>
      </c>
      <c r="M130" s="1">
        <f t="shared" ca="1" si="26"/>
        <v>117532.61129662611</v>
      </c>
      <c r="N130" s="10">
        <v>45931</v>
      </c>
      <c r="O130" s="10">
        <f t="shared" ca="1" si="33"/>
        <v>47392</v>
      </c>
      <c r="P130" s="7">
        <f t="shared" ca="1" si="34"/>
        <v>4.1184255480766305E-2</v>
      </c>
      <c r="Q130" s="13"/>
      <c r="R130" s="1">
        <f t="shared" si="35"/>
        <v>-100000</v>
      </c>
      <c r="S130" s="1">
        <f t="shared" ca="1" si="27"/>
        <v>113335.01803603236</v>
      </c>
      <c r="T130" s="14">
        <f t="shared" ca="1" si="28"/>
        <v>1.35</v>
      </c>
      <c r="U130" s="7">
        <f t="shared" ca="1" si="36"/>
        <v>3.1767222285270694E-2</v>
      </c>
    </row>
    <row r="131" spans="1:21" x14ac:dyDescent="0.2">
      <c r="A131">
        <f t="shared" si="29"/>
        <v>130</v>
      </c>
      <c r="B131">
        <f t="shared" ref="B131:B194" ca="1" si="37">RANDBETWEEN(MinExitYear,MaxTerm)</f>
        <v>7</v>
      </c>
      <c r="C131" s="7">
        <f t="shared" ref="C131:C194" ca="1" si="38">NORMINV(RAND(),HPAMean,HPAStdDev)</f>
        <v>2.5010346243343074E-2</v>
      </c>
      <c r="D131" t="str">
        <f t="shared" ca="1" si="30"/>
        <v>Yes</v>
      </c>
      <c r="E131">
        <f t="shared" ref="E131:E194" ca="1" si="39">IF(D131="Yes",UpMultiplier,DownMultiplier)</f>
        <v>1.7</v>
      </c>
      <c r="F131" s="1">
        <f ca="1">InitialHomeValue* (1 + 'Portfolio Simulation'!C131)^'Portfolio Simulation'!B131</f>
        <v>1188769.7455037499</v>
      </c>
      <c r="G131" s="1">
        <f t="shared" ref="G131:G194" ca="1" si="40">F131*E131*(InvestmentAmount/InitialHomeValue)</f>
        <v>202090.8567356375</v>
      </c>
      <c r="H131" s="1">
        <f t="shared" ref="H131:H194" ca="1" si="41">InvestmentAmount*(1 + IRRCap)^B131</f>
        <v>358318.07999999996</v>
      </c>
      <c r="I131" s="1">
        <f t="shared" ca="1" si="31"/>
        <v>202090.8567356375</v>
      </c>
      <c r="J131" s="1">
        <f t="shared" ref="J131:J194" si="42">InvestmentAmount</f>
        <v>100000</v>
      </c>
      <c r="K131" s="1">
        <f t="shared" ref="K131:K194" si="43">InitialHomeValue</f>
        <v>1000000</v>
      </c>
      <c r="L131" s="1">
        <f t="shared" si="32"/>
        <v>-100000</v>
      </c>
      <c r="M131" s="1">
        <f t="shared" ref="M131:M194" ca="1" si="44">IF(B131&gt;0,I131,0)</f>
        <v>202090.8567356375</v>
      </c>
      <c r="N131" s="10">
        <v>45931</v>
      </c>
      <c r="O131" s="10">
        <f t="shared" ca="1" si="33"/>
        <v>48488</v>
      </c>
      <c r="P131" s="7">
        <f t="shared" ca="1" si="34"/>
        <v>0.10564417243003846</v>
      </c>
      <c r="Q131" s="13"/>
      <c r="R131" s="1">
        <f t="shared" si="35"/>
        <v>-100000</v>
      </c>
      <c r="S131" s="1">
        <f t="shared" ref="S131:S194" ca="1" si="45">F131*T131*(InvestmentAmount/InitialHomeValue)</f>
        <v>196147.00800811872</v>
      </c>
      <c r="T131" s="14">
        <f t="shared" ref="T131:T194" ca="1" si="46">IF(D131="Yes",ModifiedUpShare,ModifiedDownShare)</f>
        <v>1.65</v>
      </c>
      <c r="U131" s="7">
        <f t="shared" ca="1" si="36"/>
        <v>0.10094264149665833</v>
      </c>
    </row>
    <row r="132" spans="1:21" x14ac:dyDescent="0.2">
      <c r="A132">
        <f t="shared" ref="A132:A195" si="47">ROW()-1</f>
        <v>131</v>
      </c>
      <c r="B132">
        <f t="shared" ca="1" si="37"/>
        <v>2</v>
      </c>
      <c r="C132" s="7">
        <f t="shared" ca="1" si="38"/>
        <v>0.12636682460909171</v>
      </c>
      <c r="D132" t="str">
        <f t="shared" ref="D132:D195" ca="1" si="48">IF(C132&gt;=0, "Yes", "No")</f>
        <v>Yes</v>
      </c>
      <c r="E132">
        <f t="shared" ca="1" si="39"/>
        <v>1.7</v>
      </c>
      <c r="F132" s="1">
        <f ca="1">InitialHomeValue* (1 + 'Portfolio Simulation'!C132)^'Portfolio Simulation'!B132</f>
        <v>1268702.2235799683</v>
      </c>
      <c r="G132" s="1">
        <f t="shared" ca="1" si="40"/>
        <v>215679.37800859462</v>
      </c>
      <c r="H132" s="1">
        <f t="shared" ca="1" si="41"/>
        <v>144000</v>
      </c>
      <c r="I132" s="1">
        <f t="shared" ref="I132:I195" ca="1" si="49">MIN(G132,H132)</f>
        <v>144000</v>
      </c>
      <c r="J132" s="1">
        <f t="shared" si="42"/>
        <v>100000</v>
      </c>
      <c r="K132" s="1">
        <f t="shared" si="43"/>
        <v>1000000</v>
      </c>
      <c r="L132" s="1">
        <f t="shared" ref="L132:L195" si="50">-J132</f>
        <v>-100000</v>
      </c>
      <c r="M132" s="1">
        <f t="shared" ca="1" si="44"/>
        <v>144000</v>
      </c>
      <c r="N132" s="10">
        <v>45931</v>
      </c>
      <c r="O132" s="10">
        <f t="shared" ref="O132:O195" ca="1" si="51">EDATE(N132, B132 *12)</f>
        <v>46661</v>
      </c>
      <c r="P132" s="7">
        <f t="shared" ref="P132:P195" ca="1" si="52">XIRR(L132:M132,N132:O132)</f>
        <v>0.19999999403953553</v>
      </c>
      <c r="Q132" s="13"/>
      <c r="R132" s="1">
        <f t="shared" ref="R132:R195" si="53">-J132</f>
        <v>-100000</v>
      </c>
      <c r="S132" s="1">
        <f t="shared" ca="1" si="45"/>
        <v>209335.86689069477</v>
      </c>
      <c r="T132" s="14">
        <f t="shared" ca="1" si="46"/>
        <v>1.65</v>
      </c>
      <c r="U132" s="7">
        <f t="shared" ref="U132:U195" ca="1" si="54">XIRR(R132:S132,N132:O132)</f>
        <v>0.44684438109397895</v>
      </c>
    </row>
    <row r="133" spans="1:21" x14ac:dyDescent="0.2">
      <c r="A133">
        <f t="shared" si="47"/>
        <v>132</v>
      </c>
      <c r="B133">
        <f t="shared" ca="1" si="37"/>
        <v>10</v>
      </c>
      <c r="C133" s="7">
        <f t="shared" ca="1" si="38"/>
        <v>8.0772473715171447E-2</v>
      </c>
      <c r="D133" t="str">
        <f t="shared" ca="1" si="48"/>
        <v>Yes</v>
      </c>
      <c r="E133">
        <f t="shared" ca="1" si="39"/>
        <v>1.7</v>
      </c>
      <c r="F133" s="1">
        <f ca="1">InitialHomeValue* (1 + 'Portfolio Simulation'!C133)^'Portfolio Simulation'!B133</f>
        <v>2174416.5790541559</v>
      </c>
      <c r="G133" s="1">
        <f t="shared" ca="1" si="40"/>
        <v>369650.81843920652</v>
      </c>
      <c r="H133" s="1">
        <f t="shared" ca="1" si="41"/>
        <v>619173.64223999996</v>
      </c>
      <c r="I133" s="1">
        <f t="shared" ca="1" si="49"/>
        <v>369650.81843920652</v>
      </c>
      <c r="J133" s="1">
        <f t="shared" si="42"/>
        <v>100000</v>
      </c>
      <c r="K133" s="1">
        <f t="shared" si="43"/>
        <v>1000000</v>
      </c>
      <c r="L133" s="1">
        <f t="shared" si="50"/>
        <v>-100000</v>
      </c>
      <c r="M133" s="1">
        <f t="shared" ca="1" si="44"/>
        <v>369650.81843920652</v>
      </c>
      <c r="N133" s="10">
        <v>45931</v>
      </c>
      <c r="O133" s="10">
        <f t="shared" ca="1" si="51"/>
        <v>49583</v>
      </c>
      <c r="P133" s="7">
        <f t="shared" ca="1" si="52"/>
        <v>0.13958854079246522</v>
      </c>
      <c r="Q133" s="13"/>
      <c r="R133" s="1">
        <f t="shared" si="53"/>
        <v>-100000</v>
      </c>
      <c r="S133" s="1">
        <f t="shared" ca="1" si="45"/>
        <v>358778.73554393573</v>
      </c>
      <c r="T133" s="14">
        <f t="shared" ca="1" si="46"/>
        <v>1.65</v>
      </c>
      <c r="U133" s="7">
        <f t="shared" ca="1" si="54"/>
        <v>0.13619346022605899</v>
      </c>
    </row>
    <row r="134" spans="1:21" x14ac:dyDescent="0.2">
      <c r="A134">
        <f t="shared" si="47"/>
        <v>133</v>
      </c>
      <c r="B134">
        <f t="shared" ca="1" si="37"/>
        <v>6</v>
      </c>
      <c r="C134" s="7">
        <f t="shared" ca="1" si="38"/>
        <v>9.0801349917339721E-2</v>
      </c>
      <c r="D134" t="str">
        <f t="shared" ca="1" si="48"/>
        <v>Yes</v>
      </c>
      <c r="E134">
        <f t="shared" ca="1" si="39"/>
        <v>1.7</v>
      </c>
      <c r="F134" s="1">
        <f ca="1">InitialHomeValue* (1 + 'Portfolio Simulation'!C134)^'Portfolio Simulation'!B134</f>
        <v>1684511.5782056316</v>
      </c>
      <c r="G134" s="1">
        <f t="shared" ca="1" si="40"/>
        <v>286366.96829495736</v>
      </c>
      <c r="H134" s="1">
        <f t="shared" ca="1" si="41"/>
        <v>298598.39999999997</v>
      </c>
      <c r="I134" s="1">
        <f t="shared" ca="1" si="49"/>
        <v>286366.96829495736</v>
      </c>
      <c r="J134" s="1">
        <f t="shared" si="42"/>
        <v>100000</v>
      </c>
      <c r="K134" s="1">
        <f t="shared" si="43"/>
        <v>1000000</v>
      </c>
      <c r="L134" s="1">
        <f t="shared" si="50"/>
        <v>-100000</v>
      </c>
      <c r="M134" s="1">
        <f t="shared" ca="1" si="44"/>
        <v>286366.96829495736</v>
      </c>
      <c r="N134" s="10">
        <v>45931</v>
      </c>
      <c r="O134" s="10">
        <f t="shared" ca="1" si="51"/>
        <v>48122</v>
      </c>
      <c r="P134" s="7">
        <f t="shared" ca="1" si="52"/>
        <v>0.19156863093376156</v>
      </c>
      <c r="Q134" s="13"/>
      <c r="R134" s="1">
        <f t="shared" si="53"/>
        <v>-100000</v>
      </c>
      <c r="S134" s="1">
        <f t="shared" ca="1" si="45"/>
        <v>277944.41040392919</v>
      </c>
      <c r="T134" s="14">
        <f t="shared" ca="1" si="46"/>
        <v>1.65</v>
      </c>
      <c r="U134" s="7">
        <f t="shared" ca="1" si="54"/>
        <v>0.18565741181373596</v>
      </c>
    </row>
    <row r="135" spans="1:21" x14ac:dyDescent="0.2">
      <c r="A135">
        <f t="shared" si="47"/>
        <v>134</v>
      </c>
      <c r="B135">
        <f t="shared" ca="1" si="37"/>
        <v>4</v>
      </c>
      <c r="C135" s="7">
        <f t="shared" ca="1" si="38"/>
        <v>2.1754763230051474E-2</v>
      </c>
      <c r="D135" t="str">
        <f t="shared" ca="1" si="48"/>
        <v>Yes</v>
      </c>
      <c r="E135">
        <f t="shared" ca="1" si="39"/>
        <v>1.7</v>
      </c>
      <c r="F135" s="1">
        <f ca="1">InitialHomeValue* (1 + 'Portfolio Simulation'!C135)^'Portfolio Simulation'!B135</f>
        <v>1089900.0787266984</v>
      </c>
      <c r="G135" s="1">
        <f t="shared" ca="1" si="40"/>
        <v>185283.01338353872</v>
      </c>
      <c r="H135" s="1">
        <f t="shared" ca="1" si="41"/>
        <v>207360</v>
      </c>
      <c r="I135" s="1">
        <f t="shared" ca="1" si="49"/>
        <v>185283.01338353872</v>
      </c>
      <c r="J135" s="1">
        <f t="shared" si="42"/>
        <v>100000</v>
      </c>
      <c r="K135" s="1">
        <f t="shared" si="43"/>
        <v>1000000</v>
      </c>
      <c r="L135" s="1">
        <f t="shared" si="50"/>
        <v>-100000</v>
      </c>
      <c r="M135" s="1">
        <f t="shared" ca="1" si="44"/>
        <v>185283.01338353872</v>
      </c>
      <c r="N135" s="10">
        <v>45931</v>
      </c>
      <c r="O135" s="10">
        <f t="shared" ca="1" si="51"/>
        <v>47392</v>
      </c>
      <c r="P135" s="7">
        <f t="shared" ca="1" si="52"/>
        <v>0.16657609343528748</v>
      </c>
      <c r="Q135" s="13"/>
      <c r="R135" s="1">
        <f t="shared" si="53"/>
        <v>-100000</v>
      </c>
      <c r="S135" s="1">
        <f t="shared" ca="1" si="45"/>
        <v>179833.51298990523</v>
      </c>
      <c r="T135" s="14">
        <f t="shared" ca="1" si="46"/>
        <v>1.65</v>
      </c>
      <c r="U135" s="7">
        <f t="shared" ca="1" si="54"/>
        <v>0.15790796875953678</v>
      </c>
    </row>
    <row r="136" spans="1:21" x14ac:dyDescent="0.2">
      <c r="A136">
        <f t="shared" si="47"/>
        <v>135</v>
      </c>
      <c r="B136">
        <f t="shared" ca="1" si="37"/>
        <v>7</v>
      </c>
      <c r="C136" s="7">
        <f t="shared" ca="1" si="38"/>
        <v>0.10466691632967387</v>
      </c>
      <c r="D136" t="str">
        <f t="shared" ca="1" si="48"/>
        <v>Yes</v>
      </c>
      <c r="E136">
        <f t="shared" ca="1" si="39"/>
        <v>1.7</v>
      </c>
      <c r="F136" s="1">
        <f ca="1">InitialHomeValue* (1 + 'Portfolio Simulation'!C136)^'Portfolio Simulation'!B136</f>
        <v>2007333.0382856072</v>
      </c>
      <c r="G136" s="1">
        <f t="shared" ca="1" si="40"/>
        <v>341246.61650855327</v>
      </c>
      <c r="H136" s="1">
        <f t="shared" ca="1" si="41"/>
        <v>358318.07999999996</v>
      </c>
      <c r="I136" s="1">
        <f t="shared" ca="1" si="49"/>
        <v>341246.61650855327</v>
      </c>
      <c r="J136" s="1">
        <f t="shared" si="42"/>
        <v>100000</v>
      </c>
      <c r="K136" s="1">
        <f t="shared" si="43"/>
        <v>1000000</v>
      </c>
      <c r="L136" s="1">
        <f t="shared" si="50"/>
        <v>-100000</v>
      </c>
      <c r="M136" s="1">
        <f t="shared" ca="1" si="44"/>
        <v>341246.61650855327</v>
      </c>
      <c r="N136" s="10">
        <v>45931</v>
      </c>
      <c r="O136" s="10">
        <f t="shared" ca="1" si="51"/>
        <v>48488</v>
      </c>
      <c r="P136" s="7">
        <f t="shared" ca="1" si="52"/>
        <v>0.19149728417396547</v>
      </c>
      <c r="Q136" s="13"/>
      <c r="R136" s="1">
        <f t="shared" si="53"/>
        <v>-100000</v>
      </c>
      <c r="S136" s="1">
        <f t="shared" ca="1" si="45"/>
        <v>331209.95131712523</v>
      </c>
      <c r="T136" s="14">
        <f t="shared" ca="1" si="46"/>
        <v>1.65</v>
      </c>
      <c r="U136" s="7">
        <f t="shared" ca="1" si="54"/>
        <v>0.18643067479133604</v>
      </c>
    </row>
    <row r="137" spans="1:21" x14ac:dyDescent="0.2">
      <c r="A137">
        <f t="shared" si="47"/>
        <v>136</v>
      </c>
      <c r="B137">
        <f t="shared" ca="1" si="37"/>
        <v>7</v>
      </c>
      <c r="C137" s="7">
        <f t="shared" ca="1" si="38"/>
        <v>3.9764250073917817E-2</v>
      </c>
      <c r="D137" t="str">
        <f t="shared" ca="1" si="48"/>
        <v>Yes</v>
      </c>
      <c r="E137">
        <f t="shared" ca="1" si="39"/>
        <v>1.7</v>
      </c>
      <c r="F137" s="1">
        <f ca="1">InitialHomeValue* (1 + 'Portfolio Simulation'!C137)^'Portfolio Simulation'!B137</f>
        <v>1313845.1066464554</v>
      </c>
      <c r="G137" s="1">
        <f t="shared" ca="1" si="40"/>
        <v>223353.66812989741</v>
      </c>
      <c r="H137" s="1">
        <f t="shared" ca="1" si="41"/>
        <v>358318.07999999996</v>
      </c>
      <c r="I137" s="1">
        <f t="shared" ca="1" si="49"/>
        <v>223353.66812989741</v>
      </c>
      <c r="J137" s="1">
        <f t="shared" si="42"/>
        <v>100000</v>
      </c>
      <c r="K137" s="1">
        <f t="shared" si="43"/>
        <v>1000000</v>
      </c>
      <c r="L137" s="1">
        <f t="shared" si="50"/>
        <v>-100000</v>
      </c>
      <c r="M137" s="1">
        <f t="shared" ca="1" si="44"/>
        <v>223353.66812989741</v>
      </c>
      <c r="N137" s="10">
        <v>45931</v>
      </c>
      <c r="O137" s="10">
        <f t="shared" ca="1" si="51"/>
        <v>48488</v>
      </c>
      <c r="P137" s="7">
        <f t="shared" ca="1" si="52"/>
        <v>0.1215461790561676</v>
      </c>
      <c r="Q137" s="13"/>
      <c r="R137" s="1">
        <f t="shared" si="53"/>
        <v>-100000</v>
      </c>
      <c r="S137" s="1">
        <f t="shared" ca="1" si="45"/>
        <v>216784.44259666512</v>
      </c>
      <c r="T137" s="14">
        <f t="shared" ca="1" si="46"/>
        <v>1.65</v>
      </c>
      <c r="U137" s="7">
        <f t="shared" ca="1" si="54"/>
        <v>0.11677702069282531</v>
      </c>
    </row>
    <row r="138" spans="1:21" x14ac:dyDescent="0.2">
      <c r="A138">
        <f t="shared" si="47"/>
        <v>137</v>
      </c>
      <c r="B138">
        <f t="shared" ca="1" si="37"/>
        <v>2</v>
      </c>
      <c r="C138" s="7">
        <f t="shared" ca="1" si="38"/>
        <v>6.2849896438570314E-3</v>
      </c>
      <c r="D138" t="str">
        <f t="shared" ca="1" si="48"/>
        <v>Yes</v>
      </c>
      <c r="E138">
        <f t="shared" ca="1" si="39"/>
        <v>1.7</v>
      </c>
      <c r="F138" s="1">
        <f ca="1">InitialHomeValue* (1 + 'Portfolio Simulation'!C138)^'Portfolio Simulation'!B138</f>
        <v>1012609.4803825374</v>
      </c>
      <c r="G138" s="1">
        <f t="shared" ca="1" si="40"/>
        <v>172143.61166503135</v>
      </c>
      <c r="H138" s="1">
        <f t="shared" ca="1" si="41"/>
        <v>144000</v>
      </c>
      <c r="I138" s="1">
        <f t="shared" ca="1" si="49"/>
        <v>144000</v>
      </c>
      <c r="J138" s="1">
        <f t="shared" si="42"/>
        <v>100000</v>
      </c>
      <c r="K138" s="1">
        <f t="shared" si="43"/>
        <v>1000000</v>
      </c>
      <c r="L138" s="1">
        <f t="shared" si="50"/>
        <v>-100000</v>
      </c>
      <c r="M138" s="1">
        <f t="shared" ca="1" si="44"/>
        <v>144000</v>
      </c>
      <c r="N138" s="10">
        <v>45931</v>
      </c>
      <c r="O138" s="10">
        <f t="shared" ca="1" si="51"/>
        <v>46661</v>
      </c>
      <c r="P138" s="7">
        <f t="shared" ca="1" si="52"/>
        <v>0.19999999403953553</v>
      </c>
      <c r="Q138" s="13"/>
      <c r="R138" s="1">
        <f t="shared" si="53"/>
        <v>-100000</v>
      </c>
      <c r="S138" s="1">
        <f t="shared" ca="1" si="45"/>
        <v>167080.56426311866</v>
      </c>
      <c r="T138" s="14">
        <f t="shared" ca="1" si="46"/>
        <v>1.65</v>
      </c>
      <c r="U138" s="7">
        <f t="shared" ca="1" si="54"/>
        <v>0.29259647727012628</v>
      </c>
    </row>
    <row r="139" spans="1:21" x14ac:dyDescent="0.2">
      <c r="A139">
        <f t="shared" si="47"/>
        <v>138</v>
      </c>
      <c r="B139">
        <f t="shared" ca="1" si="37"/>
        <v>8</v>
      </c>
      <c r="C139" s="7">
        <f t="shared" ca="1" si="38"/>
        <v>-9.9139364956311211E-3</v>
      </c>
      <c r="D139" t="str">
        <f t="shared" ca="1" si="48"/>
        <v>No</v>
      </c>
      <c r="E139">
        <f t="shared" ca="1" si="39"/>
        <v>1.4</v>
      </c>
      <c r="F139" s="1">
        <f ca="1">InitialHomeValue* (1 + 'Portfolio Simulation'!C139)^'Portfolio Simulation'!B139</f>
        <v>923386.62420029286</v>
      </c>
      <c r="G139" s="1">
        <f t="shared" ca="1" si="40"/>
        <v>129274.127388041</v>
      </c>
      <c r="H139" s="1">
        <f t="shared" ca="1" si="41"/>
        <v>429981.69599999994</v>
      </c>
      <c r="I139" s="1">
        <f t="shared" ca="1" si="49"/>
        <v>129274.127388041</v>
      </c>
      <c r="J139" s="1">
        <f t="shared" si="42"/>
        <v>100000</v>
      </c>
      <c r="K139" s="1">
        <f t="shared" si="43"/>
        <v>1000000</v>
      </c>
      <c r="L139" s="1">
        <f t="shared" si="50"/>
        <v>-100000</v>
      </c>
      <c r="M139" s="1">
        <f t="shared" ca="1" si="44"/>
        <v>129274.127388041</v>
      </c>
      <c r="N139" s="10">
        <v>45931</v>
      </c>
      <c r="O139" s="10">
        <f t="shared" ca="1" si="51"/>
        <v>48853</v>
      </c>
      <c r="P139" s="7">
        <f t="shared" ca="1" si="52"/>
        <v>3.2593557238578805E-2</v>
      </c>
      <c r="Q139" s="13"/>
      <c r="R139" s="1">
        <f t="shared" si="53"/>
        <v>-100000</v>
      </c>
      <c r="S139" s="1">
        <f t="shared" ca="1" si="45"/>
        <v>124657.19426703954</v>
      </c>
      <c r="T139" s="14">
        <f t="shared" ca="1" si="46"/>
        <v>1.35</v>
      </c>
      <c r="U139" s="7">
        <f t="shared" ca="1" si="54"/>
        <v>2.7913287281990055E-2</v>
      </c>
    </row>
    <row r="140" spans="1:21" x14ac:dyDescent="0.2">
      <c r="A140">
        <f t="shared" si="47"/>
        <v>139</v>
      </c>
      <c r="B140">
        <f t="shared" ca="1" si="37"/>
        <v>2</v>
      </c>
      <c r="C140" s="7">
        <f t="shared" ca="1" si="38"/>
        <v>4.7934384605284298E-2</v>
      </c>
      <c r="D140" t="str">
        <f t="shared" ca="1" si="48"/>
        <v>Yes</v>
      </c>
      <c r="E140">
        <f t="shared" ca="1" si="39"/>
        <v>1.7</v>
      </c>
      <c r="F140" s="1">
        <f ca="1">InitialHomeValue* (1 + 'Portfolio Simulation'!C140)^'Portfolio Simulation'!B140</f>
        <v>1098166.4744380557</v>
      </c>
      <c r="G140" s="1">
        <f t="shared" ca="1" si="40"/>
        <v>186688.30065446947</v>
      </c>
      <c r="H140" s="1">
        <f t="shared" ca="1" si="41"/>
        <v>144000</v>
      </c>
      <c r="I140" s="1">
        <f t="shared" ca="1" si="49"/>
        <v>144000</v>
      </c>
      <c r="J140" s="1">
        <f t="shared" si="42"/>
        <v>100000</v>
      </c>
      <c r="K140" s="1">
        <f t="shared" si="43"/>
        <v>1000000</v>
      </c>
      <c r="L140" s="1">
        <f t="shared" si="50"/>
        <v>-100000</v>
      </c>
      <c r="M140" s="1">
        <f t="shared" ca="1" si="44"/>
        <v>144000</v>
      </c>
      <c r="N140" s="10">
        <v>45931</v>
      </c>
      <c r="O140" s="10">
        <f t="shared" ca="1" si="51"/>
        <v>46661</v>
      </c>
      <c r="P140" s="7">
        <f t="shared" ca="1" si="52"/>
        <v>0.19999999403953553</v>
      </c>
      <c r="Q140" s="13"/>
      <c r="R140" s="1">
        <f t="shared" si="53"/>
        <v>-100000</v>
      </c>
      <c r="S140" s="1">
        <f t="shared" ca="1" si="45"/>
        <v>181197.46828227918</v>
      </c>
      <c r="T140" s="14">
        <f t="shared" ca="1" si="46"/>
        <v>1.65</v>
      </c>
      <c r="U140" s="7">
        <f t="shared" ca="1" si="54"/>
        <v>0.3460960924625397</v>
      </c>
    </row>
    <row r="141" spans="1:21" x14ac:dyDescent="0.2">
      <c r="A141">
        <f t="shared" si="47"/>
        <v>140</v>
      </c>
      <c r="B141">
        <f t="shared" ca="1" si="37"/>
        <v>1</v>
      </c>
      <c r="C141" s="7">
        <f t="shared" ca="1" si="38"/>
        <v>2.0394931684455199E-2</v>
      </c>
      <c r="D141" t="str">
        <f t="shared" ca="1" si="48"/>
        <v>Yes</v>
      </c>
      <c r="E141">
        <f t="shared" ca="1" si="39"/>
        <v>1.7</v>
      </c>
      <c r="F141" s="1">
        <f ca="1">InitialHomeValue* (1 + 'Portfolio Simulation'!C141)^'Portfolio Simulation'!B141</f>
        <v>1020394.9316844551</v>
      </c>
      <c r="G141" s="1">
        <f t="shared" ca="1" si="40"/>
        <v>173467.13838635737</v>
      </c>
      <c r="H141" s="1">
        <f t="shared" ca="1" si="41"/>
        <v>120000</v>
      </c>
      <c r="I141" s="1">
        <f t="shared" ca="1" si="49"/>
        <v>120000</v>
      </c>
      <c r="J141" s="1">
        <f t="shared" si="42"/>
        <v>100000</v>
      </c>
      <c r="K141" s="1">
        <f t="shared" si="43"/>
        <v>1000000</v>
      </c>
      <c r="L141" s="1">
        <f t="shared" si="50"/>
        <v>-100000</v>
      </c>
      <c r="M141" s="1">
        <f t="shared" ca="1" si="44"/>
        <v>120000</v>
      </c>
      <c r="N141" s="10">
        <v>45931</v>
      </c>
      <c r="O141" s="10">
        <f t="shared" ca="1" si="51"/>
        <v>46296</v>
      </c>
      <c r="P141" s="7">
        <f t="shared" ca="1" si="52"/>
        <v>0.19999999403953553</v>
      </c>
      <c r="Q141" s="13"/>
      <c r="R141" s="1">
        <f t="shared" si="53"/>
        <v>-100000</v>
      </c>
      <c r="S141" s="1">
        <f t="shared" ca="1" si="45"/>
        <v>168365.16372793508</v>
      </c>
      <c r="T141" s="14">
        <f t="shared" ca="1" si="46"/>
        <v>1.65</v>
      </c>
      <c r="U141" s="7">
        <f t="shared" ca="1" si="54"/>
        <v>0.68365163207054147</v>
      </c>
    </row>
    <row r="142" spans="1:21" x14ac:dyDescent="0.2">
      <c r="A142">
        <f t="shared" si="47"/>
        <v>141</v>
      </c>
      <c r="B142">
        <f t="shared" ca="1" si="37"/>
        <v>6</v>
      </c>
      <c r="C142" s="7">
        <f t="shared" ca="1" si="38"/>
        <v>-1.698055120463601E-2</v>
      </c>
      <c r="D142" t="str">
        <f t="shared" ca="1" si="48"/>
        <v>No</v>
      </c>
      <c r="E142">
        <f t="shared" ca="1" si="39"/>
        <v>1.4</v>
      </c>
      <c r="F142" s="1">
        <f ca="1">InitialHomeValue* (1 + 'Portfolio Simulation'!C142)^'Portfolio Simulation'!B142</f>
        <v>902345.09506198613</v>
      </c>
      <c r="G142" s="1">
        <f t="shared" ca="1" si="40"/>
        <v>126328.31330867806</v>
      </c>
      <c r="H142" s="1">
        <f t="shared" ca="1" si="41"/>
        <v>298598.39999999997</v>
      </c>
      <c r="I142" s="1">
        <f t="shared" ca="1" si="49"/>
        <v>126328.31330867806</v>
      </c>
      <c r="J142" s="1">
        <f t="shared" si="42"/>
        <v>100000</v>
      </c>
      <c r="K142" s="1">
        <f t="shared" si="43"/>
        <v>1000000</v>
      </c>
      <c r="L142" s="1">
        <f t="shared" si="50"/>
        <v>-100000</v>
      </c>
      <c r="M142" s="1">
        <f t="shared" ca="1" si="44"/>
        <v>126328.31330867806</v>
      </c>
      <c r="N142" s="10">
        <v>45931</v>
      </c>
      <c r="O142" s="10">
        <f t="shared" ca="1" si="51"/>
        <v>48122</v>
      </c>
      <c r="P142" s="7">
        <f t="shared" ca="1" si="52"/>
        <v>3.9702436327934285E-2</v>
      </c>
      <c r="Q142" s="13"/>
      <c r="R142" s="1">
        <f t="shared" si="53"/>
        <v>-100000</v>
      </c>
      <c r="S142" s="1">
        <f t="shared" ca="1" si="45"/>
        <v>121816.58783336813</v>
      </c>
      <c r="T142" s="14">
        <f t="shared" ca="1" si="46"/>
        <v>1.35</v>
      </c>
      <c r="U142" s="7">
        <f t="shared" ca="1" si="54"/>
        <v>3.3422437310218808E-2</v>
      </c>
    </row>
    <row r="143" spans="1:21" x14ac:dyDescent="0.2">
      <c r="A143">
        <f t="shared" si="47"/>
        <v>142</v>
      </c>
      <c r="B143">
        <f t="shared" ca="1" si="37"/>
        <v>3</v>
      </c>
      <c r="C143" s="7">
        <f t="shared" ca="1" si="38"/>
        <v>5.9453037723017271E-2</v>
      </c>
      <c r="D143" t="str">
        <f t="shared" ca="1" si="48"/>
        <v>Yes</v>
      </c>
      <c r="E143">
        <f t="shared" ca="1" si="39"/>
        <v>1.7</v>
      </c>
      <c r="F143" s="1">
        <f ca="1">InitialHomeValue* (1 + 'Portfolio Simulation'!C143)^'Portfolio Simulation'!B143</f>
        <v>1189173.2507465028</v>
      </c>
      <c r="G143" s="1">
        <f t="shared" ca="1" si="40"/>
        <v>202159.45262690549</v>
      </c>
      <c r="H143" s="1">
        <f t="shared" ca="1" si="41"/>
        <v>172800</v>
      </c>
      <c r="I143" s="1">
        <f t="shared" ca="1" si="49"/>
        <v>172800</v>
      </c>
      <c r="J143" s="1">
        <f t="shared" si="42"/>
        <v>100000</v>
      </c>
      <c r="K143" s="1">
        <f t="shared" si="43"/>
        <v>1000000</v>
      </c>
      <c r="L143" s="1">
        <f t="shared" si="50"/>
        <v>-100000</v>
      </c>
      <c r="M143" s="1">
        <f t="shared" ca="1" si="44"/>
        <v>172800</v>
      </c>
      <c r="N143" s="10">
        <v>45931</v>
      </c>
      <c r="O143" s="10">
        <f t="shared" ca="1" si="51"/>
        <v>47027</v>
      </c>
      <c r="P143" s="7">
        <f t="shared" ca="1" si="52"/>
        <v>0.19980039000511171</v>
      </c>
      <c r="Q143" s="13"/>
      <c r="R143" s="1">
        <f t="shared" si="53"/>
        <v>-100000</v>
      </c>
      <c r="S143" s="1">
        <f t="shared" ca="1" si="45"/>
        <v>196213.58637317296</v>
      </c>
      <c r="T143" s="14">
        <f t="shared" ca="1" si="46"/>
        <v>1.65</v>
      </c>
      <c r="U143" s="7">
        <f t="shared" ca="1" si="54"/>
        <v>0.25166274905204788</v>
      </c>
    </row>
    <row r="144" spans="1:21" x14ac:dyDescent="0.2">
      <c r="A144">
        <f t="shared" si="47"/>
        <v>143</v>
      </c>
      <c r="B144">
        <f t="shared" ca="1" si="37"/>
        <v>2</v>
      </c>
      <c r="C144" s="7">
        <f t="shared" ca="1" si="38"/>
        <v>7.355453421044697E-2</v>
      </c>
      <c r="D144" t="str">
        <f t="shared" ca="1" si="48"/>
        <v>Yes</v>
      </c>
      <c r="E144">
        <f t="shared" ca="1" si="39"/>
        <v>1.7</v>
      </c>
      <c r="F144" s="1">
        <f ca="1">InitialHomeValue* (1 + 'Portfolio Simulation'!C144)^'Portfolio Simulation'!B144</f>
        <v>1152519.3379238097</v>
      </c>
      <c r="G144" s="1">
        <f t="shared" ca="1" si="40"/>
        <v>195928.28744704765</v>
      </c>
      <c r="H144" s="1">
        <f t="shared" ca="1" si="41"/>
        <v>144000</v>
      </c>
      <c r="I144" s="1">
        <f t="shared" ca="1" si="49"/>
        <v>144000</v>
      </c>
      <c r="J144" s="1">
        <f t="shared" si="42"/>
        <v>100000</v>
      </c>
      <c r="K144" s="1">
        <f t="shared" si="43"/>
        <v>1000000</v>
      </c>
      <c r="L144" s="1">
        <f t="shared" si="50"/>
        <v>-100000</v>
      </c>
      <c r="M144" s="1">
        <f t="shared" ca="1" si="44"/>
        <v>144000</v>
      </c>
      <c r="N144" s="10">
        <v>45931</v>
      </c>
      <c r="O144" s="10">
        <f t="shared" ca="1" si="51"/>
        <v>46661</v>
      </c>
      <c r="P144" s="7">
        <f t="shared" ca="1" si="52"/>
        <v>0.19999999403953553</v>
      </c>
      <c r="Q144" s="13"/>
      <c r="R144" s="1">
        <f t="shared" si="53"/>
        <v>-100000</v>
      </c>
      <c r="S144" s="1">
        <f t="shared" ca="1" si="45"/>
        <v>190165.69075742859</v>
      </c>
      <c r="T144" s="14">
        <f t="shared" ca="1" si="46"/>
        <v>1.65</v>
      </c>
      <c r="U144" s="7">
        <f t="shared" ca="1" si="54"/>
        <v>0.37900577187538154</v>
      </c>
    </row>
    <row r="145" spans="1:21" x14ac:dyDescent="0.2">
      <c r="A145">
        <f t="shared" si="47"/>
        <v>144</v>
      </c>
      <c r="B145">
        <f t="shared" ca="1" si="37"/>
        <v>9</v>
      </c>
      <c r="C145" s="7">
        <f t="shared" ca="1" si="38"/>
        <v>-7.3842406536738944E-2</v>
      </c>
      <c r="D145" t="str">
        <f t="shared" ca="1" si="48"/>
        <v>No</v>
      </c>
      <c r="E145">
        <f t="shared" ca="1" si="39"/>
        <v>1.4</v>
      </c>
      <c r="F145" s="1">
        <f ca="1">InitialHomeValue* (1 + 'Portfolio Simulation'!C145)^'Portfolio Simulation'!B145</f>
        <v>501376.56001787656</v>
      </c>
      <c r="G145" s="1">
        <f t="shared" ca="1" si="40"/>
        <v>70192.718402502709</v>
      </c>
      <c r="H145" s="1">
        <f t="shared" ca="1" si="41"/>
        <v>515978.03519999993</v>
      </c>
      <c r="I145" s="1">
        <f t="shared" ca="1" si="49"/>
        <v>70192.718402502709</v>
      </c>
      <c r="J145" s="1">
        <f t="shared" si="42"/>
        <v>100000</v>
      </c>
      <c r="K145" s="1">
        <f t="shared" si="43"/>
        <v>1000000</v>
      </c>
      <c r="L145" s="1">
        <f t="shared" si="50"/>
        <v>-100000</v>
      </c>
      <c r="M145" s="1">
        <f t="shared" ca="1" si="44"/>
        <v>70192.718402502709</v>
      </c>
      <c r="N145" s="10">
        <v>45931</v>
      </c>
      <c r="O145" s="10">
        <f t="shared" ca="1" si="51"/>
        <v>49218</v>
      </c>
      <c r="P145" s="7">
        <f t="shared" ca="1" si="52"/>
        <v>-3.8538870215415952E-2</v>
      </c>
      <c r="Q145" s="13"/>
      <c r="R145" s="1">
        <f t="shared" si="53"/>
        <v>-100000</v>
      </c>
      <c r="S145" s="1">
        <f t="shared" ca="1" si="45"/>
        <v>67685.835602413339</v>
      </c>
      <c r="T145" s="14">
        <f t="shared" ca="1" si="46"/>
        <v>1.35</v>
      </c>
      <c r="U145" s="7">
        <f t="shared" ca="1" si="54"/>
        <v>-4.2413793504238136E-2</v>
      </c>
    </row>
    <row r="146" spans="1:21" x14ac:dyDescent="0.2">
      <c r="A146">
        <f t="shared" si="47"/>
        <v>145</v>
      </c>
      <c r="B146">
        <f t="shared" ca="1" si="37"/>
        <v>3</v>
      </c>
      <c r="C146" s="7">
        <f t="shared" ca="1" si="38"/>
        <v>-2.3899159862377454E-2</v>
      </c>
      <c r="D146" t="str">
        <f t="shared" ca="1" si="48"/>
        <v>No</v>
      </c>
      <c r="E146">
        <f t="shared" ca="1" si="39"/>
        <v>1.4</v>
      </c>
      <c r="F146" s="1">
        <f ca="1">InitialHomeValue* (1 + 'Portfolio Simulation'!C146)^'Portfolio Simulation'!B146</f>
        <v>930002.37945988448</v>
      </c>
      <c r="G146" s="1">
        <f t="shared" ca="1" si="40"/>
        <v>130200.33312438382</v>
      </c>
      <c r="H146" s="1">
        <f t="shared" ca="1" si="41"/>
        <v>172800</v>
      </c>
      <c r="I146" s="1">
        <f t="shared" ca="1" si="49"/>
        <v>130200.33312438382</v>
      </c>
      <c r="J146" s="1">
        <f t="shared" si="42"/>
        <v>100000</v>
      </c>
      <c r="K146" s="1">
        <f t="shared" si="43"/>
        <v>1000000</v>
      </c>
      <c r="L146" s="1">
        <f t="shared" si="50"/>
        <v>-100000</v>
      </c>
      <c r="M146" s="1">
        <f t="shared" ca="1" si="44"/>
        <v>130200.33312438382</v>
      </c>
      <c r="N146" s="10">
        <v>45931</v>
      </c>
      <c r="O146" s="10">
        <f t="shared" ca="1" si="51"/>
        <v>47027</v>
      </c>
      <c r="P146" s="7">
        <f t="shared" ca="1" si="52"/>
        <v>9.1865578293800362E-2</v>
      </c>
      <c r="Q146" s="13"/>
      <c r="R146" s="1">
        <f t="shared" si="53"/>
        <v>-100000</v>
      </c>
      <c r="S146" s="1">
        <f t="shared" ca="1" si="45"/>
        <v>125550.32122708441</v>
      </c>
      <c r="T146" s="14">
        <f t="shared" ca="1" si="46"/>
        <v>1.35</v>
      </c>
      <c r="U146" s="7">
        <f t="shared" ca="1" si="54"/>
        <v>7.8721222281456005E-2</v>
      </c>
    </row>
    <row r="147" spans="1:21" x14ac:dyDescent="0.2">
      <c r="A147">
        <f t="shared" si="47"/>
        <v>146</v>
      </c>
      <c r="B147">
        <f t="shared" ca="1" si="37"/>
        <v>4</v>
      </c>
      <c r="C147" s="7">
        <f t="shared" ca="1" si="38"/>
        <v>3.2367799338039981E-2</v>
      </c>
      <c r="D147" t="str">
        <f t="shared" ca="1" si="48"/>
        <v>Yes</v>
      </c>
      <c r="E147">
        <f t="shared" ca="1" si="39"/>
        <v>1.7</v>
      </c>
      <c r="F147" s="1">
        <f ca="1">InitialHomeValue* (1 + 'Portfolio Simulation'!C147)^'Portfolio Simulation'!B147</f>
        <v>1135893.9852412089</v>
      </c>
      <c r="G147" s="1">
        <f t="shared" ca="1" si="40"/>
        <v>193101.97749100553</v>
      </c>
      <c r="H147" s="1">
        <f t="shared" ca="1" si="41"/>
        <v>207360</v>
      </c>
      <c r="I147" s="1">
        <f t="shared" ca="1" si="49"/>
        <v>193101.97749100553</v>
      </c>
      <c r="J147" s="1">
        <f t="shared" si="42"/>
        <v>100000</v>
      </c>
      <c r="K147" s="1">
        <f t="shared" si="43"/>
        <v>1000000</v>
      </c>
      <c r="L147" s="1">
        <f t="shared" si="50"/>
        <v>-100000</v>
      </c>
      <c r="M147" s="1">
        <f t="shared" ca="1" si="44"/>
        <v>193101.97749100553</v>
      </c>
      <c r="N147" s="10">
        <v>45931</v>
      </c>
      <c r="O147" s="10">
        <f t="shared" ca="1" si="51"/>
        <v>47392</v>
      </c>
      <c r="P147" s="7">
        <f t="shared" ca="1" si="52"/>
        <v>0.17868505120277409</v>
      </c>
      <c r="Q147" s="13"/>
      <c r="R147" s="1">
        <f t="shared" si="53"/>
        <v>-100000</v>
      </c>
      <c r="S147" s="1">
        <f t="shared" ca="1" si="45"/>
        <v>187422.50756479948</v>
      </c>
      <c r="T147" s="14">
        <f t="shared" ca="1" si="46"/>
        <v>1.65</v>
      </c>
      <c r="U147" s="7">
        <f t="shared" ca="1" si="54"/>
        <v>0.16992697119712827</v>
      </c>
    </row>
    <row r="148" spans="1:21" x14ac:dyDescent="0.2">
      <c r="A148">
        <f t="shared" si="47"/>
        <v>147</v>
      </c>
      <c r="B148">
        <f t="shared" ca="1" si="37"/>
        <v>1</v>
      </c>
      <c r="C148" s="7">
        <f t="shared" ca="1" si="38"/>
        <v>-5.7067010308799224E-2</v>
      </c>
      <c r="D148" t="str">
        <f t="shared" ca="1" si="48"/>
        <v>No</v>
      </c>
      <c r="E148">
        <f t="shared" ca="1" si="39"/>
        <v>1.4</v>
      </c>
      <c r="F148" s="1">
        <f ca="1">InitialHomeValue* (1 + 'Portfolio Simulation'!C148)^'Portfolio Simulation'!B148</f>
        <v>942932.98969120078</v>
      </c>
      <c r="G148" s="1">
        <f t="shared" ca="1" si="40"/>
        <v>132010.61855676811</v>
      </c>
      <c r="H148" s="1">
        <f t="shared" ca="1" si="41"/>
        <v>120000</v>
      </c>
      <c r="I148" s="1">
        <f t="shared" ca="1" si="49"/>
        <v>120000</v>
      </c>
      <c r="J148" s="1">
        <f t="shared" si="42"/>
        <v>100000</v>
      </c>
      <c r="K148" s="1">
        <f t="shared" si="43"/>
        <v>1000000</v>
      </c>
      <c r="L148" s="1">
        <f t="shared" si="50"/>
        <v>-100000</v>
      </c>
      <c r="M148" s="1">
        <f t="shared" ca="1" si="44"/>
        <v>120000</v>
      </c>
      <c r="N148" s="10">
        <v>45931</v>
      </c>
      <c r="O148" s="10">
        <f t="shared" ca="1" si="51"/>
        <v>46296</v>
      </c>
      <c r="P148" s="7">
        <f t="shared" ca="1" si="52"/>
        <v>0.19999999403953553</v>
      </c>
      <c r="Q148" s="13"/>
      <c r="R148" s="1">
        <f t="shared" si="53"/>
        <v>-100000</v>
      </c>
      <c r="S148" s="1">
        <f t="shared" ca="1" si="45"/>
        <v>127295.95360831212</v>
      </c>
      <c r="T148" s="14">
        <f t="shared" ca="1" si="46"/>
        <v>1.35</v>
      </c>
      <c r="U148" s="7">
        <f t="shared" ca="1" si="54"/>
        <v>0.2729595363140106</v>
      </c>
    </row>
    <row r="149" spans="1:21" x14ac:dyDescent="0.2">
      <c r="A149">
        <f t="shared" si="47"/>
        <v>148</v>
      </c>
      <c r="B149">
        <f t="shared" ca="1" si="37"/>
        <v>1</v>
      </c>
      <c r="C149" s="7">
        <f t="shared" ca="1" si="38"/>
        <v>-1.9910853071586597E-3</v>
      </c>
      <c r="D149" t="str">
        <f t="shared" ca="1" si="48"/>
        <v>No</v>
      </c>
      <c r="E149">
        <f t="shared" ca="1" si="39"/>
        <v>1.4</v>
      </c>
      <c r="F149" s="1">
        <f ca="1">InitialHomeValue* (1 + 'Portfolio Simulation'!C149)^'Portfolio Simulation'!B149</f>
        <v>998008.91469284135</v>
      </c>
      <c r="G149" s="1">
        <f t="shared" ca="1" si="40"/>
        <v>139721.24805699778</v>
      </c>
      <c r="H149" s="1">
        <f t="shared" ca="1" si="41"/>
        <v>120000</v>
      </c>
      <c r="I149" s="1">
        <f t="shared" ca="1" si="49"/>
        <v>120000</v>
      </c>
      <c r="J149" s="1">
        <f t="shared" si="42"/>
        <v>100000</v>
      </c>
      <c r="K149" s="1">
        <f t="shared" si="43"/>
        <v>1000000</v>
      </c>
      <c r="L149" s="1">
        <f t="shared" si="50"/>
        <v>-100000</v>
      </c>
      <c r="M149" s="1">
        <f t="shared" ca="1" si="44"/>
        <v>120000</v>
      </c>
      <c r="N149" s="10">
        <v>45931</v>
      </c>
      <c r="O149" s="10">
        <f t="shared" ca="1" si="51"/>
        <v>46296</v>
      </c>
      <c r="P149" s="7">
        <f t="shared" ca="1" si="52"/>
        <v>0.19999999403953553</v>
      </c>
      <c r="Q149" s="13"/>
      <c r="R149" s="1">
        <f t="shared" si="53"/>
        <v>-100000</v>
      </c>
      <c r="S149" s="1">
        <f t="shared" ca="1" si="45"/>
        <v>134731.20348353361</v>
      </c>
      <c r="T149" s="14">
        <f t="shared" ca="1" si="46"/>
        <v>1.35</v>
      </c>
      <c r="U149" s="7">
        <f t="shared" ca="1" si="54"/>
        <v>0.34731203913688657</v>
      </c>
    </row>
    <row r="150" spans="1:21" x14ac:dyDescent="0.2">
      <c r="A150">
        <f t="shared" si="47"/>
        <v>149</v>
      </c>
      <c r="B150">
        <f t="shared" ca="1" si="37"/>
        <v>1</v>
      </c>
      <c r="C150" s="7">
        <f t="shared" ca="1" si="38"/>
        <v>2.4172070187799891E-3</v>
      </c>
      <c r="D150" t="str">
        <f t="shared" ca="1" si="48"/>
        <v>Yes</v>
      </c>
      <c r="E150">
        <f t="shared" ca="1" si="39"/>
        <v>1.7</v>
      </c>
      <c r="F150" s="1">
        <f ca="1">InitialHomeValue* (1 + 'Portfolio Simulation'!C150)^'Portfolio Simulation'!B150</f>
        <v>1002417.2070187801</v>
      </c>
      <c r="G150" s="1">
        <f t="shared" ca="1" si="40"/>
        <v>170410.92519319261</v>
      </c>
      <c r="H150" s="1">
        <f t="shared" ca="1" si="41"/>
        <v>120000</v>
      </c>
      <c r="I150" s="1">
        <f t="shared" ca="1" si="49"/>
        <v>120000</v>
      </c>
      <c r="J150" s="1">
        <f t="shared" si="42"/>
        <v>100000</v>
      </c>
      <c r="K150" s="1">
        <f t="shared" si="43"/>
        <v>1000000</v>
      </c>
      <c r="L150" s="1">
        <f t="shared" si="50"/>
        <v>-100000</v>
      </c>
      <c r="M150" s="1">
        <f t="shared" ca="1" si="44"/>
        <v>120000</v>
      </c>
      <c r="N150" s="10">
        <v>45931</v>
      </c>
      <c r="O150" s="10">
        <f t="shared" ca="1" si="51"/>
        <v>46296</v>
      </c>
      <c r="P150" s="7">
        <f t="shared" ca="1" si="52"/>
        <v>0.19999999403953553</v>
      </c>
      <c r="Q150" s="13"/>
      <c r="R150" s="1">
        <f t="shared" si="53"/>
        <v>-100000</v>
      </c>
      <c r="S150" s="1">
        <f t="shared" ca="1" si="45"/>
        <v>165398.83915809871</v>
      </c>
      <c r="T150" s="14">
        <f t="shared" ca="1" si="46"/>
        <v>1.65</v>
      </c>
      <c r="U150" s="7">
        <f t="shared" ca="1" si="54"/>
        <v>0.65398839116096519</v>
      </c>
    </row>
    <row r="151" spans="1:21" x14ac:dyDescent="0.2">
      <c r="A151">
        <f t="shared" si="47"/>
        <v>150</v>
      </c>
      <c r="B151">
        <f t="shared" ca="1" si="37"/>
        <v>10</v>
      </c>
      <c r="C151" s="7">
        <f t="shared" ca="1" si="38"/>
        <v>4.2810919854782789E-2</v>
      </c>
      <c r="D151" t="str">
        <f t="shared" ca="1" si="48"/>
        <v>Yes</v>
      </c>
      <c r="E151">
        <f t="shared" ca="1" si="39"/>
        <v>1.7</v>
      </c>
      <c r="F151" s="1">
        <f ca="1">InitialHomeValue* (1 + 'Portfolio Simulation'!C151)^'Portfolio Simulation'!B151</f>
        <v>1520742.5676252334</v>
      </c>
      <c r="G151" s="1">
        <f t="shared" ca="1" si="40"/>
        <v>258526.2364962897</v>
      </c>
      <c r="H151" s="1">
        <f t="shared" ca="1" si="41"/>
        <v>619173.64223999996</v>
      </c>
      <c r="I151" s="1">
        <f t="shared" ca="1" si="49"/>
        <v>258526.2364962897</v>
      </c>
      <c r="J151" s="1">
        <f t="shared" si="42"/>
        <v>100000</v>
      </c>
      <c r="K151" s="1">
        <f t="shared" si="43"/>
        <v>1000000</v>
      </c>
      <c r="L151" s="1">
        <f t="shared" si="50"/>
        <v>-100000</v>
      </c>
      <c r="M151" s="1">
        <f t="shared" ca="1" si="44"/>
        <v>258526.2364962897</v>
      </c>
      <c r="N151" s="10">
        <v>45931</v>
      </c>
      <c r="O151" s="10">
        <f t="shared" ca="1" si="51"/>
        <v>49583</v>
      </c>
      <c r="P151" s="7">
        <f t="shared" ca="1" si="52"/>
        <v>9.9582630395889271E-2</v>
      </c>
      <c r="Q151" s="13"/>
      <c r="R151" s="1">
        <f t="shared" si="53"/>
        <v>-100000</v>
      </c>
      <c r="S151" s="1">
        <f t="shared" ca="1" si="45"/>
        <v>250922.52365816353</v>
      </c>
      <c r="T151" s="14">
        <f t="shared" ca="1" si="46"/>
        <v>1.65</v>
      </c>
      <c r="U151" s="7">
        <f t="shared" ca="1" si="54"/>
        <v>9.6306735277175898E-2</v>
      </c>
    </row>
    <row r="152" spans="1:21" x14ac:dyDescent="0.2">
      <c r="A152">
        <f t="shared" si="47"/>
        <v>151</v>
      </c>
      <c r="B152">
        <f t="shared" ca="1" si="37"/>
        <v>1</v>
      </c>
      <c r="C152" s="7">
        <f t="shared" ca="1" si="38"/>
        <v>1.8741692523110594E-2</v>
      </c>
      <c r="D152" t="str">
        <f t="shared" ca="1" si="48"/>
        <v>Yes</v>
      </c>
      <c r="E152">
        <f t="shared" ca="1" si="39"/>
        <v>1.7</v>
      </c>
      <c r="F152" s="1">
        <f ca="1">InitialHomeValue* (1 + 'Portfolio Simulation'!C152)^'Portfolio Simulation'!B152</f>
        <v>1018741.6925231105</v>
      </c>
      <c r="G152" s="1">
        <f t="shared" ca="1" si="40"/>
        <v>173186.0877289288</v>
      </c>
      <c r="H152" s="1">
        <f t="shared" ca="1" si="41"/>
        <v>120000</v>
      </c>
      <c r="I152" s="1">
        <f t="shared" ca="1" si="49"/>
        <v>120000</v>
      </c>
      <c r="J152" s="1">
        <f t="shared" si="42"/>
        <v>100000</v>
      </c>
      <c r="K152" s="1">
        <f t="shared" si="43"/>
        <v>1000000</v>
      </c>
      <c r="L152" s="1">
        <f t="shared" si="50"/>
        <v>-100000</v>
      </c>
      <c r="M152" s="1">
        <f t="shared" ca="1" si="44"/>
        <v>120000</v>
      </c>
      <c r="N152" s="10">
        <v>45931</v>
      </c>
      <c r="O152" s="10">
        <f t="shared" ca="1" si="51"/>
        <v>46296</v>
      </c>
      <c r="P152" s="7">
        <f t="shared" ca="1" si="52"/>
        <v>0.19999999403953553</v>
      </c>
      <c r="Q152" s="13"/>
      <c r="R152" s="1">
        <f t="shared" si="53"/>
        <v>-100000</v>
      </c>
      <c r="S152" s="1">
        <f t="shared" ca="1" si="45"/>
        <v>168092.37926631325</v>
      </c>
      <c r="T152" s="14">
        <f t="shared" ca="1" si="46"/>
        <v>1.65</v>
      </c>
      <c r="U152" s="7">
        <f t="shared" ca="1" si="54"/>
        <v>0.68092378973960888</v>
      </c>
    </row>
    <row r="153" spans="1:21" x14ac:dyDescent="0.2">
      <c r="A153">
        <f t="shared" si="47"/>
        <v>152</v>
      </c>
      <c r="B153">
        <f t="shared" ca="1" si="37"/>
        <v>9</v>
      </c>
      <c r="C153" s="7">
        <f t="shared" ca="1" si="38"/>
        <v>5.6840877698764787E-2</v>
      </c>
      <c r="D153" t="str">
        <f t="shared" ca="1" si="48"/>
        <v>Yes</v>
      </c>
      <c r="E153">
        <f t="shared" ca="1" si="39"/>
        <v>1.7</v>
      </c>
      <c r="F153" s="1">
        <f ca="1">InitialHomeValue* (1 + 'Portfolio Simulation'!C153)^'Portfolio Simulation'!B153</f>
        <v>1644698.9971979561</v>
      </c>
      <c r="G153" s="1">
        <f t="shared" ca="1" si="40"/>
        <v>279598.8295236525</v>
      </c>
      <c r="H153" s="1">
        <f t="shared" ca="1" si="41"/>
        <v>515978.03519999993</v>
      </c>
      <c r="I153" s="1">
        <f t="shared" ca="1" si="49"/>
        <v>279598.8295236525</v>
      </c>
      <c r="J153" s="1">
        <f t="shared" si="42"/>
        <v>100000</v>
      </c>
      <c r="K153" s="1">
        <f t="shared" si="43"/>
        <v>1000000</v>
      </c>
      <c r="L153" s="1">
        <f t="shared" si="50"/>
        <v>-100000</v>
      </c>
      <c r="M153" s="1">
        <f t="shared" ca="1" si="44"/>
        <v>279598.8295236525</v>
      </c>
      <c r="N153" s="10">
        <v>45931</v>
      </c>
      <c r="O153" s="10">
        <f t="shared" ca="1" si="51"/>
        <v>49218</v>
      </c>
      <c r="P153" s="7">
        <f t="shared" ca="1" si="52"/>
        <v>0.12094641327857972</v>
      </c>
      <c r="Q153" s="13"/>
      <c r="R153" s="1">
        <f t="shared" si="53"/>
        <v>-100000</v>
      </c>
      <c r="S153" s="1">
        <f t="shared" ca="1" si="45"/>
        <v>271375.33453766274</v>
      </c>
      <c r="T153" s="14">
        <f t="shared" ca="1" si="46"/>
        <v>1.65</v>
      </c>
      <c r="U153" s="7">
        <f t="shared" ca="1" si="54"/>
        <v>0.11723664402961731</v>
      </c>
    </row>
    <row r="154" spans="1:21" x14ac:dyDescent="0.2">
      <c r="A154">
        <f t="shared" si="47"/>
        <v>153</v>
      </c>
      <c r="B154">
        <f t="shared" ca="1" si="37"/>
        <v>7</v>
      </c>
      <c r="C154" s="7">
        <f t="shared" ca="1" si="38"/>
        <v>8.1064583662848369E-2</v>
      </c>
      <c r="D154" t="str">
        <f t="shared" ca="1" si="48"/>
        <v>Yes</v>
      </c>
      <c r="E154">
        <f t="shared" ca="1" si="39"/>
        <v>1.7</v>
      </c>
      <c r="F154" s="1">
        <f ca="1">InitialHomeValue* (1 + 'Portfolio Simulation'!C154)^'Portfolio Simulation'!B154</f>
        <v>1725684.8198060258</v>
      </c>
      <c r="G154" s="1">
        <f t="shared" ca="1" si="40"/>
        <v>293366.41936702438</v>
      </c>
      <c r="H154" s="1">
        <f t="shared" ca="1" si="41"/>
        <v>358318.07999999996</v>
      </c>
      <c r="I154" s="1">
        <f t="shared" ca="1" si="49"/>
        <v>293366.41936702438</v>
      </c>
      <c r="J154" s="1">
        <f t="shared" si="42"/>
        <v>100000</v>
      </c>
      <c r="K154" s="1">
        <f t="shared" si="43"/>
        <v>1000000</v>
      </c>
      <c r="L154" s="1">
        <f t="shared" si="50"/>
        <v>-100000</v>
      </c>
      <c r="M154" s="1">
        <f t="shared" ca="1" si="44"/>
        <v>293366.41936702438</v>
      </c>
      <c r="N154" s="10">
        <v>45931</v>
      </c>
      <c r="O154" s="10">
        <f t="shared" ca="1" si="51"/>
        <v>48488</v>
      </c>
      <c r="P154" s="7">
        <f t="shared" ca="1" si="52"/>
        <v>0.16605942845344546</v>
      </c>
      <c r="Q154" s="13"/>
      <c r="R154" s="1">
        <f t="shared" si="53"/>
        <v>-100000</v>
      </c>
      <c r="S154" s="1">
        <f t="shared" ca="1" si="45"/>
        <v>284737.99526799424</v>
      </c>
      <c r="T154" s="14">
        <f t="shared" ca="1" si="46"/>
        <v>1.65</v>
      </c>
      <c r="U154" s="7">
        <f t="shared" ca="1" si="54"/>
        <v>0.16110098958015445</v>
      </c>
    </row>
    <row r="155" spans="1:21" x14ac:dyDescent="0.2">
      <c r="A155">
        <f t="shared" si="47"/>
        <v>154</v>
      </c>
      <c r="B155">
        <f t="shared" ca="1" si="37"/>
        <v>7</v>
      </c>
      <c r="C155" s="7">
        <f t="shared" ca="1" si="38"/>
        <v>3.4274628737412015E-2</v>
      </c>
      <c r="D155" t="str">
        <f t="shared" ca="1" si="48"/>
        <v>Yes</v>
      </c>
      <c r="E155">
        <f t="shared" ca="1" si="39"/>
        <v>1.7</v>
      </c>
      <c r="F155" s="1">
        <f ca="1">InitialHomeValue* (1 + 'Portfolio Simulation'!C155)^'Portfolio Simulation'!B155</f>
        <v>1266050.7052917054</v>
      </c>
      <c r="G155" s="1">
        <f t="shared" ca="1" si="40"/>
        <v>215228.61989958995</v>
      </c>
      <c r="H155" s="1">
        <f t="shared" ca="1" si="41"/>
        <v>358318.07999999996</v>
      </c>
      <c r="I155" s="1">
        <f t="shared" ca="1" si="49"/>
        <v>215228.61989958995</v>
      </c>
      <c r="J155" s="1">
        <f t="shared" si="42"/>
        <v>100000</v>
      </c>
      <c r="K155" s="1">
        <f t="shared" si="43"/>
        <v>1000000</v>
      </c>
      <c r="L155" s="1">
        <f t="shared" si="50"/>
        <v>-100000</v>
      </c>
      <c r="M155" s="1">
        <f t="shared" ca="1" si="44"/>
        <v>215228.61989958995</v>
      </c>
      <c r="N155" s="10">
        <v>45931</v>
      </c>
      <c r="O155" s="10">
        <f t="shared" ca="1" si="51"/>
        <v>48488</v>
      </c>
      <c r="P155" s="7">
        <f t="shared" ca="1" si="52"/>
        <v>0.11562939286231994</v>
      </c>
      <c r="Q155" s="13"/>
      <c r="R155" s="1">
        <f t="shared" si="53"/>
        <v>-100000</v>
      </c>
      <c r="S155" s="1">
        <f t="shared" ca="1" si="45"/>
        <v>208898.3663731314</v>
      </c>
      <c r="T155" s="14">
        <f t="shared" ca="1" si="46"/>
        <v>1.65</v>
      </c>
      <c r="U155" s="7">
        <f t="shared" ca="1" si="54"/>
        <v>0.11088539958000182</v>
      </c>
    </row>
    <row r="156" spans="1:21" x14ac:dyDescent="0.2">
      <c r="A156">
        <f t="shared" si="47"/>
        <v>155</v>
      </c>
      <c r="B156">
        <f t="shared" ca="1" si="37"/>
        <v>3</v>
      </c>
      <c r="C156" s="7">
        <f t="shared" ca="1" si="38"/>
        <v>-3.8312384540494251E-2</v>
      </c>
      <c r="D156" t="str">
        <f t="shared" ca="1" si="48"/>
        <v>No</v>
      </c>
      <c r="E156">
        <f t="shared" ca="1" si="39"/>
        <v>1.4</v>
      </c>
      <c r="F156" s="1">
        <f ca="1">InitialHomeValue* (1 + 'Portfolio Simulation'!C156)^'Portfolio Simulation'!B156</f>
        <v>889410.12640115269</v>
      </c>
      <c r="G156" s="1">
        <f t="shared" ca="1" si="40"/>
        <v>124517.41769616137</v>
      </c>
      <c r="H156" s="1">
        <f t="shared" ca="1" si="41"/>
        <v>172800</v>
      </c>
      <c r="I156" s="1">
        <f t="shared" ca="1" si="49"/>
        <v>124517.41769616137</v>
      </c>
      <c r="J156" s="1">
        <f t="shared" si="42"/>
        <v>100000</v>
      </c>
      <c r="K156" s="1">
        <f t="shared" si="43"/>
        <v>1000000</v>
      </c>
      <c r="L156" s="1">
        <f t="shared" si="50"/>
        <v>-100000</v>
      </c>
      <c r="M156" s="1">
        <f t="shared" ca="1" si="44"/>
        <v>124517.41769616137</v>
      </c>
      <c r="N156" s="10">
        <v>45931</v>
      </c>
      <c r="O156" s="10">
        <f t="shared" ca="1" si="51"/>
        <v>47027</v>
      </c>
      <c r="P156" s="7">
        <f t="shared" ca="1" si="52"/>
        <v>7.5757554173469563E-2</v>
      </c>
      <c r="Q156" s="13"/>
      <c r="R156" s="1">
        <f t="shared" si="53"/>
        <v>-100000</v>
      </c>
      <c r="S156" s="1">
        <f t="shared" ca="1" si="45"/>
        <v>120070.36706415562</v>
      </c>
      <c r="T156" s="14">
        <f t="shared" ca="1" si="46"/>
        <v>1.35</v>
      </c>
      <c r="U156" s="7">
        <f t="shared" ca="1" si="54"/>
        <v>6.2807115912437442E-2</v>
      </c>
    </row>
    <row r="157" spans="1:21" x14ac:dyDescent="0.2">
      <c r="A157">
        <f t="shared" si="47"/>
        <v>156</v>
      </c>
      <c r="B157">
        <f t="shared" ca="1" si="37"/>
        <v>2</v>
      </c>
      <c r="C157" s="7">
        <f t="shared" ca="1" si="38"/>
        <v>-6.1741637725459819E-4</v>
      </c>
      <c r="D157" t="str">
        <f t="shared" ca="1" si="48"/>
        <v>No</v>
      </c>
      <c r="E157">
        <f t="shared" ca="1" si="39"/>
        <v>1.4</v>
      </c>
      <c r="F157" s="1">
        <f ca="1">InitialHomeValue* (1 + 'Portfolio Simulation'!C157)^'Portfolio Simulation'!B157</f>
        <v>998765.54844847391</v>
      </c>
      <c r="G157" s="1">
        <f t="shared" ca="1" si="40"/>
        <v>139827.17678278635</v>
      </c>
      <c r="H157" s="1">
        <f t="shared" ca="1" si="41"/>
        <v>144000</v>
      </c>
      <c r="I157" s="1">
        <f t="shared" ca="1" si="49"/>
        <v>139827.17678278635</v>
      </c>
      <c r="J157" s="1">
        <f t="shared" si="42"/>
        <v>100000</v>
      </c>
      <c r="K157" s="1">
        <f t="shared" si="43"/>
        <v>1000000</v>
      </c>
      <c r="L157" s="1">
        <f t="shared" si="50"/>
        <v>-100000</v>
      </c>
      <c r="M157" s="1">
        <f t="shared" ca="1" si="44"/>
        <v>139827.17678278635</v>
      </c>
      <c r="N157" s="10">
        <v>45931</v>
      </c>
      <c r="O157" s="10">
        <f t="shared" ca="1" si="51"/>
        <v>46661</v>
      </c>
      <c r="P157" s="7">
        <f t="shared" ca="1" si="52"/>
        <v>0.18248541951179509</v>
      </c>
      <c r="Q157" s="13"/>
      <c r="R157" s="1">
        <f t="shared" si="53"/>
        <v>-100000</v>
      </c>
      <c r="S157" s="1">
        <f t="shared" ca="1" si="45"/>
        <v>134833.34904054398</v>
      </c>
      <c r="T157" s="14">
        <f t="shared" ca="1" si="46"/>
        <v>1.35</v>
      </c>
      <c r="U157" s="7">
        <f t="shared" ca="1" si="54"/>
        <v>0.16117762923240667</v>
      </c>
    </row>
    <row r="158" spans="1:21" x14ac:dyDescent="0.2">
      <c r="A158">
        <f t="shared" si="47"/>
        <v>157</v>
      </c>
      <c r="B158">
        <f t="shared" ca="1" si="37"/>
        <v>9</v>
      </c>
      <c r="C158" s="7">
        <f t="shared" ca="1" si="38"/>
        <v>-4.1215154094023689E-3</v>
      </c>
      <c r="D158" t="str">
        <f t="shared" ca="1" si="48"/>
        <v>No</v>
      </c>
      <c r="E158">
        <f t="shared" ca="1" si="39"/>
        <v>1.4</v>
      </c>
      <c r="F158" s="1">
        <f ca="1">InitialHomeValue* (1 + 'Portfolio Simulation'!C158)^'Portfolio Simulation'!B158</f>
        <v>963512.04455253901</v>
      </c>
      <c r="G158" s="1">
        <f t="shared" ca="1" si="40"/>
        <v>134891.68623735546</v>
      </c>
      <c r="H158" s="1">
        <f t="shared" ca="1" si="41"/>
        <v>515978.03519999993</v>
      </c>
      <c r="I158" s="1">
        <f t="shared" ca="1" si="49"/>
        <v>134891.68623735546</v>
      </c>
      <c r="J158" s="1">
        <f t="shared" si="42"/>
        <v>100000</v>
      </c>
      <c r="K158" s="1">
        <f t="shared" si="43"/>
        <v>1000000</v>
      </c>
      <c r="L158" s="1">
        <f t="shared" si="50"/>
        <v>-100000</v>
      </c>
      <c r="M158" s="1">
        <f t="shared" ca="1" si="44"/>
        <v>134891.68623735546</v>
      </c>
      <c r="N158" s="10">
        <v>45931</v>
      </c>
      <c r="O158" s="10">
        <f t="shared" ca="1" si="51"/>
        <v>49218</v>
      </c>
      <c r="P158" s="7">
        <f t="shared" ca="1" si="52"/>
        <v>3.3794006705284124E-2</v>
      </c>
      <c r="Q158" s="13"/>
      <c r="R158" s="1">
        <f t="shared" si="53"/>
        <v>-100000</v>
      </c>
      <c r="S158" s="1">
        <f t="shared" ca="1" si="45"/>
        <v>130074.12601459278</v>
      </c>
      <c r="T158" s="14">
        <f t="shared" ca="1" si="46"/>
        <v>1.35</v>
      </c>
      <c r="U158" s="7">
        <f t="shared" ca="1" si="54"/>
        <v>2.9627564549446102E-2</v>
      </c>
    </row>
    <row r="159" spans="1:21" x14ac:dyDescent="0.2">
      <c r="A159">
        <f t="shared" si="47"/>
        <v>158</v>
      </c>
      <c r="B159">
        <f t="shared" ca="1" si="37"/>
        <v>8</v>
      </c>
      <c r="C159" s="7">
        <f t="shared" ca="1" si="38"/>
        <v>7.9114952837310154E-2</v>
      </c>
      <c r="D159" t="str">
        <f t="shared" ca="1" si="48"/>
        <v>Yes</v>
      </c>
      <c r="E159">
        <f t="shared" ca="1" si="39"/>
        <v>1.7</v>
      </c>
      <c r="F159" s="1">
        <f ca="1">InitialHomeValue* (1 + 'Portfolio Simulation'!C159)^'Portfolio Simulation'!B159</f>
        <v>1838830.4351845281</v>
      </c>
      <c r="G159" s="1">
        <f t="shared" ca="1" si="40"/>
        <v>312601.17398136976</v>
      </c>
      <c r="H159" s="1">
        <f t="shared" ca="1" si="41"/>
        <v>429981.69599999994</v>
      </c>
      <c r="I159" s="1">
        <f t="shared" ca="1" si="49"/>
        <v>312601.17398136976</v>
      </c>
      <c r="J159" s="1">
        <f t="shared" si="42"/>
        <v>100000</v>
      </c>
      <c r="K159" s="1">
        <f t="shared" si="43"/>
        <v>1000000</v>
      </c>
      <c r="L159" s="1">
        <f t="shared" si="50"/>
        <v>-100000</v>
      </c>
      <c r="M159" s="1">
        <f t="shared" ca="1" si="44"/>
        <v>312601.17398136976</v>
      </c>
      <c r="N159" s="10">
        <v>45931</v>
      </c>
      <c r="O159" s="10">
        <f t="shared" ca="1" si="51"/>
        <v>48853</v>
      </c>
      <c r="P159" s="7">
        <f t="shared" ca="1" si="52"/>
        <v>0.15300576090812684</v>
      </c>
      <c r="Q159" s="13"/>
      <c r="R159" s="1">
        <f t="shared" si="53"/>
        <v>-100000</v>
      </c>
      <c r="S159" s="1">
        <f t="shared" ca="1" si="45"/>
        <v>303407.02180544712</v>
      </c>
      <c r="T159" s="14">
        <f t="shared" ca="1" si="46"/>
        <v>1.65</v>
      </c>
      <c r="U159" s="7">
        <f t="shared" ca="1" si="54"/>
        <v>0.1487141311168671</v>
      </c>
    </row>
    <row r="160" spans="1:21" x14ac:dyDescent="0.2">
      <c r="A160">
        <f t="shared" si="47"/>
        <v>159</v>
      </c>
      <c r="B160">
        <f t="shared" ca="1" si="37"/>
        <v>9</v>
      </c>
      <c r="C160" s="7">
        <f t="shared" ca="1" si="38"/>
        <v>-5.1966566644383663E-2</v>
      </c>
      <c r="D160" t="str">
        <f t="shared" ca="1" si="48"/>
        <v>No</v>
      </c>
      <c r="E160">
        <f t="shared" ca="1" si="39"/>
        <v>1.4</v>
      </c>
      <c r="F160" s="1">
        <f ca="1">InitialHomeValue* (1 + 'Portfolio Simulation'!C160)^'Portfolio Simulation'!B160</f>
        <v>618604.2237317668</v>
      </c>
      <c r="G160" s="1">
        <f t="shared" ca="1" si="40"/>
        <v>86604.591322447348</v>
      </c>
      <c r="H160" s="1">
        <f t="shared" ca="1" si="41"/>
        <v>515978.03519999993</v>
      </c>
      <c r="I160" s="1">
        <f t="shared" ca="1" si="49"/>
        <v>86604.591322447348</v>
      </c>
      <c r="J160" s="1">
        <f t="shared" si="42"/>
        <v>100000</v>
      </c>
      <c r="K160" s="1">
        <f t="shared" si="43"/>
        <v>1000000</v>
      </c>
      <c r="L160" s="1">
        <f t="shared" si="50"/>
        <v>-100000</v>
      </c>
      <c r="M160" s="1">
        <f t="shared" ca="1" si="44"/>
        <v>86604.591322447348</v>
      </c>
      <c r="N160" s="10">
        <v>45931</v>
      </c>
      <c r="O160" s="10">
        <f t="shared" ca="1" si="51"/>
        <v>49218</v>
      </c>
      <c r="P160" s="7">
        <f t="shared" ca="1" si="52"/>
        <v>-1.5843138098716739E-2</v>
      </c>
      <c r="Q160" s="13"/>
      <c r="R160" s="1">
        <f t="shared" si="53"/>
        <v>-100000</v>
      </c>
      <c r="S160" s="1">
        <f t="shared" ca="1" si="45"/>
        <v>83511.57020378852</v>
      </c>
      <c r="T160" s="14">
        <f t="shared" ca="1" si="46"/>
        <v>1.35</v>
      </c>
      <c r="U160" s="7">
        <f t="shared" ca="1" si="54"/>
        <v>-1.9809535145759585E-2</v>
      </c>
    </row>
    <row r="161" spans="1:21" x14ac:dyDescent="0.2">
      <c r="A161">
        <f t="shared" si="47"/>
        <v>160</v>
      </c>
      <c r="B161">
        <f t="shared" ca="1" si="37"/>
        <v>7</v>
      </c>
      <c r="C161" s="7">
        <f t="shared" ca="1" si="38"/>
        <v>5.5988681426722128E-2</v>
      </c>
      <c r="D161" t="str">
        <f t="shared" ca="1" si="48"/>
        <v>Yes</v>
      </c>
      <c r="E161">
        <f t="shared" ca="1" si="39"/>
        <v>1.7</v>
      </c>
      <c r="F161" s="1">
        <f ca="1">InitialHomeValue* (1 + 'Portfolio Simulation'!C161)^'Portfolio Simulation'!B161</f>
        <v>1464248.6853636878</v>
      </c>
      <c r="G161" s="1">
        <f t="shared" ca="1" si="40"/>
        <v>248922.27651182693</v>
      </c>
      <c r="H161" s="1">
        <f t="shared" ca="1" si="41"/>
        <v>358318.07999999996</v>
      </c>
      <c r="I161" s="1">
        <f t="shared" ca="1" si="49"/>
        <v>248922.27651182693</v>
      </c>
      <c r="J161" s="1">
        <f t="shared" si="42"/>
        <v>100000</v>
      </c>
      <c r="K161" s="1">
        <f t="shared" si="43"/>
        <v>1000000</v>
      </c>
      <c r="L161" s="1">
        <f t="shared" si="50"/>
        <v>-100000</v>
      </c>
      <c r="M161" s="1">
        <f t="shared" ca="1" si="44"/>
        <v>248922.27651182693</v>
      </c>
      <c r="N161" s="10">
        <v>45931</v>
      </c>
      <c r="O161" s="10">
        <f t="shared" ca="1" si="51"/>
        <v>48488</v>
      </c>
      <c r="P161" s="7">
        <f t="shared" ca="1" si="52"/>
        <v>0.13903294205665592</v>
      </c>
      <c r="Q161" s="13"/>
      <c r="R161" s="1">
        <f t="shared" si="53"/>
        <v>-100000</v>
      </c>
      <c r="S161" s="1">
        <f t="shared" ca="1" si="45"/>
        <v>241601.0330850085</v>
      </c>
      <c r="T161" s="14">
        <f t="shared" ca="1" si="46"/>
        <v>1.65</v>
      </c>
      <c r="U161" s="7">
        <f t="shared" ca="1" si="54"/>
        <v>0.13418942093849182</v>
      </c>
    </row>
    <row r="162" spans="1:21" x14ac:dyDescent="0.2">
      <c r="A162">
        <f t="shared" si="47"/>
        <v>161</v>
      </c>
      <c r="B162">
        <f t="shared" ca="1" si="37"/>
        <v>7</v>
      </c>
      <c r="C162" s="7">
        <f t="shared" ca="1" si="38"/>
        <v>2.0916018450554328E-2</v>
      </c>
      <c r="D162" t="str">
        <f t="shared" ca="1" si="48"/>
        <v>Yes</v>
      </c>
      <c r="E162">
        <f t="shared" ca="1" si="39"/>
        <v>1.7</v>
      </c>
      <c r="F162" s="1">
        <f ca="1">InitialHomeValue* (1 + 'Portfolio Simulation'!C162)^'Portfolio Simulation'!B162</f>
        <v>1155926.2505571314</v>
      </c>
      <c r="G162" s="1">
        <f t="shared" ca="1" si="40"/>
        <v>196507.46259471233</v>
      </c>
      <c r="H162" s="1">
        <f t="shared" ca="1" si="41"/>
        <v>358318.07999999996</v>
      </c>
      <c r="I162" s="1">
        <f t="shared" ca="1" si="49"/>
        <v>196507.46259471233</v>
      </c>
      <c r="J162" s="1">
        <f t="shared" si="42"/>
        <v>100000</v>
      </c>
      <c r="K162" s="1">
        <f t="shared" si="43"/>
        <v>1000000</v>
      </c>
      <c r="L162" s="1">
        <f t="shared" si="50"/>
        <v>-100000</v>
      </c>
      <c r="M162" s="1">
        <f t="shared" ca="1" si="44"/>
        <v>196507.46259471233</v>
      </c>
      <c r="N162" s="10">
        <v>45931</v>
      </c>
      <c r="O162" s="10">
        <f t="shared" ca="1" si="51"/>
        <v>48488</v>
      </c>
      <c r="P162" s="7">
        <f t="shared" ca="1" si="52"/>
        <v>0.1012312114238739</v>
      </c>
      <c r="Q162" s="13"/>
      <c r="R162" s="1">
        <f t="shared" si="53"/>
        <v>-100000</v>
      </c>
      <c r="S162" s="1">
        <f t="shared" ca="1" si="45"/>
        <v>190727.83134192668</v>
      </c>
      <c r="T162" s="14">
        <f t="shared" ca="1" si="46"/>
        <v>1.65</v>
      </c>
      <c r="U162" s="7">
        <f t="shared" ca="1" si="54"/>
        <v>9.6548432111740107E-2</v>
      </c>
    </row>
    <row r="163" spans="1:21" x14ac:dyDescent="0.2">
      <c r="A163">
        <f t="shared" si="47"/>
        <v>162</v>
      </c>
      <c r="B163">
        <f t="shared" ca="1" si="37"/>
        <v>10</v>
      </c>
      <c r="C163" s="7">
        <f t="shared" ca="1" si="38"/>
        <v>8.4028889803392737E-2</v>
      </c>
      <c r="D163" t="str">
        <f t="shared" ca="1" si="48"/>
        <v>Yes</v>
      </c>
      <c r="E163">
        <f t="shared" ca="1" si="39"/>
        <v>1.7</v>
      </c>
      <c r="F163" s="1">
        <f ca="1">InitialHomeValue* (1 + 'Portfolio Simulation'!C163)^'Portfolio Simulation'!B163</f>
        <v>2240828.2180361757</v>
      </c>
      <c r="G163" s="1">
        <f t="shared" ca="1" si="40"/>
        <v>380940.79706614988</v>
      </c>
      <c r="H163" s="1">
        <f t="shared" ca="1" si="41"/>
        <v>619173.64223999996</v>
      </c>
      <c r="I163" s="1">
        <f t="shared" ca="1" si="49"/>
        <v>380940.79706614988</v>
      </c>
      <c r="J163" s="1">
        <f t="shared" si="42"/>
        <v>100000</v>
      </c>
      <c r="K163" s="1">
        <f t="shared" si="43"/>
        <v>1000000</v>
      </c>
      <c r="L163" s="1">
        <f t="shared" si="50"/>
        <v>-100000</v>
      </c>
      <c r="M163" s="1">
        <f t="shared" ca="1" si="44"/>
        <v>380940.79706614988</v>
      </c>
      <c r="N163" s="10">
        <v>45931</v>
      </c>
      <c r="O163" s="10">
        <f t="shared" ca="1" si="51"/>
        <v>49583</v>
      </c>
      <c r="P163" s="7">
        <f t="shared" ca="1" si="52"/>
        <v>0.14302029013633735</v>
      </c>
      <c r="Q163" s="13"/>
      <c r="R163" s="1">
        <f t="shared" si="53"/>
        <v>-100000</v>
      </c>
      <c r="S163" s="1">
        <f t="shared" ca="1" si="45"/>
        <v>369736.65597596898</v>
      </c>
      <c r="T163" s="14">
        <f t="shared" ca="1" si="46"/>
        <v>1.65</v>
      </c>
      <c r="U163" s="7">
        <f t="shared" ca="1" si="54"/>
        <v>0.13961498141288756</v>
      </c>
    </row>
    <row r="164" spans="1:21" x14ac:dyDescent="0.2">
      <c r="A164">
        <f t="shared" si="47"/>
        <v>163</v>
      </c>
      <c r="B164">
        <f t="shared" ca="1" si="37"/>
        <v>4</v>
      </c>
      <c r="C164" s="7">
        <f t="shared" ca="1" si="38"/>
        <v>4.0457257680301867E-2</v>
      </c>
      <c r="D164" t="str">
        <f t="shared" ca="1" si="48"/>
        <v>Yes</v>
      </c>
      <c r="E164">
        <f t="shared" ca="1" si="39"/>
        <v>1.7</v>
      </c>
      <c r="F164" s="1">
        <f ca="1">InitialHomeValue* (1 + 'Portfolio Simulation'!C164)^'Portfolio Simulation'!B164</f>
        <v>1171917.328086274</v>
      </c>
      <c r="G164" s="1">
        <f t="shared" ca="1" si="40"/>
        <v>199225.94577466659</v>
      </c>
      <c r="H164" s="1">
        <f t="shared" ca="1" si="41"/>
        <v>207360</v>
      </c>
      <c r="I164" s="1">
        <f t="shared" ca="1" si="49"/>
        <v>199225.94577466659</v>
      </c>
      <c r="J164" s="1">
        <f t="shared" si="42"/>
        <v>100000</v>
      </c>
      <c r="K164" s="1">
        <f t="shared" si="43"/>
        <v>1000000</v>
      </c>
      <c r="L164" s="1">
        <f t="shared" si="50"/>
        <v>-100000</v>
      </c>
      <c r="M164" s="1">
        <f t="shared" ca="1" si="44"/>
        <v>199225.94577466659</v>
      </c>
      <c r="N164" s="10">
        <v>45931</v>
      </c>
      <c r="O164" s="10">
        <f t="shared" ca="1" si="51"/>
        <v>47392</v>
      </c>
      <c r="P164" s="7">
        <f t="shared" ca="1" si="52"/>
        <v>0.18791468739509584</v>
      </c>
      <c r="Q164" s="13"/>
      <c r="R164" s="1">
        <f t="shared" si="53"/>
        <v>-100000</v>
      </c>
      <c r="S164" s="1">
        <f t="shared" ca="1" si="45"/>
        <v>193366.35913423519</v>
      </c>
      <c r="T164" s="14">
        <f t="shared" ca="1" si="46"/>
        <v>1.65</v>
      </c>
      <c r="U164" s="7">
        <f t="shared" ca="1" si="54"/>
        <v>0.17908801436424257</v>
      </c>
    </row>
    <row r="165" spans="1:21" x14ac:dyDescent="0.2">
      <c r="A165">
        <f t="shared" si="47"/>
        <v>164</v>
      </c>
      <c r="B165">
        <f t="shared" ca="1" si="37"/>
        <v>8</v>
      </c>
      <c r="C165" s="7">
        <f t="shared" ca="1" si="38"/>
        <v>-4.8198208878814132E-3</v>
      </c>
      <c r="D165" t="str">
        <f t="shared" ca="1" si="48"/>
        <v>No</v>
      </c>
      <c r="E165">
        <f t="shared" ca="1" si="39"/>
        <v>1.4</v>
      </c>
      <c r="F165" s="1">
        <f ca="1">InitialHomeValue* (1 + 'Portfolio Simulation'!C165)^'Portfolio Simulation'!B165</f>
        <v>962085.65919273475</v>
      </c>
      <c r="G165" s="1">
        <f t="shared" ca="1" si="40"/>
        <v>134691.99228698286</v>
      </c>
      <c r="H165" s="1">
        <f t="shared" ca="1" si="41"/>
        <v>429981.69599999994</v>
      </c>
      <c r="I165" s="1">
        <f t="shared" ca="1" si="49"/>
        <v>134691.99228698286</v>
      </c>
      <c r="J165" s="1">
        <f t="shared" si="42"/>
        <v>100000</v>
      </c>
      <c r="K165" s="1">
        <f t="shared" si="43"/>
        <v>1000000</v>
      </c>
      <c r="L165" s="1">
        <f t="shared" si="50"/>
        <v>-100000</v>
      </c>
      <c r="M165" s="1">
        <f t="shared" ca="1" si="44"/>
        <v>134691.99228698286</v>
      </c>
      <c r="N165" s="10">
        <v>45931</v>
      </c>
      <c r="O165" s="10">
        <f t="shared" ca="1" si="51"/>
        <v>48853</v>
      </c>
      <c r="P165" s="7">
        <f t="shared" ca="1" si="52"/>
        <v>3.7902733683586126E-2</v>
      </c>
      <c r="Q165" s="13"/>
      <c r="R165" s="1">
        <f t="shared" si="53"/>
        <v>-100000</v>
      </c>
      <c r="S165" s="1">
        <f t="shared" ca="1" si="45"/>
        <v>129881.56399101921</v>
      </c>
      <c r="T165" s="14">
        <f t="shared" ca="1" si="46"/>
        <v>1.35</v>
      </c>
      <c r="U165" s="7">
        <f t="shared" ca="1" si="54"/>
        <v>3.3198395371437081E-2</v>
      </c>
    </row>
    <row r="166" spans="1:21" x14ac:dyDescent="0.2">
      <c r="A166">
        <f t="shared" si="47"/>
        <v>165</v>
      </c>
      <c r="B166">
        <f t="shared" ca="1" si="37"/>
        <v>5</v>
      </c>
      <c r="C166" s="7">
        <f t="shared" ca="1" si="38"/>
        <v>-1.5048056945194049E-2</v>
      </c>
      <c r="D166" t="str">
        <f t="shared" ca="1" si="48"/>
        <v>No</v>
      </c>
      <c r="E166">
        <f t="shared" ca="1" si="39"/>
        <v>1.4</v>
      </c>
      <c r="F166" s="1">
        <f ca="1">InitialHomeValue* (1 + 'Portfolio Simulation'!C166)^'Portfolio Simulation'!B166</f>
        <v>926990.3356403847</v>
      </c>
      <c r="G166" s="1">
        <f t="shared" ca="1" si="40"/>
        <v>129778.64698965385</v>
      </c>
      <c r="H166" s="1">
        <f t="shared" ca="1" si="41"/>
        <v>248832</v>
      </c>
      <c r="I166" s="1">
        <f t="shared" ca="1" si="49"/>
        <v>129778.64698965385</v>
      </c>
      <c r="J166" s="1">
        <f t="shared" si="42"/>
        <v>100000</v>
      </c>
      <c r="K166" s="1">
        <f t="shared" si="43"/>
        <v>1000000</v>
      </c>
      <c r="L166" s="1">
        <f t="shared" si="50"/>
        <v>-100000</v>
      </c>
      <c r="M166" s="1">
        <f t="shared" ca="1" si="44"/>
        <v>129778.64698965385</v>
      </c>
      <c r="N166" s="10">
        <v>45931</v>
      </c>
      <c r="O166" s="10">
        <f t="shared" ca="1" si="51"/>
        <v>47757</v>
      </c>
      <c r="P166" s="7">
        <f t="shared" ca="1" si="52"/>
        <v>5.3484740853309634E-2</v>
      </c>
      <c r="Q166" s="13"/>
      <c r="R166" s="1">
        <f t="shared" si="53"/>
        <v>-100000</v>
      </c>
      <c r="S166" s="1">
        <f t="shared" ca="1" si="45"/>
        <v>125143.69531145194</v>
      </c>
      <c r="T166" s="14">
        <f t="shared" ca="1" si="46"/>
        <v>1.35</v>
      </c>
      <c r="U166" s="7">
        <f t="shared" ca="1" si="54"/>
        <v>4.5854154229164126E-2</v>
      </c>
    </row>
    <row r="167" spans="1:21" x14ac:dyDescent="0.2">
      <c r="A167">
        <f t="shared" si="47"/>
        <v>166</v>
      </c>
      <c r="B167">
        <f t="shared" ca="1" si="37"/>
        <v>7</v>
      </c>
      <c r="C167" s="7">
        <f t="shared" ca="1" si="38"/>
        <v>7.7935595670110852E-2</v>
      </c>
      <c r="D167" t="str">
        <f t="shared" ca="1" si="48"/>
        <v>Yes</v>
      </c>
      <c r="E167">
        <f t="shared" ca="1" si="39"/>
        <v>1.7</v>
      </c>
      <c r="F167" s="1">
        <f ca="1">InitialHomeValue* (1 + 'Portfolio Simulation'!C167)^'Portfolio Simulation'!B167</f>
        <v>1691023.6996385001</v>
      </c>
      <c r="G167" s="1">
        <f t="shared" ca="1" si="40"/>
        <v>287474.02893854503</v>
      </c>
      <c r="H167" s="1">
        <f t="shared" ca="1" si="41"/>
        <v>358318.07999999996</v>
      </c>
      <c r="I167" s="1">
        <f t="shared" ca="1" si="49"/>
        <v>287474.02893854503</v>
      </c>
      <c r="J167" s="1">
        <f t="shared" si="42"/>
        <v>100000</v>
      </c>
      <c r="K167" s="1">
        <f t="shared" si="43"/>
        <v>1000000</v>
      </c>
      <c r="L167" s="1">
        <f t="shared" si="50"/>
        <v>-100000</v>
      </c>
      <c r="M167" s="1">
        <f t="shared" ca="1" si="44"/>
        <v>287474.02893854503</v>
      </c>
      <c r="N167" s="10">
        <v>45931</v>
      </c>
      <c r="O167" s="10">
        <f t="shared" ca="1" si="51"/>
        <v>48488</v>
      </c>
      <c r="P167" s="7">
        <f t="shared" ca="1" si="52"/>
        <v>0.16268708109855656</v>
      </c>
      <c r="Q167" s="13"/>
      <c r="R167" s="1">
        <f t="shared" si="53"/>
        <v>-100000</v>
      </c>
      <c r="S167" s="1">
        <f t="shared" ca="1" si="45"/>
        <v>279018.91044035251</v>
      </c>
      <c r="T167" s="14">
        <f t="shared" ca="1" si="46"/>
        <v>1.65</v>
      </c>
      <c r="U167" s="7">
        <f t="shared" ca="1" si="54"/>
        <v>0.15774297118186953</v>
      </c>
    </row>
    <row r="168" spans="1:21" x14ac:dyDescent="0.2">
      <c r="A168">
        <f t="shared" si="47"/>
        <v>167</v>
      </c>
      <c r="B168">
        <f t="shared" ca="1" si="37"/>
        <v>7</v>
      </c>
      <c r="C168" s="7">
        <f t="shared" ca="1" si="38"/>
        <v>5.6771956739726487E-2</v>
      </c>
      <c r="D168" t="str">
        <f t="shared" ca="1" si="48"/>
        <v>Yes</v>
      </c>
      <c r="E168">
        <f t="shared" ca="1" si="39"/>
        <v>1.7</v>
      </c>
      <c r="F168" s="1">
        <f ca="1">InitialHomeValue* (1 + 'Portfolio Simulation'!C168)^'Portfolio Simulation'!B168</f>
        <v>1471868.327699756</v>
      </c>
      <c r="G168" s="1">
        <f t="shared" ca="1" si="40"/>
        <v>250217.6157089585</v>
      </c>
      <c r="H168" s="1">
        <f t="shared" ca="1" si="41"/>
        <v>358318.07999999996</v>
      </c>
      <c r="I168" s="1">
        <f t="shared" ca="1" si="49"/>
        <v>250217.6157089585</v>
      </c>
      <c r="J168" s="1">
        <f t="shared" si="42"/>
        <v>100000</v>
      </c>
      <c r="K168" s="1">
        <f t="shared" si="43"/>
        <v>1000000</v>
      </c>
      <c r="L168" s="1">
        <f t="shared" si="50"/>
        <v>-100000</v>
      </c>
      <c r="M168" s="1">
        <f t="shared" ca="1" si="44"/>
        <v>250217.6157089585</v>
      </c>
      <c r="N168" s="10">
        <v>45931</v>
      </c>
      <c r="O168" s="10">
        <f t="shared" ca="1" si="51"/>
        <v>48488</v>
      </c>
      <c r="P168" s="7">
        <f t="shared" ca="1" si="52"/>
        <v>0.13987714648246763</v>
      </c>
      <c r="Q168" s="13"/>
      <c r="R168" s="1">
        <f t="shared" si="53"/>
        <v>-100000</v>
      </c>
      <c r="S168" s="1">
        <f t="shared" ca="1" si="45"/>
        <v>242858.27407045977</v>
      </c>
      <c r="T168" s="14">
        <f t="shared" ca="1" si="46"/>
        <v>1.65</v>
      </c>
      <c r="U168" s="7">
        <f t="shared" ca="1" si="54"/>
        <v>0.13503003716468817</v>
      </c>
    </row>
    <row r="169" spans="1:21" x14ac:dyDescent="0.2">
      <c r="A169">
        <f t="shared" si="47"/>
        <v>168</v>
      </c>
      <c r="B169">
        <f t="shared" ca="1" si="37"/>
        <v>10</v>
      </c>
      <c r="C169" s="7">
        <f t="shared" ca="1" si="38"/>
        <v>-5.1624748181156505E-2</v>
      </c>
      <c r="D169" t="str">
        <f t="shared" ca="1" si="48"/>
        <v>No</v>
      </c>
      <c r="E169">
        <f t="shared" ca="1" si="39"/>
        <v>1.4</v>
      </c>
      <c r="F169" s="1">
        <f ca="1">InitialHomeValue* (1 + 'Portfolio Simulation'!C169)^'Portfolio Simulation'!B169</f>
        <v>588575.42364370148</v>
      </c>
      <c r="G169" s="1">
        <f t="shared" ca="1" si="40"/>
        <v>82400.559310118202</v>
      </c>
      <c r="H169" s="1">
        <f t="shared" ca="1" si="41"/>
        <v>619173.64223999996</v>
      </c>
      <c r="I169" s="1">
        <f t="shared" ca="1" si="49"/>
        <v>82400.559310118202</v>
      </c>
      <c r="J169" s="1">
        <f t="shared" si="42"/>
        <v>100000</v>
      </c>
      <c r="K169" s="1">
        <f t="shared" si="43"/>
        <v>1000000</v>
      </c>
      <c r="L169" s="1">
        <f t="shared" si="50"/>
        <v>-100000</v>
      </c>
      <c r="M169" s="1">
        <f t="shared" ca="1" si="44"/>
        <v>82400.559310118202</v>
      </c>
      <c r="N169" s="10">
        <v>45931</v>
      </c>
      <c r="O169" s="10">
        <f t="shared" ca="1" si="51"/>
        <v>49583</v>
      </c>
      <c r="P169" s="7">
        <f t="shared" ca="1" si="52"/>
        <v>-1.9161239266395569E-2</v>
      </c>
      <c r="Q169" s="13"/>
      <c r="R169" s="1">
        <f t="shared" si="53"/>
        <v>-100000</v>
      </c>
      <c r="S169" s="1">
        <f t="shared" ca="1" si="45"/>
        <v>79457.682191899716</v>
      </c>
      <c r="T169" s="14">
        <f t="shared" ca="1" si="46"/>
        <v>1.35</v>
      </c>
      <c r="U169" s="7">
        <f t="shared" ca="1" si="54"/>
        <v>-2.271989285945893E-2</v>
      </c>
    </row>
    <row r="170" spans="1:21" x14ac:dyDescent="0.2">
      <c r="A170">
        <f t="shared" si="47"/>
        <v>169</v>
      </c>
      <c r="B170">
        <f t="shared" ca="1" si="37"/>
        <v>10</v>
      </c>
      <c r="C170" s="7">
        <f t="shared" ca="1" si="38"/>
        <v>4.1757351361610184E-2</v>
      </c>
      <c r="D170" t="str">
        <f t="shared" ca="1" si="48"/>
        <v>Yes</v>
      </c>
      <c r="E170">
        <f t="shared" ca="1" si="39"/>
        <v>1.7</v>
      </c>
      <c r="F170" s="1">
        <f ca="1">InitialHomeValue* (1 + 'Portfolio Simulation'!C170)^'Portfolio Simulation'!B170</f>
        <v>1505447.9278260088</v>
      </c>
      <c r="G170" s="1">
        <f t="shared" ca="1" si="40"/>
        <v>255926.14773042148</v>
      </c>
      <c r="H170" s="1">
        <f t="shared" ca="1" si="41"/>
        <v>619173.64223999996</v>
      </c>
      <c r="I170" s="1">
        <f t="shared" ca="1" si="49"/>
        <v>255926.14773042148</v>
      </c>
      <c r="J170" s="1">
        <f t="shared" si="42"/>
        <v>100000</v>
      </c>
      <c r="K170" s="1">
        <f t="shared" si="43"/>
        <v>1000000</v>
      </c>
      <c r="L170" s="1">
        <f t="shared" si="50"/>
        <v>-100000</v>
      </c>
      <c r="M170" s="1">
        <f t="shared" ca="1" si="44"/>
        <v>255926.14773042148</v>
      </c>
      <c r="N170" s="10">
        <v>45931</v>
      </c>
      <c r="O170" s="10">
        <f t="shared" ca="1" si="51"/>
        <v>49583</v>
      </c>
      <c r="P170" s="7">
        <f t="shared" ca="1" si="52"/>
        <v>9.8472315073013322E-2</v>
      </c>
      <c r="Q170" s="13"/>
      <c r="R170" s="1">
        <f t="shared" si="53"/>
        <v>-100000</v>
      </c>
      <c r="S170" s="1">
        <f t="shared" ca="1" si="45"/>
        <v>248398.90809129144</v>
      </c>
      <c r="T170" s="14">
        <f t="shared" ca="1" si="46"/>
        <v>1.65</v>
      </c>
      <c r="U170" s="7">
        <f t="shared" ca="1" si="54"/>
        <v>9.5199730992317197E-2</v>
      </c>
    </row>
    <row r="171" spans="1:21" x14ac:dyDescent="0.2">
      <c r="A171">
        <f t="shared" si="47"/>
        <v>170</v>
      </c>
      <c r="B171">
        <f t="shared" ca="1" si="37"/>
        <v>7</v>
      </c>
      <c r="C171" s="7">
        <f t="shared" ca="1" si="38"/>
        <v>-7.5035123095036654E-2</v>
      </c>
      <c r="D171" t="str">
        <f t="shared" ca="1" si="48"/>
        <v>No</v>
      </c>
      <c r="E171">
        <f t="shared" ca="1" si="39"/>
        <v>1.4</v>
      </c>
      <c r="F171" s="1">
        <f ca="1">InitialHomeValue* (1 + 'Portfolio Simulation'!C171)^'Portfolio Simulation'!B171</f>
        <v>579264.20566666685</v>
      </c>
      <c r="G171" s="1">
        <f t="shared" ca="1" si="40"/>
        <v>81096.988793333352</v>
      </c>
      <c r="H171" s="1">
        <f t="shared" ca="1" si="41"/>
        <v>358318.07999999996</v>
      </c>
      <c r="I171" s="1">
        <f t="shared" ca="1" si="49"/>
        <v>81096.988793333352</v>
      </c>
      <c r="J171" s="1">
        <f t="shared" si="42"/>
        <v>100000</v>
      </c>
      <c r="K171" s="1">
        <f t="shared" si="43"/>
        <v>1000000</v>
      </c>
      <c r="L171" s="1">
        <f t="shared" si="50"/>
        <v>-100000</v>
      </c>
      <c r="M171" s="1">
        <f t="shared" ca="1" si="44"/>
        <v>81096.988793333352</v>
      </c>
      <c r="N171" s="10">
        <v>45931</v>
      </c>
      <c r="O171" s="10">
        <f t="shared" ca="1" si="51"/>
        <v>48488</v>
      </c>
      <c r="P171" s="7">
        <f t="shared" ca="1" si="52"/>
        <v>-2.9465803503990171E-2</v>
      </c>
      <c r="Q171" s="13"/>
      <c r="R171" s="1">
        <f t="shared" si="53"/>
        <v>-100000</v>
      </c>
      <c r="S171" s="1">
        <f t="shared" ca="1" si="45"/>
        <v>78200.667765000035</v>
      </c>
      <c r="T171" s="14">
        <f t="shared" ca="1" si="46"/>
        <v>1.35</v>
      </c>
      <c r="U171" s="7">
        <f t="shared" ca="1" si="54"/>
        <v>-3.449109494686127E-2</v>
      </c>
    </row>
    <row r="172" spans="1:21" x14ac:dyDescent="0.2">
      <c r="A172">
        <f t="shared" si="47"/>
        <v>171</v>
      </c>
      <c r="B172">
        <f t="shared" ca="1" si="37"/>
        <v>7</v>
      </c>
      <c r="C172" s="7">
        <f t="shared" ca="1" si="38"/>
        <v>2.6177023624966121E-3</v>
      </c>
      <c r="D172" t="str">
        <f t="shared" ca="1" si="48"/>
        <v>Yes</v>
      </c>
      <c r="E172">
        <f t="shared" ca="1" si="39"/>
        <v>1.7</v>
      </c>
      <c r="F172" s="1">
        <f ca="1">InitialHomeValue* (1 + 'Portfolio Simulation'!C172)^'Portfolio Simulation'!B172</f>
        <v>1018468.4456731959</v>
      </c>
      <c r="G172" s="1">
        <f t="shared" ca="1" si="40"/>
        <v>173139.63576444332</v>
      </c>
      <c r="H172" s="1">
        <f t="shared" ca="1" si="41"/>
        <v>358318.07999999996</v>
      </c>
      <c r="I172" s="1">
        <f t="shared" ca="1" si="49"/>
        <v>173139.63576444332</v>
      </c>
      <c r="J172" s="1">
        <f t="shared" si="42"/>
        <v>100000</v>
      </c>
      <c r="K172" s="1">
        <f t="shared" si="43"/>
        <v>1000000</v>
      </c>
      <c r="L172" s="1">
        <f t="shared" si="50"/>
        <v>-100000</v>
      </c>
      <c r="M172" s="1">
        <f t="shared" ca="1" si="44"/>
        <v>173139.63576444332</v>
      </c>
      <c r="N172" s="10">
        <v>45931</v>
      </c>
      <c r="O172" s="10">
        <f t="shared" ca="1" si="51"/>
        <v>48488</v>
      </c>
      <c r="P172" s="7">
        <f t="shared" ca="1" si="52"/>
        <v>8.1508669257164018E-2</v>
      </c>
      <c r="Q172" s="13"/>
      <c r="R172" s="1">
        <f t="shared" si="53"/>
        <v>-100000</v>
      </c>
      <c r="S172" s="1">
        <f t="shared" ca="1" si="45"/>
        <v>168047.29353607731</v>
      </c>
      <c r="T172" s="14">
        <f t="shared" ca="1" si="46"/>
        <v>1.65</v>
      </c>
      <c r="U172" s="7">
        <f t="shared" ca="1" si="54"/>
        <v>7.6909759640693673E-2</v>
      </c>
    </row>
    <row r="173" spans="1:21" x14ac:dyDescent="0.2">
      <c r="A173">
        <f t="shared" si="47"/>
        <v>172</v>
      </c>
      <c r="B173">
        <f t="shared" ca="1" si="37"/>
        <v>4</v>
      </c>
      <c r="C173" s="7">
        <f t="shared" ca="1" si="38"/>
        <v>-5.4434466580489844E-3</v>
      </c>
      <c r="D173" t="str">
        <f t="shared" ca="1" si="48"/>
        <v>No</v>
      </c>
      <c r="E173">
        <f t="shared" ca="1" si="39"/>
        <v>1.4</v>
      </c>
      <c r="F173" s="1">
        <f ca="1">InitialHomeValue* (1 + 'Portfolio Simulation'!C173)^'Portfolio Simulation'!B173</f>
        <v>978403.35573342105</v>
      </c>
      <c r="G173" s="1">
        <f t="shared" ca="1" si="40"/>
        <v>136976.46980267894</v>
      </c>
      <c r="H173" s="1">
        <f t="shared" ca="1" si="41"/>
        <v>207360</v>
      </c>
      <c r="I173" s="1">
        <f t="shared" ca="1" si="49"/>
        <v>136976.46980267894</v>
      </c>
      <c r="J173" s="1">
        <f t="shared" si="42"/>
        <v>100000</v>
      </c>
      <c r="K173" s="1">
        <f t="shared" si="43"/>
        <v>1000000</v>
      </c>
      <c r="L173" s="1">
        <f t="shared" si="50"/>
        <v>-100000</v>
      </c>
      <c r="M173" s="1">
        <f t="shared" ca="1" si="44"/>
        <v>136976.46980267894</v>
      </c>
      <c r="N173" s="10">
        <v>45931</v>
      </c>
      <c r="O173" s="10">
        <f t="shared" ca="1" si="51"/>
        <v>47392</v>
      </c>
      <c r="P173" s="7">
        <f t="shared" ca="1" si="52"/>
        <v>8.1777915358543396E-2</v>
      </c>
      <c r="Q173" s="13"/>
      <c r="R173" s="1">
        <f t="shared" si="53"/>
        <v>-100000</v>
      </c>
      <c r="S173" s="1">
        <f t="shared" ca="1" si="45"/>
        <v>132084.45302401186</v>
      </c>
      <c r="T173" s="14">
        <f t="shared" ca="1" si="46"/>
        <v>1.35</v>
      </c>
      <c r="U173" s="7">
        <f t="shared" ca="1" si="54"/>
        <v>7.1993729472160359E-2</v>
      </c>
    </row>
    <row r="174" spans="1:21" x14ac:dyDescent="0.2">
      <c r="A174">
        <f t="shared" si="47"/>
        <v>173</v>
      </c>
      <c r="B174">
        <f t="shared" ca="1" si="37"/>
        <v>6</v>
      </c>
      <c r="C174" s="7">
        <f t="shared" ca="1" si="38"/>
        <v>-1.8946165526592559E-2</v>
      </c>
      <c r="D174" t="str">
        <f t="shared" ca="1" si="48"/>
        <v>No</v>
      </c>
      <c r="E174">
        <f t="shared" ca="1" si="39"/>
        <v>1.4</v>
      </c>
      <c r="F174" s="1">
        <f ca="1">InitialHomeValue* (1 + 'Portfolio Simulation'!C174)^'Portfolio Simulation'!B174</f>
        <v>891573.26556966826</v>
      </c>
      <c r="G174" s="1">
        <f t="shared" ca="1" si="40"/>
        <v>124820.25717975356</v>
      </c>
      <c r="H174" s="1">
        <f t="shared" ca="1" si="41"/>
        <v>298598.39999999997</v>
      </c>
      <c r="I174" s="1">
        <f t="shared" ca="1" si="49"/>
        <v>124820.25717975356</v>
      </c>
      <c r="J174" s="1">
        <f t="shared" si="42"/>
        <v>100000</v>
      </c>
      <c r="K174" s="1">
        <f t="shared" si="43"/>
        <v>1000000</v>
      </c>
      <c r="L174" s="1">
        <f t="shared" si="50"/>
        <v>-100000</v>
      </c>
      <c r="M174" s="1">
        <f t="shared" ca="1" si="44"/>
        <v>124820.25717975356</v>
      </c>
      <c r="N174" s="10">
        <v>45931</v>
      </c>
      <c r="O174" s="10">
        <f t="shared" ca="1" si="51"/>
        <v>48122</v>
      </c>
      <c r="P174" s="7">
        <f t="shared" ca="1" si="52"/>
        <v>3.7624427676200861E-2</v>
      </c>
      <c r="Q174" s="13"/>
      <c r="R174" s="1">
        <f t="shared" si="53"/>
        <v>-100000</v>
      </c>
      <c r="S174" s="1">
        <f t="shared" ca="1" si="45"/>
        <v>120362.39085190522</v>
      </c>
      <c r="T174" s="14">
        <f t="shared" ca="1" si="46"/>
        <v>1.35</v>
      </c>
      <c r="U174" s="7">
        <f t="shared" ca="1" si="54"/>
        <v>3.1356981396675102E-2</v>
      </c>
    </row>
    <row r="175" spans="1:21" x14ac:dyDescent="0.2">
      <c r="A175">
        <f t="shared" si="47"/>
        <v>174</v>
      </c>
      <c r="B175">
        <f t="shared" ca="1" si="37"/>
        <v>5</v>
      </c>
      <c r="C175" s="7">
        <f t="shared" ca="1" si="38"/>
        <v>-4.1446835530383155E-2</v>
      </c>
      <c r="D175" t="str">
        <f t="shared" ca="1" si="48"/>
        <v>No</v>
      </c>
      <c r="E175">
        <f t="shared" ca="1" si="39"/>
        <v>1.4</v>
      </c>
      <c r="F175" s="1">
        <f ca="1">InitialHomeValue* (1 + 'Portfolio Simulation'!C175)^'Portfolio Simulation'!B175</f>
        <v>809246.8662764756</v>
      </c>
      <c r="G175" s="1">
        <f t="shared" ca="1" si="40"/>
        <v>113294.56127870659</v>
      </c>
      <c r="H175" s="1">
        <f t="shared" ca="1" si="41"/>
        <v>248832</v>
      </c>
      <c r="I175" s="1">
        <f t="shared" ca="1" si="49"/>
        <v>113294.56127870659</v>
      </c>
      <c r="J175" s="1">
        <f t="shared" si="42"/>
        <v>100000</v>
      </c>
      <c r="K175" s="1">
        <f t="shared" si="43"/>
        <v>1000000</v>
      </c>
      <c r="L175" s="1">
        <f t="shared" si="50"/>
        <v>-100000</v>
      </c>
      <c r="M175" s="1">
        <f t="shared" ca="1" si="44"/>
        <v>113294.56127870659</v>
      </c>
      <c r="N175" s="10">
        <v>45931</v>
      </c>
      <c r="O175" s="10">
        <f t="shared" ca="1" si="51"/>
        <v>47757</v>
      </c>
      <c r="P175" s="7">
        <f t="shared" ca="1" si="52"/>
        <v>2.5264391303062437E-2</v>
      </c>
      <c r="Q175" s="13"/>
      <c r="R175" s="1">
        <f t="shared" si="53"/>
        <v>-100000</v>
      </c>
      <c r="S175" s="1">
        <f t="shared" ca="1" si="45"/>
        <v>109248.32694732421</v>
      </c>
      <c r="T175" s="14">
        <f t="shared" ca="1" si="46"/>
        <v>1.35</v>
      </c>
      <c r="U175" s="7">
        <f t="shared" ca="1" si="54"/>
        <v>1.7838212847709662E-2</v>
      </c>
    </row>
    <row r="176" spans="1:21" x14ac:dyDescent="0.2">
      <c r="A176">
        <f t="shared" si="47"/>
        <v>175</v>
      </c>
      <c r="B176">
        <f t="shared" ca="1" si="37"/>
        <v>6</v>
      </c>
      <c r="C176" s="7">
        <f t="shared" ca="1" si="38"/>
        <v>-7.6925968375611303E-2</v>
      </c>
      <c r="D176" t="str">
        <f t="shared" ca="1" si="48"/>
        <v>No</v>
      </c>
      <c r="E176">
        <f t="shared" ca="1" si="39"/>
        <v>1.4</v>
      </c>
      <c r="F176" s="1">
        <f ca="1">InitialHomeValue* (1 + 'Portfolio Simulation'!C176)^'Portfolio Simulation'!B176</f>
        <v>618613.22470765817</v>
      </c>
      <c r="G176" s="1">
        <f t="shared" ca="1" si="40"/>
        <v>86605.851459072146</v>
      </c>
      <c r="H176" s="1">
        <f t="shared" ca="1" si="41"/>
        <v>298598.39999999997</v>
      </c>
      <c r="I176" s="1">
        <f t="shared" ca="1" si="49"/>
        <v>86605.851459072146</v>
      </c>
      <c r="J176" s="1">
        <f t="shared" si="42"/>
        <v>100000</v>
      </c>
      <c r="K176" s="1">
        <f t="shared" si="43"/>
        <v>1000000</v>
      </c>
      <c r="L176" s="1">
        <f t="shared" si="50"/>
        <v>-100000</v>
      </c>
      <c r="M176" s="1">
        <f t="shared" ca="1" si="44"/>
        <v>86605.851459072146</v>
      </c>
      <c r="N176" s="10">
        <v>45931</v>
      </c>
      <c r="O176" s="10">
        <f t="shared" ca="1" si="51"/>
        <v>48122</v>
      </c>
      <c r="P176" s="7">
        <f t="shared" ca="1" si="52"/>
        <v>-2.3671522736549377E-2</v>
      </c>
      <c r="Q176" s="13"/>
      <c r="R176" s="1">
        <f t="shared" si="53"/>
        <v>-100000</v>
      </c>
      <c r="S176" s="1">
        <f t="shared" ca="1" si="45"/>
        <v>83512.785335533859</v>
      </c>
      <c r="T176" s="14">
        <f t="shared" ca="1" si="46"/>
        <v>1.35</v>
      </c>
      <c r="U176" s="7">
        <f t="shared" ca="1" si="54"/>
        <v>-2.9568734765052795E-2</v>
      </c>
    </row>
    <row r="177" spans="1:21" x14ac:dyDescent="0.2">
      <c r="A177">
        <f t="shared" si="47"/>
        <v>176</v>
      </c>
      <c r="B177">
        <f t="shared" ca="1" si="37"/>
        <v>7</v>
      </c>
      <c r="C177" s="7">
        <f t="shared" ca="1" si="38"/>
        <v>-6.6876166166345605E-2</v>
      </c>
      <c r="D177" t="str">
        <f t="shared" ca="1" si="48"/>
        <v>No</v>
      </c>
      <c r="E177">
        <f t="shared" ca="1" si="39"/>
        <v>1.4</v>
      </c>
      <c r="F177" s="1">
        <f ca="1">InitialHomeValue* (1 + 'Portfolio Simulation'!C177)^'Portfolio Simulation'!B177</f>
        <v>615991.86418571626</v>
      </c>
      <c r="G177" s="1">
        <f t="shared" ca="1" si="40"/>
        <v>86238.860986000276</v>
      </c>
      <c r="H177" s="1">
        <f t="shared" ca="1" si="41"/>
        <v>358318.07999999996</v>
      </c>
      <c r="I177" s="1">
        <f t="shared" ca="1" si="49"/>
        <v>86238.860986000276</v>
      </c>
      <c r="J177" s="1">
        <f t="shared" si="42"/>
        <v>100000</v>
      </c>
      <c r="K177" s="1">
        <f t="shared" si="43"/>
        <v>1000000</v>
      </c>
      <c r="L177" s="1">
        <f t="shared" si="50"/>
        <v>-100000</v>
      </c>
      <c r="M177" s="1">
        <f t="shared" ca="1" si="44"/>
        <v>86238.860986000276</v>
      </c>
      <c r="N177" s="10">
        <v>45931</v>
      </c>
      <c r="O177" s="10">
        <f t="shared" ca="1" si="51"/>
        <v>48488</v>
      </c>
      <c r="P177" s="7">
        <f t="shared" ca="1" si="52"/>
        <v>-2.0911613106727601E-2</v>
      </c>
      <c r="Q177" s="13"/>
      <c r="R177" s="1">
        <f t="shared" si="53"/>
        <v>-100000</v>
      </c>
      <c r="S177" s="1">
        <f t="shared" ca="1" si="45"/>
        <v>83158.901665071709</v>
      </c>
      <c r="T177" s="14">
        <f t="shared" ca="1" si="46"/>
        <v>1.35</v>
      </c>
      <c r="U177" s="7">
        <f t="shared" ca="1" si="54"/>
        <v>-2.5981196761131291E-2</v>
      </c>
    </row>
    <row r="178" spans="1:21" x14ac:dyDescent="0.2">
      <c r="A178">
        <f t="shared" si="47"/>
        <v>177</v>
      </c>
      <c r="B178">
        <f t="shared" ca="1" si="37"/>
        <v>8</v>
      </c>
      <c r="C178" s="7">
        <f t="shared" ca="1" si="38"/>
        <v>-6.6022475721706941E-2</v>
      </c>
      <c r="D178" t="str">
        <f t="shared" ca="1" si="48"/>
        <v>No</v>
      </c>
      <c r="E178">
        <f t="shared" ca="1" si="39"/>
        <v>1.4</v>
      </c>
      <c r="F178" s="1">
        <f ca="1">InitialHomeValue* (1 + 'Portfolio Simulation'!C178)^'Portfolio Simulation'!B178</f>
        <v>579017.11637972633</v>
      </c>
      <c r="G178" s="1">
        <f t="shared" ca="1" si="40"/>
        <v>81062.396293161684</v>
      </c>
      <c r="H178" s="1">
        <f t="shared" ca="1" si="41"/>
        <v>429981.69599999994</v>
      </c>
      <c r="I178" s="1">
        <f t="shared" ca="1" si="49"/>
        <v>81062.396293161684</v>
      </c>
      <c r="J178" s="1">
        <f t="shared" si="42"/>
        <v>100000</v>
      </c>
      <c r="K178" s="1">
        <f t="shared" si="43"/>
        <v>1000000</v>
      </c>
      <c r="L178" s="1">
        <f t="shared" si="50"/>
        <v>-100000</v>
      </c>
      <c r="M178" s="1">
        <f t="shared" ca="1" si="44"/>
        <v>81062.396293161684</v>
      </c>
      <c r="N178" s="10">
        <v>45931</v>
      </c>
      <c r="O178" s="10">
        <f t="shared" ca="1" si="51"/>
        <v>48853</v>
      </c>
      <c r="P178" s="7">
        <f t="shared" ca="1" si="52"/>
        <v>-2.5885000824928284E-2</v>
      </c>
      <c r="Q178" s="13"/>
      <c r="R178" s="1">
        <f t="shared" si="53"/>
        <v>-100000</v>
      </c>
      <c r="S178" s="1">
        <f t="shared" ca="1" si="45"/>
        <v>78167.310711263068</v>
      </c>
      <c r="T178" s="14">
        <f t="shared" ca="1" si="46"/>
        <v>1.35</v>
      </c>
      <c r="U178" s="7">
        <f t="shared" ca="1" si="54"/>
        <v>-3.0300214886665341E-2</v>
      </c>
    </row>
    <row r="179" spans="1:21" x14ac:dyDescent="0.2">
      <c r="A179">
        <f t="shared" si="47"/>
        <v>178</v>
      </c>
      <c r="B179">
        <f t="shared" ca="1" si="37"/>
        <v>6</v>
      </c>
      <c r="C179" s="7">
        <f t="shared" ca="1" si="38"/>
        <v>7.3426125838502859E-2</v>
      </c>
      <c r="D179" t="str">
        <f t="shared" ca="1" si="48"/>
        <v>Yes</v>
      </c>
      <c r="E179">
        <f t="shared" ca="1" si="39"/>
        <v>1.7</v>
      </c>
      <c r="F179" s="1">
        <f ca="1">InitialHomeValue* (1 + 'Portfolio Simulation'!C179)^'Portfolio Simulation'!B179</f>
        <v>1529794.0504207031</v>
      </c>
      <c r="G179" s="1">
        <f t="shared" ca="1" si="40"/>
        <v>260064.98857151956</v>
      </c>
      <c r="H179" s="1">
        <f t="shared" ca="1" si="41"/>
        <v>298598.39999999997</v>
      </c>
      <c r="I179" s="1">
        <f t="shared" ca="1" si="49"/>
        <v>260064.98857151956</v>
      </c>
      <c r="J179" s="1">
        <f t="shared" si="42"/>
        <v>100000</v>
      </c>
      <c r="K179" s="1">
        <f t="shared" si="43"/>
        <v>1000000</v>
      </c>
      <c r="L179" s="1">
        <f t="shared" si="50"/>
        <v>-100000</v>
      </c>
      <c r="M179" s="1">
        <f t="shared" ca="1" si="44"/>
        <v>260064.98857151956</v>
      </c>
      <c r="N179" s="10">
        <v>45931</v>
      </c>
      <c r="O179" s="10">
        <f t="shared" ca="1" si="51"/>
        <v>48122</v>
      </c>
      <c r="P179" s="7">
        <f t="shared" ca="1" si="52"/>
        <v>0.17259688973426821</v>
      </c>
      <c r="Q179" s="13"/>
      <c r="R179" s="1">
        <f t="shared" si="53"/>
        <v>-100000</v>
      </c>
      <c r="S179" s="1">
        <f t="shared" ca="1" si="45"/>
        <v>252416.01831941601</v>
      </c>
      <c r="T179" s="14">
        <f t="shared" ca="1" si="46"/>
        <v>1.65</v>
      </c>
      <c r="U179" s="7">
        <f t="shared" ca="1" si="54"/>
        <v>0.16677978634834292</v>
      </c>
    </row>
    <row r="180" spans="1:21" x14ac:dyDescent="0.2">
      <c r="A180">
        <f t="shared" si="47"/>
        <v>179</v>
      </c>
      <c r="B180">
        <f t="shared" ca="1" si="37"/>
        <v>10</v>
      </c>
      <c r="C180" s="7">
        <f t="shared" ca="1" si="38"/>
        <v>-1.2480297706870706E-2</v>
      </c>
      <c r="D180" t="str">
        <f t="shared" ca="1" si="48"/>
        <v>No</v>
      </c>
      <c r="E180">
        <f t="shared" ca="1" si="39"/>
        <v>1.4</v>
      </c>
      <c r="F180" s="1">
        <f ca="1">InitialHomeValue* (1 + 'Portfolio Simulation'!C180)^'Portfolio Simulation'!B180</f>
        <v>881977.8760209051</v>
      </c>
      <c r="G180" s="1">
        <f t="shared" ca="1" si="40"/>
        <v>123476.90264292673</v>
      </c>
      <c r="H180" s="1">
        <f t="shared" ca="1" si="41"/>
        <v>619173.64223999996</v>
      </c>
      <c r="I180" s="1">
        <f t="shared" ca="1" si="49"/>
        <v>123476.90264292673</v>
      </c>
      <c r="J180" s="1">
        <f t="shared" si="42"/>
        <v>100000</v>
      </c>
      <c r="K180" s="1">
        <f t="shared" si="43"/>
        <v>1000000</v>
      </c>
      <c r="L180" s="1">
        <f t="shared" si="50"/>
        <v>-100000</v>
      </c>
      <c r="M180" s="1">
        <f t="shared" ca="1" si="44"/>
        <v>123476.90264292673</v>
      </c>
      <c r="N180" s="10">
        <v>45931</v>
      </c>
      <c r="O180" s="10">
        <f t="shared" ca="1" si="51"/>
        <v>49583</v>
      </c>
      <c r="P180" s="7">
        <f t="shared" ca="1" si="52"/>
        <v>2.1300527453422546E-2</v>
      </c>
      <c r="Q180" s="13"/>
      <c r="R180" s="1">
        <f t="shared" si="53"/>
        <v>-100000</v>
      </c>
      <c r="S180" s="1">
        <f t="shared" ca="1" si="45"/>
        <v>119067.01326282221</v>
      </c>
      <c r="T180" s="14">
        <f t="shared" ca="1" si="46"/>
        <v>1.35</v>
      </c>
      <c r="U180" s="7">
        <f t="shared" ca="1" si="54"/>
        <v>1.7595073580741884E-2</v>
      </c>
    </row>
    <row r="181" spans="1:21" x14ac:dyDescent="0.2">
      <c r="A181">
        <f t="shared" si="47"/>
        <v>180</v>
      </c>
      <c r="B181">
        <f t="shared" ca="1" si="37"/>
        <v>5</v>
      </c>
      <c r="C181" s="7">
        <f t="shared" ca="1" si="38"/>
        <v>0.11128573465467832</v>
      </c>
      <c r="D181" t="str">
        <f t="shared" ca="1" si="48"/>
        <v>Yes</v>
      </c>
      <c r="E181">
        <f t="shared" ca="1" si="39"/>
        <v>1.7</v>
      </c>
      <c r="F181" s="1">
        <f ca="1">InitialHomeValue* (1 + 'Portfolio Simulation'!C181)^'Portfolio Simulation'!B181</f>
        <v>1694839.9684690128</v>
      </c>
      <c r="G181" s="1">
        <f t="shared" ca="1" si="40"/>
        <v>288122.79463973216</v>
      </c>
      <c r="H181" s="1">
        <f t="shared" ca="1" si="41"/>
        <v>248832</v>
      </c>
      <c r="I181" s="1">
        <f t="shared" ca="1" si="49"/>
        <v>248832</v>
      </c>
      <c r="J181" s="1">
        <f t="shared" si="42"/>
        <v>100000</v>
      </c>
      <c r="K181" s="1">
        <f t="shared" si="43"/>
        <v>1000000</v>
      </c>
      <c r="L181" s="1">
        <f t="shared" si="50"/>
        <v>-100000</v>
      </c>
      <c r="M181" s="1">
        <f t="shared" ca="1" si="44"/>
        <v>248832</v>
      </c>
      <c r="N181" s="10">
        <v>45931</v>
      </c>
      <c r="O181" s="10">
        <f t="shared" ca="1" si="51"/>
        <v>47757</v>
      </c>
      <c r="P181" s="7">
        <f t="shared" ca="1" si="52"/>
        <v>0.19988018870353702</v>
      </c>
      <c r="Q181" s="13"/>
      <c r="R181" s="1">
        <f t="shared" si="53"/>
        <v>-100000</v>
      </c>
      <c r="S181" s="1">
        <f t="shared" ca="1" si="45"/>
        <v>279648.59479738714</v>
      </c>
      <c r="T181" s="14">
        <f t="shared" ca="1" si="46"/>
        <v>1.65</v>
      </c>
      <c r="U181" s="7">
        <f t="shared" ca="1" si="54"/>
        <v>0.22821277976036072</v>
      </c>
    </row>
    <row r="182" spans="1:21" x14ac:dyDescent="0.2">
      <c r="A182">
        <f t="shared" si="47"/>
        <v>181</v>
      </c>
      <c r="B182">
        <f t="shared" ca="1" si="37"/>
        <v>1</v>
      </c>
      <c r="C182" s="7">
        <f t="shared" ca="1" si="38"/>
        <v>0.12345325475246882</v>
      </c>
      <c r="D182" t="str">
        <f t="shared" ca="1" si="48"/>
        <v>Yes</v>
      </c>
      <c r="E182">
        <f t="shared" ca="1" si="39"/>
        <v>1.7</v>
      </c>
      <c r="F182" s="1">
        <f ca="1">InitialHomeValue* (1 + 'Portfolio Simulation'!C182)^'Portfolio Simulation'!B182</f>
        <v>1123453.254752469</v>
      </c>
      <c r="G182" s="1">
        <f t="shared" ca="1" si="40"/>
        <v>190987.05330791973</v>
      </c>
      <c r="H182" s="1">
        <f t="shared" ca="1" si="41"/>
        <v>120000</v>
      </c>
      <c r="I182" s="1">
        <f t="shared" ca="1" si="49"/>
        <v>120000</v>
      </c>
      <c r="J182" s="1">
        <f t="shared" si="42"/>
        <v>100000</v>
      </c>
      <c r="K182" s="1">
        <f t="shared" si="43"/>
        <v>1000000</v>
      </c>
      <c r="L182" s="1">
        <f t="shared" si="50"/>
        <v>-100000</v>
      </c>
      <c r="M182" s="1">
        <f t="shared" ca="1" si="44"/>
        <v>120000</v>
      </c>
      <c r="N182" s="10">
        <v>45931</v>
      </c>
      <c r="O182" s="10">
        <f t="shared" ca="1" si="51"/>
        <v>46296</v>
      </c>
      <c r="P182" s="7">
        <f t="shared" ca="1" si="52"/>
        <v>0.19999999403953553</v>
      </c>
      <c r="Q182" s="13"/>
      <c r="R182" s="1">
        <f t="shared" si="53"/>
        <v>-100000</v>
      </c>
      <c r="S182" s="1">
        <f t="shared" ca="1" si="45"/>
        <v>185369.7870341574</v>
      </c>
      <c r="T182" s="14">
        <f t="shared" ca="1" si="46"/>
        <v>1.65</v>
      </c>
      <c r="U182" s="7">
        <f t="shared" ca="1" si="54"/>
        <v>0.85369786024093619</v>
      </c>
    </row>
    <row r="183" spans="1:21" x14ac:dyDescent="0.2">
      <c r="A183">
        <f t="shared" si="47"/>
        <v>182</v>
      </c>
      <c r="B183">
        <f t="shared" ca="1" si="37"/>
        <v>1</v>
      </c>
      <c r="C183" s="7">
        <f t="shared" ca="1" si="38"/>
        <v>-4.7201329665518696E-2</v>
      </c>
      <c r="D183" t="str">
        <f t="shared" ca="1" si="48"/>
        <v>No</v>
      </c>
      <c r="E183">
        <f t="shared" ca="1" si="39"/>
        <v>1.4</v>
      </c>
      <c r="F183" s="1">
        <f ca="1">InitialHomeValue* (1 + 'Portfolio Simulation'!C183)^'Portfolio Simulation'!B183</f>
        <v>952798.67033448128</v>
      </c>
      <c r="G183" s="1">
        <f t="shared" ca="1" si="40"/>
        <v>133391.81384682737</v>
      </c>
      <c r="H183" s="1">
        <f t="shared" ca="1" si="41"/>
        <v>120000</v>
      </c>
      <c r="I183" s="1">
        <f t="shared" ca="1" si="49"/>
        <v>120000</v>
      </c>
      <c r="J183" s="1">
        <f t="shared" si="42"/>
        <v>100000</v>
      </c>
      <c r="K183" s="1">
        <f t="shared" si="43"/>
        <v>1000000</v>
      </c>
      <c r="L183" s="1">
        <f t="shared" si="50"/>
        <v>-100000</v>
      </c>
      <c r="M183" s="1">
        <f t="shared" ca="1" si="44"/>
        <v>120000</v>
      </c>
      <c r="N183" s="10">
        <v>45931</v>
      </c>
      <c r="O183" s="10">
        <f t="shared" ca="1" si="51"/>
        <v>46296</v>
      </c>
      <c r="P183" s="7">
        <f t="shared" ca="1" si="52"/>
        <v>0.19999999403953553</v>
      </c>
      <c r="Q183" s="13"/>
      <c r="R183" s="1">
        <f t="shared" si="53"/>
        <v>-100000</v>
      </c>
      <c r="S183" s="1">
        <f t="shared" ca="1" si="45"/>
        <v>128627.820495155</v>
      </c>
      <c r="T183" s="14">
        <f t="shared" ca="1" si="46"/>
        <v>1.35</v>
      </c>
      <c r="U183" s="7">
        <f t="shared" ca="1" si="54"/>
        <v>0.28627820611000065</v>
      </c>
    </row>
    <row r="184" spans="1:21" x14ac:dyDescent="0.2">
      <c r="A184">
        <f t="shared" si="47"/>
        <v>183</v>
      </c>
      <c r="B184">
        <f t="shared" ca="1" si="37"/>
        <v>6</v>
      </c>
      <c r="C184" s="7">
        <f t="shared" ca="1" si="38"/>
        <v>2.2059562272609246E-2</v>
      </c>
      <c r="D184" t="str">
        <f t="shared" ca="1" si="48"/>
        <v>Yes</v>
      </c>
      <c r="E184">
        <f t="shared" ca="1" si="39"/>
        <v>1.7</v>
      </c>
      <c r="F184" s="1">
        <f ca="1">InitialHomeValue* (1 + 'Portfolio Simulation'!C184)^'Portfolio Simulation'!B184</f>
        <v>1139875.015831925</v>
      </c>
      <c r="G184" s="1">
        <f t="shared" ca="1" si="40"/>
        <v>193778.75269142725</v>
      </c>
      <c r="H184" s="1">
        <f t="shared" ca="1" si="41"/>
        <v>298598.39999999997</v>
      </c>
      <c r="I184" s="1">
        <f t="shared" ca="1" si="49"/>
        <v>193778.75269142725</v>
      </c>
      <c r="J184" s="1">
        <f t="shared" si="42"/>
        <v>100000</v>
      </c>
      <c r="K184" s="1">
        <f t="shared" si="43"/>
        <v>1000000</v>
      </c>
      <c r="L184" s="1">
        <f t="shared" si="50"/>
        <v>-100000</v>
      </c>
      <c r="M184" s="1">
        <f t="shared" ca="1" si="44"/>
        <v>193778.75269142725</v>
      </c>
      <c r="N184" s="10">
        <v>45931</v>
      </c>
      <c r="O184" s="10">
        <f t="shared" ca="1" si="51"/>
        <v>48122</v>
      </c>
      <c r="P184" s="7">
        <f t="shared" ca="1" si="52"/>
        <v>0.11650970578193667</v>
      </c>
      <c r="Q184" s="13"/>
      <c r="R184" s="1">
        <f t="shared" si="53"/>
        <v>-100000</v>
      </c>
      <c r="S184" s="1">
        <f t="shared" ca="1" si="45"/>
        <v>188079.37761226762</v>
      </c>
      <c r="T184" s="14">
        <f t="shared" ca="1" si="46"/>
        <v>1.65</v>
      </c>
      <c r="U184" s="7">
        <f t="shared" ca="1" si="54"/>
        <v>0.11097083687782286</v>
      </c>
    </row>
    <row r="185" spans="1:21" x14ac:dyDescent="0.2">
      <c r="A185">
        <f t="shared" si="47"/>
        <v>184</v>
      </c>
      <c r="B185">
        <f t="shared" ca="1" si="37"/>
        <v>1</v>
      </c>
      <c r="C185" s="7">
        <f t="shared" ca="1" si="38"/>
        <v>-1.8536146019398281E-2</v>
      </c>
      <c r="D185" t="str">
        <f t="shared" ca="1" si="48"/>
        <v>No</v>
      </c>
      <c r="E185">
        <f t="shared" ca="1" si="39"/>
        <v>1.4</v>
      </c>
      <c r="F185" s="1">
        <f ca="1">InitialHomeValue* (1 + 'Portfolio Simulation'!C185)^'Portfolio Simulation'!B185</f>
        <v>981463.85398060177</v>
      </c>
      <c r="G185" s="1">
        <f t="shared" ca="1" si="40"/>
        <v>137404.93955728423</v>
      </c>
      <c r="H185" s="1">
        <f t="shared" ca="1" si="41"/>
        <v>120000</v>
      </c>
      <c r="I185" s="1">
        <f t="shared" ca="1" si="49"/>
        <v>120000</v>
      </c>
      <c r="J185" s="1">
        <f t="shared" si="42"/>
        <v>100000</v>
      </c>
      <c r="K185" s="1">
        <f t="shared" si="43"/>
        <v>1000000</v>
      </c>
      <c r="L185" s="1">
        <f t="shared" si="50"/>
        <v>-100000</v>
      </c>
      <c r="M185" s="1">
        <f t="shared" ca="1" si="44"/>
        <v>120000</v>
      </c>
      <c r="N185" s="10">
        <v>45931</v>
      </c>
      <c r="O185" s="10">
        <f t="shared" ca="1" si="51"/>
        <v>46296</v>
      </c>
      <c r="P185" s="7">
        <f t="shared" ca="1" si="52"/>
        <v>0.19999999403953553</v>
      </c>
      <c r="Q185" s="13"/>
      <c r="R185" s="1">
        <f t="shared" si="53"/>
        <v>-100000</v>
      </c>
      <c r="S185" s="1">
        <f t="shared" ca="1" si="45"/>
        <v>132497.62028738126</v>
      </c>
      <c r="T185" s="14">
        <f t="shared" ca="1" si="46"/>
        <v>1.35</v>
      </c>
      <c r="U185" s="7">
        <f t="shared" ca="1" si="54"/>
        <v>0.32497619986534121</v>
      </c>
    </row>
    <row r="186" spans="1:21" x14ac:dyDescent="0.2">
      <c r="A186">
        <f t="shared" si="47"/>
        <v>185</v>
      </c>
      <c r="B186">
        <f t="shared" ca="1" si="37"/>
        <v>8</v>
      </c>
      <c r="C186" s="7">
        <f t="shared" ca="1" si="38"/>
        <v>3.6095228982155302E-2</v>
      </c>
      <c r="D186" t="str">
        <f t="shared" ca="1" si="48"/>
        <v>Yes</v>
      </c>
      <c r="E186">
        <f t="shared" ca="1" si="39"/>
        <v>1.7</v>
      </c>
      <c r="F186" s="1">
        <f ca="1">InitialHomeValue* (1 + 'Portfolio Simulation'!C186)^'Portfolio Simulation'!B186</f>
        <v>1327997.9081156941</v>
      </c>
      <c r="G186" s="1">
        <f t="shared" ca="1" si="40"/>
        <v>225759.644379668</v>
      </c>
      <c r="H186" s="1">
        <f t="shared" ca="1" si="41"/>
        <v>429981.69599999994</v>
      </c>
      <c r="I186" s="1">
        <f t="shared" ca="1" si="49"/>
        <v>225759.644379668</v>
      </c>
      <c r="J186" s="1">
        <f t="shared" si="42"/>
        <v>100000</v>
      </c>
      <c r="K186" s="1">
        <f t="shared" si="43"/>
        <v>1000000</v>
      </c>
      <c r="L186" s="1">
        <f t="shared" si="50"/>
        <v>-100000</v>
      </c>
      <c r="M186" s="1">
        <f t="shared" ca="1" si="44"/>
        <v>225759.644379668</v>
      </c>
      <c r="N186" s="10">
        <v>45931</v>
      </c>
      <c r="O186" s="10">
        <f t="shared" ca="1" si="51"/>
        <v>48853</v>
      </c>
      <c r="P186" s="7">
        <f t="shared" ca="1" si="52"/>
        <v>0.10707114338874818</v>
      </c>
      <c r="Q186" s="13"/>
      <c r="R186" s="1">
        <f t="shared" si="53"/>
        <v>-100000</v>
      </c>
      <c r="S186" s="1">
        <f t="shared" ca="1" si="45"/>
        <v>219119.65483908952</v>
      </c>
      <c r="T186" s="14">
        <f t="shared" ca="1" si="46"/>
        <v>1.65</v>
      </c>
      <c r="U186" s="7">
        <f t="shared" ca="1" si="54"/>
        <v>0.1029504954814911</v>
      </c>
    </row>
    <row r="187" spans="1:21" x14ac:dyDescent="0.2">
      <c r="A187">
        <f t="shared" si="47"/>
        <v>186</v>
      </c>
      <c r="B187">
        <f t="shared" ca="1" si="37"/>
        <v>6</v>
      </c>
      <c r="C187" s="7">
        <f t="shared" ca="1" si="38"/>
        <v>-3.7963322303115089E-3</v>
      </c>
      <c r="D187" t="str">
        <f t="shared" ca="1" si="48"/>
        <v>No</v>
      </c>
      <c r="E187">
        <f t="shared" ca="1" si="39"/>
        <v>1.4</v>
      </c>
      <c r="F187" s="1">
        <f ca="1">InitialHomeValue* (1 + 'Portfolio Simulation'!C187)^'Portfolio Simulation'!B187</f>
        <v>977437.09753978171</v>
      </c>
      <c r="G187" s="1">
        <f t="shared" ca="1" si="40"/>
        <v>136841.19365556943</v>
      </c>
      <c r="H187" s="1">
        <f t="shared" ca="1" si="41"/>
        <v>298598.39999999997</v>
      </c>
      <c r="I187" s="1">
        <f t="shared" ca="1" si="49"/>
        <v>136841.19365556943</v>
      </c>
      <c r="J187" s="1">
        <f t="shared" si="42"/>
        <v>100000</v>
      </c>
      <c r="K187" s="1">
        <f t="shared" si="43"/>
        <v>1000000</v>
      </c>
      <c r="L187" s="1">
        <f t="shared" si="50"/>
        <v>-100000</v>
      </c>
      <c r="M187" s="1">
        <f t="shared" ca="1" si="44"/>
        <v>136841.19365556943</v>
      </c>
      <c r="N187" s="10">
        <v>45931</v>
      </c>
      <c r="O187" s="10">
        <f t="shared" ca="1" si="51"/>
        <v>48122</v>
      </c>
      <c r="P187" s="7">
        <f t="shared" ca="1" si="52"/>
        <v>5.3640481829643261E-2</v>
      </c>
      <c r="Q187" s="13"/>
      <c r="R187" s="1">
        <f t="shared" si="53"/>
        <v>-100000</v>
      </c>
      <c r="S187" s="1">
        <f t="shared" ca="1" si="45"/>
        <v>131954.00816787055</v>
      </c>
      <c r="T187" s="14">
        <f t="shared" ca="1" si="46"/>
        <v>1.35</v>
      </c>
      <c r="U187" s="7">
        <f t="shared" ca="1" si="54"/>
        <v>4.7276291251182545E-2</v>
      </c>
    </row>
    <row r="188" spans="1:21" x14ac:dyDescent="0.2">
      <c r="A188">
        <f t="shared" si="47"/>
        <v>187</v>
      </c>
      <c r="B188">
        <f t="shared" ca="1" si="37"/>
        <v>5</v>
      </c>
      <c r="C188" s="7">
        <f t="shared" ca="1" si="38"/>
        <v>5.0383737567741796E-2</v>
      </c>
      <c r="D188" t="str">
        <f t="shared" ca="1" si="48"/>
        <v>Yes</v>
      </c>
      <c r="E188">
        <f t="shared" ca="1" si="39"/>
        <v>1.7</v>
      </c>
      <c r="F188" s="1">
        <f ca="1">InitialHomeValue* (1 + 'Portfolio Simulation'!C188)^'Portfolio Simulation'!B188</f>
        <v>1278615.4448380023</v>
      </c>
      <c r="G188" s="1">
        <f t="shared" ca="1" si="40"/>
        <v>217364.62562246039</v>
      </c>
      <c r="H188" s="1">
        <f t="shared" ca="1" si="41"/>
        <v>248832</v>
      </c>
      <c r="I188" s="1">
        <f t="shared" ca="1" si="49"/>
        <v>217364.62562246039</v>
      </c>
      <c r="J188" s="1">
        <f t="shared" si="42"/>
        <v>100000</v>
      </c>
      <c r="K188" s="1">
        <f t="shared" si="43"/>
        <v>1000000</v>
      </c>
      <c r="L188" s="1">
        <f t="shared" si="50"/>
        <v>-100000</v>
      </c>
      <c r="M188" s="1">
        <f t="shared" ca="1" si="44"/>
        <v>217364.62562246039</v>
      </c>
      <c r="N188" s="10">
        <v>45931</v>
      </c>
      <c r="O188" s="10">
        <f t="shared" ca="1" si="51"/>
        <v>47757</v>
      </c>
      <c r="P188" s="7">
        <f t="shared" ca="1" si="52"/>
        <v>0.16788704991340639</v>
      </c>
      <c r="Q188" s="13"/>
      <c r="R188" s="1">
        <f t="shared" si="53"/>
        <v>-100000</v>
      </c>
      <c r="S188" s="1">
        <f t="shared" ca="1" si="45"/>
        <v>210971.54839827039</v>
      </c>
      <c r="T188" s="14">
        <f t="shared" ca="1" si="46"/>
        <v>1.65</v>
      </c>
      <c r="U188" s="7">
        <f t="shared" ca="1" si="54"/>
        <v>0.16093863844871525</v>
      </c>
    </row>
    <row r="189" spans="1:21" x14ac:dyDescent="0.2">
      <c r="A189">
        <f t="shared" si="47"/>
        <v>188</v>
      </c>
      <c r="B189">
        <f t="shared" ca="1" si="37"/>
        <v>2</v>
      </c>
      <c r="C189" s="7">
        <f t="shared" ca="1" si="38"/>
        <v>-3.040878021687245E-2</v>
      </c>
      <c r="D189" t="str">
        <f t="shared" ca="1" si="48"/>
        <v>No</v>
      </c>
      <c r="E189">
        <f t="shared" ca="1" si="39"/>
        <v>1.4</v>
      </c>
      <c r="F189" s="1">
        <f ca="1">InitialHomeValue* (1 + 'Portfolio Simulation'!C189)^'Portfolio Simulation'!B189</f>
        <v>940107.13348053326</v>
      </c>
      <c r="G189" s="1">
        <f t="shared" ca="1" si="40"/>
        <v>131614.99868727464</v>
      </c>
      <c r="H189" s="1">
        <f t="shared" ca="1" si="41"/>
        <v>144000</v>
      </c>
      <c r="I189" s="1">
        <f t="shared" ca="1" si="49"/>
        <v>131614.99868727464</v>
      </c>
      <c r="J189" s="1">
        <f t="shared" si="42"/>
        <v>100000</v>
      </c>
      <c r="K189" s="1">
        <f t="shared" si="43"/>
        <v>1000000</v>
      </c>
      <c r="L189" s="1">
        <f t="shared" si="50"/>
        <v>-100000</v>
      </c>
      <c r="M189" s="1">
        <f t="shared" ca="1" si="44"/>
        <v>131614.99868727464</v>
      </c>
      <c r="N189" s="10">
        <v>45931</v>
      </c>
      <c r="O189" s="10">
        <f t="shared" ca="1" si="51"/>
        <v>46661</v>
      </c>
      <c r="P189" s="7">
        <f t="shared" ca="1" si="52"/>
        <v>0.14723580479621892</v>
      </c>
      <c r="Q189" s="13"/>
      <c r="R189" s="1">
        <f t="shared" si="53"/>
        <v>-100000</v>
      </c>
      <c r="S189" s="1">
        <f t="shared" ca="1" si="45"/>
        <v>126914.463019872</v>
      </c>
      <c r="T189" s="14">
        <f t="shared" ca="1" si="46"/>
        <v>1.35</v>
      </c>
      <c r="U189" s="7">
        <f t="shared" ca="1" si="54"/>
        <v>0.12656319737434388</v>
      </c>
    </row>
    <row r="190" spans="1:21" x14ac:dyDescent="0.2">
      <c r="A190">
        <f t="shared" si="47"/>
        <v>189</v>
      </c>
      <c r="B190">
        <f t="shared" ca="1" si="37"/>
        <v>5</v>
      </c>
      <c r="C190" s="7">
        <f t="shared" ca="1" si="38"/>
        <v>0.14537076279158914</v>
      </c>
      <c r="D190" t="str">
        <f t="shared" ca="1" si="48"/>
        <v>Yes</v>
      </c>
      <c r="E190">
        <f t="shared" ca="1" si="39"/>
        <v>1.7</v>
      </c>
      <c r="F190" s="1">
        <f ca="1">InitialHomeValue* (1 + 'Portfolio Simulation'!C190)^'Portfolio Simulation'!B190</f>
        <v>1971198.9751525072</v>
      </c>
      <c r="G190" s="1">
        <f t="shared" ca="1" si="40"/>
        <v>335103.82577592623</v>
      </c>
      <c r="H190" s="1">
        <f t="shared" ca="1" si="41"/>
        <v>248832</v>
      </c>
      <c r="I190" s="1">
        <f t="shared" ca="1" si="49"/>
        <v>248832</v>
      </c>
      <c r="J190" s="1">
        <f t="shared" si="42"/>
        <v>100000</v>
      </c>
      <c r="K190" s="1">
        <f t="shared" si="43"/>
        <v>1000000</v>
      </c>
      <c r="L190" s="1">
        <f t="shared" si="50"/>
        <v>-100000</v>
      </c>
      <c r="M190" s="1">
        <f t="shared" ca="1" si="44"/>
        <v>248832</v>
      </c>
      <c r="N190" s="10">
        <v>45931</v>
      </c>
      <c r="O190" s="10">
        <f t="shared" ca="1" si="51"/>
        <v>47757</v>
      </c>
      <c r="P190" s="7">
        <f t="shared" ca="1" si="52"/>
        <v>0.19988018870353702</v>
      </c>
      <c r="Q190" s="13"/>
      <c r="R190" s="1">
        <f t="shared" si="53"/>
        <v>-100000</v>
      </c>
      <c r="S190" s="1">
        <f t="shared" ca="1" si="45"/>
        <v>325247.83090016368</v>
      </c>
      <c r="T190" s="14">
        <f t="shared" ca="1" si="46"/>
        <v>1.65</v>
      </c>
      <c r="U190" s="7">
        <f t="shared" ca="1" si="54"/>
        <v>0.26586320996284485</v>
      </c>
    </row>
    <row r="191" spans="1:21" x14ac:dyDescent="0.2">
      <c r="A191">
        <f t="shared" si="47"/>
        <v>190</v>
      </c>
      <c r="B191">
        <f t="shared" ca="1" si="37"/>
        <v>1</v>
      </c>
      <c r="C191" s="7">
        <f t="shared" ca="1" si="38"/>
        <v>8.9312470310149161E-3</v>
      </c>
      <c r="D191" t="str">
        <f t="shared" ca="1" si="48"/>
        <v>Yes</v>
      </c>
      <c r="E191">
        <f t="shared" ca="1" si="39"/>
        <v>1.7</v>
      </c>
      <c r="F191" s="1">
        <f ca="1">InitialHomeValue* (1 + 'Portfolio Simulation'!C191)^'Portfolio Simulation'!B191</f>
        <v>1008931.247031015</v>
      </c>
      <c r="G191" s="1">
        <f t="shared" ca="1" si="40"/>
        <v>171518.31199527255</v>
      </c>
      <c r="H191" s="1">
        <f t="shared" ca="1" si="41"/>
        <v>120000</v>
      </c>
      <c r="I191" s="1">
        <f t="shared" ca="1" si="49"/>
        <v>120000</v>
      </c>
      <c r="J191" s="1">
        <f t="shared" si="42"/>
        <v>100000</v>
      </c>
      <c r="K191" s="1">
        <f t="shared" si="43"/>
        <v>1000000</v>
      </c>
      <c r="L191" s="1">
        <f t="shared" si="50"/>
        <v>-100000</v>
      </c>
      <c r="M191" s="1">
        <f t="shared" ca="1" si="44"/>
        <v>120000</v>
      </c>
      <c r="N191" s="10">
        <v>45931</v>
      </c>
      <c r="O191" s="10">
        <f t="shared" ca="1" si="51"/>
        <v>46296</v>
      </c>
      <c r="P191" s="7">
        <f t="shared" ca="1" si="52"/>
        <v>0.19999999403953553</v>
      </c>
      <c r="Q191" s="13"/>
      <c r="R191" s="1">
        <f t="shared" si="53"/>
        <v>-100000</v>
      </c>
      <c r="S191" s="1">
        <f t="shared" ca="1" si="45"/>
        <v>166473.65576011746</v>
      </c>
      <c r="T191" s="14">
        <f t="shared" ca="1" si="46"/>
        <v>1.65</v>
      </c>
      <c r="U191" s="7">
        <f t="shared" ca="1" si="54"/>
        <v>0.66473656296730055</v>
      </c>
    </row>
    <row r="192" spans="1:21" x14ac:dyDescent="0.2">
      <c r="A192">
        <f t="shared" si="47"/>
        <v>191</v>
      </c>
      <c r="B192">
        <f t="shared" ca="1" si="37"/>
        <v>5</v>
      </c>
      <c r="C192" s="7">
        <f t="shared" ca="1" si="38"/>
        <v>4.9974197070897848E-2</v>
      </c>
      <c r="D192" t="str">
        <f t="shared" ca="1" si="48"/>
        <v>Yes</v>
      </c>
      <c r="E192">
        <f t="shared" ca="1" si="39"/>
        <v>1.7</v>
      </c>
      <c r="F192" s="1">
        <f ca="1">InitialHomeValue* (1 + 'Portfolio Simulation'!C192)^'Portfolio Simulation'!B192</f>
        <v>1276124.7520992151</v>
      </c>
      <c r="G192" s="1">
        <f t="shared" ca="1" si="40"/>
        <v>216941.20785686653</v>
      </c>
      <c r="H192" s="1">
        <f t="shared" ca="1" si="41"/>
        <v>248832</v>
      </c>
      <c r="I192" s="1">
        <f t="shared" ca="1" si="49"/>
        <v>216941.20785686653</v>
      </c>
      <c r="J192" s="1">
        <f t="shared" si="42"/>
        <v>100000</v>
      </c>
      <c r="K192" s="1">
        <f t="shared" si="43"/>
        <v>1000000</v>
      </c>
      <c r="L192" s="1">
        <f t="shared" si="50"/>
        <v>-100000</v>
      </c>
      <c r="M192" s="1">
        <f t="shared" ca="1" si="44"/>
        <v>216941.20785686653</v>
      </c>
      <c r="N192" s="10">
        <v>45931</v>
      </c>
      <c r="O192" s="10">
        <f t="shared" ca="1" si="51"/>
        <v>47757</v>
      </c>
      <c r="P192" s="7">
        <f t="shared" ca="1" si="52"/>
        <v>0.16743194460868838</v>
      </c>
      <c r="Q192" s="13"/>
      <c r="R192" s="1">
        <f t="shared" si="53"/>
        <v>-100000</v>
      </c>
      <c r="S192" s="1">
        <f t="shared" ca="1" si="45"/>
        <v>210560.58409637047</v>
      </c>
      <c r="T192" s="14">
        <f t="shared" ca="1" si="46"/>
        <v>1.65</v>
      </c>
      <c r="U192" s="7">
        <f t="shared" ca="1" si="54"/>
        <v>0.16048623919487001</v>
      </c>
    </row>
    <row r="193" spans="1:21" x14ac:dyDescent="0.2">
      <c r="A193">
        <f t="shared" si="47"/>
        <v>192</v>
      </c>
      <c r="B193">
        <f t="shared" ca="1" si="37"/>
        <v>2</v>
      </c>
      <c r="C193" s="7">
        <f t="shared" ca="1" si="38"/>
        <v>-1.7013734451384589E-2</v>
      </c>
      <c r="D193" t="str">
        <f t="shared" ca="1" si="48"/>
        <v>No</v>
      </c>
      <c r="E193">
        <f t="shared" ca="1" si="39"/>
        <v>1.4</v>
      </c>
      <c r="F193" s="1">
        <f ca="1">InitialHomeValue* (1 + 'Portfolio Simulation'!C193)^'Portfolio Simulation'!B193</f>
        <v>966261.99825721316</v>
      </c>
      <c r="G193" s="1">
        <f t="shared" ca="1" si="40"/>
        <v>135276.67975600983</v>
      </c>
      <c r="H193" s="1">
        <f t="shared" ca="1" si="41"/>
        <v>144000</v>
      </c>
      <c r="I193" s="1">
        <f t="shared" ca="1" si="49"/>
        <v>135276.67975600983</v>
      </c>
      <c r="J193" s="1">
        <f t="shared" si="42"/>
        <v>100000</v>
      </c>
      <c r="K193" s="1">
        <f t="shared" si="43"/>
        <v>1000000</v>
      </c>
      <c r="L193" s="1">
        <f t="shared" si="50"/>
        <v>-100000</v>
      </c>
      <c r="M193" s="1">
        <f t="shared" ca="1" si="44"/>
        <v>135276.67975600983</v>
      </c>
      <c r="N193" s="10">
        <v>45931</v>
      </c>
      <c r="O193" s="10">
        <f t="shared" ca="1" si="51"/>
        <v>46661</v>
      </c>
      <c r="P193" s="7">
        <f t="shared" ca="1" si="52"/>
        <v>0.16308503746986394</v>
      </c>
      <c r="Q193" s="13"/>
      <c r="R193" s="1">
        <f t="shared" si="53"/>
        <v>-100000</v>
      </c>
      <c r="S193" s="1">
        <f t="shared" ca="1" si="45"/>
        <v>130445.3697647238</v>
      </c>
      <c r="T193" s="14">
        <f t="shared" ca="1" si="46"/>
        <v>1.35</v>
      </c>
      <c r="U193" s="7">
        <f t="shared" ca="1" si="54"/>
        <v>0.14212682843208316</v>
      </c>
    </row>
    <row r="194" spans="1:21" x14ac:dyDescent="0.2">
      <c r="A194">
        <f t="shared" si="47"/>
        <v>193</v>
      </c>
      <c r="B194">
        <f t="shared" ca="1" si="37"/>
        <v>6</v>
      </c>
      <c r="C194" s="7">
        <f t="shared" ca="1" si="38"/>
        <v>0.10051791042655966</v>
      </c>
      <c r="D194" t="str">
        <f t="shared" ca="1" si="48"/>
        <v>Yes</v>
      </c>
      <c r="E194">
        <f t="shared" ca="1" si="39"/>
        <v>1.7</v>
      </c>
      <c r="F194" s="1">
        <f ca="1">InitialHomeValue* (1 + 'Portfolio Simulation'!C194)^'Portfolio Simulation'!B194</f>
        <v>1776571.4939855381</v>
      </c>
      <c r="G194" s="1">
        <f t="shared" ca="1" si="40"/>
        <v>302017.15397754149</v>
      </c>
      <c r="H194" s="1">
        <f t="shared" ca="1" si="41"/>
        <v>298598.39999999997</v>
      </c>
      <c r="I194" s="1">
        <f t="shared" ca="1" si="49"/>
        <v>298598.39999999997</v>
      </c>
      <c r="J194" s="1">
        <f t="shared" si="42"/>
        <v>100000</v>
      </c>
      <c r="K194" s="1">
        <f t="shared" si="43"/>
        <v>1000000</v>
      </c>
      <c r="L194" s="1">
        <f t="shared" si="50"/>
        <v>-100000</v>
      </c>
      <c r="M194" s="1">
        <f t="shared" ca="1" si="44"/>
        <v>298598.39999999997</v>
      </c>
      <c r="N194" s="10">
        <v>45931</v>
      </c>
      <c r="O194" s="10">
        <f t="shared" ca="1" si="51"/>
        <v>48122</v>
      </c>
      <c r="P194" s="7">
        <f t="shared" ca="1" si="52"/>
        <v>0.19990014433860781</v>
      </c>
      <c r="Q194" s="13"/>
      <c r="R194" s="1">
        <f t="shared" si="53"/>
        <v>-100000</v>
      </c>
      <c r="S194" s="1">
        <f t="shared" ca="1" si="45"/>
        <v>293134.29650761379</v>
      </c>
      <c r="T194" s="14">
        <f t="shared" ca="1" si="46"/>
        <v>1.65</v>
      </c>
      <c r="U194" s="7">
        <f t="shared" ca="1" si="54"/>
        <v>0.1962140738964081</v>
      </c>
    </row>
    <row r="195" spans="1:21" x14ac:dyDescent="0.2">
      <c r="A195">
        <f t="shared" si="47"/>
        <v>194</v>
      </c>
      <c r="B195">
        <f t="shared" ref="B195:B258" ca="1" si="55">RANDBETWEEN(MinExitYear,MaxTerm)</f>
        <v>6</v>
      </c>
      <c r="C195" s="7">
        <f t="shared" ref="C195:C258" ca="1" si="56">NORMINV(RAND(),HPAMean,HPAStdDev)</f>
        <v>4.7862903550211819E-2</v>
      </c>
      <c r="D195" t="str">
        <f t="shared" ca="1" si="48"/>
        <v>Yes</v>
      </c>
      <c r="E195">
        <f t="shared" ref="E195:E258" ca="1" si="57">IF(D195="Yes",UpMultiplier,DownMultiplier)</f>
        <v>1.7</v>
      </c>
      <c r="F195" s="1">
        <f ca="1">InitialHomeValue* (1 + 'Portfolio Simulation'!C195)^'Portfolio Simulation'!B195</f>
        <v>1323813.4657727033</v>
      </c>
      <c r="G195" s="1">
        <f t="shared" ref="G195:G258" ca="1" si="58">F195*E195*(InvestmentAmount/InitialHomeValue)</f>
        <v>225048.28918135955</v>
      </c>
      <c r="H195" s="1">
        <f t="shared" ref="H195:H258" ca="1" si="59">InvestmentAmount*(1 + IRRCap)^B195</f>
        <v>298598.39999999997</v>
      </c>
      <c r="I195" s="1">
        <f t="shared" ca="1" si="49"/>
        <v>225048.28918135955</v>
      </c>
      <c r="J195" s="1">
        <f t="shared" ref="J195:J258" si="60">InvestmentAmount</f>
        <v>100000</v>
      </c>
      <c r="K195" s="1">
        <f t="shared" ref="K195:K258" si="61">InitialHomeValue</f>
        <v>1000000</v>
      </c>
      <c r="L195" s="1">
        <f t="shared" si="50"/>
        <v>-100000</v>
      </c>
      <c r="M195" s="1">
        <f t="shared" ref="M195:M258" ca="1" si="62">IF(B195&gt;0,I195,0)</f>
        <v>225048.28918135955</v>
      </c>
      <c r="N195" s="10">
        <v>45931</v>
      </c>
      <c r="O195" s="10">
        <f t="shared" ca="1" si="51"/>
        <v>48122</v>
      </c>
      <c r="P195" s="7">
        <f t="shared" ca="1" si="52"/>
        <v>0.14468454718589782</v>
      </c>
      <c r="Q195" s="13"/>
      <c r="R195" s="1">
        <f t="shared" si="53"/>
        <v>-100000</v>
      </c>
      <c r="S195" s="1">
        <f t="shared" ref="S195:S258" ca="1" si="63">F195*T195*(InvestmentAmount/InitialHomeValue)</f>
        <v>218429.22185249603</v>
      </c>
      <c r="T195" s="14">
        <f t="shared" ref="T195:T258" ca="1" si="64">IF(D195="Yes",ModifiedUpShare,ModifiedDownShare)</f>
        <v>1.65</v>
      </c>
      <c r="U195" s="7">
        <f t="shared" ca="1" si="54"/>
        <v>0.13900591731071474</v>
      </c>
    </row>
    <row r="196" spans="1:21" x14ac:dyDescent="0.2">
      <c r="A196">
        <f t="shared" ref="A196:A259" si="65">ROW()-1</f>
        <v>195</v>
      </c>
      <c r="B196">
        <f t="shared" ca="1" si="55"/>
        <v>8</v>
      </c>
      <c r="C196" s="7">
        <f t="shared" ca="1" si="56"/>
        <v>8.0369475608732477E-2</v>
      </c>
      <c r="D196" t="str">
        <f t="shared" ref="D196:D259" ca="1" si="66">IF(C196&gt;=0, "Yes", "No")</f>
        <v>Yes</v>
      </c>
      <c r="E196">
        <f t="shared" ca="1" si="57"/>
        <v>1.7</v>
      </c>
      <c r="F196" s="1">
        <f ca="1">InitialHomeValue* (1 + 'Portfolio Simulation'!C196)^'Portfolio Simulation'!B196</f>
        <v>1856002.0101304215</v>
      </c>
      <c r="G196" s="1">
        <f t="shared" ca="1" si="58"/>
        <v>315520.3417221717</v>
      </c>
      <c r="H196" s="1">
        <f t="shared" ca="1" si="59"/>
        <v>429981.69599999994</v>
      </c>
      <c r="I196" s="1">
        <f t="shared" ref="I196:I259" ca="1" si="67">MIN(G196,H196)</f>
        <v>315520.3417221717</v>
      </c>
      <c r="J196" s="1">
        <f t="shared" si="60"/>
        <v>100000</v>
      </c>
      <c r="K196" s="1">
        <f t="shared" si="61"/>
        <v>1000000</v>
      </c>
      <c r="L196" s="1">
        <f t="shared" ref="L196:L259" si="68">-J196</f>
        <v>-100000</v>
      </c>
      <c r="M196" s="1">
        <f t="shared" ca="1" si="62"/>
        <v>315520.3417221717</v>
      </c>
      <c r="N196" s="10">
        <v>45931</v>
      </c>
      <c r="O196" s="10">
        <f t="shared" ref="O196:O259" ca="1" si="69">EDATE(N196, B196 *12)</f>
        <v>48853</v>
      </c>
      <c r="P196" s="7">
        <f t="shared" ref="P196:P259" ca="1" si="70">XIRR(L196:M196,N196:O196)</f>
        <v>0.15434526801109313</v>
      </c>
      <c r="Q196" s="13"/>
      <c r="R196" s="1">
        <f t="shared" ref="R196:R259" si="71">-J196</f>
        <v>-100000</v>
      </c>
      <c r="S196" s="1">
        <f t="shared" ca="1" si="63"/>
        <v>306240.33167151955</v>
      </c>
      <c r="T196" s="14">
        <f t="shared" ca="1" si="64"/>
        <v>1.65</v>
      </c>
      <c r="U196" s="7">
        <f t="shared" ref="U196:U259" ca="1" si="72">XIRR(R196:S196,N196:O196)</f>
        <v>0.15004864335060122</v>
      </c>
    </row>
    <row r="197" spans="1:21" x14ac:dyDescent="0.2">
      <c r="A197">
        <f t="shared" si="65"/>
        <v>196</v>
      </c>
      <c r="B197">
        <f t="shared" ca="1" si="55"/>
        <v>8</v>
      </c>
      <c r="C197" s="7">
        <f t="shared" ca="1" si="56"/>
        <v>-2.2844756376304811E-2</v>
      </c>
      <c r="D197" t="str">
        <f t="shared" ca="1" si="66"/>
        <v>No</v>
      </c>
      <c r="E197">
        <f t="shared" ca="1" si="57"/>
        <v>1.4</v>
      </c>
      <c r="F197" s="1">
        <f ca="1">InitialHomeValue* (1 + 'Portfolio Simulation'!C197)^'Portfolio Simulation'!B197</f>
        <v>831205.74275751761</v>
      </c>
      <c r="G197" s="1">
        <f t="shared" ca="1" si="58"/>
        <v>116368.80398605246</v>
      </c>
      <c r="H197" s="1">
        <f t="shared" ca="1" si="59"/>
        <v>429981.69599999994</v>
      </c>
      <c r="I197" s="1">
        <f t="shared" ca="1" si="67"/>
        <v>116368.80398605246</v>
      </c>
      <c r="J197" s="1">
        <f t="shared" si="60"/>
        <v>100000</v>
      </c>
      <c r="K197" s="1">
        <f t="shared" si="61"/>
        <v>1000000</v>
      </c>
      <c r="L197" s="1">
        <f t="shared" si="68"/>
        <v>-100000</v>
      </c>
      <c r="M197" s="1">
        <f t="shared" ca="1" si="62"/>
        <v>116368.80398605246</v>
      </c>
      <c r="N197" s="10">
        <v>45931</v>
      </c>
      <c r="O197" s="10">
        <f t="shared" ca="1" si="69"/>
        <v>48853</v>
      </c>
      <c r="P197" s="7">
        <f t="shared" ca="1" si="70"/>
        <v>1.9116750359535219E-2</v>
      </c>
      <c r="Q197" s="13"/>
      <c r="R197" s="1">
        <f t="shared" si="71"/>
        <v>-100000</v>
      </c>
      <c r="S197" s="1">
        <f t="shared" ca="1" si="63"/>
        <v>112212.7752722649</v>
      </c>
      <c r="T197" s="14">
        <f t="shared" ca="1" si="64"/>
        <v>1.35</v>
      </c>
      <c r="U197" s="7">
        <f t="shared" ca="1" si="72"/>
        <v>1.4497557282447816E-2</v>
      </c>
    </row>
    <row r="198" spans="1:21" x14ac:dyDescent="0.2">
      <c r="A198">
        <f t="shared" si="65"/>
        <v>197</v>
      </c>
      <c r="B198">
        <f t="shared" ca="1" si="55"/>
        <v>10</v>
      </c>
      <c r="C198" s="7">
        <f t="shared" ca="1" si="56"/>
        <v>3.2451930920036724E-2</v>
      </c>
      <c r="D198" t="str">
        <f t="shared" ca="1" si="66"/>
        <v>Yes</v>
      </c>
      <c r="E198">
        <f t="shared" ca="1" si="57"/>
        <v>1.7</v>
      </c>
      <c r="F198" s="1">
        <f ca="1">InitialHomeValue* (1 + 'Portfolio Simulation'!C198)^'Portfolio Simulation'!B198</f>
        <v>1376253.4110971193</v>
      </c>
      <c r="G198" s="1">
        <f t="shared" ca="1" si="58"/>
        <v>233963.07988651027</v>
      </c>
      <c r="H198" s="1">
        <f t="shared" ca="1" si="59"/>
        <v>619173.64223999996</v>
      </c>
      <c r="I198" s="1">
        <f t="shared" ca="1" si="67"/>
        <v>233963.07988651027</v>
      </c>
      <c r="J198" s="1">
        <f t="shared" si="60"/>
        <v>100000</v>
      </c>
      <c r="K198" s="1">
        <f t="shared" si="61"/>
        <v>1000000</v>
      </c>
      <c r="L198" s="1">
        <f t="shared" si="68"/>
        <v>-100000</v>
      </c>
      <c r="M198" s="1">
        <f t="shared" ca="1" si="62"/>
        <v>233963.07988651027</v>
      </c>
      <c r="N198" s="10">
        <v>45931</v>
      </c>
      <c r="O198" s="10">
        <f t="shared" ca="1" si="69"/>
        <v>49583</v>
      </c>
      <c r="P198" s="7">
        <f t="shared" ca="1" si="70"/>
        <v>8.8665643334388755E-2</v>
      </c>
      <c r="Q198" s="13"/>
      <c r="R198" s="1">
        <f t="shared" si="71"/>
        <v>-100000</v>
      </c>
      <c r="S198" s="1">
        <f t="shared" ca="1" si="63"/>
        <v>227081.8128310247</v>
      </c>
      <c r="T198" s="14">
        <f t="shared" ca="1" si="64"/>
        <v>1.65</v>
      </c>
      <c r="U198" s="7">
        <f t="shared" ca="1" si="72"/>
        <v>8.5422274470329282E-2</v>
      </c>
    </row>
    <row r="199" spans="1:21" x14ac:dyDescent="0.2">
      <c r="A199">
        <f t="shared" si="65"/>
        <v>198</v>
      </c>
      <c r="B199">
        <f t="shared" ca="1" si="55"/>
        <v>5</v>
      </c>
      <c r="C199" s="7">
        <f t="shared" ca="1" si="56"/>
        <v>-5.4471801238748868E-2</v>
      </c>
      <c r="D199" t="str">
        <f t="shared" ca="1" si="66"/>
        <v>No</v>
      </c>
      <c r="E199">
        <f t="shared" ca="1" si="57"/>
        <v>1.4</v>
      </c>
      <c r="F199" s="1">
        <f ca="1">InitialHomeValue* (1 + 'Portfolio Simulation'!C199)^'Portfolio Simulation'!B199</f>
        <v>755740.03140267171</v>
      </c>
      <c r="G199" s="1">
        <f t="shared" ca="1" si="58"/>
        <v>105803.60439637404</v>
      </c>
      <c r="H199" s="1">
        <f t="shared" ca="1" si="59"/>
        <v>248832</v>
      </c>
      <c r="I199" s="1">
        <f t="shared" ca="1" si="67"/>
        <v>105803.60439637404</v>
      </c>
      <c r="J199" s="1">
        <f t="shared" si="60"/>
        <v>100000</v>
      </c>
      <c r="K199" s="1">
        <f t="shared" si="61"/>
        <v>1000000</v>
      </c>
      <c r="L199" s="1">
        <f t="shared" si="68"/>
        <v>-100000</v>
      </c>
      <c r="M199" s="1">
        <f t="shared" ca="1" si="62"/>
        <v>105803.60439637404</v>
      </c>
      <c r="N199" s="10">
        <v>45931</v>
      </c>
      <c r="O199" s="10">
        <f t="shared" ca="1" si="69"/>
        <v>47757</v>
      </c>
      <c r="P199" s="7">
        <f t="shared" ca="1" si="70"/>
        <v>1.1340525746345521E-2</v>
      </c>
      <c r="Q199" s="13"/>
      <c r="R199" s="1">
        <f t="shared" si="71"/>
        <v>-100000</v>
      </c>
      <c r="S199" s="1">
        <f t="shared" ca="1" si="63"/>
        <v>102024.90423936069</v>
      </c>
      <c r="T199" s="14">
        <f t="shared" ca="1" si="64"/>
        <v>1.35</v>
      </c>
      <c r="U199" s="7">
        <f t="shared" ca="1" si="72"/>
        <v>4.0151923894882202E-3</v>
      </c>
    </row>
    <row r="200" spans="1:21" x14ac:dyDescent="0.2">
      <c r="A200">
        <f t="shared" si="65"/>
        <v>199</v>
      </c>
      <c r="B200">
        <f t="shared" ca="1" si="55"/>
        <v>9</v>
      </c>
      <c r="C200" s="7">
        <f t="shared" ca="1" si="56"/>
        <v>2.8944170290525352E-2</v>
      </c>
      <c r="D200" t="str">
        <f t="shared" ca="1" si="66"/>
        <v>Yes</v>
      </c>
      <c r="E200">
        <f t="shared" ca="1" si="57"/>
        <v>1.7</v>
      </c>
      <c r="F200" s="1">
        <f ca="1">InitialHomeValue* (1 + 'Portfolio Simulation'!C200)^'Portfolio Simulation'!B200</f>
        <v>1292784.9818084659</v>
      </c>
      <c r="G200" s="1">
        <f t="shared" ca="1" si="58"/>
        <v>219773.44690743918</v>
      </c>
      <c r="H200" s="1">
        <f t="shared" ca="1" si="59"/>
        <v>515978.03519999993</v>
      </c>
      <c r="I200" s="1">
        <f t="shared" ca="1" si="67"/>
        <v>219773.44690743918</v>
      </c>
      <c r="J200" s="1">
        <f t="shared" si="60"/>
        <v>100000</v>
      </c>
      <c r="K200" s="1">
        <f t="shared" si="61"/>
        <v>1000000</v>
      </c>
      <c r="L200" s="1">
        <f t="shared" si="68"/>
        <v>-100000</v>
      </c>
      <c r="M200" s="1">
        <f t="shared" ca="1" si="62"/>
        <v>219773.44690743918</v>
      </c>
      <c r="N200" s="10">
        <v>45931</v>
      </c>
      <c r="O200" s="10">
        <f t="shared" ca="1" si="69"/>
        <v>49218</v>
      </c>
      <c r="P200" s="7">
        <f t="shared" ca="1" si="70"/>
        <v>9.1375318169593836E-2</v>
      </c>
      <c r="Q200" s="13"/>
      <c r="R200" s="1">
        <f t="shared" si="71"/>
        <v>-100000</v>
      </c>
      <c r="S200" s="1">
        <f t="shared" ca="1" si="63"/>
        <v>213309.52199839684</v>
      </c>
      <c r="T200" s="14">
        <f t="shared" ca="1" si="64"/>
        <v>1.65</v>
      </c>
      <c r="U200" s="7">
        <f t="shared" ca="1" si="72"/>
        <v>8.7763419747352606E-2</v>
      </c>
    </row>
    <row r="201" spans="1:21" x14ac:dyDescent="0.2">
      <c r="A201">
        <f t="shared" si="65"/>
        <v>200</v>
      </c>
      <c r="B201">
        <f t="shared" ca="1" si="55"/>
        <v>8</v>
      </c>
      <c r="C201" s="7">
        <f t="shared" ca="1" si="56"/>
        <v>6.3534437164761481E-2</v>
      </c>
      <c r="D201" t="str">
        <f t="shared" ca="1" si="66"/>
        <v>Yes</v>
      </c>
      <c r="E201">
        <f t="shared" ca="1" si="57"/>
        <v>1.7</v>
      </c>
      <c r="F201" s="1">
        <f ca="1">InitialHomeValue* (1 + 'Portfolio Simulation'!C201)^'Portfolio Simulation'!B201</f>
        <v>1636863.4642871779</v>
      </c>
      <c r="G201" s="1">
        <f t="shared" ca="1" si="58"/>
        <v>278266.78892882023</v>
      </c>
      <c r="H201" s="1">
        <f t="shared" ca="1" si="59"/>
        <v>429981.69599999994</v>
      </c>
      <c r="I201" s="1">
        <f t="shared" ca="1" si="67"/>
        <v>278266.78892882023</v>
      </c>
      <c r="J201" s="1">
        <f t="shared" si="60"/>
        <v>100000</v>
      </c>
      <c r="K201" s="1">
        <f t="shared" si="61"/>
        <v>1000000</v>
      </c>
      <c r="L201" s="1">
        <f t="shared" si="68"/>
        <v>-100000</v>
      </c>
      <c r="M201" s="1">
        <f t="shared" ca="1" si="62"/>
        <v>278266.78892882023</v>
      </c>
      <c r="N201" s="10">
        <v>45931</v>
      </c>
      <c r="O201" s="10">
        <f t="shared" ca="1" si="69"/>
        <v>48853</v>
      </c>
      <c r="P201" s="7">
        <f t="shared" ca="1" si="70"/>
        <v>0.13636969923973086</v>
      </c>
      <c r="Q201" s="13"/>
      <c r="R201" s="1">
        <f t="shared" si="71"/>
        <v>-100000</v>
      </c>
      <c r="S201" s="1">
        <f t="shared" ca="1" si="63"/>
        <v>270082.47160738433</v>
      </c>
      <c r="T201" s="14">
        <f t="shared" ca="1" si="64"/>
        <v>1.65</v>
      </c>
      <c r="U201" s="7">
        <f t="shared" ca="1" si="72"/>
        <v>0.13213998675346372</v>
      </c>
    </row>
    <row r="202" spans="1:21" x14ac:dyDescent="0.2">
      <c r="A202">
        <f t="shared" si="65"/>
        <v>201</v>
      </c>
      <c r="B202">
        <f t="shared" ca="1" si="55"/>
        <v>2</v>
      </c>
      <c r="C202" s="7">
        <f t="shared" ca="1" si="56"/>
        <v>6.2381424523348744E-2</v>
      </c>
      <c r="D202" t="str">
        <f t="shared" ca="1" si="66"/>
        <v>Yes</v>
      </c>
      <c r="E202">
        <f t="shared" ca="1" si="57"/>
        <v>1.7</v>
      </c>
      <c r="F202" s="1">
        <f ca="1">InitialHomeValue* (1 + 'Portfolio Simulation'!C202)^'Portfolio Simulation'!B202</f>
        <v>1128654.2911722597</v>
      </c>
      <c r="G202" s="1">
        <f t="shared" ca="1" si="58"/>
        <v>191871.22949928418</v>
      </c>
      <c r="H202" s="1">
        <f t="shared" ca="1" si="59"/>
        <v>144000</v>
      </c>
      <c r="I202" s="1">
        <f t="shared" ca="1" si="67"/>
        <v>144000</v>
      </c>
      <c r="J202" s="1">
        <f t="shared" si="60"/>
        <v>100000</v>
      </c>
      <c r="K202" s="1">
        <f t="shared" si="61"/>
        <v>1000000</v>
      </c>
      <c r="L202" s="1">
        <f t="shared" si="68"/>
        <v>-100000</v>
      </c>
      <c r="M202" s="1">
        <f t="shared" ca="1" si="62"/>
        <v>144000</v>
      </c>
      <c r="N202" s="10">
        <v>45931</v>
      </c>
      <c r="O202" s="10">
        <f t="shared" ca="1" si="69"/>
        <v>46661</v>
      </c>
      <c r="P202" s="7">
        <f t="shared" ca="1" si="70"/>
        <v>0.19999999403953553</v>
      </c>
      <c r="Q202" s="13"/>
      <c r="R202" s="1">
        <f t="shared" si="71"/>
        <v>-100000</v>
      </c>
      <c r="S202" s="1">
        <f t="shared" ca="1" si="63"/>
        <v>186227.95804342287</v>
      </c>
      <c r="T202" s="14">
        <f t="shared" ca="1" si="64"/>
        <v>1.65</v>
      </c>
      <c r="U202" s="7">
        <f t="shared" ca="1" si="72"/>
        <v>0.36465365290641782</v>
      </c>
    </row>
    <row r="203" spans="1:21" x14ac:dyDescent="0.2">
      <c r="A203">
        <f t="shared" si="65"/>
        <v>202</v>
      </c>
      <c r="B203">
        <f t="shared" ca="1" si="55"/>
        <v>10</v>
      </c>
      <c r="C203" s="7">
        <f t="shared" ca="1" si="56"/>
        <v>0.15024071985795115</v>
      </c>
      <c r="D203" t="str">
        <f t="shared" ca="1" si="66"/>
        <v>Yes</v>
      </c>
      <c r="E203">
        <f t="shared" ca="1" si="57"/>
        <v>1.7</v>
      </c>
      <c r="F203" s="1">
        <f ca="1">InitialHomeValue* (1 + 'Portfolio Simulation'!C203)^'Portfolio Simulation'!B203</f>
        <v>4054033.9435979575</v>
      </c>
      <c r="G203" s="1">
        <f t="shared" ca="1" si="58"/>
        <v>689185.77041165286</v>
      </c>
      <c r="H203" s="1">
        <f t="shared" ca="1" si="59"/>
        <v>619173.64223999996</v>
      </c>
      <c r="I203" s="1">
        <f t="shared" ca="1" si="67"/>
        <v>619173.64223999996</v>
      </c>
      <c r="J203" s="1">
        <f t="shared" si="60"/>
        <v>100000</v>
      </c>
      <c r="K203" s="1">
        <f t="shared" si="61"/>
        <v>1000000</v>
      </c>
      <c r="L203" s="1">
        <f t="shared" si="68"/>
        <v>-100000</v>
      </c>
      <c r="M203" s="1">
        <f t="shared" ca="1" si="62"/>
        <v>619173.64223999996</v>
      </c>
      <c r="N203" s="10">
        <v>45931</v>
      </c>
      <c r="O203" s="10">
        <f t="shared" ca="1" si="69"/>
        <v>49583</v>
      </c>
      <c r="P203" s="7">
        <f t="shared" ca="1" si="70"/>
        <v>0.19988018870353702</v>
      </c>
      <c r="Q203" s="13"/>
      <c r="R203" s="1">
        <f t="shared" si="71"/>
        <v>-100000</v>
      </c>
      <c r="S203" s="1">
        <f t="shared" ca="1" si="63"/>
        <v>668915.600693663</v>
      </c>
      <c r="T203" s="14">
        <f t="shared" ca="1" si="64"/>
        <v>1.65</v>
      </c>
      <c r="U203" s="7">
        <f t="shared" ca="1" si="72"/>
        <v>0.20918272137641913</v>
      </c>
    </row>
    <row r="204" spans="1:21" x14ac:dyDescent="0.2">
      <c r="A204">
        <f t="shared" si="65"/>
        <v>203</v>
      </c>
      <c r="B204">
        <f t="shared" ca="1" si="55"/>
        <v>8</v>
      </c>
      <c r="C204" s="7">
        <f t="shared" ca="1" si="56"/>
        <v>2.8403999668962808E-2</v>
      </c>
      <c r="D204" t="str">
        <f t="shared" ca="1" si="66"/>
        <v>Yes</v>
      </c>
      <c r="E204">
        <f t="shared" ca="1" si="57"/>
        <v>1.7</v>
      </c>
      <c r="F204" s="1">
        <f ca="1">InitialHomeValue* (1 + 'Portfolio Simulation'!C204)^'Portfolio Simulation'!B204</f>
        <v>1251151.9474974147</v>
      </c>
      <c r="G204" s="1">
        <f t="shared" ca="1" si="58"/>
        <v>212695.8310745605</v>
      </c>
      <c r="H204" s="1">
        <f t="shared" ca="1" si="59"/>
        <v>429981.69599999994</v>
      </c>
      <c r="I204" s="1">
        <f t="shared" ca="1" si="67"/>
        <v>212695.8310745605</v>
      </c>
      <c r="J204" s="1">
        <f t="shared" si="60"/>
        <v>100000</v>
      </c>
      <c r="K204" s="1">
        <f t="shared" si="61"/>
        <v>1000000</v>
      </c>
      <c r="L204" s="1">
        <f t="shared" si="68"/>
        <v>-100000</v>
      </c>
      <c r="M204" s="1">
        <f t="shared" ca="1" si="62"/>
        <v>212695.8310745605</v>
      </c>
      <c r="N204" s="10">
        <v>45931</v>
      </c>
      <c r="O204" s="10">
        <f t="shared" ca="1" si="69"/>
        <v>48853</v>
      </c>
      <c r="P204" s="7">
        <f t="shared" ca="1" si="70"/>
        <v>9.88586485385895E-2</v>
      </c>
      <c r="Q204" s="13"/>
      <c r="R204" s="1">
        <f t="shared" si="71"/>
        <v>-100000</v>
      </c>
      <c r="S204" s="1">
        <f t="shared" ca="1" si="63"/>
        <v>206440.07133707343</v>
      </c>
      <c r="T204" s="14">
        <f t="shared" ca="1" si="64"/>
        <v>1.65</v>
      </c>
      <c r="U204" s="7">
        <f t="shared" ca="1" si="72"/>
        <v>9.4768562912940973E-2</v>
      </c>
    </row>
    <row r="205" spans="1:21" x14ac:dyDescent="0.2">
      <c r="A205">
        <f t="shared" si="65"/>
        <v>204</v>
      </c>
      <c r="B205">
        <f t="shared" ca="1" si="55"/>
        <v>1</v>
      </c>
      <c r="C205" s="7">
        <f t="shared" ca="1" si="56"/>
        <v>5.3161217015795251E-2</v>
      </c>
      <c r="D205" t="str">
        <f t="shared" ca="1" si="66"/>
        <v>Yes</v>
      </c>
      <c r="E205">
        <f t="shared" ca="1" si="57"/>
        <v>1.7</v>
      </c>
      <c r="F205" s="1">
        <f ca="1">InitialHomeValue* (1 + 'Portfolio Simulation'!C205)^'Portfolio Simulation'!B205</f>
        <v>1053161.2170157954</v>
      </c>
      <c r="G205" s="1">
        <f t="shared" ca="1" si="58"/>
        <v>179037.40689268522</v>
      </c>
      <c r="H205" s="1">
        <f t="shared" ca="1" si="59"/>
        <v>120000</v>
      </c>
      <c r="I205" s="1">
        <f t="shared" ca="1" si="67"/>
        <v>120000</v>
      </c>
      <c r="J205" s="1">
        <f t="shared" si="60"/>
        <v>100000</v>
      </c>
      <c r="K205" s="1">
        <f t="shared" si="61"/>
        <v>1000000</v>
      </c>
      <c r="L205" s="1">
        <f t="shared" si="68"/>
        <v>-100000</v>
      </c>
      <c r="M205" s="1">
        <f t="shared" ca="1" si="62"/>
        <v>120000</v>
      </c>
      <c r="N205" s="10">
        <v>45931</v>
      </c>
      <c r="O205" s="10">
        <f t="shared" ca="1" si="69"/>
        <v>46296</v>
      </c>
      <c r="P205" s="7">
        <f t="shared" ca="1" si="70"/>
        <v>0.19999999403953553</v>
      </c>
      <c r="Q205" s="13"/>
      <c r="R205" s="1">
        <f t="shared" si="71"/>
        <v>-100000</v>
      </c>
      <c r="S205" s="1">
        <f t="shared" ca="1" si="63"/>
        <v>173771.60080760624</v>
      </c>
      <c r="T205" s="14">
        <f t="shared" ca="1" si="64"/>
        <v>1.65</v>
      </c>
      <c r="U205" s="7">
        <f t="shared" ca="1" si="72"/>
        <v>0.73771601915359497</v>
      </c>
    </row>
    <row r="206" spans="1:21" x14ac:dyDescent="0.2">
      <c r="A206">
        <f t="shared" si="65"/>
        <v>205</v>
      </c>
      <c r="B206">
        <f t="shared" ca="1" si="55"/>
        <v>1</v>
      </c>
      <c r="C206" s="7">
        <f t="shared" ca="1" si="56"/>
        <v>2.7451052444372667E-2</v>
      </c>
      <c r="D206" t="str">
        <f t="shared" ca="1" si="66"/>
        <v>Yes</v>
      </c>
      <c r="E206">
        <f t="shared" ca="1" si="57"/>
        <v>1.7</v>
      </c>
      <c r="F206" s="1">
        <f ca="1">InitialHomeValue* (1 + 'Portfolio Simulation'!C206)^'Portfolio Simulation'!B206</f>
        <v>1027451.0524443728</v>
      </c>
      <c r="G206" s="1">
        <f t="shared" ca="1" si="58"/>
        <v>174666.67891554337</v>
      </c>
      <c r="H206" s="1">
        <f t="shared" ca="1" si="59"/>
        <v>120000</v>
      </c>
      <c r="I206" s="1">
        <f t="shared" ca="1" si="67"/>
        <v>120000</v>
      </c>
      <c r="J206" s="1">
        <f t="shared" si="60"/>
        <v>100000</v>
      </c>
      <c r="K206" s="1">
        <f t="shared" si="61"/>
        <v>1000000</v>
      </c>
      <c r="L206" s="1">
        <f t="shared" si="68"/>
        <v>-100000</v>
      </c>
      <c r="M206" s="1">
        <f t="shared" ca="1" si="62"/>
        <v>120000</v>
      </c>
      <c r="N206" s="10">
        <v>45931</v>
      </c>
      <c r="O206" s="10">
        <f t="shared" ca="1" si="69"/>
        <v>46296</v>
      </c>
      <c r="P206" s="7">
        <f t="shared" ca="1" si="70"/>
        <v>0.19999999403953553</v>
      </c>
      <c r="Q206" s="13"/>
      <c r="R206" s="1">
        <f t="shared" si="71"/>
        <v>-100000</v>
      </c>
      <c r="S206" s="1">
        <f t="shared" ca="1" si="63"/>
        <v>169529.42365332152</v>
      </c>
      <c r="T206" s="14">
        <f t="shared" ca="1" si="64"/>
        <v>1.65</v>
      </c>
      <c r="U206" s="7">
        <f t="shared" ca="1" si="72"/>
        <v>0.695294225215912</v>
      </c>
    </row>
    <row r="207" spans="1:21" x14ac:dyDescent="0.2">
      <c r="A207">
        <f t="shared" si="65"/>
        <v>206</v>
      </c>
      <c r="B207">
        <f t="shared" ca="1" si="55"/>
        <v>4</v>
      </c>
      <c r="C207" s="7">
        <f t="shared" ca="1" si="56"/>
        <v>-8.9787988696907781E-2</v>
      </c>
      <c r="D207" t="str">
        <f t="shared" ca="1" si="66"/>
        <v>No</v>
      </c>
      <c r="E207">
        <f t="shared" ca="1" si="57"/>
        <v>1.4</v>
      </c>
      <c r="F207" s="1">
        <f ca="1">InitialHomeValue* (1 + 'Portfolio Simulation'!C207)^'Portfolio Simulation'!B207</f>
        <v>686388.89564599132</v>
      </c>
      <c r="G207" s="1">
        <f t="shared" ca="1" si="58"/>
        <v>96094.445390438777</v>
      </c>
      <c r="H207" s="1">
        <f t="shared" ca="1" si="59"/>
        <v>207360</v>
      </c>
      <c r="I207" s="1">
        <f t="shared" ca="1" si="67"/>
        <v>96094.445390438777</v>
      </c>
      <c r="J207" s="1">
        <f t="shared" si="60"/>
        <v>100000</v>
      </c>
      <c r="K207" s="1">
        <f t="shared" si="61"/>
        <v>1000000</v>
      </c>
      <c r="L207" s="1">
        <f t="shared" si="68"/>
        <v>-100000</v>
      </c>
      <c r="M207" s="1">
        <f t="shared" ca="1" si="62"/>
        <v>96094.445390438777</v>
      </c>
      <c r="N207" s="10">
        <v>45931</v>
      </c>
      <c r="O207" s="10">
        <f t="shared" ca="1" si="69"/>
        <v>47392</v>
      </c>
      <c r="P207" s="7">
        <f t="shared" ca="1" si="70"/>
        <v>-9.9034875631332439E-3</v>
      </c>
      <c r="Q207" s="13"/>
      <c r="R207" s="1">
        <f t="shared" si="71"/>
        <v>-100000</v>
      </c>
      <c r="S207" s="1">
        <f t="shared" ca="1" si="63"/>
        <v>92662.500912208838</v>
      </c>
      <c r="T207" s="14">
        <f t="shared" ca="1" si="64"/>
        <v>1.35</v>
      </c>
      <c r="U207" s="7">
        <f t="shared" ca="1" si="72"/>
        <v>-1.8858447670936584E-2</v>
      </c>
    </row>
    <row r="208" spans="1:21" x14ac:dyDescent="0.2">
      <c r="A208">
        <f t="shared" si="65"/>
        <v>207</v>
      </c>
      <c r="B208">
        <f t="shared" ca="1" si="55"/>
        <v>1</v>
      </c>
      <c r="C208" s="7">
        <f t="shared" ca="1" si="56"/>
        <v>-3.4700520489177267E-2</v>
      </c>
      <c r="D208" t="str">
        <f t="shared" ca="1" si="66"/>
        <v>No</v>
      </c>
      <c r="E208">
        <f t="shared" ca="1" si="57"/>
        <v>1.4</v>
      </c>
      <c r="F208" s="1">
        <f ca="1">InitialHomeValue* (1 + 'Portfolio Simulation'!C208)^'Portfolio Simulation'!B208</f>
        <v>965299.47951082268</v>
      </c>
      <c r="G208" s="1">
        <f t="shared" ca="1" si="58"/>
        <v>135141.92713151517</v>
      </c>
      <c r="H208" s="1">
        <f t="shared" ca="1" si="59"/>
        <v>120000</v>
      </c>
      <c r="I208" s="1">
        <f t="shared" ca="1" si="67"/>
        <v>120000</v>
      </c>
      <c r="J208" s="1">
        <f t="shared" si="60"/>
        <v>100000</v>
      </c>
      <c r="K208" s="1">
        <f t="shared" si="61"/>
        <v>1000000</v>
      </c>
      <c r="L208" s="1">
        <f t="shared" si="68"/>
        <v>-100000</v>
      </c>
      <c r="M208" s="1">
        <f t="shared" ca="1" si="62"/>
        <v>120000</v>
      </c>
      <c r="N208" s="10">
        <v>45931</v>
      </c>
      <c r="O208" s="10">
        <f t="shared" ca="1" si="69"/>
        <v>46296</v>
      </c>
      <c r="P208" s="7">
        <f t="shared" ca="1" si="70"/>
        <v>0.19999999403953553</v>
      </c>
      <c r="Q208" s="13"/>
      <c r="R208" s="1">
        <f t="shared" si="71"/>
        <v>-100000</v>
      </c>
      <c r="S208" s="1">
        <f t="shared" ca="1" si="63"/>
        <v>130315.42973396108</v>
      </c>
      <c r="T208" s="14">
        <f t="shared" ca="1" si="64"/>
        <v>1.35</v>
      </c>
      <c r="U208" s="7">
        <f t="shared" ca="1" si="72"/>
        <v>0.3031542956829073</v>
      </c>
    </row>
    <row r="209" spans="1:21" x14ac:dyDescent="0.2">
      <c r="A209">
        <f t="shared" si="65"/>
        <v>208</v>
      </c>
      <c r="B209">
        <f t="shared" ca="1" si="55"/>
        <v>10</v>
      </c>
      <c r="C209" s="7">
        <f t="shared" ca="1" si="56"/>
        <v>-1.6936804246411478E-2</v>
      </c>
      <c r="D209" t="str">
        <f t="shared" ca="1" si="66"/>
        <v>No</v>
      </c>
      <c r="E209">
        <f t="shared" ca="1" si="57"/>
        <v>1.4</v>
      </c>
      <c r="F209" s="1">
        <f ca="1">InitialHomeValue* (1 + 'Portfolio Simulation'!C209)^'Portfolio Simulation'!B209</f>
        <v>842974.37198789255</v>
      </c>
      <c r="G209" s="1">
        <f t="shared" ca="1" si="58"/>
        <v>118016.41207830494</v>
      </c>
      <c r="H209" s="1">
        <f t="shared" ca="1" si="59"/>
        <v>619173.64223999996</v>
      </c>
      <c r="I209" s="1">
        <f t="shared" ca="1" si="67"/>
        <v>118016.41207830494</v>
      </c>
      <c r="J209" s="1">
        <f t="shared" si="60"/>
        <v>100000</v>
      </c>
      <c r="K209" s="1">
        <f t="shared" si="61"/>
        <v>1000000</v>
      </c>
      <c r="L209" s="1">
        <f t="shared" si="68"/>
        <v>-100000</v>
      </c>
      <c r="M209" s="1">
        <f t="shared" ca="1" si="62"/>
        <v>118016.41207830494</v>
      </c>
      <c r="N209" s="10">
        <v>45931</v>
      </c>
      <c r="O209" s="10">
        <f t="shared" ca="1" si="69"/>
        <v>49583</v>
      </c>
      <c r="P209" s="7">
        <f t="shared" ca="1" si="70"/>
        <v>1.6694095730781556E-2</v>
      </c>
      <c r="Q209" s="13"/>
      <c r="R209" s="1">
        <f t="shared" si="71"/>
        <v>-100000</v>
      </c>
      <c r="S209" s="1">
        <f t="shared" ca="1" si="63"/>
        <v>113801.5402183655</v>
      </c>
      <c r="T209" s="14">
        <f t="shared" ca="1" si="64"/>
        <v>1.35</v>
      </c>
      <c r="U209" s="7">
        <f t="shared" ca="1" si="72"/>
        <v>1.3005349040031432E-2</v>
      </c>
    </row>
    <row r="210" spans="1:21" x14ac:dyDescent="0.2">
      <c r="A210">
        <f t="shared" si="65"/>
        <v>209</v>
      </c>
      <c r="B210">
        <f t="shared" ca="1" si="55"/>
        <v>1</v>
      </c>
      <c r="C210" s="7">
        <f t="shared" ca="1" si="56"/>
        <v>-2.4558394378090161E-3</v>
      </c>
      <c r="D210" t="str">
        <f t="shared" ca="1" si="66"/>
        <v>No</v>
      </c>
      <c r="E210">
        <f t="shared" ca="1" si="57"/>
        <v>1.4</v>
      </c>
      <c r="F210" s="1">
        <f ca="1">InitialHomeValue* (1 + 'Portfolio Simulation'!C210)^'Portfolio Simulation'!B210</f>
        <v>997544.16056219093</v>
      </c>
      <c r="G210" s="1">
        <f t="shared" ca="1" si="58"/>
        <v>139656.18247870673</v>
      </c>
      <c r="H210" s="1">
        <f t="shared" ca="1" si="59"/>
        <v>120000</v>
      </c>
      <c r="I210" s="1">
        <f t="shared" ca="1" si="67"/>
        <v>120000</v>
      </c>
      <c r="J210" s="1">
        <f t="shared" si="60"/>
        <v>100000</v>
      </c>
      <c r="K210" s="1">
        <f t="shared" si="61"/>
        <v>1000000</v>
      </c>
      <c r="L210" s="1">
        <f t="shared" si="68"/>
        <v>-100000</v>
      </c>
      <c r="M210" s="1">
        <f t="shared" ca="1" si="62"/>
        <v>120000</v>
      </c>
      <c r="N210" s="10">
        <v>45931</v>
      </c>
      <c r="O210" s="10">
        <f t="shared" ca="1" si="69"/>
        <v>46296</v>
      </c>
      <c r="P210" s="7">
        <f t="shared" ca="1" si="70"/>
        <v>0.19999999403953553</v>
      </c>
      <c r="Q210" s="13"/>
      <c r="R210" s="1">
        <f t="shared" si="71"/>
        <v>-100000</v>
      </c>
      <c r="S210" s="1">
        <f t="shared" ca="1" si="63"/>
        <v>134668.46167589579</v>
      </c>
      <c r="T210" s="14">
        <f t="shared" ca="1" si="64"/>
        <v>1.35</v>
      </c>
      <c r="U210" s="7">
        <f t="shared" ca="1" si="72"/>
        <v>0.34668461680412299</v>
      </c>
    </row>
    <row r="211" spans="1:21" x14ac:dyDescent="0.2">
      <c r="A211">
        <f t="shared" si="65"/>
        <v>210</v>
      </c>
      <c r="B211">
        <f t="shared" ca="1" si="55"/>
        <v>8</v>
      </c>
      <c r="C211" s="7">
        <f t="shared" ca="1" si="56"/>
        <v>3.3021815852030512E-2</v>
      </c>
      <c r="D211" t="str">
        <f t="shared" ca="1" si="66"/>
        <v>Yes</v>
      </c>
      <c r="E211">
        <f t="shared" ca="1" si="57"/>
        <v>1.7</v>
      </c>
      <c r="F211" s="1">
        <f ca="1">InitialHomeValue* (1 + 'Portfolio Simulation'!C211)^'Portfolio Simulation'!B211</f>
        <v>1296808.7914209508</v>
      </c>
      <c r="G211" s="1">
        <f t="shared" ca="1" si="58"/>
        <v>220457.49454156167</v>
      </c>
      <c r="H211" s="1">
        <f t="shared" ca="1" si="59"/>
        <v>429981.69599999994</v>
      </c>
      <c r="I211" s="1">
        <f t="shared" ca="1" si="67"/>
        <v>220457.49454156167</v>
      </c>
      <c r="J211" s="1">
        <f t="shared" si="60"/>
        <v>100000</v>
      </c>
      <c r="K211" s="1">
        <f t="shared" si="61"/>
        <v>1000000</v>
      </c>
      <c r="L211" s="1">
        <f t="shared" si="68"/>
        <v>-100000</v>
      </c>
      <c r="M211" s="1">
        <f t="shared" ca="1" si="62"/>
        <v>220457.49454156167</v>
      </c>
      <c r="N211" s="10">
        <v>45931</v>
      </c>
      <c r="O211" s="10">
        <f t="shared" ca="1" si="69"/>
        <v>48853</v>
      </c>
      <c r="P211" s="7">
        <f t="shared" ca="1" si="70"/>
        <v>0.10378944277763366</v>
      </c>
      <c r="Q211" s="13"/>
      <c r="R211" s="1">
        <f t="shared" si="71"/>
        <v>-100000</v>
      </c>
      <c r="S211" s="1">
        <f t="shared" ca="1" si="63"/>
        <v>213973.45058445691</v>
      </c>
      <c r="T211" s="14">
        <f t="shared" ca="1" si="64"/>
        <v>1.65</v>
      </c>
      <c r="U211" s="7">
        <f t="shared" ca="1" si="72"/>
        <v>9.968100190162657E-2</v>
      </c>
    </row>
    <row r="212" spans="1:21" x14ac:dyDescent="0.2">
      <c r="A212">
        <f t="shared" si="65"/>
        <v>211</v>
      </c>
      <c r="B212">
        <f t="shared" ca="1" si="55"/>
        <v>6</v>
      </c>
      <c r="C212" s="7">
        <f t="shared" ca="1" si="56"/>
        <v>-4.4342688768384139E-2</v>
      </c>
      <c r="D212" t="str">
        <f t="shared" ca="1" si="66"/>
        <v>No</v>
      </c>
      <c r="E212">
        <f t="shared" ca="1" si="57"/>
        <v>1.4</v>
      </c>
      <c r="F212" s="1">
        <f ca="1">InitialHomeValue* (1 + 'Portfolio Simulation'!C212)^'Portfolio Simulation'!B212</f>
        <v>761751.15300700522</v>
      </c>
      <c r="G212" s="1">
        <f t="shared" ca="1" si="58"/>
        <v>106645.16142098073</v>
      </c>
      <c r="H212" s="1">
        <f t="shared" ca="1" si="59"/>
        <v>298598.39999999997</v>
      </c>
      <c r="I212" s="1">
        <f t="shared" ca="1" si="67"/>
        <v>106645.16142098073</v>
      </c>
      <c r="J212" s="1">
        <f t="shared" si="60"/>
        <v>100000</v>
      </c>
      <c r="K212" s="1">
        <f t="shared" si="61"/>
        <v>1000000</v>
      </c>
      <c r="L212" s="1">
        <f t="shared" si="68"/>
        <v>-100000</v>
      </c>
      <c r="M212" s="1">
        <f t="shared" ca="1" si="62"/>
        <v>106645.16142098073</v>
      </c>
      <c r="N212" s="10">
        <v>45931</v>
      </c>
      <c r="O212" s="10">
        <f t="shared" ca="1" si="69"/>
        <v>48122</v>
      </c>
      <c r="P212" s="7">
        <f t="shared" ca="1" si="70"/>
        <v>1.0775563120841981E-2</v>
      </c>
      <c r="Q212" s="13"/>
      <c r="R212" s="1">
        <f t="shared" si="71"/>
        <v>-100000</v>
      </c>
      <c r="S212" s="1">
        <f t="shared" ca="1" si="63"/>
        <v>102836.40565594571</v>
      </c>
      <c r="T212" s="14">
        <f t="shared" ca="1" si="64"/>
        <v>1.35</v>
      </c>
      <c r="U212" s="7">
        <f t="shared" ca="1" si="72"/>
        <v>4.6702831983566288E-3</v>
      </c>
    </row>
    <row r="213" spans="1:21" x14ac:dyDescent="0.2">
      <c r="A213">
        <f t="shared" si="65"/>
        <v>212</v>
      </c>
      <c r="B213">
        <f t="shared" ca="1" si="55"/>
        <v>6</v>
      </c>
      <c r="C213" s="7">
        <f t="shared" ca="1" si="56"/>
        <v>0.10163616798830792</v>
      </c>
      <c r="D213" t="str">
        <f t="shared" ca="1" si="66"/>
        <v>Yes</v>
      </c>
      <c r="E213">
        <f t="shared" ca="1" si="57"/>
        <v>1.7</v>
      </c>
      <c r="F213" s="1">
        <f ca="1">InitialHomeValue* (1 + 'Portfolio Simulation'!C213)^'Portfolio Simulation'!B213</f>
        <v>1787430.2981082504</v>
      </c>
      <c r="G213" s="1">
        <f t="shared" ca="1" si="58"/>
        <v>303863.15067840257</v>
      </c>
      <c r="H213" s="1">
        <f t="shared" ca="1" si="59"/>
        <v>298598.39999999997</v>
      </c>
      <c r="I213" s="1">
        <f t="shared" ca="1" si="67"/>
        <v>298598.39999999997</v>
      </c>
      <c r="J213" s="1">
        <f t="shared" si="60"/>
        <v>100000</v>
      </c>
      <c r="K213" s="1">
        <f t="shared" si="61"/>
        <v>1000000</v>
      </c>
      <c r="L213" s="1">
        <f t="shared" si="68"/>
        <v>-100000</v>
      </c>
      <c r="M213" s="1">
        <f t="shared" ca="1" si="62"/>
        <v>298598.39999999997</v>
      </c>
      <c r="N213" s="10">
        <v>45931</v>
      </c>
      <c r="O213" s="10">
        <f t="shared" ca="1" si="69"/>
        <v>48122</v>
      </c>
      <c r="P213" s="7">
        <f t="shared" ca="1" si="70"/>
        <v>0.19990014433860781</v>
      </c>
      <c r="Q213" s="13"/>
      <c r="R213" s="1">
        <f t="shared" si="71"/>
        <v>-100000</v>
      </c>
      <c r="S213" s="1">
        <f t="shared" ca="1" si="63"/>
        <v>294925.99918786128</v>
      </c>
      <c r="T213" s="14">
        <f t="shared" ca="1" si="64"/>
        <v>1.65</v>
      </c>
      <c r="U213" s="7">
        <f t="shared" ca="1" si="72"/>
        <v>0.19742901921272282</v>
      </c>
    </row>
    <row r="214" spans="1:21" x14ac:dyDescent="0.2">
      <c r="A214">
        <f t="shared" si="65"/>
        <v>213</v>
      </c>
      <c r="B214">
        <f t="shared" ca="1" si="55"/>
        <v>9</v>
      </c>
      <c r="C214" s="7">
        <f t="shared" ca="1" si="56"/>
        <v>4.6899747917053883E-2</v>
      </c>
      <c r="D214" t="str">
        <f t="shared" ca="1" si="66"/>
        <v>Yes</v>
      </c>
      <c r="E214">
        <f t="shared" ca="1" si="57"/>
        <v>1.7</v>
      </c>
      <c r="F214" s="1">
        <f ca="1">InitialHomeValue* (1 + 'Portfolio Simulation'!C214)^'Portfolio Simulation'!B214</f>
        <v>1510587.3972406103</v>
      </c>
      <c r="G214" s="1">
        <f t="shared" ca="1" si="58"/>
        <v>256799.85753090377</v>
      </c>
      <c r="H214" s="1">
        <f t="shared" ca="1" si="59"/>
        <v>515978.03519999993</v>
      </c>
      <c r="I214" s="1">
        <f t="shared" ca="1" si="67"/>
        <v>256799.85753090377</v>
      </c>
      <c r="J214" s="1">
        <f t="shared" si="60"/>
        <v>100000</v>
      </c>
      <c r="K214" s="1">
        <f t="shared" si="61"/>
        <v>1000000</v>
      </c>
      <c r="L214" s="1">
        <f t="shared" si="68"/>
        <v>-100000</v>
      </c>
      <c r="M214" s="1">
        <f t="shared" ca="1" si="62"/>
        <v>256799.85753090377</v>
      </c>
      <c r="N214" s="10">
        <v>45931</v>
      </c>
      <c r="O214" s="10">
        <f t="shared" ca="1" si="69"/>
        <v>49218</v>
      </c>
      <c r="P214" s="7">
        <f t="shared" ca="1" si="70"/>
        <v>0.11040865778923034</v>
      </c>
      <c r="Q214" s="13"/>
      <c r="R214" s="1">
        <f t="shared" si="71"/>
        <v>-100000</v>
      </c>
      <c r="S214" s="1">
        <f t="shared" ca="1" si="63"/>
        <v>249246.9205447007</v>
      </c>
      <c r="T214" s="14">
        <f t="shared" ca="1" si="64"/>
        <v>1.65</v>
      </c>
      <c r="U214" s="7">
        <f t="shared" ca="1" si="72"/>
        <v>0.10673376917839053</v>
      </c>
    </row>
    <row r="215" spans="1:21" x14ac:dyDescent="0.2">
      <c r="A215">
        <f t="shared" si="65"/>
        <v>214</v>
      </c>
      <c r="B215">
        <f t="shared" ca="1" si="55"/>
        <v>1</v>
      </c>
      <c r="C215" s="7">
        <f t="shared" ca="1" si="56"/>
        <v>2.9414023257629134E-2</v>
      </c>
      <c r="D215" t="str">
        <f t="shared" ca="1" si="66"/>
        <v>Yes</v>
      </c>
      <c r="E215">
        <f t="shared" ca="1" si="57"/>
        <v>1.7</v>
      </c>
      <c r="F215" s="1">
        <f ca="1">InitialHomeValue* (1 + 'Portfolio Simulation'!C215)^'Portfolio Simulation'!B215</f>
        <v>1029414.0232576292</v>
      </c>
      <c r="G215" s="1">
        <f t="shared" ca="1" si="58"/>
        <v>175000.38395379699</v>
      </c>
      <c r="H215" s="1">
        <f t="shared" ca="1" si="59"/>
        <v>120000</v>
      </c>
      <c r="I215" s="1">
        <f t="shared" ca="1" si="67"/>
        <v>120000</v>
      </c>
      <c r="J215" s="1">
        <f t="shared" si="60"/>
        <v>100000</v>
      </c>
      <c r="K215" s="1">
        <f t="shared" si="61"/>
        <v>1000000</v>
      </c>
      <c r="L215" s="1">
        <f t="shared" si="68"/>
        <v>-100000</v>
      </c>
      <c r="M215" s="1">
        <f t="shared" ca="1" si="62"/>
        <v>120000</v>
      </c>
      <c r="N215" s="10">
        <v>45931</v>
      </c>
      <c r="O215" s="10">
        <f t="shared" ca="1" si="69"/>
        <v>46296</v>
      </c>
      <c r="P215" s="7">
        <f t="shared" ca="1" si="70"/>
        <v>0.19999999403953553</v>
      </c>
      <c r="Q215" s="13"/>
      <c r="R215" s="1">
        <f t="shared" si="71"/>
        <v>-100000</v>
      </c>
      <c r="S215" s="1">
        <f t="shared" ca="1" si="63"/>
        <v>169853.31383750882</v>
      </c>
      <c r="T215" s="14">
        <f t="shared" ca="1" si="64"/>
        <v>1.65</v>
      </c>
      <c r="U215" s="7">
        <f t="shared" ca="1" si="72"/>
        <v>0.69853314161300673</v>
      </c>
    </row>
    <row r="216" spans="1:21" x14ac:dyDescent="0.2">
      <c r="A216">
        <f t="shared" si="65"/>
        <v>215</v>
      </c>
      <c r="B216">
        <f t="shared" ca="1" si="55"/>
        <v>6</v>
      </c>
      <c r="C216" s="7">
        <f t="shared" ca="1" si="56"/>
        <v>1.7981297992962872E-2</v>
      </c>
      <c r="D216" t="str">
        <f t="shared" ca="1" si="66"/>
        <v>Yes</v>
      </c>
      <c r="E216">
        <f t="shared" ca="1" si="57"/>
        <v>1.7</v>
      </c>
      <c r="F216" s="1">
        <f ca="1">InitialHomeValue* (1 + 'Portfolio Simulation'!C216)^'Portfolio Simulation'!B216</f>
        <v>1112855.5503494705</v>
      </c>
      <c r="G216" s="1">
        <f t="shared" ca="1" si="58"/>
        <v>189185.44355940999</v>
      </c>
      <c r="H216" s="1">
        <f t="shared" ca="1" si="59"/>
        <v>298598.39999999997</v>
      </c>
      <c r="I216" s="1">
        <f t="shared" ca="1" si="67"/>
        <v>189185.44355940999</v>
      </c>
      <c r="J216" s="1">
        <f t="shared" si="60"/>
        <v>100000</v>
      </c>
      <c r="K216" s="1">
        <f t="shared" si="61"/>
        <v>1000000</v>
      </c>
      <c r="L216" s="1">
        <f t="shared" si="68"/>
        <v>-100000</v>
      </c>
      <c r="M216" s="1">
        <f t="shared" ca="1" si="62"/>
        <v>189185.44355940999</v>
      </c>
      <c r="N216" s="10">
        <v>45931</v>
      </c>
      <c r="O216" s="10">
        <f t="shared" ca="1" si="69"/>
        <v>48122</v>
      </c>
      <c r="P216" s="7">
        <f t="shared" ca="1" si="70"/>
        <v>0.1120565950870514</v>
      </c>
      <c r="Q216" s="13"/>
      <c r="R216" s="1">
        <f t="shared" si="71"/>
        <v>-100000</v>
      </c>
      <c r="S216" s="1">
        <f t="shared" ca="1" si="63"/>
        <v>183621.16580766265</v>
      </c>
      <c r="T216" s="14">
        <f t="shared" ca="1" si="64"/>
        <v>1.65</v>
      </c>
      <c r="U216" s="7">
        <f t="shared" ca="1" si="72"/>
        <v>0.10653981566429141</v>
      </c>
    </row>
    <row r="217" spans="1:21" x14ac:dyDescent="0.2">
      <c r="A217">
        <f t="shared" si="65"/>
        <v>216</v>
      </c>
      <c r="B217">
        <f t="shared" ca="1" si="55"/>
        <v>1</v>
      </c>
      <c r="C217" s="7">
        <f t="shared" ca="1" si="56"/>
        <v>3.4629424889227906E-2</v>
      </c>
      <c r="D217" t="str">
        <f t="shared" ca="1" si="66"/>
        <v>Yes</v>
      </c>
      <c r="E217">
        <f t="shared" ca="1" si="57"/>
        <v>1.7</v>
      </c>
      <c r="F217" s="1">
        <f ca="1">InitialHomeValue* (1 + 'Portfolio Simulation'!C217)^'Portfolio Simulation'!B217</f>
        <v>1034629.4248892278</v>
      </c>
      <c r="G217" s="1">
        <f t="shared" ca="1" si="58"/>
        <v>175887.00223116874</v>
      </c>
      <c r="H217" s="1">
        <f t="shared" ca="1" si="59"/>
        <v>120000</v>
      </c>
      <c r="I217" s="1">
        <f t="shared" ca="1" si="67"/>
        <v>120000</v>
      </c>
      <c r="J217" s="1">
        <f t="shared" si="60"/>
        <v>100000</v>
      </c>
      <c r="K217" s="1">
        <f t="shared" si="61"/>
        <v>1000000</v>
      </c>
      <c r="L217" s="1">
        <f t="shared" si="68"/>
        <v>-100000</v>
      </c>
      <c r="M217" s="1">
        <f t="shared" ca="1" si="62"/>
        <v>120000</v>
      </c>
      <c r="N217" s="10">
        <v>45931</v>
      </c>
      <c r="O217" s="10">
        <f t="shared" ca="1" si="69"/>
        <v>46296</v>
      </c>
      <c r="P217" s="7">
        <f t="shared" ca="1" si="70"/>
        <v>0.19999999403953553</v>
      </c>
      <c r="Q217" s="13"/>
      <c r="R217" s="1">
        <f t="shared" si="71"/>
        <v>-100000</v>
      </c>
      <c r="S217" s="1">
        <f t="shared" ca="1" si="63"/>
        <v>170713.85510672259</v>
      </c>
      <c r="T217" s="14">
        <f t="shared" ca="1" si="64"/>
        <v>1.65</v>
      </c>
      <c r="U217" s="7">
        <f t="shared" ca="1" si="72"/>
        <v>0.70713855028152461</v>
      </c>
    </row>
    <row r="218" spans="1:21" x14ac:dyDescent="0.2">
      <c r="A218">
        <f t="shared" si="65"/>
        <v>217</v>
      </c>
      <c r="B218">
        <f t="shared" ca="1" si="55"/>
        <v>3</v>
      </c>
      <c r="C218" s="7">
        <f t="shared" ca="1" si="56"/>
        <v>-3.8919194012674227E-2</v>
      </c>
      <c r="D218" t="str">
        <f t="shared" ca="1" si="66"/>
        <v>No</v>
      </c>
      <c r="E218">
        <f t="shared" ca="1" si="57"/>
        <v>1.4</v>
      </c>
      <c r="F218" s="1">
        <f ca="1">InitialHomeValue* (1 + 'Portfolio Simulation'!C218)^'Portfolio Simulation'!B218</f>
        <v>887727.57790404966</v>
      </c>
      <c r="G218" s="1">
        <f t="shared" ca="1" si="58"/>
        <v>124281.86090656694</v>
      </c>
      <c r="H218" s="1">
        <f t="shared" ca="1" si="59"/>
        <v>172800</v>
      </c>
      <c r="I218" s="1">
        <f t="shared" ca="1" si="67"/>
        <v>124281.86090656694</v>
      </c>
      <c r="J218" s="1">
        <f t="shared" si="60"/>
        <v>100000</v>
      </c>
      <c r="K218" s="1">
        <f t="shared" si="61"/>
        <v>1000000</v>
      </c>
      <c r="L218" s="1">
        <f t="shared" si="68"/>
        <v>-100000</v>
      </c>
      <c r="M218" s="1">
        <f t="shared" ca="1" si="62"/>
        <v>124281.86090656694</v>
      </c>
      <c r="N218" s="10">
        <v>45931</v>
      </c>
      <c r="O218" s="10">
        <f t="shared" ca="1" si="69"/>
        <v>47027</v>
      </c>
      <c r="P218" s="7">
        <f t="shared" ca="1" si="70"/>
        <v>7.5079390406608576E-2</v>
      </c>
      <c r="Q218" s="13"/>
      <c r="R218" s="1">
        <f t="shared" si="71"/>
        <v>-100000</v>
      </c>
      <c r="S218" s="1">
        <f t="shared" ca="1" si="63"/>
        <v>119843.22301704672</v>
      </c>
      <c r="T218" s="14">
        <f t="shared" ca="1" si="64"/>
        <v>1.35</v>
      </c>
      <c r="U218" s="7">
        <f t="shared" ca="1" si="72"/>
        <v>6.2137112021446228E-2</v>
      </c>
    </row>
    <row r="219" spans="1:21" x14ac:dyDescent="0.2">
      <c r="A219">
        <f t="shared" si="65"/>
        <v>218</v>
      </c>
      <c r="B219">
        <f t="shared" ca="1" si="55"/>
        <v>6</v>
      </c>
      <c r="C219" s="7">
        <f t="shared" ca="1" si="56"/>
        <v>5.427087246921318E-2</v>
      </c>
      <c r="D219" t="str">
        <f t="shared" ca="1" si="66"/>
        <v>Yes</v>
      </c>
      <c r="E219">
        <f t="shared" ca="1" si="57"/>
        <v>1.7</v>
      </c>
      <c r="F219" s="1">
        <f ca="1">InitialHomeValue* (1 + 'Portfolio Simulation'!C219)^'Portfolio Simulation'!B219</f>
        <v>1373135.0334181394</v>
      </c>
      <c r="G219" s="1">
        <f t="shared" ca="1" si="58"/>
        <v>233432.95568108369</v>
      </c>
      <c r="H219" s="1">
        <f t="shared" ca="1" si="59"/>
        <v>298598.39999999997</v>
      </c>
      <c r="I219" s="1">
        <f t="shared" ca="1" si="67"/>
        <v>233432.95568108369</v>
      </c>
      <c r="J219" s="1">
        <f t="shared" si="60"/>
        <v>100000</v>
      </c>
      <c r="K219" s="1">
        <f t="shared" si="61"/>
        <v>1000000</v>
      </c>
      <c r="L219" s="1">
        <f t="shared" si="68"/>
        <v>-100000</v>
      </c>
      <c r="M219" s="1">
        <f t="shared" ca="1" si="62"/>
        <v>233432.95568108369</v>
      </c>
      <c r="N219" s="10">
        <v>45931</v>
      </c>
      <c r="O219" s="10">
        <f t="shared" ca="1" si="69"/>
        <v>48122</v>
      </c>
      <c r="P219" s="7">
        <f t="shared" ca="1" si="70"/>
        <v>0.15168140530586247</v>
      </c>
      <c r="Q219" s="13"/>
      <c r="R219" s="1">
        <f t="shared" si="71"/>
        <v>-100000</v>
      </c>
      <c r="S219" s="1">
        <f t="shared" ca="1" si="63"/>
        <v>226567.280513993</v>
      </c>
      <c r="T219" s="14">
        <f t="shared" ca="1" si="64"/>
        <v>1.65</v>
      </c>
      <c r="U219" s="7">
        <f t="shared" ca="1" si="72"/>
        <v>0.14596806168556217</v>
      </c>
    </row>
    <row r="220" spans="1:21" x14ac:dyDescent="0.2">
      <c r="A220">
        <f t="shared" si="65"/>
        <v>219</v>
      </c>
      <c r="B220">
        <f t="shared" ca="1" si="55"/>
        <v>7</v>
      </c>
      <c r="C220" s="7">
        <f t="shared" ca="1" si="56"/>
        <v>-4.0511946842849131E-2</v>
      </c>
      <c r="D220" t="str">
        <f t="shared" ca="1" si="66"/>
        <v>No</v>
      </c>
      <c r="E220">
        <f t="shared" ca="1" si="57"/>
        <v>1.4</v>
      </c>
      <c r="F220" s="1">
        <f ca="1">InitialHomeValue* (1 + 'Portfolio Simulation'!C220)^'Portfolio Simulation'!B220</f>
        <v>748646.84918184043</v>
      </c>
      <c r="G220" s="1">
        <f t="shared" ca="1" si="58"/>
        <v>104810.55888545766</v>
      </c>
      <c r="H220" s="1">
        <f t="shared" ca="1" si="59"/>
        <v>358318.07999999996</v>
      </c>
      <c r="I220" s="1">
        <f t="shared" ca="1" si="67"/>
        <v>104810.55888545766</v>
      </c>
      <c r="J220" s="1">
        <f t="shared" si="60"/>
        <v>100000</v>
      </c>
      <c r="K220" s="1">
        <f t="shared" si="61"/>
        <v>1000000</v>
      </c>
      <c r="L220" s="1">
        <f t="shared" si="68"/>
        <v>-100000</v>
      </c>
      <c r="M220" s="1">
        <f t="shared" ca="1" si="62"/>
        <v>104810.55888545766</v>
      </c>
      <c r="N220" s="10">
        <v>45931</v>
      </c>
      <c r="O220" s="10">
        <f t="shared" ca="1" si="69"/>
        <v>48488</v>
      </c>
      <c r="P220" s="7">
        <f t="shared" ca="1" si="70"/>
        <v>6.7293375730514528E-3</v>
      </c>
      <c r="Q220" s="13"/>
      <c r="R220" s="1">
        <f t="shared" si="71"/>
        <v>-100000</v>
      </c>
      <c r="S220" s="1">
        <f t="shared" ca="1" si="63"/>
        <v>101067.32463954847</v>
      </c>
      <c r="T220" s="14">
        <f t="shared" ca="1" si="64"/>
        <v>1.35</v>
      </c>
      <c r="U220" s="7">
        <f t="shared" ca="1" si="72"/>
        <v>1.5166312456130983E-3</v>
      </c>
    </row>
    <row r="221" spans="1:21" x14ac:dyDescent="0.2">
      <c r="A221">
        <f t="shared" si="65"/>
        <v>220</v>
      </c>
      <c r="B221">
        <f t="shared" ca="1" si="55"/>
        <v>1</v>
      </c>
      <c r="C221" s="7">
        <f t="shared" ca="1" si="56"/>
        <v>-6.4630409158749139E-2</v>
      </c>
      <c r="D221" t="str">
        <f t="shared" ca="1" si="66"/>
        <v>No</v>
      </c>
      <c r="E221">
        <f t="shared" ca="1" si="57"/>
        <v>1.4</v>
      </c>
      <c r="F221" s="1">
        <f ca="1">InitialHomeValue* (1 + 'Portfolio Simulation'!C221)^'Portfolio Simulation'!B221</f>
        <v>935369.59084125084</v>
      </c>
      <c r="G221" s="1">
        <f t="shared" ca="1" si="58"/>
        <v>130951.74271777512</v>
      </c>
      <c r="H221" s="1">
        <f t="shared" ca="1" si="59"/>
        <v>120000</v>
      </c>
      <c r="I221" s="1">
        <f t="shared" ca="1" si="67"/>
        <v>120000</v>
      </c>
      <c r="J221" s="1">
        <f t="shared" si="60"/>
        <v>100000</v>
      </c>
      <c r="K221" s="1">
        <f t="shared" si="61"/>
        <v>1000000</v>
      </c>
      <c r="L221" s="1">
        <f t="shared" si="68"/>
        <v>-100000</v>
      </c>
      <c r="M221" s="1">
        <f t="shared" ca="1" si="62"/>
        <v>120000</v>
      </c>
      <c r="N221" s="10">
        <v>45931</v>
      </c>
      <c r="O221" s="10">
        <f t="shared" ca="1" si="69"/>
        <v>46296</v>
      </c>
      <c r="P221" s="7">
        <f t="shared" ca="1" si="70"/>
        <v>0.19999999403953553</v>
      </c>
      <c r="Q221" s="13"/>
      <c r="R221" s="1">
        <f t="shared" si="71"/>
        <v>-100000</v>
      </c>
      <c r="S221" s="1">
        <f t="shared" ca="1" si="63"/>
        <v>126274.89476356888</v>
      </c>
      <c r="T221" s="14">
        <f t="shared" ca="1" si="64"/>
        <v>1.35</v>
      </c>
      <c r="U221" s="7">
        <f t="shared" ca="1" si="72"/>
        <v>0.2627489507198334</v>
      </c>
    </row>
    <row r="222" spans="1:21" x14ac:dyDescent="0.2">
      <c r="A222">
        <f t="shared" si="65"/>
        <v>221</v>
      </c>
      <c r="B222">
        <f t="shared" ca="1" si="55"/>
        <v>7</v>
      </c>
      <c r="C222" s="7">
        <f t="shared" ca="1" si="56"/>
        <v>5.4251890546915663E-2</v>
      </c>
      <c r="D222" t="str">
        <f t="shared" ca="1" si="66"/>
        <v>Yes</v>
      </c>
      <c r="E222">
        <f t="shared" ca="1" si="57"/>
        <v>1.7</v>
      </c>
      <c r="F222" s="1">
        <f ca="1">InitialHomeValue* (1 + 'Portfolio Simulation'!C222)^'Portfolio Simulation'!B222</f>
        <v>1447473.8263570217</v>
      </c>
      <c r="G222" s="1">
        <f t="shared" ca="1" si="58"/>
        <v>246070.5504806937</v>
      </c>
      <c r="H222" s="1">
        <f t="shared" ca="1" si="59"/>
        <v>358318.07999999996</v>
      </c>
      <c r="I222" s="1">
        <f t="shared" ca="1" si="67"/>
        <v>246070.5504806937</v>
      </c>
      <c r="J222" s="1">
        <f t="shared" si="60"/>
        <v>100000</v>
      </c>
      <c r="K222" s="1">
        <f t="shared" si="61"/>
        <v>1000000</v>
      </c>
      <c r="L222" s="1">
        <f t="shared" si="68"/>
        <v>-100000</v>
      </c>
      <c r="M222" s="1">
        <f t="shared" ca="1" si="62"/>
        <v>246070.5504806937</v>
      </c>
      <c r="N222" s="10">
        <v>45931</v>
      </c>
      <c r="O222" s="10">
        <f t="shared" ca="1" si="69"/>
        <v>48488</v>
      </c>
      <c r="P222" s="7">
        <f t="shared" ca="1" si="70"/>
        <v>0.13716102242469788</v>
      </c>
      <c r="Q222" s="13"/>
      <c r="R222" s="1">
        <f t="shared" si="71"/>
        <v>-100000</v>
      </c>
      <c r="S222" s="1">
        <f t="shared" ca="1" si="63"/>
        <v>238833.18134890858</v>
      </c>
      <c r="T222" s="14">
        <f t="shared" ca="1" si="64"/>
        <v>1.65</v>
      </c>
      <c r="U222" s="7">
        <f t="shared" ca="1" si="72"/>
        <v>0.13232546448707583</v>
      </c>
    </row>
    <row r="223" spans="1:21" x14ac:dyDescent="0.2">
      <c r="A223">
        <f t="shared" si="65"/>
        <v>222</v>
      </c>
      <c r="B223">
        <f t="shared" ca="1" si="55"/>
        <v>4</v>
      </c>
      <c r="C223" s="7">
        <f t="shared" ca="1" si="56"/>
        <v>3.2161989931722604E-2</v>
      </c>
      <c r="D223" t="str">
        <f t="shared" ca="1" si="66"/>
        <v>Yes</v>
      </c>
      <c r="E223">
        <f t="shared" ca="1" si="57"/>
        <v>1.7</v>
      </c>
      <c r="F223" s="1">
        <f ca="1">InitialHomeValue* (1 + 'Portfolio Simulation'!C223)^'Portfolio Simulation'!B223</f>
        <v>1134988.4639009396</v>
      </c>
      <c r="G223" s="1">
        <f t="shared" ca="1" si="58"/>
        <v>192948.03886315972</v>
      </c>
      <c r="H223" s="1">
        <f t="shared" ca="1" si="59"/>
        <v>207360</v>
      </c>
      <c r="I223" s="1">
        <f t="shared" ca="1" si="67"/>
        <v>192948.03886315972</v>
      </c>
      <c r="J223" s="1">
        <f t="shared" si="60"/>
        <v>100000</v>
      </c>
      <c r="K223" s="1">
        <f t="shared" si="61"/>
        <v>1000000</v>
      </c>
      <c r="L223" s="1">
        <f t="shared" si="68"/>
        <v>-100000</v>
      </c>
      <c r="M223" s="1">
        <f t="shared" ca="1" si="62"/>
        <v>192948.03886315972</v>
      </c>
      <c r="N223" s="10">
        <v>45931</v>
      </c>
      <c r="O223" s="10">
        <f t="shared" ca="1" si="69"/>
        <v>47392</v>
      </c>
      <c r="P223" s="7">
        <f t="shared" ca="1" si="70"/>
        <v>0.17845024466514589</v>
      </c>
      <c r="Q223" s="13"/>
      <c r="R223" s="1">
        <f t="shared" si="71"/>
        <v>-100000</v>
      </c>
      <c r="S223" s="1">
        <f t="shared" ca="1" si="63"/>
        <v>187273.09654365503</v>
      </c>
      <c r="T223" s="14">
        <f t="shared" ca="1" si="64"/>
        <v>1.65</v>
      </c>
      <c r="U223" s="7">
        <f t="shared" ca="1" si="72"/>
        <v>0.16969389319419861</v>
      </c>
    </row>
    <row r="224" spans="1:21" x14ac:dyDescent="0.2">
      <c r="A224">
        <f t="shared" si="65"/>
        <v>223</v>
      </c>
      <c r="B224">
        <f t="shared" ca="1" si="55"/>
        <v>6</v>
      </c>
      <c r="C224" s="7">
        <f t="shared" ca="1" si="56"/>
        <v>6.5358252926823832E-2</v>
      </c>
      <c r="D224" t="str">
        <f t="shared" ca="1" si="66"/>
        <v>Yes</v>
      </c>
      <c r="E224">
        <f t="shared" ca="1" si="57"/>
        <v>1.7</v>
      </c>
      <c r="F224" s="1">
        <f ca="1">InitialHomeValue* (1 + 'Portfolio Simulation'!C224)^'Portfolio Simulation'!B224</f>
        <v>1462089.7996677125</v>
      </c>
      <c r="G224" s="1">
        <f t="shared" ca="1" si="58"/>
        <v>248555.26594351113</v>
      </c>
      <c r="H224" s="1">
        <f t="shared" ca="1" si="59"/>
        <v>298598.39999999997</v>
      </c>
      <c r="I224" s="1">
        <f t="shared" ca="1" si="67"/>
        <v>248555.26594351113</v>
      </c>
      <c r="J224" s="1">
        <f t="shared" si="60"/>
        <v>100000</v>
      </c>
      <c r="K224" s="1">
        <f t="shared" si="61"/>
        <v>1000000</v>
      </c>
      <c r="L224" s="1">
        <f t="shared" si="68"/>
        <v>-100000</v>
      </c>
      <c r="M224" s="1">
        <f t="shared" ca="1" si="62"/>
        <v>248555.26594351113</v>
      </c>
      <c r="N224" s="10">
        <v>45931</v>
      </c>
      <c r="O224" s="10">
        <f t="shared" ca="1" si="69"/>
        <v>48122</v>
      </c>
      <c r="P224" s="7">
        <f t="shared" ca="1" si="70"/>
        <v>0.16378765702247625</v>
      </c>
      <c r="Q224" s="13"/>
      <c r="R224" s="1">
        <f t="shared" si="71"/>
        <v>-100000</v>
      </c>
      <c r="S224" s="1">
        <f t="shared" ca="1" si="63"/>
        <v>241244.81694517258</v>
      </c>
      <c r="T224" s="14">
        <f t="shared" ca="1" si="64"/>
        <v>1.65</v>
      </c>
      <c r="U224" s="7">
        <f t="shared" ca="1" si="72"/>
        <v>0.15801425576210024</v>
      </c>
    </row>
    <row r="225" spans="1:21" x14ac:dyDescent="0.2">
      <c r="A225">
        <f t="shared" si="65"/>
        <v>224</v>
      </c>
      <c r="B225">
        <f t="shared" ca="1" si="55"/>
        <v>5</v>
      </c>
      <c r="C225" s="7">
        <f t="shared" ca="1" si="56"/>
        <v>1.7646638896871056E-2</v>
      </c>
      <c r="D225" t="str">
        <f t="shared" ca="1" si="66"/>
        <v>Yes</v>
      </c>
      <c r="E225">
        <f t="shared" ca="1" si="57"/>
        <v>1.7</v>
      </c>
      <c r="F225" s="1">
        <f ca="1">InitialHomeValue* (1 + 'Portfolio Simulation'!C225)^'Portfolio Simulation'!B225</f>
        <v>1091402.6720164446</v>
      </c>
      <c r="G225" s="1">
        <f t="shared" ca="1" si="58"/>
        <v>185538.45424279559</v>
      </c>
      <c r="H225" s="1">
        <f t="shared" ca="1" si="59"/>
        <v>248832</v>
      </c>
      <c r="I225" s="1">
        <f t="shared" ca="1" si="67"/>
        <v>185538.45424279559</v>
      </c>
      <c r="J225" s="1">
        <f t="shared" si="60"/>
        <v>100000</v>
      </c>
      <c r="K225" s="1">
        <f t="shared" si="61"/>
        <v>1000000</v>
      </c>
      <c r="L225" s="1">
        <f t="shared" si="68"/>
        <v>-100000</v>
      </c>
      <c r="M225" s="1">
        <f t="shared" ca="1" si="62"/>
        <v>185538.45424279559</v>
      </c>
      <c r="N225" s="10">
        <v>45931</v>
      </c>
      <c r="O225" s="10">
        <f t="shared" ca="1" si="69"/>
        <v>47757</v>
      </c>
      <c r="P225" s="7">
        <f t="shared" ca="1" si="70"/>
        <v>0.13150736689567569</v>
      </c>
      <c r="Q225" s="13"/>
      <c r="R225" s="1">
        <f t="shared" si="71"/>
        <v>-100000</v>
      </c>
      <c r="S225" s="1">
        <f t="shared" ca="1" si="63"/>
        <v>180081.44088271336</v>
      </c>
      <c r="T225" s="14">
        <f t="shared" ca="1" si="64"/>
        <v>1.65</v>
      </c>
      <c r="U225" s="7">
        <f t="shared" ca="1" si="72"/>
        <v>0.12477540373802187</v>
      </c>
    </row>
    <row r="226" spans="1:21" x14ac:dyDescent="0.2">
      <c r="A226">
        <f t="shared" si="65"/>
        <v>225</v>
      </c>
      <c r="B226">
        <f t="shared" ca="1" si="55"/>
        <v>7</v>
      </c>
      <c r="C226" s="7">
        <f t="shared" ca="1" si="56"/>
        <v>3.8683767914207856E-2</v>
      </c>
      <c r="D226" t="str">
        <f t="shared" ca="1" si="66"/>
        <v>Yes</v>
      </c>
      <c r="E226">
        <f t="shared" ca="1" si="57"/>
        <v>1.7</v>
      </c>
      <c r="F226" s="1">
        <f ca="1">InitialHomeValue* (1 + 'Portfolio Simulation'!C226)^'Portfolio Simulation'!B226</f>
        <v>1304317.7755780204</v>
      </c>
      <c r="G226" s="1">
        <f t="shared" ca="1" si="58"/>
        <v>221734.02184826345</v>
      </c>
      <c r="H226" s="1">
        <f t="shared" ca="1" si="59"/>
        <v>358318.07999999996</v>
      </c>
      <c r="I226" s="1">
        <f t="shared" ca="1" si="67"/>
        <v>221734.02184826345</v>
      </c>
      <c r="J226" s="1">
        <f t="shared" si="60"/>
        <v>100000</v>
      </c>
      <c r="K226" s="1">
        <f t="shared" si="61"/>
        <v>1000000</v>
      </c>
      <c r="L226" s="1">
        <f t="shared" si="68"/>
        <v>-100000</v>
      </c>
      <c r="M226" s="1">
        <f t="shared" ca="1" si="62"/>
        <v>221734.02184826345</v>
      </c>
      <c r="N226" s="10">
        <v>45931</v>
      </c>
      <c r="O226" s="10">
        <f t="shared" ca="1" si="69"/>
        <v>48488</v>
      </c>
      <c r="P226" s="7">
        <f t="shared" ca="1" si="70"/>
        <v>0.12038162350654602</v>
      </c>
      <c r="Q226" s="13"/>
      <c r="R226" s="1">
        <f t="shared" si="71"/>
        <v>-100000</v>
      </c>
      <c r="S226" s="1">
        <f t="shared" ca="1" si="63"/>
        <v>215212.43297037334</v>
      </c>
      <c r="T226" s="14">
        <f t="shared" ca="1" si="64"/>
        <v>1.65</v>
      </c>
      <c r="U226" s="7">
        <f t="shared" ca="1" si="72"/>
        <v>0.11561741232872011</v>
      </c>
    </row>
    <row r="227" spans="1:21" x14ac:dyDescent="0.2">
      <c r="A227">
        <f t="shared" si="65"/>
        <v>226</v>
      </c>
      <c r="B227">
        <f t="shared" ca="1" si="55"/>
        <v>8</v>
      </c>
      <c r="C227" s="7">
        <f t="shared" ca="1" si="56"/>
        <v>4.988672842829512E-2</v>
      </c>
      <c r="D227" t="str">
        <f t="shared" ca="1" si="66"/>
        <v>Yes</v>
      </c>
      <c r="E227">
        <f t="shared" ca="1" si="57"/>
        <v>1.7</v>
      </c>
      <c r="F227" s="1">
        <f ca="1">InitialHomeValue* (1 + 'Portfolio Simulation'!C227)^'Portfolio Simulation'!B227</f>
        <v>1476180.8493066414</v>
      </c>
      <c r="G227" s="1">
        <f t="shared" ca="1" si="58"/>
        <v>250950.74438212905</v>
      </c>
      <c r="H227" s="1">
        <f t="shared" ca="1" si="59"/>
        <v>429981.69599999994</v>
      </c>
      <c r="I227" s="1">
        <f t="shared" ca="1" si="67"/>
        <v>250950.74438212905</v>
      </c>
      <c r="J227" s="1">
        <f t="shared" si="60"/>
        <v>100000</v>
      </c>
      <c r="K227" s="1">
        <f t="shared" si="61"/>
        <v>1000000</v>
      </c>
      <c r="L227" s="1">
        <f t="shared" si="68"/>
        <v>-100000</v>
      </c>
      <c r="M227" s="1">
        <f t="shared" ca="1" si="62"/>
        <v>250950.74438212905</v>
      </c>
      <c r="N227" s="10">
        <v>45931</v>
      </c>
      <c r="O227" s="10">
        <f t="shared" ca="1" si="69"/>
        <v>48853</v>
      </c>
      <c r="P227" s="7">
        <f t="shared" ca="1" si="70"/>
        <v>0.12179725766181948</v>
      </c>
      <c r="Q227" s="13"/>
      <c r="R227" s="1">
        <f t="shared" si="71"/>
        <v>-100000</v>
      </c>
      <c r="S227" s="1">
        <f t="shared" ca="1" si="63"/>
        <v>243569.84013559582</v>
      </c>
      <c r="T227" s="14">
        <f t="shared" ca="1" si="64"/>
        <v>1.65</v>
      </c>
      <c r="U227" s="7">
        <f t="shared" ca="1" si="72"/>
        <v>0.11762178540229798</v>
      </c>
    </row>
    <row r="228" spans="1:21" x14ac:dyDescent="0.2">
      <c r="A228">
        <f t="shared" si="65"/>
        <v>227</v>
      </c>
      <c r="B228">
        <f t="shared" ca="1" si="55"/>
        <v>7</v>
      </c>
      <c r="C228" s="7">
        <f t="shared" ca="1" si="56"/>
        <v>0.14863749643548796</v>
      </c>
      <c r="D228" t="str">
        <f t="shared" ca="1" si="66"/>
        <v>Yes</v>
      </c>
      <c r="E228">
        <f t="shared" ca="1" si="57"/>
        <v>1.7</v>
      </c>
      <c r="F228" s="1">
        <f ca="1">InitialHomeValue* (1 + 'Portfolio Simulation'!C228)^'Portfolio Simulation'!B228</f>
        <v>2638037.2632766515</v>
      </c>
      <c r="G228" s="1">
        <f t="shared" ca="1" si="58"/>
        <v>448466.33475703077</v>
      </c>
      <c r="H228" s="1">
        <f t="shared" ca="1" si="59"/>
        <v>358318.07999999996</v>
      </c>
      <c r="I228" s="1">
        <f t="shared" ca="1" si="67"/>
        <v>358318.07999999996</v>
      </c>
      <c r="J228" s="1">
        <f t="shared" si="60"/>
        <v>100000</v>
      </c>
      <c r="K228" s="1">
        <f t="shared" si="61"/>
        <v>1000000</v>
      </c>
      <c r="L228" s="1">
        <f t="shared" si="68"/>
        <v>-100000</v>
      </c>
      <c r="M228" s="1">
        <f t="shared" ca="1" si="62"/>
        <v>358318.07999999996</v>
      </c>
      <c r="N228" s="10">
        <v>45931</v>
      </c>
      <c r="O228" s="10">
        <f t="shared" ca="1" si="69"/>
        <v>48488</v>
      </c>
      <c r="P228" s="7">
        <f t="shared" ca="1" si="70"/>
        <v>0.19982888102531438</v>
      </c>
      <c r="Q228" s="13"/>
      <c r="R228" s="1">
        <f t="shared" si="71"/>
        <v>-100000</v>
      </c>
      <c r="S228" s="1">
        <f t="shared" ca="1" si="63"/>
        <v>435276.14844064752</v>
      </c>
      <c r="T228" s="14">
        <f t="shared" ca="1" si="64"/>
        <v>1.65</v>
      </c>
      <c r="U228" s="7">
        <f t="shared" ca="1" si="72"/>
        <v>0.23361814618110657</v>
      </c>
    </row>
    <row r="229" spans="1:21" x14ac:dyDescent="0.2">
      <c r="A229">
        <f t="shared" si="65"/>
        <v>228</v>
      </c>
      <c r="B229">
        <f t="shared" ca="1" si="55"/>
        <v>6</v>
      </c>
      <c r="C229" s="7">
        <f t="shared" ca="1" si="56"/>
        <v>2.0740988138725342E-2</v>
      </c>
      <c r="D229" t="str">
        <f t="shared" ca="1" si="66"/>
        <v>Yes</v>
      </c>
      <c r="E229">
        <f t="shared" ca="1" si="57"/>
        <v>1.7</v>
      </c>
      <c r="F229" s="1">
        <f ca="1">InitialHomeValue* (1 + 'Portfolio Simulation'!C229)^'Portfolio Simulation'!B229</f>
        <v>1131080.0074385211</v>
      </c>
      <c r="G229" s="1">
        <f t="shared" ca="1" si="58"/>
        <v>192283.6012645486</v>
      </c>
      <c r="H229" s="1">
        <f t="shared" ca="1" si="59"/>
        <v>298598.39999999997</v>
      </c>
      <c r="I229" s="1">
        <f t="shared" ca="1" si="67"/>
        <v>192283.6012645486</v>
      </c>
      <c r="J229" s="1">
        <f t="shared" si="60"/>
        <v>100000</v>
      </c>
      <c r="K229" s="1">
        <f t="shared" si="61"/>
        <v>1000000</v>
      </c>
      <c r="L229" s="1">
        <f t="shared" si="68"/>
        <v>-100000</v>
      </c>
      <c r="M229" s="1">
        <f t="shared" ca="1" si="62"/>
        <v>192283.6012645486</v>
      </c>
      <c r="N229" s="10">
        <v>45931</v>
      </c>
      <c r="O229" s="10">
        <f t="shared" ca="1" si="69"/>
        <v>48122</v>
      </c>
      <c r="P229" s="7">
        <f t="shared" ca="1" si="70"/>
        <v>0.11506994366645815</v>
      </c>
      <c r="Q229" s="13"/>
      <c r="R229" s="1">
        <f t="shared" si="71"/>
        <v>-100000</v>
      </c>
      <c r="S229" s="1">
        <f t="shared" ca="1" si="63"/>
        <v>186628.20122735598</v>
      </c>
      <c r="T229" s="14">
        <f t="shared" ca="1" si="64"/>
        <v>1.65</v>
      </c>
      <c r="U229" s="7">
        <f t="shared" ca="1" si="72"/>
        <v>0.10953821539878847</v>
      </c>
    </row>
    <row r="230" spans="1:21" x14ac:dyDescent="0.2">
      <c r="A230">
        <f t="shared" si="65"/>
        <v>229</v>
      </c>
      <c r="B230">
        <f t="shared" ca="1" si="55"/>
        <v>3</v>
      </c>
      <c r="C230" s="7">
        <f t="shared" ca="1" si="56"/>
        <v>2.1038293020260078E-2</v>
      </c>
      <c r="D230" t="str">
        <f t="shared" ca="1" si="66"/>
        <v>Yes</v>
      </c>
      <c r="E230">
        <f t="shared" ca="1" si="57"/>
        <v>1.7</v>
      </c>
      <c r="F230" s="1">
        <f ca="1">InitialHomeValue* (1 + 'Portfolio Simulation'!C230)^'Portfolio Simulation'!B230</f>
        <v>1064452.0201345021</v>
      </c>
      <c r="G230" s="1">
        <f t="shared" ca="1" si="58"/>
        <v>180956.84342286538</v>
      </c>
      <c r="H230" s="1">
        <f t="shared" ca="1" si="59"/>
        <v>172800</v>
      </c>
      <c r="I230" s="1">
        <f t="shared" ca="1" si="67"/>
        <v>172800</v>
      </c>
      <c r="J230" s="1">
        <f t="shared" si="60"/>
        <v>100000</v>
      </c>
      <c r="K230" s="1">
        <f t="shared" si="61"/>
        <v>1000000</v>
      </c>
      <c r="L230" s="1">
        <f t="shared" si="68"/>
        <v>-100000</v>
      </c>
      <c r="M230" s="1">
        <f t="shared" ca="1" si="62"/>
        <v>172800</v>
      </c>
      <c r="N230" s="10">
        <v>45931</v>
      </c>
      <c r="O230" s="10">
        <f t="shared" ca="1" si="69"/>
        <v>47027</v>
      </c>
      <c r="P230" s="7">
        <f t="shared" ca="1" si="70"/>
        <v>0.19980039000511171</v>
      </c>
      <c r="Q230" s="13"/>
      <c r="R230" s="1">
        <f t="shared" si="71"/>
        <v>-100000</v>
      </c>
      <c r="S230" s="1">
        <f t="shared" ca="1" si="63"/>
        <v>175634.58332219286</v>
      </c>
      <c r="T230" s="14">
        <f t="shared" ca="1" si="64"/>
        <v>1.65</v>
      </c>
      <c r="U230" s="7">
        <f t="shared" ca="1" si="72"/>
        <v>0.20631932616233828</v>
      </c>
    </row>
    <row r="231" spans="1:21" x14ac:dyDescent="0.2">
      <c r="A231">
        <f t="shared" si="65"/>
        <v>230</v>
      </c>
      <c r="B231">
        <f t="shared" ca="1" si="55"/>
        <v>6</v>
      </c>
      <c r="C231" s="7">
        <f t="shared" ca="1" si="56"/>
        <v>7.0973342378759685E-2</v>
      </c>
      <c r="D231" t="str">
        <f t="shared" ca="1" si="66"/>
        <v>Yes</v>
      </c>
      <c r="E231">
        <f t="shared" ca="1" si="57"/>
        <v>1.7</v>
      </c>
      <c r="F231" s="1">
        <f ca="1">InitialHomeValue* (1 + 'Portfolio Simulation'!C231)^'Portfolio Simulation'!B231</f>
        <v>1508939.9803163873</v>
      </c>
      <c r="G231" s="1">
        <f t="shared" ca="1" si="58"/>
        <v>256519.79665378586</v>
      </c>
      <c r="H231" s="1">
        <f t="shared" ca="1" si="59"/>
        <v>298598.39999999997</v>
      </c>
      <c r="I231" s="1">
        <f t="shared" ca="1" si="67"/>
        <v>256519.79665378586</v>
      </c>
      <c r="J231" s="1">
        <f t="shared" si="60"/>
        <v>100000</v>
      </c>
      <c r="K231" s="1">
        <f t="shared" si="61"/>
        <v>1000000</v>
      </c>
      <c r="L231" s="1">
        <f t="shared" si="68"/>
        <v>-100000</v>
      </c>
      <c r="M231" s="1">
        <f t="shared" ca="1" si="62"/>
        <v>256519.79665378586</v>
      </c>
      <c r="N231" s="10">
        <v>45931</v>
      </c>
      <c r="O231" s="10">
        <f t="shared" ca="1" si="69"/>
        <v>48122</v>
      </c>
      <c r="P231" s="7">
        <f t="shared" ca="1" si="70"/>
        <v>0.16991873383522033</v>
      </c>
      <c r="Q231" s="13"/>
      <c r="R231" s="1">
        <f t="shared" si="71"/>
        <v>-100000</v>
      </c>
      <c r="S231" s="1">
        <f t="shared" ca="1" si="63"/>
        <v>248975.09675220388</v>
      </c>
      <c r="T231" s="14">
        <f t="shared" ca="1" si="64"/>
        <v>1.65</v>
      </c>
      <c r="U231" s="7">
        <f t="shared" ca="1" si="72"/>
        <v>0.16411491036415102</v>
      </c>
    </row>
    <row r="232" spans="1:21" x14ac:dyDescent="0.2">
      <c r="A232">
        <f t="shared" si="65"/>
        <v>231</v>
      </c>
      <c r="B232">
        <f t="shared" ca="1" si="55"/>
        <v>7</v>
      </c>
      <c r="C232" s="7">
        <f t="shared" ca="1" si="56"/>
        <v>6.7463843214722027E-2</v>
      </c>
      <c r="D232" t="str">
        <f t="shared" ca="1" si="66"/>
        <v>Yes</v>
      </c>
      <c r="E232">
        <f t="shared" ca="1" si="57"/>
        <v>1.7</v>
      </c>
      <c r="F232" s="1">
        <f ca="1">InitialHomeValue* (1 + 'Portfolio Simulation'!C232)^'Portfolio Simulation'!B232</f>
        <v>1579327.5657555012</v>
      </c>
      <c r="G232" s="1">
        <f t="shared" ca="1" si="58"/>
        <v>268485.68617843522</v>
      </c>
      <c r="H232" s="1">
        <f t="shared" ca="1" si="59"/>
        <v>358318.07999999996</v>
      </c>
      <c r="I232" s="1">
        <f t="shared" ca="1" si="67"/>
        <v>268485.68617843522</v>
      </c>
      <c r="J232" s="1">
        <f t="shared" si="60"/>
        <v>100000</v>
      </c>
      <c r="K232" s="1">
        <f t="shared" si="61"/>
        <v>1000000</v>
      </c>
      <c r="L232" s="1">
        <f t="shared" si="68"/>
        <v>-100000</v>
      </c>
      <c r="M232" s="1">
        <f t="shared" ca="1" si="62"/>
        <v>268485.68617843522</v>
      </c>
      <c r="N232" s="10">
        <v>45931</v>
      </c>
      <c r="O232" s="10">
        <f t="shared" ca="1" si="69"/>
        <v>48488</v>
      </c>
      <c r="P232" s="7">
        <f t="shared" ca="1" si="70"/>
        <v>0.1514007866382599</v>
      </c>
      <c r="Q232" s="13"/>
      <c r="R232" s="1">
        <f t="shared" si="71"/>
        <v>-100000</v>
      </c>
      <c r="S232" s="1">
        <f t="shared" ca="1" si="63"/>
        <v>260589.04834965768</v>
      </c>
      <c r="T232" s="14">
        <f t="shared" ca="1" si="64"/>
        <v>1.65</v>
      </c>
      <c r="U232" s="7">
        <f t="shared" ca="1" si="72"/>
        <v>0.14650467038154608</v>
      </c>
    </row>
    <row r="233" spans="1:21" x14ac:dyDescent="0.2">
      <c r="A233">
        <f t="shared" si="65"/>
        <v>232</v>
      </c>
      <c r="B233">
        <f t="shared" ca="1" si="55"/>
        <v>2</v>
      </c>
      <c r="C233" s="7">
        <f t="shared" ca="1" si="56"/>
        <v>3.8579796417765398E-2</v>
      </c>
      <c r="D233" t="str">
        <f t="shared" ca="1" si="66"/>
        <v>Yes</v>
      </c>
      <c r="E233">
        <f t="shared" ca="1" si="57"/>
        <v>1.7</v>
      </c>
      <c r="F233" s="1">
        <f ca="1">InitialHomeValue* (1 + 'Portfolio Simulation'!C233)^'Portfolio Simulation'!B233</f>
        <v>1078647.993527167</v>
      </c>
      <c r="G233" s="1">
        <f t="shared" ca="1" si="58"/>
        <v>183370.1588996184</v>
      </c>
      <c r="H233" s="1">
        <f t="shared" ca="1" si="59"/>
        <v>144000</v>
      </c>
      <c r="I233" s="1">
        <f t="shared" ca="1" si="67"/>
        <v>144000</v>
      </c>
      <c r="J233" s="1">
        <f t="shared" si="60"/>
        <v>100000</v>
      </c>
      <c r="K233" s="1">
        <f t="shared" si="61"/>
        <v>1000000</v>
      </c>
      <c r="L233" s="1">
        <f t="shared" si="68"/>
        <v>-100000</v>
      </c>
      <c r="M233" s="1">
        <f t="shared" ca="1" si="62"/>
        <v>144000</v>
      </c>
      <c r="N233" s="10">
        <v>45931</v>
      </c>
      <c r="O233" s="10">
        <f t="shared" ca="1" si="69"/>
        <v>46661</v>
      </c>
      <c r="P233" s="7">
        <f t="shared" ca="1" si="70"/>
        <v>0.19999999403953553</v>
      </c>
      <c r="Q233" s="13"/>
      <c r="R233" s="1">
        <f t="shared" si="71"/>
        <v>-100000</v>
      </c>
      <c r="S233" s="1">
        <f t="shared" ca="1" si="63"/>
        <v>177976.91893198257</v>
      </c>
      <c r="T233" s="14">
        <f t="shared" ca="1" si="64"/>
        <v>1.65</v>
      </c>
      <c r="U233" s="7">
        <f t="shared" ca="1" si="72"/>
        <v>0.33407990336418159</v>
      </c>
    </row>
    <row r="234" spans="1:21" x14ac:dyDescent="0.2">
      <c r="A234">
        <f t="shared" si="65"/>
        <v>233</v>
      </c>
      <c r="B234">
        <f t="shared" ca="1" si="55"/>
        <v>4</v>
      </c>
      <c r="C234" s="7">
        <f t="shared" ca="1" si="56"/>
        <v>4.6804889114580306E-2</v>
      </c>
      <c r="D234" t="str">
        <f t="shared" ca="1" si="66"/>
        <v>Yes</v>
      </c>
      <c r="E234">
        <f t="shared" ca="1" si="57"/>
        <v>1.7</v>
      </c>
      <c r="F234" s="1">
        <f ca="1">InitialHomeValue* (1 + 'Portfolio Simulation'!C234)^'Portfolio Simulation'!B234</f>
        <v>1200778.6829260984</v>
      </c>
      <c r="G234" s="1">
        <f t="shared" ca="1" si="58"/>
        <v>204132.37609743673</v>
      </c>
      <c r="H234" s="1">
        <f t="shared" ca="1" si="59"/>
        <v>207360</v>
      </c>
      <c r="I234" s="1">
        <f t="shared" ca="1" si="67"/>
        <v>204132.37609743673</v>
      </c>
      <c r="J234" s="1">
        <f t="shared" si="60"/>
        <v>100000</v>
      </c>
      <c r="K234" s="1">
        <f t="shared" si="61"/>
        <v>1000000</v>
      </c>
      <c r="L234" s="1">
        <f t="shared" si="68"/>
        <v>-100000</v>
      </c>
      <c r="M234" s="1">
        <f t="shared" ca="1" si="62"/>
        <v>204132.37609743673</v>
      </c>
      <c r="N234" s="10">
        <v>45931</v>
      </c>
      <c r="O234" s="10">
        <f t="shared" ca="1" si="69"/>
        <v>47392</v>
      </c>
      <c r="P234" s="7">
        <f t="shared" ca="1" si="70"/>
        <v>0.19515694975852971</v>
      </c>
      <c r="Q234" s="13"/>
      <c r="R234" s="1">
        <f t="shared" si="71"/>
        <v>-100000</v>
      </c>
      <c r="S234" s="1">
        <f t="shared" ca="1" si="63"/>
        <v>198128.48268280621</v>
      </c>
      <c r="T234" s="14">
        <f t="shared" ca="1" si="64"/>
        <v>1.65</v>
      </c>
      <c r="U234" s="7">
        <f t="shared" ca="1" si="72"/>
        <v>0.18627646565437317</v>
      </c>
    </row>
    <row r="235" spans="1:21" x14ac:dyDescent="0.2">
      <c r="A235">
        <f t="shared" si="65"/>
        <v>234</v>
      </c>
      <c r="B235">
        <f t="shared" ca="1" si="55"/>
        <v>8</v>
      </c>
      <c r="C235" s="7">
        <f t="shared" ca="1" si="56"/>
        <v>-5.2715846284451362E-2</v>
      </c>
      <c r="D235" t="str">
        <f t="shared" ca="1" si="66"/>
        <v>No</v>
      </c>
      <c r="E235">
        <f t="shared" ca="1" si="57"/>
        <v>1.4</v>
      </c>
      <c r="F235" s="1">
        <f ca="1">InitialHomeValue* (1 + 'Portfolio Simulation'!C235)^'Portfolio Simulation'!B235</f>
        <v>648398.76574743318</v>
      </c>
      <c r="G235" s="1">
        <f t="shared" ca="1" si="58"/>
        <v>90775.827204640649</v>
      </c>
      <c r="H235" s="1">
        <f t="shared" ca="1" si="59"/>
        <v>429981.69599999994</v>
      </c>
      <c r="I235" s="1">
        <f t="shared" ca="1" si="67"/>
        <v>90775.827204640649</v>
      </c>
      <c r="J235" s="1">
        <f t="shared" si="60"/>
        <v>100000</v>
      </c>
      <c r="K235" s="1">
        <f t="shared" si="61"/>
        <v>1000000</v>
      </c>
      <c r="L235" s="1">
        <f t="shared" si="68"/>
        <v>-100000</v>
      </c>
      <c r="M235" s="1">
        <f t="shared" ca="1" si="62"/>
        <v>90775.827204640649</v>
      </c>
      <c r="N235" s="10">
        <v>45931</v>
      </c>
      <c r="O235" s="10">
        <f t="shared" ca="1" si="69"/>
        <v>48853</v>
      </c>
      <c r="P235" s="7">
        <f t="shared" ca="1" si="70"/>
        <v>-1.2016086280345917E-2</v>
      </c>
      <c r="Q235" s="13"/>
      <c r="R235" s="1">
        <f t="shared" si="71"/>
        <v>-100000</v>
      </c>
      <c r="S235" s="1">
        <f t="shared" ca="1" si="63"/>
        <v>87533.833375903487</v>
      </c>
      <c r="T235" s="14">
        <f t="shared" ca="1" si="64"/>
        <v>1.35</v>
      </c>
      <c r="U235" s="7">
        <f t="shared" ca="1" si="72"/>
        <v>-1.6494163870811464E-2</v>
      </c>
    </row>
    <row r="236" spans="1:21" x14ac:dyDescent="0.2">
      <c r="A236">
        <f t="shared" si="65"/>
        <v>235</v>
      </c>
      <c r="B236">
        <f t="shared" ca="1" si="55"/>
        <v>8</v>
      </c>
      <c r="C236" s="7">
        <f t="shared" ca="1" si="56"/>
        <v>9.0929253470409532E-2</v>
      </c>
      <c r="D236" t="str">
        <f t="shared" ca="1" si="66"/>
        <v>Yes</v>
      </c>
      <c r="E236">
        <f t="shared" ca="1" si="57"/>
        <v>1.7</v>
      </c>
      <c r="F236" s="1">
        <f ca="1">InitialHomeValue* (1 + 'Portfolio Simulation'!C236)^'Portfolio Simulation'!B236</f>
        <v>2006192.9539699892</v>
      </c>
      <c r="G236" s="1">
        <f t="shared" ca="1" si="58"/>
        <v>341052.80217489816</v>
      </c>
      <c r="H236" s="1">
        <f t="shared" ca="1" si="59"/>
        <v>429981.69599999994</v>
      </c>
      <c r="I236" s="1">
        <f t="shared" ca="1" si="67"/>
        <v>341052.80217489816</v>
      </c>
      <c r="J236" s="1">
        <f t="shared" si="60"/>
        <v>100000</v>
      </c>
      <c r="K236" s="1">
        <f t="shared" si="61"/>
        <v>1000000</v>
      </c>
      <c r="L236" s="1">
        <f t="shared" si="68"/>
        <v>-100000</v>
      </c>
      <c r="M236" s="1">
        <f t="shared" ca="1" si="62"/>
        <v>341052.80217489816</v>
      </c>
      <c r="N236" s="10">
        <v>45931</v>
      </c>
      <c r="O236" s="10">
        <f t="shared" ca="1" si="69"/>
        <v>48853</v>
      </c>
      <c r="P236" s="7">
        <f t="shared" ca="1" si="70"/>
        <v>0.16562033295631412</v>
      </c>
      <c r="Q236" s="13"/>
      <c r="R236" s="1">
        <f t="shared" si="71"/>
        <v>-100000</v>
      </c>
      <c r="S236" s="1">
        <f t="shared" ca="1" si="63"/>
        <v>331021.83740504825</v>
      </c>
      <c r="T236" s="14">
        <f t="shared" ca="1" si="64"/>
        <v>1.65</v>
      </c>
      <c r="U236" s="7">
        <f t="shared" ca="1" si="72"/>
        <v>0.1612817585468293</v>
      </c>
    </row>
    <row r="237" spans="1:21" x14ac:dyDescent="0.2">
      <c r="A237">
        <f t="shared" si="65"/>
        <v>236</v>
      </c>
      <c r="B237">
        <f t="shared" ca="1" si="55"/>
        <v>4</v>
      </c>
      <c r="C237" s="7">
        <f t="shared" ca="1" si="56"/>
        <v>0.14337038498551105</v>
      </c>
      <c r="D237" t="str">
        <f t="shared" ca="1" si="66"/>
        <v>Yes</v>
      </c>
      <c r="E237">
        <f t="shared" ca="1" si="57"/>
        <v>1.7</v>
      </c>
      <c r="F237" s="1">
        <f ca="1">InitialHomeValue* (1 + 'Portfolio Simulation'!C237)^'Portfolio Simulation'!B237</f>
        <v>1709022.4061223331</v>
      </c>
      <c r="G237" s="1">
        <f t="shared" ca="1" si="58"/>
        <v>290533.80904079665</v>
      </c>
      <c r="H237" s="1">
        <f t="shared" ca="1" si="59"/>
        <v>207360</v>
      </c>
      <c r="I237" s="1">
        <f t="shared" ca="1" si="67"/>
        <v>207360</v>
      </c>
      <c r="J237" s="1">
        <f t="shared" si="60"/>
        <v>100000</v>
      </c>
      <c r="K237" s="1">
        <f t="shared" si="61"/>
        <v>1000000</v>
      </c>
      <c r="L237" s="1">
        <f t="shared" si="68"/>
        <v>-100000</v>
      </c>
      <c r="M237" s="1">
        <f t="shared" ca="1" si="62"/>
        <v>207360</v>
      </c>
      <c r="N237" s="10">
        <v>45931</v>
      </c>
      <c r="O237" s="10">
        <f t="shared" ca="1" si="69"/>
        <v>47392</v>
      </c>
      <c r="P237" s="7">
        <f t="shared" ca="1" si="70"/>
        <v>0.19985025525093081</v>
      </c>
      <c r="Q237" s="13"/>
      <c r="R237" s="1">
        <f t="shared" si="71"/>
        <v>-100000</v>
      </c>
      <c r="S237" s="1">
        <f t="shared" ca="1" si="63"/>
        <v>281988.69701018499</v>
      </c>
      <c r="T237" s="14">
        <f t="shared" ca="1" si="64"/>
        <v>1.65</v>
      </c>
      <c r="U237" s="7">
        <f t="shared" ca="1" si="72"/>
        <v>0.2956296622753144</v>
      </c>
    </row>
    <row r="238" spans="1:21" x14ac:dyDescent="0.2">
      <c r="A238">
        <f t="shared" si="65"/>
        <v>237</v>
      </c>
      <c r="B238">
        <f t="shared" ca="1" si="55"/>
        <v>2</v>
      </c>
      <c r="C238" s="7">
        <f t="shared" ca="1" si="56"/>
        <v>-3.8091045851684796E-2</v>
      </c>
      <c r="D238" t="str">
        <f t="shared" ca="1" si="66"/>
        <v>No</v>
      </c>
      <c r="E238">
        <f t="shared" ca="1" si="57"/>
        <v>1.4</v>
      </c>
      <c r="F238" s="1">
        <f ca="1">InitialHomeValue* (1 + 'Portfolio Simulation'!C238)^'Portfolio Simulation'!B238</f>
        <v>925268.83607070567</v>
      </c>
      <c r="G238" s="1">
        <f t="shared" ca="1" si="58"/>
        <v>129537.6370498988</v>
      </c>
      <c r="H238" s="1">
        <f t="shared" ca="1" si="59"/>
        <v>144000</v>
      </c>
      <c r="I238" s="1">
        <f t="shared" ca="1" si="67"/>
        <v>129537.6370498988</v>
      </c>
      <c r="J238" s="1">
        <f t="shared" si="60"/>
        <v>100000</v>
      </c>
      <c r="K238" s="1">
        <f t="shared" si="61"/>
        <v>1000000</v>
      </c>
      <c r="L238" s="1">
        <f t="shared" si="68"/>
        <v>-100000</v>
      </c>
      <c r="M238" s="1">
        <f t="shared" ca="1" si="62"/>
        <v>129537.6370498988</v>
      </c>
      <c r="N238" s="10">
        <v>45931</v>
      </c>
      <c r="O238" s="10">
        <f t="shared" ca="1" si="69"/>
        <v>46661</v>
      </c>
      <c r="P238" s="7">
        <f t="shared" ca="1" si="70"/>
        <v>0.13814602494239811</v>
      </c>
      <c r="Q238" s="13"/>
      <c r="R238" s="1">
        <f t="shared" si="71"/>
        <v>-100000</v>
      </c>
      <c r="S238" s="1">
        <f t="shared" ca="1" si="63"/>
        <v>124911.29286954527</v>
      </c>
      <c r="T238" s="14">
        <f t="shared" ca="1" si="64"/>
        <v>1.35</v>
      </c>
      <c r="U238" s="7">
        <f t="shared" ca="1" si="72"/>
        <v>0.11763721108436584</v>
      </c>
    </row>
    <row r="239" spans="1:21" x14ac:dyDescent="0.2">
      <c r="A239">
        <f t="shared" si="65"/>
        <v>238</v>
      </c>
      <c r="B239">
        <f t="shared" ca="1" si="55"/>
        <v>4</v>
      </c>
      <c r="C239" s="7">
        <f t="shared" ca="1" si="56"/>
        <v>1.8337211201633785E-2</v>
      </c>
      <c r="D239" t="str">
        <f t="shared" ca="1" si="66"/>
        <v>Yes</v>
      </c>
      <c r="E239">
        <f t="shared" ca="1" si="57"/>
        <v>1.7</v>
      </c>
      <c r="F239" s="1">
        <f ca="1">InitialHomeValue* (1 + 'Portfolio Simulation'!C239)^'Portfolio Simulation'!B239</f>
        <v>1075391.1415529388</v>
      </c>
      <c r="G239" s="1">
        <f t="shared" ca="1" si="58"/>
        <v>182816.49406399962</v>
      </c>
      <c r="H239" s="1">
        <f t="shared" ca="1" si="59"/>
        <v>207360</v>
      </c>
      <c r="I239" s="1">
        <f t="shared" ca="1" si="67"/>
        <v>182816.49406399962</v>
      </c>
      <c r="J239" s="1">
        <f t="shared" si="60"/>
        <v>100000</v>
      </c>
      <c r="K239" s="1">
        <f t="shared" si="61"/>
        <v>1000000</v>
      </c>
      <c r="L239" s="1">
        <f t="shared" si="68"/>
        <v>-100000</v>
      </c>
      <c r="M239" s="1">
        <f t="shared" ca="1" si="62"/>
        <v>182816.49406399962</v>
      </c>
      <c r="N239" s="10">
        <v>45931</v>
      </c>
      <c r="O239" s="10">
        <f t="shared" ca="1" si="69"/>
        <v>47392</v>
      </c>
      <c r="P239" s="7">
        <f t="shared" ca="1" si="70"/>
        <v>0.16267680525779724</v>
      </c>
      <c r="Q239" s="13"/>
      <c r="R239" s="1">
        <f t="shared" si="71"/>
        <v>-100000</v>
      </c>
      <c r="S239" s="1">
        <f t="shared" ca="1" si="63"/>
        <v>177439.5383562349</v>
      </c>
      <c r="T239" s="14">
        <f t="shared" ca="1" si="64"/>
        <v>1.65</v>
      </c>
      <c r="U239" s="7">
        <f t="shared" ca="1" si="72"/>
        <v>0.15403766036033631</v>
      </c>
    </row>
    <row r="240" spans="1:21" x14ac:dyDescent="0.2">
      <c r="A240">
        <f t="shared" si="65"/>
        <v>239</v>
      </c>
      <c r="B240">
        <f t="shared" ca="1" si="55"/>
        <v>6</v>
      </c>
      <c r="C240" s="7">
        <f t="shared" ca="1" si="56"/>
        <v>-5.1990212125319041E-2</v>
      </c>
      <c r="D240" t="str">
        <f t="shared" ca="1" si="66"/>
        <v>No</v>
      </c>
      <c r="E240">
        <f t="shared" ca="1" si="57"/>
        <v>1.4</v>
      </c>
      <c r="F240" s="1">
        <f ca="1">InitialHomeValue* (1 + 'Portfolio Simulation'!C240)^'Portfolio Simulation'!B240</f>
        <v>725900.21964487352</v>
      </c>
      <c r="G240" s="1">
        <f t="shared" ca="1" si="58"/>
        <v>101626.03075028228</v>
      </c>
      <c r="H240" s="1">
        <f t="shared" ca="1" si="59"/>
        <v>298598.39999999997</v>
      </c>
      <c r="I240" s="1">
        <f t="shared" ca="1" si="67"/>
        <v>101626.03075028228</v>
      </c>
      <c r="J240" s="1">
        <f t="shared" si="60"/>
        <v>100000</v>
      </c>
      <c r="K240" s="1">
        <f t="shared" si="61"/>
        <v>1000000</v>
      </c>
      <c r="L240" s="1">
        <f t="shared" si="68"/>
        <v>-100000</v>
      </c>
      <c r="M240" s="1">
        <f t="shared" ca="1" si="62"/>
        <v>101626.03075028228</v>
      </c>
      <c r="N240" s="10">
        <v>45931</v>
      </c>
      <c r="O240" s="10">
        <f t="shared" ca="1" si="69"/>
        <v>48122</v>
      </c>
      <c r="P240" s="7">
        <f t="shared" ca="1" si="70"/>
        <v>2.6906400918960578E-3</v>
      </c>
      <c r="Q240" s="13"/>
      <c r="R240" s="1">
        <f t="shared" si="71"/>
        <v>-100000</v>
      </c>
      <c r="S240" s="1">
        <f t="shared" ca="1" si="63"/>
        <v>97996.529652057943</v>
      </c>
      <c r="T240" s="14">
        <f t="shared" ca="1" si="64"/>
        <v>1.35</v>
      </c>
      <c r="U240" s="7">
        <f t="shared" ca="1" si="72"/>
        <v>-3.3658057451248172E-3</v>
      </c>
    </row>
    <row r="241" spans="1:21" x14ac:dyDescent="0.2">
      <c r="A241">
        <f t="shared" si="65"/>
        <v>240</v>
      </c>
      <c r="B241">
        <f t="shared" ca="1" si="55"/>
        <v>5</v>
      </c>
      <c r="C241" s="7">
        <f t="shared" ca="1" si="56"/>
        <v>0.10728045540432501</v>
      </c>
      <c r="D241" t="str">
        <f t="shared" ca="1" si="66"/>
        <v>Yes</v>
      </c>
      <c r="E241">
        <f t="shared" ca="1" si="57"/>
        <v>1.7</v>
      </c>
      <c r="F241" s="1">
        <f ca="1">InitialHomeValue* (1 + 'Portfolio Simulation'!C241)^'Portfolio Simulation'!B241</f>
        <v>1664516.7556206931</v>
      </c>
      <c r="G241" s="1">
        <f t="shared" ca="1" si="58"/>
        <v>282967.84845551784</v>
      </c>
      <c r="H241" s="1">
        <f t="shared" ca="1" si="59"/>
        <v>248832</v>
      </c>
      <c r="I241" s="1">
        <f t="shared" ca="1" si="67"/>
        <v>248832</v>
      </c>
      <c r="J241" s="1">
        <f t="shared" si="60"/>
        <v>100000</v>
      </c>
      <c r="K241" s="1">
        <f t="shared" si="61"/>
        <v>1000000</v>
      </c>
      <c r="L241" s="1">
        <f t="shared" si="68"/>
        <v>-100000</v>
      </c>
      <c r="M241" s="1">
        <f t="shared" ca="1" si="62"/>
        <v>248832</v>
      </c>
      <c r="N241" s="10">
        <v>45931</v>
      </c>
      <c r="O241" s="10">
        <f t="shared" ca="1" si="69"/>
        <v>47757</v>
      </c>
      <c r="P241" s="7">
        <f t="shared" ca="1" si="70"/>
        <v>0.19988018870353702</v>
      </c>
      <c r="Q241" s="13"/>
      <c r="R241" s="1">
        <f t="shared" si="71"/>
        <v>-100000</v>
      </c>
      <c r="S241" s="1">
        <f t="shared" ca="1" si="63"/>
        <v>274645.26467741438</v>
      </c>
      <c r="T241" s="14">
        <f t="shared" ca="1" si="64"/>
        <v>1.65</v>
      </c>
      <c r="U241" s="7">
        <f t="shared" ca="1" si="72"/>
        <v>0.22378849387168884</v>
      </c>
    </row>
    <row r="242" spans="1:21" x14ac:dyDescent="0.2">
      <c r="A242">
        <f t="shared" si="65"/>
        <v>241</v>
      </c>
      <c r="B242">
        <f t="shared" ca="1" si="55"/>
        <v>3</v>
      </c>
      <c r="C242" s="7">
        <f t="shared" ca="1" si="56"/>
        <v>4.2377452025959439E-2</v>
      </c>
      <c r="D242" t="str">
        <f t="shared" ca="1" si="66"/>
        <v>Yes</v>
      </c>
      <c r="E242">
        <f t="shared" ca="1" si="57"/>
        <v>1.7</v>
      </c>
      <c r="F242" s="1">
        <f ca="1">InitialHomeValue* (1 + 'Portfolio Simulation'!C242)^'Portfolio Simulation'!B242</f>
        <v>1132596.0048796369</v>
      </c>
      <c r="G242" s="1">
        <f t="shared" ca="1" si="58"/>
        <v>192541.32082953828</v>
      </c>
      <c r="H242" s="1">
        <f t="shared" ca="1" si="59"/>
        <v>172800</v>
      </c>
      <c r="I242" s="1">
        <f t="shared" ca="1" si="67"/>
        <v>172800</v>
      </c>
      <c r="J242" s="1">
        <f t="shared" si="60"/>
        <v>100000</v>
      </c>
      <c r="K242" s="1">
        <f t="shared" si="61"/>
        <v>1000000</v>
      </c>
      <c r="L242" s="1">
        <f t="shared" si="68"/>
        <v>-100000</v>
      </c>
      <c r="M242" s="1">
        <f t="shared" ca="1" si="62"/>
        <v>172800</v>
      </c>
      <c r="N242" s="10">
        <v>45931</v>
      </c>
      <c r="O242" s="10">
        <f t="shared" ca="1" si="69"/>
        <v>47027</v>
      </c>
      <c r="P242" s="7">
        <f t="shared" ca="1" si="70"/>
        <v>0.19980039000511171</v>
      </c>
      <c r="Q242" s="13"/>
      <c r="R242" s="1">
        <f t="shared" si="71"/>
        <v>-100000</v>
      </c>
      <c r="S242" s="1">
        <f t="shared" ca="1" si="63"/>
        <v>186878.34080514009</v>
      </c>
      <c r="T242" s="14">
        <f t="shared" ca="1" si="64"/>
        <v>1.65</v>
      </c>
      <c r="U242" s="7">
        <f t="shared" ca="1" si="72"/>
        <v>0.23150750994682312</v>
      </c>
    </row>
    <row r="243" spans="1:21" x14ac:dyDescent="0.2">
      <c r="A243">
        <f t="shared" si="65"/>
        <v>242</v>
      </c>
      <c r="B243">
        <f t="shared" ca="1" si="55"/>
        <v>8</v>
      </c>
      <c r="C243" s="7">
        <f t="shared" ca="1" si="56"/>
        <v>5.2709585735448719E-2</v>
      </c>
      <c r="D243" t="str">
        <f t="shared" ca="1" si="66"/>
        <v>Yes</v>
      </c>
      <c r="E243">
        <f t="shared" ca="1" si="57"/>
        <v>1.7</v>
      </c>
      <c r="F243" s="1">
        <f ca="1">InitialHomeValue* (1 + 'Portfolio Simulation'!C243)^'Portfolio Simulation'!B243</f>
        <v>1508233.6301241668</v>
      </c>
      <c r="G243" s="1">
        <f t="shared" ca="1" si="58"/>
        <v>256399.71712110835</v>
      </c>
      <c r="H243" s="1">
        <f t="shared" ca="1" si="59"/>
        <v>429981.69599999994</v>
      </c>
      <c r="I243" s="1">
        <f t="shared" ca="1" si="67"/>
        <v>256399.71712110835</v>
      </c>
      <c r="J243" s="1">
        <f t="shared" si="60"/>
        <v>100000</v>
      </c>
      <c r="K243" s="1">
        <f t="shared" si="61"/>
        <v>1000000</v>
      </c>
      <c r="L243" s="1">
        <f t="shared" si="68"/>
        <v>-100000</v>
      </c>
      <c r="M243" s="1">
        <f t="shared" ca="1" si="62"/>
        <v>256399.71712110835</v>
      </c>
      <c r="N243" s="10">
        <v>45931</v>
      </c>
      <c r="O243" s="10">
        <f t="shared" ca="1" si="69"/>
        <v>48853</v>
      </c>
      <c r="P243" s="7">
        <f t="shared" ca="1" si="70"/>
        <v>0.12481139302253724</v>
      </c>
      <c r="Q243" s="13"/>
      <c r="R243" s="1">
        <f t="shared" si="71"/>
        <v>-100000</v>
      </c>
      <c r="S243" s="1">
        <f t="shared" ca="1" si="63"/>
        <v>248858.54897048755</v>
      </c>
      <c r="T243" s="14">
        <f t="shared" ca="1" si="64"/>
        <v>1.65</v>
      </c>
      <c r="U243" s="7">
        <f t="shared" ca="1" si="72"/>
        <v>0.12062470316886903</v>
      </c>
    </row>
    <row r="244" spans="1:21" x14ac:dyDescent="0.2">
      <c r="A244">
        <f t="shared" si="65"/>
        <v>243</v>
      </c>
      <c r="B244">
        <f t="shared" ca="1" si="55"/>
        <v>10</v>
      </c>
      <c r="C244" s="7">
        <f t="shared" ca="1" si="56"/>
        <v>4.6616979982945297E-2</v>
      </c>
      <c r="D244" t="str">
        <f t="shared" ca="1" si="66"/>
        <v>Yes</v>
      </c>
      <c r="E244">
        <f t="shared" ca="1" si="57"/>
        <v>1.7</v>
      </c>
      <c r="F244" s="1">
        <f ca="1">InitialHomeValue* (1 + 'Portfolio Simulation'!C244)^'Portfolio Simulation'!B244</f>
        <v>1577167.2966119815</v>
      </c>
      <c r="G244" s="1">
        <f t="shared" ca="1" si="58"/>
        <v>268118.44042403687</v>
      </c>
      <c r="H244" s="1">
        <f t="shared" ca="1" si="59"/>
        <v>619173.64223999996</v>
      </c>
      <c r="I244" s="1">
        <f t="shared" ca="1" si="67"/>
        <v>268118.44042403687</v>
      </c>
      <c r="J244" s="1">
        <f t="shared" si="60"/>
        <v>100000</v>
      </c>
      <c r="K244" s="1">
        <f t="shared" si="61"/>
        <v>1000000</v>
      </c>
      <c r="L244" s="1">
        <f t="shared" si="68"/>
        <v>-100000</v>
      </c>
      <c r="M244" s="1">
        <f t="shared" ca="1" si="62"/>
        <v>268118.44042403687</v>
      </c>
      <c r="N244" s="10">
        <v>45931</v>
      </c>
      <c r="O244" s="10">
        <f t="shared" ca="1" si="69"/>
        <v>49583</v>
      </c>
      <c r="P244" s="7">
        <f t="shared" ca="1" si="70"/>
        <v>0.10359370112419125</v>
      </c>
      <c r="Q244" s="13"/>
      <c r="R244" s="1">
        <f t="shared" si="71"/>
        <v>-100000</v>
      </c>
      <c r="S244" s="1">
        <f t="shared" ca="1" si="63"/>
        <v>260232.60394097693</v>
      </c>
      <c r="T244" s="14">
        <f t="shared" ca="1" si="64"/>
        <v>1.65</v>
      </c>
      <c r="U244" s="7">
        <f t="shared" ca="1" si="72"/>
        <v>0.10030584931373598</v>
      </c>
    </row>
    <row r="245" spans="1:21" x14ac:dyDescent="0.2">
      <c r="A245">
        <f t="shared" si="65"/>
        <v>244</v>
      </c>
      <c r="B245">
        <f t="shared" ca="1" si="55"/>
        <v>9</v>
      </c>
      <c r="C245" s="7">
        <f t="shared" ca="1" si="56"/>
        <v>-5.1137852159594432E-2</v>
      </c>
      <c r="D245" t="str">
        <f t="shared" ca="1" si="66"/>
        <v>No</v>
      </c>
      <c r="E245">
        <f t="shared" ca="1" si="57"/>
        <v>1.4</v>
      </c>
      <c r="F245" s="1">
        <f ca="1">InitialHomeValue* (1 + 'Portfolio Simulation'!C245)^'Portfolio Simulation'!B245</f>
        <v>623487.99872001598</v>
      </c>
      <c r="G245" s="1">
        <f t="shared" ca="1" si="58"/>
        <v>87288.319820802237</v>
      </c>
      <c r="H245" s="1">
        <f t="shared" ca="1" si="59"/>
        <v>515978.03519999993</v>
      </c>
      <c r="I245" s="1">
        <f t="shared" ca="1" si="67"/>
        <v>87288.319820802237</v>
      </c>
      <c r="J245" s="1">
        <f t="shared" si="60"/>
        <v>100000</v>
      </c>
      <c r="K245" s="1">
        <f t="shared" si="61"/>
        <v>1000000</v>
      </c>
      <c r="L245" s="1">
        <f t="shared" si="68"/>
        <v>-100000</v>
      </c>
      <c r="M245" s="1">
        <f t="shared" ca="1" si="62"/>
        <v>87288.319820802237</v>
      </c>
      <c r="N245" s="10">
        <v>45931</v>
      </c>
      <c r="O245" s="10">
        <f t="shared" ca="1" si="69"/>
        <v>49218</v>
      </c>
      <c r="P245" s="7">
        <f t="shared" ca="1" si="70"/>
        <v>-1.498337090015411E-2</v>
      </c>
      <c r="Q245" s="13"/>
      <c r="R245" s="1">
        <f t="shared" si="71"/>
        <v>-100000</v>
      </c>
      <c r="S245" s="1">
        <f t="shared" ca="1" si="63"/>
        <v>84170.879827202167</v>
      </c>
      <c r="T245" s="14">
        <f t="shared" ca="1" si="64"/>
        <v>1.35</v>
      </c>
      <c r="U245" s="7">
        <f t="shared" ca="1" si="72"/>
        <v>-1.8953230977058411E-2</v>
      </c>
    </row>
    <row r="246" spans="1:21" x14ac:dyDescent="0.2">
      <c r="A246">
        <f t="shared" si="65"/>
        <v>245</v>
      </c>
      <c r="B246">
        <f t="shared" ca="1" si="55"/>
        <v>7</v>
      </c>
      <c r="C246" s="7">
        <f t="shared" ca="1" si="56"/>
        <v>-8.9539557645097897E-2</v>
      </c>
      <c r="D246" t="str">
        <f t="shared" ca="1" si="66"/>
        <v>No</v>
      </c>
      <c r="E246">
        <f t="shared" ca="1" si="57"/>
        <v>1.4</v>
      </c>
      <c r="F246" s="1">
        <f ca="1">InitialHomeValue* (1 + 'Portfolio Simulation'!C246)^'Portfolio Simulation'!B246</f>
        <v>518594.09737619822</v>
      </c>
      <c r="G246" s="1">
        <f t="shared" ca="1" si="58"/>
        <v>72603.173632667749</v>
      </c>
      <c r="H246" s="1">
        <f t="shared" ca="1" si="59"/>
        <v>358318.07999999996</v>
      </c>
      <c r="I246" s="1">
        <f t="shared" ca="1" si="67"/>
        <v>72603.173632667749</v>
      </c>
      <c r="J246" s="1">
        <f t="shared" si="60"/>
        <v>100000</v>
      </c>
      <c r="K246" s="1">
        <f t="shared" si="61"/>
        <v>1000000</v>
      </c>
      <c r="L246" s="1">
        <f t="shared" si="68"/>
        <v>-100000</v>
      </c>
      <c r="M246" s="1">
        <f t="shared" ca="1" si="62"/>
        <v>72603.173632667749</v>
      </c>
      <c r="N246" s="10">
        <v>45931</v>
      </c>
      <c r="O246" s="10">
        <f t="shared" ca="1" si="69"/>
        <v>48488</v>
      </c>
      <c r="P246" s="7">
        <f t="shared" ca="1" si="70"/>
        <v>-4.4672998785972612E-2</v>
      </c>
      <c r="Q246" s="13"/>
      <c r="R246" s="1">
        <f t="shared" si="71"/>
        <v>-100000</v>
      </c>
      <c r="S246" s="1">
        <f t="shared" ca="1" si="63"/>
        <v>70010.203145786756</v>
      </c>
      <c r="T246" s="14">
        <f t="shared" ca="1" si="64"/>
        <v>1.35</v>
      </c>
      <c r="U246" s="7">
        <f t="shared" ca="1" si="72"/>
        <v>-4.9619552493095395E-2</v>
      </c>
    </row>
    <row r="247" spans="1:21" x14ac:dyDescent="0.2">
      <c r="A247">
        <f t="shared" si="65"/>
        <v>246</v>
      </c>
      <c r="B247">
        <f t="shared" ca="1" si="55"/>
        <v>5</v>
      </c>
      <c r="C247" s="7">
        <f t="shared" ca="1" si="56"/>
        <v>1.2458936927171982E-2</v>
      </c>
      <c r="D247" t="str">
        <f t="shared" ca="1" si="66"/>
        <v>Yes</v>
      </c>
      <c r="E247">
        <f t="shared" ca="1" si="57"/>
        <v>1.7</v>
      </c>
      <c r="F247" s="1">
        <f ca="1">InitialHomeValue* (1 + 'Portfolio Simulation'!C247)^'Portfolio Simulation'!B247</f>
        <v>1063866.3959022507</v>
      </c>
      <c r="G247" s="1">
        <f t="shared" ca="1" si="58"/>
        <v>180857.28730338262</v>
      </c>
      <c r="H247" s="1">
        <f t="shared" ca="1" si="59"/>
        <v>248832</v>
      </c>
      <c r="I247" s="1">
        <f t="shared" ca="1" si="67"/>
        <v>180857.28730338262</v>
      </c>
      <c r="J247" s="1">
        <f t="shared" si="60"/>
        <v>100000</v>
      </c>
      <c r="K247" s="1">
        <f t="shared" si="61"/>
        <v>1000000</v>
      </c>
      <c r="L247" s="1">
        <f t="shared" si="68"/>
        <v>-100000</v>
      </c>
      <c r="M247" s="1">
        <f t="shared" ca="1" si="62"/>
        <v>180857.28730338262</v>
      </c>
      <c r="N247" s="10">
        <v>45931</v>
      </c>
      <c r="O247" s="10">
        <f t="shared" ca="1" si="69"/>
        <v>47757</v>
      </c>
      <c r="P247" s="7">
        <f t="shared" ca="1" si="70"/>
        <v>0.12574238181114192</v>
      </c>
      <c r="Q247" s="13"/>
      <c r="R247" s="1">
        <f t="shared" si="71"/>
        <v>-100000</v>
      </c>
      <c r="S247" s="1">
        <f t="shared" ca="1" si="63"/>
        <v>175537.95532387134</v>
      </c>
      <c r="T247" s="14">
        <f t="shared" ca="1" si="64"/>
        <v>1.65</v>
      </c>
      <c r="U247" s="7">
        <f t="shared" ca="1" si="72"/>
        <v>0.11904471516609194</v>
      </c>
    </row>
    <row r="248" spans="1:21" x14ac:dyDescent="0.2">
      <c r="A248">
        <f t="shared" si="65"/>
        <v>247</v>
      </c>
      <c r="B248">
        <f t="shared" ca="1" si="55"/>
        <v>8</v>
      </c>
      <c r="C248" s="7">
        <f t="shared" ca="1" si="56"/>
        <v>-5.45271022037606E-2</v>
      </c>
      <c r="D248" t="str">
        <f t="shared" ca="1" si="66"/>
        <v>No</v>
      </c>
      <c r="E248">
        <f t="shared" ca="1" si="57"/>
        <v>1.4</v>
      </c>
      <c r="F248" s="1">
        <f ca="1">InitialHomeValue* (1 + 'Portfolio Simulation'!C248)^'Portfolio Simulation'!B248</f>
        <v>638546.71298898663</v>
      </c>
      <c r="G248" s="1">
        <f t="shared" ca="1" si="58"/>
        <v>89396.539818458128</v>
      </c>
      <c r="H248" s="1">
        <f t="shared" ca="1" si="59"/>
        <v>429981.69599999994</v>
      </c>
      <c r="I248" s="1">
        <f t="shared" ca="1" si="67"/>
        <v>89396.539818458128</v>
      </c>
      <c r="J248" s="1">
        <f t="shared" si="60"/>
        <v>100000</v>
      </c>
      <c r="K248" s="1">
        <f t="shared" si="61"/>
        <v>1000000</v>
      </c>
      <c r="L248" s="1">
        <f t="shared" si="68"/>
        <v>-100000</v>
      </c>
      <c r="M248" s="1">
        <f t="shared" ca="1" si="62"/>
        <v>89396.539818458128</v>
      </c>
      <c r="N248" s="10">
        <v>45931</v>
      </c>
      <c r="O248" s="10">
        <f t="shared" ca="1" si="69"/>
        <v>48853</v>
      </c>
      <c r="P248" s="7">
        <f t="shared" ca="1" si="70"/>
        <v>-1.3903871178627014E-2</v>
      </c>
      <c r="Q248" s="13"/>
      <c r="R248" s="1">
        <f t="shared" si="71"/>
        <v>-100000</v>
      </c>
      <c r="S248" s="1">
        <f t="shared" ca="1" si="63"/>
        <v>86203.806253513205</v>
      </c>
      <c r="T248" s="14">
        <f t="shared" ca="1" si="64"/>
        <v>1.35</v>
      </c>
      <c r="U248" s="7">
        <f t="shared" ca="1" si="72"/>
        <v>-1.8373391032218942E-2</v>
      </c>
    </row>
    <row r="249" spans="1:21" x14ac:dyDescent="0.2">
      <c r="A249">
        <f t="shared" si="65"/>
        <v>248</v>
      </c>
      <c r="B249">
        <f t="shared" ca="1" si="55"/>
        <v>7</v>
      </c>
      <c r="C249" s="7">
        <f t="shared" ca="1" si="56"/>
        <v>1.8057693895161611E-2</v>
      </c>
      <c r="D249" t="str">
        <f t="shared" ca="1" si="66"/>
        <v>Yes</v>
      </c>
      <c r="E249">
        <f t="shared" ca="1" si="57"/>
        <v>1.7</v>
      </c>
      <c r="F249" s="1">
        <f ca="1">InitialHomeValue* (1 + 'Portfolio Simulation'!C249)^'Portfolio Simulation'!B249</f>
        <v>1133461.3948523782</v>
      </c>
      <c r="G249" s="1">
        <f t="shared" ca="1" si="58"/>
        <v>192688.4371249043</v>
      </c>
      <c r="H249" s="1">
        <f t="shared" ca="1" si="59"/>
        <v>358318.07999999996</v>
      </c>
      <c r="I249" s="1">
        <f t="shared" ca="1" si="67"/>
        <v>192688.4371249043</v>
      </c>
      <c r="J249" s="1">
        <f t="shared" si="60"/>
        <v>100000</v>
      </c>
      <c r="K249" s="1">
        <f t="shared" si="61"/>
        <v>1000000</v>
      </c>
      <c r="L249" s="1">
        <f t="shared" si="68"/>
        <v>-100000</v>
      </c>
      <c r="M249" s="1">
        <f t="shared" ca="1" si="62"/>
        <v>192688.4371249043</v>
      </c>
      <c r="N249" s="10">
        <v>45931</v>
      </c>
      <c r="O249" s="10">
        <f t="shared" ca="1" si="69"/>
        <v>48488</v>
      </c>
      <c r="P249" s="7">
        <f t="shared" ca="1" si="70"/>
        <v>9.8150426149368281E-2</v>
      </c>
      <c r="Q249" s="13"/>
      <c r="R249" s="1">
        <f t="shared" si="71"/>
        <v>-100000</v>
      </c>
      <c r="S249" s="1">
        <f t="shared" ca="1" si="63"/>
        <v>187021.13015064239</v>
      </c>
      <c r="T249" s="14">
        <f t="shared" ca="1" si="64"/>
        <v>1.65</v>
      </c>
      <c r="U249" s="7">
        <f t="shared" ca="1" si="72"/>
        <v>9.3480756878852836E-2</v>
      </c>
    </row>
    <row r="250" spans="1:21" x14ac:dyDescent="0.2">
      <c r="A250">
        <f t="shared" si="65"/>
        <v>249</v>
      </c>
      <c r="B250">
        <f t="shared" ca="1" si="55"/>
        <v>1</v>
      </c>
      <c r="C250" s="7">
        <f t="shared" ca="1" si="56"/>
        <v>1.2376131816421165E-2</v>
      </c>
      <c r="D250" t="str">
        <f t="shared" ca="1" si="66"/>
        <v>Yes</v>
      </c>
      <c r="E250">
        <f t="shared" ca="1" si="57"/>
        <v>1.7</v>
      </c>
      <c r="F250" s="1">
        <f ca="1">InitialHomeValue* (1 + 'Portfolio Simulation'!C250)^'Portfolio Simulation'!B250</f>
        <v>1012376.1318164211</v>
      </c>
      <c r="G250" s="1">
        <f t="shared" ca="1" si="58"/>
        <v>172103.9424087916</v>
      </c>
      <c r="H250" s="1">
        <f t="shared" ca="1" si="59"/>
        <v>120000</v>
      </c>
      <c r="I250" s="1">
        <f t="shared" ca="1" si="67"/>
        <v>120000</v>
      </c>
      <c r="J250" s="1">
        <f t="shared" si="60"/>
        <v>100000</v>
      </c>
      <c r="K250" s="1">
        <f t="shared" si="61"/>
        <v>1000000</v>
      </c>
      <c r="L250" s="1">
        <f t="shared" si="68"/>
        <v>-100000</v>
      </c>
      <c r="M250" s="1">
        <f t="shared" ca="1" si="62"/>
        <v>120000</v>
      </c>
      <c r="N250" s="10">
        <v>45931</v>
      </c>
      <c r="O250" s="10">
        <f t="shared" ca="1" si="69"/>
        <v>46296</v>
      </c>
      <c r="P250" s="7">
        <f t="shared" ca="1" si="70"/>
        <v>0.19999999403953553</v>
      </c>
      <c r="Q250" s="13"/>
      <c r="R250" s="1">
        <f t="shared" si="71"/>
        <v>-100000</v>
      </c>
      <c r="S250" s="1">
        <f t="shared" ca="1" si="63"/>
        <v>167042.06174970948</v>
      </c>
      <c r="T250" s="14">
        <f t="shared" ca="1" si="64"/>
        <v>1.65</v>
      </c>
      <c r="U250" s="7">
        <f t="shared" ca="1" si="72"/>
        <v>0.67042061686515808</v>
      </c>
    </row>
    <row r="251" spans="1:21" x14ac:dyDescent="0.2">
      <c r="A251">
        <f t="shared" si="65"/>
        <v>250</v>
      </c>
      <c r="B251">
        <f t="shared" ca="1" si="55"/>
        <v>6</v>
      </c>
      <c r="C251" s="7">
        <f t="shared" ca="1" si="56"/>
        <v>7.9328116033591883E-2</v>
      </c>
      <c r="D251" t="str">
        <f t="shared" ca="1" si="66"/>
        <v>Yes</v>
      </c>
      <c r="E251">
        <f t="shared" ca="1" si="57"/>
        <v>1.7</v>
      </c>
      <c r="F251" s="1">
        <f ca="1">InitialHomeValue* (1 + 'Portfolio Simulation'!C251)^'Portfolio Simulation'!B251</f>
        <v>1580960.2198922632</v>
      </c>
      <c r="G251" s="1">
        <f t="shared" ca="1" si="58"/>
        <v>268763.23738168477</v>
      </c>
      <c r="H251" s="1">
        <f t="shared" ca="1" si="59"/>
        <v>298598.39999999997</v>
      </c>
      <c r="I251" s="1">
        <f t="shared" ca="1" si="67"/>
        <v>268763.23738168477</v>
      </c>
      <c r="J251" s="1">
        <f t="shared" si="60"/>
        <v>100000</v>
      </c>
      <c r="K251" s="1">
        <f t="shared" si="61"/>
        <v>1000000</v>
      </c>
      <c r="L251" s="1">
        <f t="shared" si="68"/>
        <v>-100000</v>
      </c>
      <c r="M251" s="1">
        <f t="shared" ca="1" si="62"/>
        <v>268763.23738168477</v>
      </c>
      <c r="N251" s="10">
        <v>45931</v>
      </c>
      <c r="O251" s="10">
        <f t="shared" ca="1" si="69"/>
        <v>48122</v>
      </c>
      <c r="P251" s="7">
        <f t="shared" ca="1" si="70"/>
        <v>0.17904120087623598</v>
      </c>
      <c r="Q251" s="13"/>
      <c r="R251" s="1">
        <f t="shared" si="71"/>
        <v>-100000</v>
      </c>
      <c r="S251" s="1">
        <f t="shared" ca="1" si="63"/>
        <v>260858.43628222344</v>
      </c>
      <c r="T251" s="14">
        <f t="shared" ca="1" si="64"/>
        <v>1.65</v>
      </c>
      <c r="U251" s="7">
        <f t="shared" ca="1" si="72"/>
        <v>0.17319212555885316</v>
      </c>
    </row>
    <row r="252" spans="1:21" x14ac:dyDescent="0.2">
      <c r="A252">
        <f t="shared" si="65"/>
        <v>251</v>
      </c>
      <c r="B252">
        <f t="shared" ca="1" si="55"/>
        <v>8</v>
      </c>
      <c r="C252" s="7">
        <f t="shared" ca="1" si="56"/>
        <v>-7.3005284256329656E-2</v>
      </c>
      <c r="D252" t="str">
        <f t="shared" ca="1" si="66"/>
        <v>No</v>
      </c>
      <c r="E252">
        <f t="shared" ca="1" si="57"/>
        <v>1.4</v>
      </c>
      <c r="F252" s="1">
        <f ca="1">InitialHomeValue* (1 + 'Portfolio Simulation'!C252)^'Portfolio Simulation'!B252</f>
        <v>545278.11564965302</v>
      </c>
      <c r="G252" s="1">
        <f t="shared" ca="1" si="58"/>
        <v>76338.936190951426</v>
      </c>
      <c r="H252" s="1">
        <f t="shared" ca="1" si="59"/>
        <v>429981.69599999994</v>
      </c>
      <c r="I252" s="1">
        <f t="shared" ca="1" si="67"/>
        <v>76338.936190951426</v>
      </c>
      <c r="J252" s="1">
        <f t="shared" si="60"/>
        <v>100000</v>
      </c>
      <c r="K252" s="1">
        <f t="shared" si="61"/>
        <v>1000000</v>
      </c>
      <c r="L252" s="1">
        <f t="shared" si="68"/>
        <v>-100000</v>
      </c>
      <c r="M252" s="1">
        <f t="shared" ca="1" si="62"/>
        <v>76338.936190951426</v>
      </c>
      <c r="N252" s="10">
        <v>45931</v>
      </c>
      <c r="O252" s="10">
        <f t="shared" ca="1" si="69"/>
        <v>48853</v>
      </c>
      <c r="P252" s="7">
        <f t="shared" ca="1" si="70"/>
        <v>-3.3162924647331241E-2</v>
      </c>
      <c r="Q252" s="13"/>
      <c r="R252" s="1">
        <f t="shared" si="71"/>
        <v>-100000</v>
      </c>
      <c r="S252" s="1">
        <f t="shared" ca="1" si="63"/>
        <v>73612.545612703165</v>
      </c>
      <c r="T252" s="14">
        <f t="shared" ca="1" si="64"/>
        <v>1.35</v>
      </c>
      <c r="U252" s="7">
        <f t="shared" ca="1" si="72"/>
        <v>-3.7545153498649592E-2</v>
      </c>
    </row>
    <row r="253" spans="1:21" x14ac:dyDescent="0.2">
      <c r="A253">
        <f t="shared" si="65"/>
        <v>252</v>
      </c>
      <c r="B253">
        <f t="shared" ca="1" si="55"/>
        <v>3</v>
      </c>
      <c r="C253" s="7">
        <f t="shared" ca="1" si="56"/>
        <v>7.8416002904426227E-2</v>
      </c>
      <c r="D253" t="str">
        <f t="shared" ca="1" si="66"/>
        <v>Yes</v>
      </c>
      <c r="E253">
        <f t="shared" ca="1" si="57"/>
        <v>1.7</v>
      </c>
      <c r="F253" s="1">
        <f ca="1">InitialHomeValue* (1 + 'Portfolio Simulation'!C253)^'Portfolio Simulation'!B253</f>
        <v>1254177.4027004738</v>
      </c>
      <c r="G253" s="1">
        <f t="shared" ca="1" si="58"/>
        <v>213210.15845908053</v>
      </c>
      <c r="H253" s="1">
        <f t="shared" ca="1" si="59"/>
        <v>172800</v>
      </c>
      <c r="I253" s="1">
        <f t="shared" ca="1" si="67"/>
        <v>172800</v>
      </c>
      <c r="J253" s="1">
        <f t="shared" si="60"/>
        <v>100000</v>
      </c>
      <c r="K253" s="1">
        <f t="shared" si="61"/>
        <v>1000000</v>
      </c>
      <c r="L253" s="1">
        <f t="shared" si="68"/>
        <v>-100000</v>
      </c>
      <c r="M253" s="1">
        <f t="shared" ca="1" si="62"/>
        <v>172800</v>
      </c>
      <c r="N253" s="10">
        <v>45931</v>
      </c>
      <c r="O253" s="10">
        <f t="shared" ca="1" si="69"/>
        <v>47027</v>
      </c>
      <c r="P253" s="7">
        <f t="shared" ca="1" si="70"/>
        <v>0.19980039000511171</v>
      </c>
      <c r="Q253" s="13"/>
      <c r="R253" s="1">
        <f t="shared" si="71"/>
        <v>-100000</v>
      </c>
      <c r="S253" s="1">
        <f t="shared" ca="1" si="63"/>
        <v>206939.2714455782</v>
      </c>
      <c r="T253" s="14">
        <f t="shared" ca="1" si="64"/>
        <v>1.65</v>
      </c>
      <c r="U253" s="7">
        <f t="shared" ca="1" si="72"/>
        <v>0.27404542565345757</v>
      </c>
    </row>
    <row r="254" spans="1:21" x14ac:dyDescent="0.2">
      <c r="A254">
        <f t="shared" si="65"/>
        <v>253</v>
      </c>
      <c r="B254">
        <f t="shared" ca="1" si="55"/>
        <v>5</v>
      </c>
      <c r="C254" s="7">
        <f t="shared" ca="1" si="56"/>
        <v>0.10614271879074143</v>
      </c>
      <c r="D254" t="str">
        <f t="shared" ca="1" si="66"/>
        <v>Yes</v>
      </c>
      <c r="E254">
        <f t="shared" ca="1" si="57"/>
        <v>1.7</v>
      </c>
      <c r="F254" s="1">
        <f ca="1">InitialHomeValue* (1 + 'Portfolio Simulation'!C254)^'Portfolio Simulation'!B254</f>
        <v>1655982.8114755664</v>
      </c>
      <c r="G254" s="1">
        <f t="shared" ca="1" si="58"/>
        <v>281517.07795084629</v>
      </c>
      <c r="H254" s="1">
        <f t="shared" ca="1" si="59"/>
        <v>248832</v>
      </c>
      <c r="I254" s="1">
        <f t="shared" ca="1" si="67"/>
        <v>248832</v>
      </c>
      <c r="J254" s="1">
        <f t="shared" si="60"/>
        <v>100000</v>
      </c>
      <c r="K254" s="1">
        <f t="shared" si="61"/>
        <v>1000000</v>
      </c>
      <c r="L254" s="1">
        <f t="shared" si="68"/>
        <v>-100000</v>
      </c>
      <c r="M254" s="1">
        <f t="shared" ca="1" si="62"/>
        <v>248832</v>
      </c>
      <c r="N254" s="10">
        <v>45931</v>
      </c>
      <c r="O254" s="10">
        <f t="shared" ca="1" si="69"/>
        <v>47757</v>
      </c>
      <c r="P254" s="7">
        <f t="shared" ca="1" si="70"/>
        <v>0.19988018870353702</v>
      </c>
      <c r="Q254" s="13"/>
      <c r="R254" s="1">
        <f t="shared" si="71"/>
        <v>-100000</v>
      </c>
      <c r="S254" s="1">
        <f t="shared" ca="1" si="63"/>
        <v>273237.16389346845</v>
      </c>
      <c r="T254" s="14">
        <f t="shared" ca="1" si="64"/>
        <v>1.65</v>
      </c>
      <c r="U254" s="7">
        <f t="shared" ca="1" si="72"/>
        <v>0.2225317299365997</v>
      </c>
    </row>
    <row r="255" spans="1:21" x14ac:dyDescent="0.2">
      <c r="A255">
        <f t="shared" si="65"/>
        <v>254</v>
      </c>
      <c r="B255">
        <f t="shared" ca="1" si="55"/>
        <v>3</v>
      </c>
      <c r="C255" s="7">
        <f t="shared" ca="1" si="56"/>
        <v>3.0837186254959775E-2</v>
      </c>
      <c r="D255" t="str">
        <f t="shared" ca="1" si="66"/>
        <v>Yes</v>
      </c>
      <c r="E255">
        <f t="shared" ca="1" si="57"/>
        <v>1.7</v>
      </c>
      <c r="F255" s="1">
        <f ca="1">InitialHomeValue* (1 + 'Portfolio Simulation'!C255)^'Portfolio Simulation'!B255</f>
        <v>1095393.6790021788</v>
      </c>
      <c r="G255" s="1">
        <f t="shared" ca="1" si="58"/>
        <v>186216.92543037041</v>
      </c>
      <c r="H255" s="1">
        <f t="shared" ca="1" si="59"/>
        <v>172800</v>
      </c>
      <c r="I255" s="1">
        <f t="shared" ca="1" si="67"/>
        <v>172800</v>
      </c>
      <c r="J255" s="1">
        <f t="shared" si="60"/>
        <v>100000</v>
      </c>
      <c r="K255" s="1">
        <f t="shared" si="61"/>
        <v>1000000</v>
      </c>
      <c r="L255" s="1">
        <f t="shared" si="68"/>
        <v>-100000</v>
      </c>
      <c r="M255" s="1">
        <f t="shared" ca="1" si="62"/>
        <v>172800</v>
      </c>
      <c r="N255" s="10">
        <v>45931</v>
      </c>
      <c r="O255" s="10">
        <f t="shared" ca="1" si="69"/>
        <v>47027</v>
      </c>
      <c r="P255" s="7">
        <f t="shared" ca="1" si="70"/>
        <v>0.19980039000511171</v>
      </c>
      <c r="Q255" s="13"/>
      <c r="R255" s="1">
        <f t="shared" si="71"/>
        <v>-100000</v>
      </c>
      <c r="S255" s="1">
        <f t="shared" ca="1" si="63"/>
        <v>180739.95703535952</v>
      </c>
      <c r="T255" s="14">
        <f t="shared" ca="1" si="64"/>
        <v>1.65</v>
      </c>
      <c r="U255" s="7">
        <f t="shared" ca="1" si="72"/>
        <v>0.21788573861122137</v>
      </c>
    </row>
    <row r="256" spans="1:21" x14ac:dyDescent="0.2">
      <c r="A256">
        <f t="shared" si="65"/>
        <v>255</v>
      </c>
      <c r="B256">
        <f t="shared" ca="1" si="55"/>
        <v>2</v>
      </c>
      <c r="C256" s="7">
        <f t="shared" ca="1" si="56"/>
        <v>6.8082961442334465E-3</v>
      </c>
      <c r="D256" t="str">
        <f t="shared" ca="1" si="66"/>
        <v>Yes</v>
      </c>
      <c r="E256">
        <f t="shared" ca="1" si="57"/>
        <v>1.7</v>
      </c>
      <c r="F256" s="1">
        <f ca="1">InitialHomeValue* (1 + 'Portfolio Simulation'!C256)^'Portfolio Simulation'!B256</f>
        <v>1013662.9451848547</v>
      </c>
      <c r="G256" s="1">
        <f t="shared" ca="1" si="58"/>
        <v>172322.70068142528</v>
      </c>
      <c r="H256" s="1">
        <f t="shared" ca="1" si="59"/>
        <v>144000</v>
      </c>
      <c r="I256" s="1">
        <f t="shared" ca="1" si="67"/>
        <v>144000</v>
      </c>
      <c r="J256" s="1">
        <f t="shared" si="60"/>
        <v>100000</v>
      </c>
      <c r="K256" s="1">
        <f t="shared" si="61"/>
        <v>1000000</v>
      </c>
      <c r="L256" s="1">
        <f t="shared" si="68"/>
        <v>-100000</v>
      </c>
      <c r="M256" s="1">
        <f t="shared" ca="1" si="62"/>
        <v>144000</v>
      </c>
      <c r="N256" s="10">
        <v>45931</v>
      </c>
      <c r="O256" s="10">
        <f t="shared" ca="1" si="69"/>
        <v>46661</v>
      </c>
      <c r="P256" s="7">
        <f t="shared" ca="1" si="70"/>
        <v>0.19999999403953553</v>
      </c>
      <c r="Q256" s="13"/>
      <c r="R256" s="1">
        <f t="shared" si="71"/>
        <v>-100000</v>
      </c>
      <c r="S256" s="1">
        <f t="shared" ca="1" si="63"/>
        <v>167254.38595550103</v>
      </c>
      <c r="T256" s="14">
        <f t="shared" ca="1" si="64"/>
        <v>1.65</v>
      </c>
      <c r="U256" s="7">
        <f t="shared" ca="1" si="72"/>
        <v>0.29326867461204542</v>
      </c>
    </row>
    <row r="257" spans="1:21" x14ac:dyDescent="0.2">
      <c r="A257">
        <f t="shared" si="65"/>
        <v>256</v>
      </c>
      <c r="B257">
        <f t="shared" ca="1" si="55"/>
        <v>10</v>
      </c>
      <c r="C257" s="7">
        <f t="shared" ca="1" si="56"/>
        <v>-6.7148803948024749E-2</v>
      </c>
      <c r="D257" t="str">
        <f t="shared" ca="1" si="66"/>
        <v>No</v>
      </c>
      <c r="E257">
        <f t="shared" ca="1" si="57"/>
        <v>1.4</v>
      </c>
      <c r="F257" s="1">
        <f ca="1">InitialHomeValue* (1 + 'Portfolio Simulation'!C257)^'Portfolio Simulation'!B257</f>
        <v>499026.63586550031</v>
      </c>
      <c r="G257" s="1">
        <f t="shared" ca="1" si="58"/>
        <v>69863.729021170046</v>
      </c>
      <c r="H257" s="1">
        <f t="shared" ca="1" si="59"/>
        <v>619173.64223999996</v>
      </c>
      <c r="I257" s="1">
        <f t="shared" ca="1" si="67"/>
        <v>69863.729021170046</v>
      </c>
      <c r="J257" s="1">
        <f t="shared" si="60"/>
        <v>100000</v>
      </c>
      <c r="K257" s="1">
        <f t="shared" si="61"/>
        <v>1000000</v>
      </c>
      <c r="L257" s="1">
        <f t="shared" si="68"/>
        <v>-100000</v>
      </c>
      <c r="M257" s="1">
        <f t="shared" ca="1" si="62"/>
        <v>69863.729021170046</v>
      </c>
      <c r="N257" s="10">
        <v>45931</v>
      </c>
      <c r="O257" s="10">
        <f t="shared" ca="1" si="69"/>
        <v>49583</v>
      </c>
      <c r="P257" s="7">
        <f t="shared" ca="1" si="70"/>
        <v>-3.5207971930503845E-2</v>
      </c>
      <c r="Q257" s="13"/>
      <c r="R257" s="1">
        <f t="shared" si="71"/>
        <v>-100000</v>
      </c>
      <c r="S257" s="1">
        <f t="shared" ca="1" si="63"/>
        <v>67368.595841842558</v>
      </c>
      <c r="T257" s="14">
        <f t="shared" ca="1" si="64"/>
        <v>1.35</v>
      </c>
      <c r="U257" s="7">
        <f t="shared" ca="1" si="72"/>
        <v>-3.870840817689896E-2</v>
      </c>
    </row>
    <row r="258" spans="1:21" x14ac:dyDescent="0.2">
      <c r="A258">
        <f t="shared" si="65"/>
        <v>257</v>
      </c>
      <c r="B258">
        <f t="shared" ca="1" si="55"/>
        <v>2</v>
      </c>
      <c r="C258" s="7">
        <f t="shared" ca="1" si="56"/>
        <v>2.8919489177277557E-2</v>
      </c>
      <c r="D258" t="str">
        <f t="shared" ca="1" si="66"/>
        <v>Yes</v>
      </c>
      <c r="E258">
        <f t="shared" ca="1" si="57"/>
        <v>1.7</v>
      </c>
      <c r="F258" s="1">
        <f ca="1">InitialHomeValue* (1 + 'Portfolio Simulation'!C258)^'Portfolio Simulation'!B258</f>
        <v>1058675.3152088297</v>
      </c>
      <c r="G258" s="1">
        <f t="shared" ca="1" si="58"/>
        <v>179974.80358550104</v>
      </c>
      <c r="H258" s="1">
        <f t="shared" ca="1" si="59"/>
        <v>144000</v>
      </c>
      <c r="I258" s="1">
        <f t="shared" ca="1" si="67"/>
        <v>144000</v>
      </c>
      <c r="J258" s="1">
        <f t="shared" si="60"/>
        <v>100000</v>
      </c>
      <c r="K258" s="1">
        <f t="shared" si="61"/>
        <v>1000000</v>
      </c>
      <c r="L258" s="1">
        <f t="shared" si="68"/>
        <v>-100000</v>
      </c>
      <c r="M258" s="1">
        <f t="shared" ca="1" si="62"/>
        <v>144000</v>
      </c>
      <c r="N258" s="10">
        <v>45931</v>
      </c>
      <c r="O258" s="10">
        <f t="shared" ca="1" si="69"/>
        <v>46661</v>
      </c>
      <c r="P258" s="7">
        <f t="shared" ca="1" si="70"/>
        <v>0.19999999403953553</v>
      </c>
      <c r="Q258" s="13"/>
      <c r="R258" s="1">
        <f t="shared" si="71"/>
        <v>-100000</v>
      </c>
      <c r="S258" s="1">
        <f t="shared" ca="1" si="63"/>
        <v>174681.42700945691</v>
      </c>
      <c r="T258" s="14">
        <f t="shared" ca="1" si="64"/>
        <v>1.65</v>
      </c>
      <c r="U258" s="7">
        <f t="shared" ca="1" si="72"/>
        <v>0.32167101502418527</v>
      </c>
    </row>
    <row r="259" spans="1:21" x14ac:dyDescent="0.2">
      <c r="A259">
        <f t="shared" si="65"/>
        <v>258</v>
      </c>
      <c r="B259">
        <f t="shared" ref="B259:B322" ca="1" si="73">RANDBETWEEN(MinExitYear,MaxTerm)</f>
        <v>8</v>
      </c>
      <c r="C259" s="7">
        <f t="shared" ref="C259:C322" ca="1" si="74">NORMINV(RAND(),HPAMean,HPAStdDev)</f>
        <v>4.4666323571432853E-2</v>
      </c>
      <c r="D259" t="str">
        <f t="shared" ca="1" si="66"/>
        <v>Yes</v>
      </c>
      <c r="E259">
        <f t="shared" ref="E259:E322" ca="1" si="75">IF(D259="Yes",UpMultiplier,DownMultiplier)</f>
        <v>1.7</v>
      </c>
      <c r="F259" s="1">
        <f ca="1">InitialHomeValue* (1 + 'Portfolio Simulation'!C259)^'Portfolio Simulation'!B259</f>
        <v>1418471.9699425637</v>
      </c>
      <c r="G259" s="1">
        <f t="shared" ref="G259:G322" ca="1" si="76">F259*E259*(InvestmentAmount/InitialHomeValue)</f>
        <v>241140.23489023582</v>
      </c>
      <c r="H259" s="1">
        <f t="shared" ref="H259:H322" ca="1" si="77">InvestmentAmount*(1 + IRRCap)^B259</f>
        <v>429981.69599999994</v>
      </c>
      <c r="I259" s="1">
        <f t="shared" ca="1" si="67"/>
        <v>241140.23489023582</v>
      </c>
      <c r="J259" s="1">
        <f t="shared" ref="J259:J322" si="78">InvestmentAmount</f>
        <v>100000</v>
      </c>
      <c r="K259" s="1">
        <f t="shared" ref="K259:K322" si="79">InitialHomeValue</f>
        <v>1000000</v>
      </c>
      <c r="L259" s="1">
        <f t="shared" si="68"/>
        <v>-100000</v>
      </c>
      <c r="M259" s="1">
        <f t="shared" ref="M259:M322" ca="1" si="80">IF(B259&gt;0,I259,0)</f>
        <v>241140.23489023582</v>
      </c>
      <c r="N259" s="10">
        <v>45931</v>
      </c>
      <c r="O259" s="10">
        <f t="shared" ca="1" si="69"/>
        <v>48853</v>
      </c>
      <c r="P259" s="7">
        <f t="shared" ca="1" si="70"/>
        <v>0.1162230908870697</v>
      </c>
      <c r="Q259" s="13"/>
      <c r="R259" s="1">
        <f t="shared" si="71"/>
        <v>-100000</v>
      </c>
      <c r="S259" s="1">
        <f t="shared" ref="S259:S322" ca="1" si="81">F259*T259*(InvestmentAmount/InitialHomeValue)</f>
        <v>234047.87504052301</v>
      </c>
      <c r="T259" s="14">
        <f t="shared" ref="T259:T322" ca="1" si="82">IF(D259="Yes",ModifiedUpShare,ModifiedDownShare)</f>
        <v>1.65</v>
      </c>
      <c r="U259" s="7">
        <f t="shared" ca="1" si="72"/>
        <v>0.11206837296485903</v>
      </c>
    </row>
    <row r="260" spans="1:21" x14ac:dyDescent="0.2">
      <c r="A260">
        <f t="shared" ref="A260:A323" si="83">ROW()-1</f>
        <v>259</v>
      </c>
      <c r="B260">
        <f t="shared" ca="1" si="73"/>
        <v>2</v>
      </c>
      <c r="C260" s="7">
        <f t="shared" ca="1" si="74"/>
        <v>-9.5533221349933292E-2</v>
      </c>
      <c r="D260" t="str">
        <f t="shared" ref="D260:D323" ca="1" si="84">IF(C260&gt;=0, "Yes", "No")</f>
        <v>No</v>
      </c>
      <c r="E260">
        <f t="shared" ca="1" si="75"/>
        <v>1.4</v>
      </c>
      <c r="F260" s="1">
        <f ca="1">InitialHomeValue* (1 + 'Portfolio Simulation'!C260)^'Portfolio Simulation'!B260</f>
        <v>818060.15368162887</v>
      </c>
      <c r="G260" s="1">
        <f t="shared" ca="1" si="76"/>
        <v>114528.42151542805</v>
      </c>
      <c r="H260" s="1">
        <f t="shared" ca="1" si="77"/>
        <v>144000</v>
      </c>
      <c r="I260" s="1">
        <f t="shared" ref="I260:I323" ca="1" si="85">MIN(G260,H260)</f>
        <v>114528.42151542805</v>
      </c>
      <c r="J260" s="1">
        <f t="shared" si="78"/>
        <v>100000</v>
      </c>
      <c r="K260" s="1">
        <f t="shared" si="79"/>
        <v>1000000</v>
      </c>
      <c r="L260" s="1">
        <f t="shared" ref="L260:L323" si="86">-J260</f>
        <v>-100000</v>
      </c>
      <c r="M260" s="1">
        <f t="shared" ca="1" si="80"/>
        <v>114528.42151542805</v>
      </c>
      <c r="N260" s="10">
        <v>45931</v>
      </c>
      <c r="O260" s="10">
        <f t="shared" ref="O260:O323" ca="1" si="87">EDATE(N260, B260 *12)</f>
        <v>46661</v>
      </c>
      <c r="P260" s="7">
        <f t="shared" ref="P260:P323" ca="1" si="88">XIRR(L260:M260,N260:O260)</f>
        <v>7.0179525017738331E-2</v>
      </c>
      <c r="Q260" s="13"/>
      <c r="R260" s="1">
        <f t="shared" ref="R260:R323" si="89">-J260</f>
        <v>-100000</v>
      </c>
      <c r="S260" s="1">
        <f t="shared" ca="1" si="81"/>
        <v>110438.12074701992</v>
      </c>
      <c r="T260" s="14">
        <f t="shared" ca="1" si="82"/>
        <v>1.35</v>
      </c>
      <c r="U260" s="7">
        <f t="shared" ref="U260:U323" ca="1" si="90">XIRR(R260:S260,N260:O260)</f>
        <v>5.0895431637763971E-2</v>
      </c>
    </row>
    <row r="261" spans="1:21" x14ac:dyDescent="0.2">
      <c r="A261">
        <f t="shared" si="83"/>
        <v>260</v>
      </c>
      <c r="B261">
        <f t="shared" ca="1" si="73"/>
        <v>10</v>
      </c>
      <c r="C261" s="7">
        <f t="shared" ca="1" si="74"/>
        <v>0.10354366905463332</v>
      </c>
      <c r="D261" t="str">
        <f t="shared" ca="1" si="84"/>
        <v>Yes</v>
      </c>
      <c r="E261">
        <f t="shared" ca="1" si="75"/>
        <v>1.7</v>
      </c>
      <c r="F261" s="1">
        <f ca="1">InitialHomeValue* (1 + 'Portfolio Simulation'!C261)^'Portfolio Simulation'!B261</f>
        <v>2678522.1117391116</v>
      </c>
      <c r="G261" s="1">
        <f t="shared" ca="1" si="76"/>
        <v>455348.75899564894</v>
      </c>
      <c r="H261" s="1">
        <f t="shared" ca="1" si="77"/>
        <v>619173.64223999996</v>
      </c>
      <c r="I261" s="1">
        <f t="shared" ca="1" si="85"/>
        <v>455348.75899564894</v>
      </c>
      <c r="J261" s="1">
        <f t="shared" si="78"/>
        <v>100000</v>
      </c>
      <c r="K261" s="1">
        <f t="shared" si="79"/>
        <v>1000000</v>
      </c>
      <c r="L261" s="1">
        <f t="shared" si="86"/>
        <v>-100000</v>
      </c>
      <c r="M261" s="1">
        <f t="shared" ca="1" si="80"/>
        <v>455348.75899564894</v>
      </c>
      <c r="N261" s="10">
        <v>45931</v>
      </c>
      <c r="O261" s="10">
        <f t="shared" ca="1" si="87"/>
        <v>49583</v>
      </c>
      <c r="P261" s="7">
        <f t="shared" ca="1" si="88"/>
        <v>0.16358566880226141</v>
      </c>
      <c r="Q261" s="13"/>
      <c r="R261" s="1">
        <f t="shared" si="89"/>
        <v>-100000</v>
      </c>
      <c r="S261" s="1">
        <f t="shared" ca="1" si="81"/>
        <v>441956.14843695343</v>
      </c>
      <c r="T261" s="14">
        <f t="shared" ca="1" si="82"/>
        <v>1.65</v>
      </c>
      <c r="U261" s="7">
        <f t="shared" ca="1" si="90"/>
        <v>0.1601190865039826</v>
      </c>
    </row>
    <row r="262" spans="1:21" x14ac:dyDescent="0.2">
      <c r="A262">
        <f t="shared" si="83"/>
        <v>261</v>
      </c>
      <c r="B262">
        <f t="shared" ca="1" si="73"/>
        <v>9</v>
      </c>
      <c r="C262" s="7">
        <f t="shared" ca="1" si="74"/>
        <v>-6.271057065409192E-3</v>
      </c>
      <c r="D262" t="str">
        <f t="shared" ca="1" si="84"/>
        <v>No</v>
      </c>
      <c r="E262">
        <f t="shared" ca="1" si="75"/>
        <v>1.4</v>
      </c>
      <c r="F262" s="1">
        <f ca="1">InitialHomeValue* (1 + 'Portfolio Simulation'!C262)^'Portfolio Simulation'!B262</f>
        <v>944955.70590898278</v>
      </c>
      <c r="G262" s="1">
        <f t="shared" ca="1" si="76"/>
        <v>132293.79882725759</v>
      </c>
      <c r="H262" s="1">
        <f t="shared" ca="1" si="77"/>
        <v>515978.03519999993</v>
      </c>
      <c r="I262" s="1">
        <f t="shared" ca="1" si="85"/>
        <v>132293.79882725759</v>
      </c>
      <c r="J262" s="1">
        <f t="shared" si="78"/>
        <v>100000</v>
      </c>
      <c r="K262" s="1">
        <f t="shared" si="79"/>
        <v>1000000</v>
      </c>
      <c r="L262" s="1">
        <f t="shared" si="86"/>
        <v>-100000</v>
      </c>
      <c r="M262" s="1">
        <f t="shared" ca="1" si="80"/>
        <v>132293.79882725759</v>
      </c>
      <c r="N262" s="10">
        <v>45931</v>
      </c>
      <c r="O262" s="10">
        <f t="shared" ca="1" si="87"/>
        <v>49218</v>
      </c>
      <c r="P262" s="7">
        <f t="shared" ca="1" si="88"/>
        <v>3.156398236751555E-2</v>
      </c>
      <c r="Q262" s="13"/>
      <c r="R262" s="1">
        <f t="shared" si="89"/>
        <v>-100000</v>
      </c>
      <c r="S262" s="1">
        <f t="shared" ca="1" si="81"/>
        <v>127569.0202977127</v>
      </c>
      <c r="T262" s="14">
        <f t="shared" ca="1" si="82"/>
        <v>1.35</v>
      </c>
      <c r="U262" s="7">
        <f t="shared" ca="1" si="90"/>
        <v>2.7406528592109677E-2</v>
      </c>
    </row>
    <row r="263" spans="1:21" x14ac:dyDescent="0.2">
      <c r="A263">
        <f t="shared" si="83"/>
        <v>262</v>
      </c>
      <c r="B263">
        <f t="shared" ca="1" si="73"/>
        <v>4</v>
      </c>
      <c r="C263" s="7">
        <f t="shared" ca="1" si="74"/>
        <v>-7.4961794553092556E-2</v>
      </c>
      <c r="D263" t="str">
        <f t="shared" ca="1" si="84"/>
        <v>No</v>
      </c>
      <c r="E263">
        <f t="shared" ca="1" si="75"/>
        <v>1.4</v>
      </c>
      <c r="F263" s="1">
        <f ca="1">InitialHomeValue* (1 + 'Portfolio Simulation'!C263)^'Portfolio Simulation'!B263</f>
        <v>732215.09940010367</v>
      </c>
      <c r="G263" s="1">
        <f t="shared" ca="1" si="76"/>
        <v>102510.11391601451</v>
      </c>
      <c r="H263" s="1">
        <f t="shared" ca="1" si="77"/>
        <v>207360</v>
      </c>
      <c r="I263" s="1">
        <f t="shared" ca="1" si="85"/>
        <v>102510.11391601451</v>
      </c>
      <c r="J263" s="1">
        <f t="shared" si="78"/>
        <v>100000</v>
      </c>
      <c r="K263" s="1">
        <f t="shared" si="79"/>
        <v>1000000</v>
      </c>
      <c r="L263" s="1">
        <f t="shared" si="86"/>
        <v>-100000</v>
      </c>
      <c r="M263" s="1">
        <f t="shared" ca="1" si="80"/>
        <v>102510.11391601451</v>
      </c>
      <c r="N263" s="10">
        <v>45931</v>
      </c>
      <c r="O263" s="10">
        <f t="shared" ca="1" si="87"/>
        <v>47392</v>
      </c>
      <c r="P263" s="7">
        <f t="shared" ca="1" si="88"/>
        <v>6.2127977609634406E-3</v>
      </c>
      <c r="Q263" s="13"/>
      <c r="R263" s="1">
        <f t="shared" si="89"/>
        <v>-100000</v>
      </c>
      <c r="S263" s="1">
        <f t="shared" ca="1" si="81"/>
        <v>98849.038419014018</v>
      </c>
      <c r="T263" s="14">
        <f t="shared" ca="1" si="82"/>
        <v>1.35</v>
      </c>
      <c r="U263" s="7">
        <f t="shared" ca="1" si="90"/>
        <v>-2.8879314661025999E-3</v>
      </c>
    </row>
    <row r="264" spans="1:21" x14ac:dyDescent="0.2">
      <c r="A264">
        <f t="shared" si="83"/>
        <v>263</v>
      </c>
      <c r="B264">
        <f t="shared" ca="1" si="73"/>
        <v>9</v>
      </c>
      <c r="C264" s="7">
        <f t="shared" ca="1" si="74"/>
        <v>7.8142951514551279E-2</v>
      </c>
      <c r="D264" t="str">
        <f t="shared" ca="1" si="84"/>
        <v>Yes</v>
      </c>
      <c r="E264">
        <f t="shared" ca="1" si="75"/>
        <v>1.7</v>
      </c>
      <c r="F264" s="1">
        <f ca="1">InitialHomeValue* (1 + 'Portfolio Simulation'!C264)^'Portfolio Simulation'!B264</f>
        <v>1968281.143727835</v>
      </c>
      <c r="G264" s="1">
        <f t="shared" ca="1" si="76"/>
        <v>334607.79443373199</v>
      </c>
      <c r="H264" s="1">
        <f t="shared" ca="1" si="77"/>
        <v>515978.03519999993</v>
      </c>
      <c r="I264" s="1">
        <f t="shared" ca="1" si="85"/>
        <v>334607.79443373199</v>
      </c>
      <c r="J264" s="1">
        <f t="shared" si="78"/>
        <v>100000</v>
      </c>
      <c r="K264" s="1">
        <f t="shared" si="79"/>
        <v>1000000</v>
      </c>
      <c r="L264" s="1">
        <f t="shared" si="86"/>
        <v>-100000</v>
      </c>
      <c r="M264" s="1">
        <f t="shared" ca="1" si="80"/>
        <v>334607.79443373199</v>
      </c>
      <c r="N264" s="10">
        <v>45931</v>
      </c>
      <c r="O264" s="10">
        <f t="shared" ca="1" si="87"/>
        <v>49218</v>
      </c>
      <c r="P264" s="7">
        <f t="shared" ca="1" si="88"/>
        <v>0.14352672696113589</v>
      </c>
      <c r="Q264" s="13"/>
      <c r="R264" s="1">
        <f t="shared" si="89"/>
        <v>-100000</v>
      </c>
      <c r="S264" s="1">
        <f t="shared" ca="1" si="81"/>
        <v>324766.38871509279</v>
      </c>
      <c r="T264" s="14">
        <f t="shared" ca="1" si="82"/>
        <v>1.65</v>
      </c>
      <c r="U264" s="7">
        <f t="shared" ca="1" si="90"/>
        <v>0.13974223732948307</v>
      </c>
    </row>
    <row r="265" spans="1:21" x14ac:dyDescent="0.2">
      <c r="A265">
        <f t="shared" si="83"/>
        <v>264</v>
      </c>
      <c r="B265">
        <f t="shared" ca="1" si="73"/>
        <v>8</v>
      </c>
      <c r="C265" s="7">
        <f t="shared" ca="1" si="74"/>
        <v>6.6865348766244309E-2</v>
      </c>
      <c r="D265" t="str">
        <f t="shared" ca="1" si="84"/>
        <v>Yes</v>
      </c>
      <c r="E265">
        <f t="shared" ca="1" si="75"/>
        <v>1.7</v>
      </c>
      <c r="F265" s="1">
        <f ca="1">InitialHomeValue* (1 + 'Portfolio Simulation'!C265)^'Portfolio Simulation'!B265</f>
        <v>1678328.144915517</v>
      </c>
      <c r="G265" s="1">
        <f t="shared" ca="1" si="76"/>
        <v>285315.78463563789</v>
      </c>
      <c r="H265" s="1">
        <f t="shared" ca="1" si="77"/>
        <v>429981.69599999994</v>
      </c>
      <c r="I265" s="1">
        <f t="shared" ca="1" si="85"/>
        <v>285315.78463563789</v>
      </c>
      <c r="J265" s="1">
        <f t="shared" si="78"/>
        <v>100000</v>
      </c>
      <c r="K265" s="1">
        <f t="shared" si="79"/>
        <v>1000000</v>
      </c>
      <c r="L265" s="1">
        <f t="shared" si="86"/>
        <v>-100000</v>
      </c>
      <c r="M265" s="1">
        <f t="shared" ca="1" si="80"/>
        <v>285315.78463563789</v>
      </c>
      <c r="N265" s="10">
        <v>45931</v>
      </c>
      <c r="O265" s="10">
        <f t="shared" ca="1" si="87"/>
        <v>48853</v>
      </c>
      <c r="P265" s="7">
        <f t="shared" ca="1" si="88"/>
        <v>0.13992628455162046</v>
      </c>
      <c r="Q265" s="13"/>
      <c r="R265" s="1">
        <f t="shared" si="89"/>
        <v>-100000</v>
      </c>
      <c r="S265" s="1">
        <f t="shared" ca="1" si="81"/>
        <v>276924.1439110603</v>
      </c>
      <c r="T265" s="14">
        <f t="shared" ca="1" si="82"/>
        <v>1.65</v>
      </c>
      <c r="U265" s="7">
        <f t="shared" ca="1" si="90"/>
        <v>0.13568333983421327</v>
      </c>
    </row>
    <row r="266" spans="1:21" x14ac:dyDescent="0.2">
      <c r="A266">
        <f t="shared" si="83"/>
        <v>265</v>
      </c>
      <c r="B266">
        <f t="shared" ca="1" si="73"/>
        <v>10</v>
      </c>
      <c r="C266" s="7">
        <f t="shared" ca="1" si="74"/>
        <v>-5.5757317131918879E-2</v>
      </c>
      <c r="D266" t="str">
        <f t="shared" ca="1" si="84"/>
        <v>No</v>
      </c>
      <c r="E266">
        <f t="shared" ca="1" si="75"/>
        <v>1.4</v>
      </c>
      <c r="F266" s="1">
        <f ca="1">InitialHomeValue* (1 + 'Portfolio Simulation'!C266)^'Portfolio Simulation'!B266</f>
        <v>563425.2171512997</v>
      </c>
      <c r="G266" s="1">
        <f t="shared" ca="1" si="76"/>
        <v>78879.530401181953</v>
      </c>
      <c r="H266" s="1">
        <f t="shared" ca="1" si="77"/>
        <v>619173.64223999996</v>
      </c>
      <c r="I266" s="1">
        <f t="shared" ca="1" si="85"/>
        <v>78879.530401181953</v>
      </c>
      <c r="J266" s="1">
        <f t="shared" si="78"/>
        <v>100000</v>
      </c>
      <c r="K266" s="1">
        <f t="shared" si="79"/>
        <v>1000000</v>
      </c>
      <c r="L266" s="1">
        <f t="shared" si="86"/>
        <v>-100000</v>
      </c>
      <c r="M266" s="1">
        <f t="shared" ca="1" si="80"/>
        <v>78879.530401181953</v>
      </c>
      <c r="N266" s="10">
        <v>45931</v>
      </c>
      <c r="O266" s="10">
        <f t="shared" ca="1" si="87"/>
        <v>49583</v>
      </c>
      <c r="P266" s="7">
        <f t="shared" ca="1" si="88"/>
        <v>-2.3432931303977965E-2</v>
      </c>
      <c r="Q266" s="13"/>
      <c r="R266" s="1">
        <f t="shared" si="89"/>
        <v>-100000</v>
      </c>
      <c r="S266" s="1">
        <f t="shared" ca="1" si="81"/>
        <v>76062.404315425476</v>
      </c>
      <c r="T266" s="14">
        <f t="shared" ca="1" si="82"/>
        <v>1.35</v>
      </c>
      <c r="U266" s="7">
        <f t="shared" ca="1" si="90"/>
        <v>-2.6976087689399717E-2</v>
      </c>
    </row>
    <row r="267" spans="1:21" x14ac:dyDescent="0.2">
      <c r="A267">
        <f t="shared" si="83"/>
        <v>266</v>
      </c>
      <c r="B267">
        <f t="shared" ca="1" si="73"/>
        <v>6</v>
      </c>
      <c r="C267" s="7">
        <f t="shared" ca="1" si="74"/>
        <v>1.9301259042345566E-2</v>
      </c>
      <c r="D267" t="str">
        <f t="shared" ca="1" si="84"/>
        <v>Yes</v>
      </c>
      <c r="E267">
        <f t="shared" ca="1" si="75"/>
        <v>1.7</v>
      </c>
      <c r="F267" s="1">
        <f ca="1">InitialHomeValue* (1 + 'Portfolio Simulation'!C267)^'Portfolio Simulation'!B267</f>
        <v>1121541.5404432355</v>
      </c>
      <c r="G267" s="1">
        <f t="shared" ca="1" si="76"/>
        <v>190662.06187535005</v>
      </c>
      <c r="H267" s="1">
        <f t="shared" ca="1" si="77"/>
        <v>298598.39999999997</v>
      </c>
      <c r="I267" s="1">
        <f t="shared" ca="1" si="85"/>
        <v>190662.06187535005</v>
      </c>
      <c r="J267" s="1">
        <f t="shared" si="78"/>
        <v>100000</v>
      </c>
      <c r="K267" s="1">
        <f t="shared" si="79"/>
        <v>1000000</v>
      </c>
      <c r="L267" s="1">
        <f t="shared" si="86"/>
        <v>-100000</v>
      </c>
      <c r="M267" s="1">
        <f t="shared" ca="1" si="80"/>
        <v>190662.06187535005</v>
      </c>
      <c r="N267" s="10">
        <v>45931</v>
      </c>
      <c r="O267" s="10">
        <f t="shared" ca="1" si="87"/>
        <v>48122</v>
      </c>
      <c r="P267" s="7">
        <f t="shared" ca="1" si="88"/>
        <v>0.11349788308143616</v>
      </c>
      <c r="Q267" s="13"/>
      <c r="R267" s="1">
        <f t="shared" si="89"/>
        <v>-100000</v>
      </c>
      <c r="S267" s="1">
        <f t="shared" ca="1" si="81"/>
        <v>185054.35417313385</v>
      </c>
      <c r="T267" s="14">
        <f t="shared" ca="1" si="82"/>
        <v>1.65</v>
      </c>
      <c r="U267" s="7">
        <f t="shared" ca="1" si="90"/>
        <v>0.10797395110130312</v>
      </c>
    </row>
    <row r="268" spans="1:21" x14ac:dyDescent="0.2">
      <c r="A268">
        <f t="shared" si="83"/>
        <v>267</v>
      </c>
      <c r="B268">
        <f t="shared" ca="1" si="73"/>
        <v>8</v>
      </c>
      <c r="C268" s="7">
        <f t="shared" ca="1" si="74"/>
        <v>8.2027488287774938E-4</v>
      </c>
      <c r="D268" t="str">
        <f t="shared" ca="1" si="84"/>
        <v>Yes</v>
      </c>
      <c r="E268">
        <f t="shared" ca="1" si="75"/>
        <v>1.7</v>
      </c>
      <c r="F268" s="1">
        <f ca="1">InitialHomeValue* (1 + 'Portfolio Simulation'!C268)^'Portfolio Simulation'!B268</f>
        <v>1006581.0698271416</v>
      </c>
      <c r="G268" s="1">
        <f t="shared" ca="1" si="76"/>
        <v>171118.78187061407</v>
      </c>
      <c r="H268" s="1">
        <f t="shared" ca="1" si="77"/>
        <v>429981.69599999994</v>
      </c>
      <c r="I268" s="1">
        <f t="shared" ca="1" si="85"/>
        <v>171118.78187061407</v>
      </c>
      <c r="J268" s="1">
        <f t="shared" si="78"/>
        <v>100000</v>
      </c>
      <c r="K268" s="1">
        <f t="shared" si="79"/>
        <v>1000000</v>
      </c>
      <c r="L268" s="1">
        <f t="shared" si="86"/>
        <v>-100000</v>
      </c>
      <c r="M268" s="1">
        <f t="shared" ca="1" si="80"/>
        <v>171118.78187061407</v>
      </c>
      <c r="N268" s="10">
        <v>45931</v>
      </c>
      <c r="O268" s="10">
        <f t="shared" ca="1" si="87"/>
        <v>48853</v>
      </c>
      <c r="P268" s="7">
        <f t="shared" ca="1" si="88"/>
        <v>6.9405093789100647E-2</v>
      </c>
      <c r="Q268" s="13"/>
      <c r="R268" s="1">
        <f t="shared" si="89"/>
        <v>-100000</v>
      </c>
      <c r="S268" s="1">
        <f t="shared" ca="1" si="81"/>
        <v>166085.87652147838</v>
      </c>
      <c r="T268" s="14">
        <f t="shared" ca="1" si="82"/>
        <v>1.65</v>
      </c>
      <c r="U268" s="7">
        <f t="shared" ca="1" si="90"/>
        <v>6.5424641966819769E-2</v>
      </c>
    </row>
    <row r="269" spans="1:21" x14ac:dyDescent="0.2">
      <c r="A269">
        <f t="shared" si="83"/>
        <v>268</v>
      </c>
      <c r="B269">
        <f t="shared" ca="1" si="73"/>
        <v>4</v>
      </c>
      <c r="C269" s="7">
        <f t="shared" ca="1" si="74"/>
        <v>2.600599901037064E-2</v>
      </c>
      <c r="D269" t="str">
        <f t="shared" ca="1" si="84"/>
        <v>Yes</v>
      </c>
      <c r="E269">
        <f t="shared" ca="1" si="75"/>
        <v>1.7</v>
      </c>
      <c r="F269" s="1">
        <f ca="1">InitialHomeValue* (1 + 'Portfolio Simulation'!C269)^'Portfolio Simulation'!B269</f>
        <v>1108152.678021749</v>
      </c>
      <c r="G269" s="1">
        <f t="shared" ca="1" si="76"/>
        <v>188385.95526369734</v>
      </c>
      <c r="H269" s="1">
        <f t="shared" ca="1" si="77"/>
        <v>207360</v>
      </c>
      <c r="I269" s="1">
        <f t="shared" ca="1" si="85"/>
        <v>188385.95526369734</v>
      </c>
      <c r="J269" s="1">
        <f t="shared" si="78"/>
        <v>100000</v>
      </c>
      <c r="K269" s="1">
        <f t="shared" si="79"/>
        <v>1000000</v>
      </c>
      <c r="L269" s="1">
        <f t="shared" si="86"/>
        <v>-100000</v>
      </c>
      <c r="M269" s="1">
        <f t="shared" ca="1" si="80"/>
        <v>188385.95526369734</v>
      </c>
      <c r="N269" s="10">
        <v>45931</v>
      </c>
      <c r="O269" s="10">
        <f t="shared" ca="1" si="87"/>
        <v>47392</v>
      </c>
      <c r="P269" s="7">
        <f t="shared" ca="1" si="88"/>
        <v>0.17142655253410344</v>
      </c>
      <c r="Q269" s="13"/>
      <c r="R269" s="1">
        <f t="shared" si="89"/>
        <v>-100000</v>
      </c>
      <c r="S269" s="1">
        <f t="shared" ca="1" si="81"/>
        <v>182845.1918735886</v>
      </c>
      <c r="T269" s="14">
        <f t="shared" ca="1" si="82"/>
        <v>1.65</v>
      </c>
      <c r="U269" s="7">
        <f t="shared" ca="1" si="90"/>
        <v>0.16272240281105044</v>
      </c>
    </row>
    <row r="270" spans="1:21" x14ac:dyDescent="0.2">
      <c r="A270">
        <f t="shared" si="83"/>
        <v>269</v>
      </c>
      <c r="B270">
        <f t="shared" ca="1" si="73"/>
        <v>9</v>
      </c>
      <c r="C270" s="7">
        <f t="shared" ca="1" si="74"/>
        <v>9.2416044268545647E-2</v>
      </c>
      <c r="D270" t="str">
        <f t="shared" ca="1" si="84"/>
        <v>Yes</v>
      </c>
      <c r="E270">
        <f t="shared" ca="1" si="75"/>
        <v>1.7</v>
      </c>
      <c r="F270" s="1">
        <f ca="1">InitialHomeValue* (1 + 'Portfolio Simulation'!C270)^'Portfolio Simulation'!B270</f>
        <v>2215606.4960877257</v>
      </c>
      <c r="G270" s="1">
        <f t="shared" ca="1" si="76"/>
        <v>376653.10433491343</v>
      </c>
      <c r="H270" s="1">
        <f t="shared" ca="1" si="77"/>
        <v>515978.03519999993</v>
      </c>
      <c r="I270" s="1">
        <f t="shared" ca="1" si="85"/>
        <v>376653.10433491343</v>
      </c>
      <c r="J270" s="1">
        <f t="shared" si="78"/>
        <v>100000</v>
      </c>
      <c r="K270" s="1">
        <f t="shared" si="79"/>
        <v>1000000</v>
      </c>
      <c r="L270" s="1">
        <f t="shared" si="86"/>
        <v>-100000</v>
      </c>
      <c r="M270" s="1">
        <f t="shared" ca="1" si="80"/>
        <v>376653.10433491343</v>
      </c>
      <c r="N270" s="10">
        <v>45931</v>
      </c>
      <c r="O270" s="10">
        <f t="shared" ca="1" si="87"/>
        <v>49218</v>
      </c>
      <c r="P270" s="7">
        <f t="shared" ca="1" si="88"/>
        <v>0.15865613818168645</v>
      </c>
      <c r="Q270" s="13"/>
      <c r="R270" s="1">
        <f t="shared" si="89"/>
        <v>-100000</v>
      </c>
      <c r="S270" s="1">
        <f t="shared" ca="1" si="81"/>
        <v>365575.07185447472</v>
      </c>
      <c r="T270" s="14">
        <f t="shared" ca="1" si="82"/>
        <v>1.65</v>
      </c>
      <c r="U270" s="7">
        <f t="shared" ca="1" si="90"/>
        <v>0.15482158064842225</v>
      </c>
    </row>
    <row r="271" spans="1:21" x14ac:dyDescent="0.2">
      <c r="A271">
        <f t="shared" si="83"/>
        <v>270</v>
      </c>
      <c r="B271">
        <f t="shared" ca="1" si="73"/>
        <v>4</v>
      </c>
      <c r="C271" s="7">
        <f t="shared" ca="1" si="74"/>
        <v>6.1687067794246861E-2</v>
      </c>
      <c r="D271" t="str">
        <f t="shared" ca="1" si="84"/>
        <v>Yes</v>
      </c>
      <c r="E271">
        <f t="shared" ca="1" si="75"/>
        <v>1.7</v>
      </c>
      <c r="F271" s="1">
        <f ca="1">InitialHomeValue* (1 + 'Portfolio Simulation'!C271)^'Portfolio Simulation'!B271</f>
        <v>1270533.4672382611</v>
      </c>
      <c r="G271" s="1">
        <f t="shared" ca="1" si="76"/>
        <v>215990.6894305044</v>
      </c>
      <c r="H271" s="1">
        <f t="shared" ca="1" si="77"/>
        <v>207360</v>
      </c>
      <c r="I271" s="1">
        <f t="shared" ca="1" si="85"/>
        <v>207360</v>
      </c>
      <c r="J271" s="1">
        <f t="shared" si="78"/>
        <v>100000</v>
      </c>
      <c r="K271" s="1">
        <f t="shared" si="79"/>
        <v>1000000</v>
      </c>
      <c r="L271" s="1">
        <f t="shared" si="86"/>
        <v>-100000</v>
      </c>
      <c r="M271" s="1">
        <f t="shared" ca="1" si="80"/>
        <v>207360</v>
      </c>
      <c r="N271" s="10">
        <v>45931</v>
      </c>
      <c r="O271" s="10">
        <f t="shared" ca="1" si="87"/>
        <v>47392</v>
      </c>
      <c r="P271" s="7">
        <f t="shared" ca="1" si="88"/>
        <v>0.19985025525093081</v>
      </c>
      <c r="Q271" s="13"/>
      <c r="R271" s="1">
        <f t="shared" si="89"/>
        <v>-100000</v>
      </c>
      <c r="S271" s="1">
        <f t="shared" ca="1" si="81"/>
        <v>209638.02209431308</v>
      </c>
      <c r="T271" s="14">
        <f t="shared" ca="1" si="82"/>
        <v>1.65</v>
      </c>
      <c r="U271" s="7">
        <f t="shared" ca="1" si="90"/>
        <v>0.20312985777854917</v>
      </c>
    </row>
    <row r="272" spans="1:21" x14ac:dyDescent="0.2">
      <c r="A272">
        <f t="shared" si="83"/>
        <v>271</v>
      </c>
      <c r="B272">
        <f t="shared" ca="1" si="73"/>
        <v>10</v>
      </c>
      <c r="C272" s="7">
        <f t="shared" ca="1" si="74"/>
        <v>0.1082560260006992</v>
      </c>
      <c r="D272" t="str">
        <f t="shared" ca="1" si="84"/>
        <v>Yes</v>
      </c>
      <c r="E272">
        <f t="shared" ca="1" si="75"/>
        <v>1.7</v>
      </c>
      <c r="F272" s="1">
        <f ca="1">InitialHomeValue* (1 + 'Portfolio Simulation'!C272)^'Portfolio Simulation'!B272</f>
        <v>2795123.5800088081</v>
      </c>
      <c r="G272" s="1">
        <f t="shared" ca="1" si="76"/>
        <v>475171.00860149739</v>
      </c>
      <c r="H272" s="1">
        <f t="shared" ca="1" si="77"/>
        <v>619173.64223999996</v>
      </c>
      <c r="I272" s="1">
        <f t="shared" ca="1" si="85"/>
        <v>475171.00860149739</v>
      </c>
      <c r="J272" s="1">
        <f t="shared" si="78"/>
        <v>100000</v>
      </c>
      <c r="K272" s="1">
        <f t="shared" si="79"/>
        <v>1000000</v>
      </c>
      <c r="L272" s="1">
        <f t="shared" si="86"/>
        <v>-100000</v>
      </c>
      <c r="M272" s="1">
        <f t="shared" ca="1" si="80"/>
        <v>475171.00860149739</v>
      </c>
      <c r="N272" s="10">
        <v>45931</v>
      </c>
      <c r="O272" s="10">
        <f t="shared" ca="1" si="87"/>
        <v>49583</v>
      </c>
      <c r="P272" s="7">
        <f t="shared" ca="1" si="88"/>
        <v>0.1685516893863678</v>
      </c>
      <c r="Q272" s="13"/>
      <c r="R272" s="1">
        <f t="shared" si="89"/>
        <v>-100000</v>
      </c>
      <c r="S272" s="1">
        <f t="shared" ca="1" si="81"/>
        <v>461195.39070145332</v>
      </c>
      <c r="T272" s="14">
        <f t="shared" ca="1" si="82"/>
        <v>1.65</v>
      </c>
      <c r="U272" s="7">
        <f t="shared" ca="1" si="90"/>
        <v>0.16507031321525573</v>
      </c>
    </row>
    <row r="273" spans="1:21" x14ac:dyDescent="0.2">
      <c r="A273">
        <f t="shared" si="83"/>
        <v>272</v>
      </c>
      <c r="B273">
        <f t="shared" ca="1" si="73"/>
        <v>10</v>
      </c>
      <c r="C273" s="7">
        <f t="shared" ca="1" si="74"/>
        <v>5.9553763777047172E-2</v>
      </c>
      <c r="D273" t="str">
        <f t="shared" ca="1" si="84"/>
        <v>Yes</v>
      </c>
      <c r="E273">
        <f t="shared" ca="1" si="75"/>
        <v>1.7</v>
      </c>
      <c r="F273" s="1">
        <f ca="1">InitialHomeValue* (1 + 'Portfolio Simulation'!C273)^'Portfolio Simulation'!B273</f>
        <v>1783322.8954289642</v>
      </c>
      <c r="G273" s="1">
        <f t="shared" ca="1" si="76"/>
        <v>303164.89222292387</v>
      </c>
      <c r="H273" s="1">
        <f t="shared" ca="1" si="77"/>
        <v>619173.64223999996</v>
      </c>
      <c r="I273" s="1">
        <f t="shared" ca="1" si="85"/>
        <v>303164.89222292387</v>
      </c>
      <c r="J273" s="1">
        <f t="shared" si="78"/>
        <v>100000</v>
      </c>
      <c r="K273" s="1">
        <f t="shared" si="79"/>
        <v>1000000</v>
      </c>
      <c r="L273" s="1">
        <f t="shared" si="86"/>
        <v>-100000</v>
      </c>
      <c r="M273" s="1">
        <f t="shared" ca="1" si="80"/>
        <v>303164.89222292387</v>
      </c>
      <c r="N273" s="10">
        <v>45931</v>
      </c>
      <c r="O273" s="10">
        <f t="shared" ca="1" si="87"/>
        <v>49583</v>
      </c>
      <c r="P273" s="7">
        <f t="shared" ca="1" si="88"/>
        <v>0.1172272264957428</v>
      </c>
      <c r="Q273" s="13"/>
      <c r="R273" s="1">
        <f t="shared" si="89"/>
        <v>-100000</v>
      </c>
      <c r="S273" s="1">
        <f t="shared" ca="1" si="81"/>
        <v>294248.27774577908</v>
      </c>
      <c r="T273" s="14">
        <f t="shared" ca="1" si="82"/>
        <v>1.65</v>
      </c>
      <c r="U273" s="7">
        <f t="shared" ca="1" si="90"/>
        <v>0.11389877200126647</v>
      </c>
    </row>
    <row r="274" spans="1:21" x14ac:dyDescent="0.2">
      <c r="A274">
        <f t="shared" si="83"/>
        <v>273</v>
      </c>
      <c r="B274">
        <f t="shared" ca="1" si="73"/>
        <v>2</v>
      </c>
      <c r="C274" s="7">
        <f t="shared" ca="1" si="74"/>
        <v>6.8878892117627891E-3</v>
      </c>
      <c r="D274" t="str">
        <f t="shared" ca="1" si="84"/>
        <v>Yes</v>
      </c>
      <c r="E274">
        <f t="shared" ca="1" si="75"/>
        <v>1.7</v>
      </c>
      <c r="F274" s="1">
        <f ca="1">InitialHomeValue* (1 + 'Portfolio Simulation'!C274)^'Portfolio Simulation'!B274</f>
        <v>1013823.221441319</v>
      </c>
      <c r="G274" s="1">
        <f t="shared" ca="1" si="76"/>
        <v>172349.94764502425</v>
      </c>
      <c r="H274" s="1">
        <f t="shared" ca="1" si="77"/>
        <v>144000</v>
      </c>
      <c r="I274" s="1">
        <f t="shared" ca="1" si="85"/>
        <v>144000</v>
      </c>
      <c r="J274" s="1">
        <f t="shared" si="78"/>
        <v>100000</v>
      </c>
      <c r="K274" s="1">
        <f t="shared" si="79"/>
        <v>1000000</v>
      </c>
      <c r="L274" s="1">
        <f t="shared" si="86"/>
        <v>-100000</v>
      </c>
      <c r="M274" s="1">
        <f t="shared" ca="1" si="80"/>
        <v>144000</v>
      </c>
      <c r="N274" s="10">
        <v>45931</v>
      </c>
      <c r="O274" s="10">
        <f t="shared" ca="1" si="87"/>
        <v>46661</v>
      </c>
      <c r="P274" s="7">
        <f t="shared" ca="1" si="88"/>
        <v>0.19999999403953553</v>
      </c>
      <c r="Q274" s="13"/>
      <c r="R274" s="1">
        <f t="shared" si="89"/>
        <v>-100000</v>
      </c>
      <c r="S274" s="1">
        <f t="shared" ca="1" si="81"/>
        <v>167280.83153781763</v>
      </c>
      <c r="T274" s="14">
        <f t="shared" ca="1" si="82"/>
        <v>1.65</v>
      </c>
      <c r="U274" s="7">
        <f t="shared" ca="1" si="90"/>
        <v>0.29337090849876413</v>
      </c>
    </row>
    <row r="275" spans="1:21" x14ac:dyDescent="0.2">
      <c r="A275">
        <f t="shared" si="83"/>
        <v>274</v>
      </c>
      <c r="B275">
        <f t="shared" ca="1" si="73"/>
        <v>3</v>
      </c>
      <c r="C275" s="7">
        <f t="shared" ca="1" si="74"/>
        <v>0.11679546233046952</v>
      </c>
      <c r="D275" t="str">
        <f t="shared" ca="1" si="84"/>
        <v>Yes</v>
      </c>
      <c r="E275">
        <f t="shared" ca="1" si="75"/>
        <v>1.7</v>
      </c>
      <c r="F275" s="1">
        <f ca="1">InitialHomeValue* (1 + 'Portfolio Simulation'!C275)^'Portfolio Simulation'!B275</f>
        <v>1392903.1549816572</v>
      </c>
      <c r="G275" s="1">
        <f t="shared" ca="1" si="76"/>
        <v>236793.53634688171</v>
      </c>
      <c r="H275" s="1">
        <f t="shared" ca="1" si="77"/>
        <v>172800</v>
      </c>
      <c r="I275" s="1">
        <f t="shared" ca="1" si="85"/>
        <v>172800</v>
      </c>
      <c r="J275" s="1">
        <f t="shared" si="78"/>
        <v>100000</v>
      </c>
      <c r="K275" s="1">
        <f t="shared" si="79"/>
        <v>1000000</v>
      </c>
      <c r="L275" s="1">
        <f t="shared" si="86"/>
        <v>-100000</v>
      </c>
      <c r="M275" s="1">
        <f t="shared" ca="1" si="80"/>
        <v>172800</v>
      </c>
      <c r="N275" s="10">
        <v>45931</v>
      </c>
      <c r="O275" s="10">
        <f t="shared" ca="1" si="87"/>
        <v>47027</v>
      </c>
      <c r="P275" s="7">
        <f t="shared" ca="1" si="88"/>
        <v>0.19980039000511171</v>
      </c>
      <c r="Q275" s="13"/>
      <c r="R275" s="1">
        <f t="shared" si="89"/>
        <v>-100000</v>
      </c>
      <c r="S275" s="1">
        <f t="shared" ca="1" si="81"/>
        <v>229829.02057197341</v>
      </c>
      <c r="T275" s="14">
        <f t="shared" ca="1" si="82"/>
        <v>1.65</v>
      </c>
      <c r="U275" s="7">
        <f t="shared" ca="1" si="90"/>
        <v>0.31934499144554152</v>
      </c>
    </row>
    <row r="276" spans="1:21" x14ac:dyDescent="0.2">
      <c r="A276">
        <f t="shared" si="83"/>
        <v>275</v>
      </c>
      <c r="B276">
        <f t="shared" ca="1" si="73"/>
        <v>1</v>
      </c>
      <c r="C276" s="7">
        <f t="shared" ca="1" si="74"/>
        <v>7.5618802614110442E-2</v>
      </c>
      <c r="D276" t="str">
        <f t="shared" ca="1" si="84"/>
        <v>Yes</v>
      </c>
      <c r="E276">
        <f t="shared" ca="1" si="75"/>
        <v>1.7</v>
      </c>
      <c r="F276" s="1">
        <f ca="1">InitialHomeValue* (1 + 'Portfolio Simulation'!C276)^'Portfolio Simulation'!B276</f>
        <v>1075618.8026141105</v>
      </c>
      <c r="G276" s="1">
        <f t="shared" ca="1" si="76"/>
        <v>182855.19644439881</v>
      </c>
      <c r="H276" s="1">
        <f t="shared" ca="1" si="77"/>
        <v>120000</v>
      </c>
      <c r="I276" s="1">
        <f t="shared" ca="1" si="85"/>
        <v>120000</v>
      </c>
      <c r="J276" s="1">
        <f t="shared" si="78"/>
        <v>100000</v>
      </c>
      <c r="K276" s="1">
        <f t="shared" si="79"/>
        <v>1000000</v>
      </c>
      <c r="L276" s="1">
        <f t="shared" si="86"/>
        <v>-100000</v>
      </c>
      <c r="M276" s="1">
        <f t="shared" ca="1" si="80"/>
        <v>120000</v>
      </c>
      <c r="N276" s="10">
        <v>45931</v>
      </c>
      <c r="O276" s="10">
        <f t="shared" ca="1" si="87"/>
        <v>46296</v>
      </c>
      <c r="P276" s="7">
        <f t="shared" ca="1" si="88"/>
        <v>0.19999999403953553</v>
      </c>
      <c r="Q276" s="13"/>
      <c r="R276" s="1">
        <f t="shared" si="89"/>
        <v>-100000</v>
      </c>
      <c r="S276" s="1">
        <f t="shared" ca="1" si="81"/>
        <v>177477.10243132824</v>
      </c>
      <c r="T276" s="14">
        <f t="shared" ca="1" si="82"/>
        <v>1.65</v>
      </c>
      <c r="U276" s="7">
        <f t="shared" ca="1" si="90"/>
        <v>0.77477103471756004</v>
      </c>
    </row>
    <row r="277" spans="1:21" x14ac:dyDescent="0.2">
      <c r="A277">
        <f t="shared" si="83"/>
        <v>276</v>
      </c>
      <c r="B277">
        <f t="shared" ca="1" si="73"/>
        <v>10</v>
      </c>
      <c r="C277" s="7">
        <f t="shared" ca="1" si="74"/>
        <v>-6.125408916123061E-2</v>
      </c>
      <c r="D277" t="str">
        <f t="shared" ca="1" si="84"/>
        <v>No</v>
      </c>
      <c r="E277">
        <f t="shared" ca="1" si="75"/>
        <v>1.4</v>
      </c>
      <c r="F277" s="1">
        <f ca="1">InitialHomeValue* (1 + 'Portfolio Simulation'!C277)^'Portfolio Simulation'!B277</f>
        <v>531472.2364551404</v>
      </c>
      <c r="G277" s="1">
        <f t="shared" ca="1" si="76"/>
        <v>74406.113103719646</v>
      </c>
      <c r="H277" s="1">
        <f t="shared" ca="1" si="77"/>
        <v>619173.64223999996</v>
      </c>
      <c r="I277" s="1">
        <f t="shared" ca="1" si="85"/>
        <v>74406.113103719646</v>
      </c>
      <c r="J277" s="1">
        <f t="shared" si="78"/>
        <v>100000</v>
      </c>
      <c r="K277" s="1">
        <f t="shared" si="79"/>
        <v>1000000</v>
      </c>
      <c r="L277" s="1">
        <f t="shared" si="86"/>
        <v>-100000</v>
      </c>
      <c r="M277" s="1">
        <f t="shared" ca="1" si="80"/>
        <v>74406.113103719646</v>
      </c>
      <c r="N277" s="10">
        <v>45931</v>
      </c>
      <c r="O277" s="10">
        <f t="shared" ca="1" si="87"/>
        <v>49583</v>
      </c>
      <c r="P277" s="7">
        <f t="shared" ca="1" si="88"/>
        <v>-2.9114773869514464E-2</v>
      </c>
      <c r="Q277" s="13"/>
      <c r="R277" s="1">
        <f t="shared" si="89"/>
        <v>-100000</v>
      </c>
      <c r="S277" s="1">
        <f t="shared" ca="1" si="81"/>
        <v>71748.751921443953</v>
      </c>
      <c r="T277" s="14">
        <f t="shared" ca="1" si="82"/>
        <v>1.35</v>
      </c>
      <c r="U277" s="7">
        <f t="shared" ca="1" si="90"/>
        <v>-3.2637313008308411E-2</v>
      </c>
    </row>
    <row r="278" spans="1:21" x14ac:dyDescent="0.2">
      <c r="A278">
        <f t="shared" si="83"/>
        <v>277</v>
      </c>
      <c r="B278">
        <f t="shared" ca="1" si="73"/>
        <v>4</v>
      </c>
      <c r="C278" s="7">
        <f t="shared" ca="1" si="74"/>
        <v>1.9582976654520877E-2</v>
      </c>
      <c r="D278" t="str">
        <f t="shared" ca="1" si="84"/>
        <v>Yes</v>
      </c>
      <c r="E278">
        <f t="shared" ca="1" si="75"/>
        <v>1.7</v>
      </c>
      <c r="F278" s="1">
        <f ca="1">InitialHomeValue* (1 + 'Portfolio Simulation'!C278)^'Portfolio Simulation'!B278</f>
        <v>1080663.0512687329</v>
      </c>
      <c r="G278" s="1">
        <f t="shared" ca="1" si="76"/>
        <v>183712.7187156846</v>
      </c>
      <c r="H278" s="1">
        <f t="shared" ca="1" si="77"/>
        <v>207360</v>
      </c>
      <c r="I278" s="1">
        <f t="shared" ca="1" si="85"/>
        <v>183712.7187156846</v>
      </c>
      <c r="J278" s="1">
        <f t="shared" si="78"/>
        <v>100000</v>
      </c>
      <c r="K278" s="1">
        <f t="shared" si="79"/>
        <v>1000000</v>
      </c>
      <c r="L278" s="1">
        <f t="shared" si="86"/>
        <v>-100000</v>
      </c>
      <c r="M278" s="1">
        <f t="shared" ca="1" si="80"/>
        <v>183712.7187156846</v>
      </c>
      <c r="N278" s="10">
        <v>45931</v>
      </c>
      <c r="O278" s="10">
        <f t="shared" ca="1" si="87"/>
        <v>47392</v>
      </c>
      <c r="P278" s="7">
        <f t="shared" ca="1" si="88"/>
        <v>0.1640981733798981</v>
      </c>
      <c r="Q278" s="13"/>
      <c r="R278" s="1">
        <f t="shared" si="89"/>
        <v>-100000</v>
      </c>
      <c r="S278" s="1">
        <f t="shared" ca="1" si="81"/>
        <v>178309.40345934092</v>
      </c>
      <c r="T278" s="14">
        <f t="shared" ca="1" si="82"/>
        <v>1.65</v>
      </c>
      <c r="U278" s="7">
        <f t="shared" ca="1" si="90"/>
        <v>0.15544846653938296</v>
      </c>
    </row>
    <row r="279" spans="1:21" x14ac:dyDescent="0.2">
      <c r="A279">
        <f t="shared" si="83"/>
        <v>278</v>
      </c>
      <c r="B279">
        <f t="shared" ca="1" si="73"/>
        <v>10</v>
      </c>
      <c r="C279" s="7">
        <f t="shared" ca="1" si="74"/>
        <v>5.874743889669494E-2</v>
      </c>
      <c r="D279" t="str">
        <f t="shared" ca="1" si="84"/>
        <v>Yes</v>
      </c>
      <c r="E279">
        <f t="shared" ca="1" si="75"/>
        <v>1.7</v>
      </c>
      <c r="F279" s="1">
        <f ca="1">InitialHomeValue* (1 + 'Portfolio Simulation'!C279)^'Portfolio Simulation'!B279</f>
        <v>1769798.1135413928</v>
      </c>
      <c r="G279" s="1">
        <f t="shared" ca="1" si="76"/>
        <v>300865.67930203676</v>
      </c>
      <c r="H279" s="1">
        <f t="shared" ca="1" si="77"/>
        <v>619173.64223999996</v>
      </c>
      <c r="I279" s="1">
        <f t="shared" ca="1" si="85"/>
        <v>300865.67930203676</v>
      </c>
      <c r="J279" s="1">
        <f t="shared" si="78"/>
        <v>100000</v>
      </c>
      <c r="K279" s="1">
        <f t="shared" si="79"/>
        <v>1000000</v>
      </c>
      <c r="L279" s="1">
        <f t="shared" si="86"/>
        <v>-100000</v>
      </c>
      <c r="M279" s="1">
        <f t="shared" ca="1" si="80"/>
        <v>300865.67930203676</v>
      </c>
      <c r="N279" s="10">
        <v>45931</v>
      </c>
      <c r="O279" s="10">
        <f t="shared" ca="1" si="87"/>
        <v>49583</v>
      </c>
      <c r="P279" s="7">
        <f t="shared" ca="1" si="88"/>
        <v>0.11637747883796695</v>
      </c>
      <c r="Q279" s="13"/>
      <c r="R279" s="1">
        <f t="shared" si="89"/>
        <v>-100000</v>
      </c>
      <c r="S279" s="1">
        <f t="shared" ca="1" si="81"/>
        <v>292016.68873432983</v>
      </c>
      <c r="T279" s="14">
        <f t="shared" ca="1" si="82"/>
        <v>1.65</v>
      </c>
      <c r="U279" s="7">
        <f t="shared" ca="1" si="90"/>
        <v>0.11305155158042907</v>
      </c>
    </row>
    <row r="280" spans="1:21" x14ac:dyDescent="0.2">
      <c r="A280">
        <f t="shared" si="83"/>
        <v>279</v>
      </c>
      <c r="B280">
        <f t="shared" ca="1" si="73"/>
        <v>6</v>
      </c>
      <c r="C280" s="7">
        <f t="shared" ca="1" si="74"/>
        <v>-5.8813614160404135E-2</v>
      </c>
      <c r="D280" t="str">
        <f t="shared" ca="1" si="84"/>
        <v>No</v>
      </c>
      <c r="E280">
        <f t="shared" ca="1" si="75"/>
        <v>1.4</v>
      </c>
      <c r="F280" s="1">
        <f ca="1">InitialHomeValue* (1 + 'Portfolio Simulation'!C280)^'Portfolio Simulation'!B280</f>
        <v>695110.45255555946</v>
      </c>
      <c r="G280" s="1">
        <f t="shared" ca="1" si="76"/>
        <v>97315.463357778324</v>
      </c>
      <c r="H280" s="1">
        <f t="shared" ca="1" si="77"/>
        <v>298598.39999999997</v>
      </c>
      <c r="I280" s="1">
        <f t="shared" ca="1" si="85"/>
        <v>97315.463357778324</v>
      </c>
      <c r="J280" s="1">
        <f t="shared" si="78"/>
        <v>100000</v>
      </c>
      <c r="K280" s="1">
        <f t="shared" si="79"/>
        <v>1000000</v>
      </c>
      <c r="L280" s="1">
        <f t="shared" si="86"/>
        <v>-100000</v>
      </c>
      <c r="M280" s="1">
        <f t="shared" ca="1" si="80"/>
        <v>97315.463357778324</v>
      </c>
      <c r="N280" s="10">
        <v>45931</v>
      </c>
      <c r="O280" s="10">
        <f t="shared" ca="1" si="87"/>
        <v>48122</v>
      </c>
      <c r="P280" s="7">
        <f t="shared" ca="1" si="88"/>
        <v>-4.5230537652969352E-3</v>
      </c>
      <c r="Q280" s="13"/>
      <c r="R280" s="1">
        <f t="shared" si="89"/>
        <v>-100000</v>
      </c>
      <c r="S280" s="1">
        <f t="shared" ca="1" si="81"/>
        <v>93839.911095000542</v>
      </c>
      <c r="T280" s="14">
        <f t="shared" ca="1" si="82"/>
        <v>1.35</v>
      </c>
      <c r="U280" s="7">
        <f t="shared" ca="1" si="90"/>
        <v>-1.0535922646522523E-2</v>
      </c>
    </row>
    <row r="281" spans="1:21" x14ac:dyDescent="0.2">
      <c r="A281">
        <f t="shared" si="83"/>
        <v>280</v>
      </c>
      <c r="B281">
        <f t="shared" ca="1" si="73"/>
        <v>4</v>
      </c>
      <c r="C281" s="7">
        <f t="shared" ca="1" si="74"/>
        <v>5.4600058360761317E-2</v>
      </c>
      <c r="D281" t="str">
        <f t="shared" ca="1" si="84"/>
        <v>Yes</v>
      </c>
      <c r="E281">
        <f t="shared" ca="1" si="75"/>
        <v>1.7</v>
      </c>
      <c r="F281" s="1">
        <f ca="1">InitialHomeValue* (1 + 'Portfolio Simulation'!C281)^'Portfolio Simulation'!B281</f>
        <v>1236947.2064657756</v>
      </c>
      <c r="G281" s="1">
        <f t="shared" ca="1" si="76"/>
        <v>210281.02509918186</v>
      </c>
      <c r="H281" s="1">
        <f t="shared" ca="1" si="77"/>
        <v>207360</v>
      </c>
      <c r="I281" s="1">
        <f t="shared" ca="1" si="85"/>
        <v>207360</v>
      </c>
      <c r="J281" s="1">
        <f t="shared" si="78"/>
        <v>100000</v>
      </c>
      <c r="K281" s="1">
        <f t="shared" si="79"/>
        <v>1000000</v>
      </c>
      <c r="L281" s="1">
        <f t="shared" si="86"/>
        <v>-100000</v>
      </c>
      <c r="M281" s="1">
        <f t="shared" ca="1" si="80"/>
        <v>207360</v>
      </c>
      <c r="N281" s="10">
        <v>45931</v>
      </c>
      <c r="O281" s="10">
        <f t="shared" ca="1" si="87"/>
        <v>47392</v>
      </c>
      <c r="P281" s="7">
        <f t="shared" ca="1" si="88"/>
        <v>0.19985025525093081</v>
      </c>
      <c r="Q281" s="13"/>
      <c r="R281" s="1">
        <f t="shared" si="89"/>
        <v>-100000</v>
      </c>
      <c r="S281" s="1">
        <f t="shared" ca="1" si="81"/>
        <v>204096.28906685297</v>
      </c>
      <c r="T281" s="14">
        <f t="shared" ca="1" si="82"/>
        <v>1.65</v>
      </c>
      <c r="U281" s="7">
        <f t="shared" ca="1" si="90"/>
        <v>0.19510416388511662</v>
      </c>
    </row>
    <row r="282" spans="1:21" x14ac:dyDescent="0.2">
      <c r="A282">
        <f t="shared" si="83"/>
        <v>281</v>
      </c>
      <c r="B282">
        <f t="shared" ca="1" si="73"/>
        <v>3</v>
      </c>
      <c r="C282" s="7">
        <f t="shared" ca="1" si="74"/>
        <v>-1.7910836425314176E-2</v>
      </c>
      <c r="D282" t="str">
        <f t="shared" ca="1" si="84"/>
        <v>No</v>
      </c>
      <c r="E282">
        <f t="shared" ca="1" si="75"/>
        <v>1.4</v>
      </c>
      <c r="F282" s="1">
        <f ca="1">InitialHomeValue* (1 + 'Portfolio Simulation'!C282)^'Portfolio Simulation'!B282</f>
        <v>947224.1391468161</v>
      </c>
      <c r="G282" s="1">
        <f t="shared" ca="1" si="76"/>
        <v>132611.37948055426</v>
      </c>
      <c r="H282" s="1">
        <f t="shared" ca="1" si="77"/>
        <v>172800</v>
      </c>
      <c r="I282" s="1">
        <f t="shared" ca="1" si="85"/>
        <v>132611.37948055426</v>
      </c>
      <c r="J282" s="1">
        <f t="shared" si="78"/>
        <v>100000</v>
      </c>
      <c r="K282" s="1">
        <f t="shared" si="79"/>
        <v>1000000</v>
      </c>
      <c r="L282" s="1">
        <f t="shared" si="86"/>
        <v>-100000</v>
      </c>
      <c r="M282" s="1">
        <f t="shared" ca="1" si="80"/>
        <v>132611.37948055426</v>
      </c>
      <c r="N282" s="10">
        <v>45931</v>
      </c>
      <c r="O282" s="10">
        <f t="shared" ca="1" si="87"/>
        <v>47027</v>
      </c>
      <c r="P282" s="7">
        <f t="shared" ca="1" si="88"/>
        <v>9.8557978868484497E-2</v>
      </c>
      <c r="Q282" s="13"/>
      <c r="R282" s="1">
        <f t="shared" si="89"/>
        <v>-100000</v>
      </c>
      <c r="S282" s="1">
        <f t="shared" ca="1" si="81"/>
        <v>127875.25878482019</v>
      </c>
      <c r="T282" s="14">
        <f t="shared" ca="1" si="82"/>
        <v>1.35</v>
      </c>
      <c r="U282" s="7">
        <f t="shared" ca="1" si="90"/>
        <v>8.5333058238029474E-2</v>
      </c>
    </row>
    <row r="283" spans="1:21" x14ac:dyDescent="0.2">
      <c r="A283">
        <f t="shared" si="83"/>
        <v>282</v>
      </c>
      <c r="B283">
        <f t="shared" ca="1" si="73"/>
        <v>8</v>
      </c>
      <c r="C283" s="7">
        <f t="shared" ca="1" si="74"/>
        <v>2.725326652744213E-2</v>
      </c>
      <c r="D283" t="str">
        <f t="shared" ca="1" si="84"/>
        <v>Yes</v>
      </c>
      <c r="E283">
        <f t="shared" ca="1" si="75"/>
        <v>1.7</v>
      </c>
      <c r="F283" s="1">
        <f ca="1">InitialHomeValue* (1 + 'Portfolio Simulation'!C283)^'Portfolio Simulation'!B283</f>
        <v>1239995.895111131</v>
      </c>
      <c r="G283" s="1">
        <f t="shared" ca="1" si="76"/>
        <v>210799.30216889229</v>
      </c>
      <c r="H283" s="1">
        <f t="shared" ca="1" si="77"/>
        <v>429981.69599999994</v>
      </c>
      <c r="I283" s="1">
        <f t="shared" ca="1" si="85"/>
        <v>210799.30216889229</v>
      </c>
      <c r="J283" s="1">
        <f t="shared" si="78"/>
        <v>100000</v>
      </c>
      <c r="K283" s="1">
        <f t="shared" si="79"/>
        <v>1000000</v>
      </c>
      <c r="L283" s="1">
        <f t="shared" si="86"/>
        <v>-100000</v>
      </c>
      <c r="M283" s="1">
        <f t="shared" ca="1" si="80"/>
        <v>210799.30216889229</v>
      </c>
      <c r="N283" s="10">
        <v>45931</v>
      </c>
      <c r="O283" s="10">
        <f t="shared" ca="1" si="87"/>
        <v>48853</v>
      </c>
      <c r="P283" s="7">
        <f t="shared" ca="1" si="88"/>
        <v>9.7629922628402699E-2</v>
      </c>
      <c r="Q283" s="13"/>
      <c r="R283" s="1">
        <f t="shared" si="89"/>
        <v>-100000</v>
      </c>
      <c r="S283" s="1">
        <f t="shared" ca="1" si="81"/>
        <v>204599.32269333664</v>
      </c>
      <c r="T283" s="14">
        <f t="shared" ca="1" si="82"/>
        <v>1.65</v>
      </c>
      <c r="U283" s="7">
        <f t="shared" ca="1" si="90"/>
        <v>9.354440867900847E-2</v>
      </c>
    </row>
    <row r="284" spans="1:21" x14ac:dyDescent="0.2">
      <c r="A284">
        <f t="shared" si="83"/>
        <v>283</v>
      </c>
      <c r="B284">
        <f t="shared" ca="1" si="73"/>
        <v>8</v>
      </c>
      <c r="C284" s="7">
        <f t="shared" ca="1" si="74"/>
        <v>0.14493756326135562</v>
      </c>
      <c r="D284" t="str">
        <f t="shared" ca="1" si="84"/>
        <v>Yes</v>
      </c>
      <c r="E284">
        <f t="shared" ca="1" si="75"/>
        <v>1.7</v>
      </c>
      <c r="F284" s="1">
        <f ca="1">InitialHomeValue* (1 + 'Portfolio Simulation'!C284)^'Portfolio Simulation'!B284</f>
        <v>2952938.7027683314</v>
      </c>
      <c r="G284" s="1">
        <f t="shared" ca="1" si="76"/>
        <v>501999.5794706163</v>
      </c>
      <c r="H284" s="1">
        <f t="shared" ca="1" si="77"/>
        <v>429981.69599999994</v>
      </c>
      <c r="I284" s="1">
        <f t="shared" ca="1" si="85"/>
        <v>429981.69599999994</v>
      </c>
      <c r="J284" s="1">
        <f t="shared" si="78"/>
        <v>100000</v>
      </c>
      <c r="K284" s="1">
        <f t="shared" si="79"/>
        <v>1000000</v>
      </c>
      <c r="L284" s="1">
        <f t="shared" si="86"/>
        <v>-100000</v>
      </c>
      <c r="M284" s="1">
        <f t="shared" ca="1" si="80"/>
        <v>429981.69599999994</v>
      </c>
      <c r="N284" s="10">
        <v>45931</v>
      </c>
      <c r="O284" s="10">
        <f t="shared" ca="1" si="87"/>
        <v>48853</v>
      </c>
      <c r="P284" s="7">
        <f t="shared" ca="1" si="88"/>
        <v>0.19985025525093081</v>
      </c>
      <c r="Q284" s="13"/>
      <c r="R284" s="1">
        <f t="shared" si="89"/>
        <v>-100000</v>
      </c>
      <c r="S284" s="1">
        <f t="shared" ca="1" si="81"/>
        <v>487234.8859567747</v>
      </c>
      <c r="T284" s="14">
        <f t="shared" ca="1" si="82"/>
        <v>1.65</v>
      </c>
      <c r="U284" s="7">
        <f t="shared" ca="1" si="90"/>
        <v>0.21873267292976378</v>
      </c>
    </row>
    <row r="285" spans="1:21" x14ac:dyDescent="0.2">
      <c r="A285">
        <f t="shared" si="83"/>
        <v>284</v>
      </c>
      <c r="B285">
        <f t="shared" ca="1" si="73"/>
        <v>2</v>
      </c>
      <c r="C285" s="7">
        <f t="shared" ca="1" si="74"/>
        <v>-1.4403329341519857E-2</v>
      </c>
      <c r="D285" t="str">
        <f t="shared" ca="1" si="84"/>
        <v>No</v>
      </c>
      <c r="E285">
        <f t="shared" ca="1" si="75"/>
        <v>1.4</v>
      </c>
      <c r="F285" s="1">
        <f ca="1">InitialHomeValue* (1 + 'Portfolio Simulation'!C285)^'Portfolio Simulation'!B285</f>
        <v>971400.79721308046</v>
      </c>
      <c r="G285" s="1">
        <f t="shared" ca="1" si="76"/>
        <v>135996.11160983128</v>
      </c>
      <c r="H285" s="1">
        <f t="shared" ca="1" si="77"/>
        <v>144000</v>
      </c>
      <c r="I285" s="1">
        <f t="shared" ca="1" si="85"/>
        <v>135996.11160983128</v>
      </c>
      <c r="J285" s="1">
        <f t="shared" si="78"/>
        <v>100000</v>
      </c>
      <c r="K285" s="1">
        <f t="shared" si="79"/>
        <v>1000000</v>
      </c>
      <c r="L285" s="1">
        <f t="shared" si="86"/>
        <v>-100000</v>
      </c>
      <c r="M285" s="1">
        <f t="shared" ca="1" si="80"/>
        <v>135996.11160983128</v>
      </c>
      <c r="N285" s="10">
        <v>45931</v>
      </c>
      <c r="O285" s="10">
        <f t="shared" ca="1" si="87"/>
        <v>46661</v>
      </c>
      <c r="P285" s="7">
        <f t="shared" ca="1" si="88"/>
        <v>0.16617370247840887</v>
      </c>
      <c r="Q285" s="13"/>
      <c r="R285" s="1">
        <f t="shared" si="89"/>
        <v>-100000</v>
      </c>
      <c r="S285" s="1">
        <f t="shared" ca="1" si="81"/>
        <v>131139.10762376589</v>
      </c>
      <c r="T285" s="14">
        <f t="shared" ca="1" si="82"/>
        <v>1.35</v>
      </c>
      <c r="U285" s="7">
        <f t="shared" ca="1" si="90"/>
        <v>0.14515984654426578</v>
      </c>
    </row>
    <row r="286" spans="1:21" x14ac:dyDescent="0.2">
      <c r="A286">
        <f t="shared" si="83"/>
        <v>285</v>
      </c>
      <c r="B286">
        <f t="shared" ca="1" si="73"/>
        <v>8</v>
      </c>
      <c r="C286" s="7">
        <f t="shared" ca="1" si="74"/>
        <v>1.3497322078254475E-2</v>
      </c>
      <c r="D286" t="str">
        <f t="shared" ca="1" si="84"/>
        <v>Yes</v>
      </c>
      <c r="E286">
        <f t="shared" ca="1" si="75"/>
        <v>1.7</v>
      </c>
      <c r="F286" s="1">
        <f ca="1">InitialHomeValue* (1 + 'Portfolio Simulation'!C286)^'Portfolio Simulation'!B286</f>
        <v>1113219.5998073774</v>
      </c>
      <c r="G286" s="1">
        <f t="shared" ca="1" si="76"/>
        <v>189247.33196725417</v>
      </c>
      <c r="H286" s="1">
        <f t="shared" ca="1" si="77"/>
        <v>429981.69599999994</v>
      </c>
      <c r="I286" s="1">
        <f t="shared" ca="1" si="85"/>
        <v>189247.33196725417</v>
      </c>
      <c r="J286" s="1">
        <f t="shared" si="78"/>
        <v>100000</v>
      </c>
      <c r="K286" s="1">
        <f t="shared" si="79"/>
        <v>1000000</v>
      </c>
      <c r="L286" s="1">
        <f t="shared" si="86"/>
        <v>-100000</v>
      </c>
      <c r="M286" s="1">
        <f t="shared" ca="1" si="80"/>
        <v>189247.33196725417</v>
      </c>
      <c r="N286" s="10">
        <v>45931</v>
      </c>
      <c r="O286" s="10">
        <f t="shared" ca="1" si="87"/>
        <v>48853</v>
      </c>
      <c r="P286" s="7">
        <f t="shared" ca="1" si="88"/>
        <v>8.2941552996635429E-2</v>
      </c>
      <c r="Q286" s="13"/>
      <c r="R286" s="1">
        <f t="shared" si="89"/>
        <v>-100000</v>
      </c>
      <c r="S286" s="1">
        <f t="shared" ca="1" si="81"/>
        <v>183681.23396821728</v>
      </c>
      <c r="T286" s="14">
        <f t="shared" ca="1" si="82"/>
        <v>1.65</v>
      </c>
      <c r="U286" s="7">
        <f t="shared" ca="1" si="90"/>
        <v>7.8910711407661441E-2</v>
      </c>
    </row>
    <row r="287" spans="1:21" x14ac:dyDescent="0.2">
      <c r="A287">
        <f t="shared" si="83"/>
        <v>286</v>
      </c>
      <c r="B287">
        <f t="shared" ca="1" si="73"/>
        <v>9</v>
      </c>
      <c r="C287" s="7">
        <f t="shared" ca="1" si="74"/>
        <v>-3.0810280772657943E-2</v>
      </c>
      <c r="D287" t="str">
        <f t="shared" ca="1" si="84"/>
        <v>No</v>
      </c>
      <c r="E287">
        <f t="shared" ca="1" si="75"/>
        <v>1.4</v>
      </c>
      <c r="F287" s="1">
        <f ca="1">InitialHomeValue* (1 + 'Portfolio Simulation'!C287)^'Portfolio Simulation'!B287</f>
        <v>754534.64936842909</v>
      </c>
      <c r="G287" s="1">
        <f t="shared" ca="1" si="76"/>
        <v>105634.85091158008</v>
      </c>
      <c r="H287" s="1">
        <f t="shared" ca="1" si="77"/>
        <v>515978.03519999993</v>
      </c>
      <c r="I287" s="1">
        <f t="shared" ca="1" si="85"/>
        <v>105634.85091158008</v>
      </c>
      <c r="J287" s="1">
        <f t="shared" si="78"/>
        <v>100000</v>
      </c>
      <c r="K287" s="1">
        <f t="shared" si="79"/>
        <v>1000000</v>
      </c>
      <c r="L287" s="1">
        <f t="shared" si="86"/>
        <v>-100000</v>
      </c>
      <c r="M287" s="1">
        <f t="shared" ca="1" si="80"/>
        <v>105634.85091158008</v>
      </c>
      <c r="N287" s="10">
        <v>45931</v>
      </c>
      <c r="O287" s="10">
        <f t="shared" ca="1" si="87"/>
        <v>49218</v>
      </c>
      <c r="P287" s="7">
        <f t="shared" ca="1" si="88"/>
        <v>6.1057657003402701E-3</v>
      </c>
      <c r="Q287" s="13"/>
      <c r="R287" s="1">
        <f t="shared" si="89"/>
        <v>-100000</v>
      </c>
      <c r="S287" s="1">
        <f t="shared" ca="1" si="81"/>
        <v>101862.17766473794</v>
      </c>
      <c r="T287" s="14">
        <f t="shared" ca="1" si="82"/>
        <v>1.35</v>
      </c>
      <c r="U287" s="7">
        <f t="shared" ca="1" si="90"/>
        <v>2.0509093999862673E-3</v>
      </c>
    </row>
    <row r="288" spans="1:21" x14ac:dyDescent="0.2">
      <c r="A288">
        <f t="shared" si="83"/>
        <v>287</v>
      </c>
      <c r="B288">
        <f t="shared" ca="1" si="73"/>
        <v>1</v>
      </c>
      <c r="C288" s="7">
        <f t="shared" ca="1" si="74"/>
        <v>6.7817760416799988E-2</v>
      </c>
      <c r="D288" t="str">
        <f t="shared" ca="1" si="84"/>
        <v>Yes</v>
      </c>
      <c r="E288">
        <f t="shared" ca="1" si="75"/>
        <v>1.7</v>
      </c>
      <c r="F288" s="1">
        <f ca="1">InitialHomeValue* (1 + 'Portfolio Simulation'!C288)^'Portfolio Simulation'!B288</f>
        <v>1067817.7604167999</v>
      </c>
      <c r="G288" s="1">
        <f t="shared" ca="1" si="76"/>
        <v>181529.01927085599</v>
      </c>
      <c r="H288" s="1">
        <f t="shared" ca="1" si="77"/>
        <v>120000</v>
      </c>
      <c r="I288" s="1">
        <f t="shared" ca="1" si="85"/>
        <v>120000</v>
      </c>
      <c r="J288" s="1">
        <f t="shared" si="78"/>
        <v>100000</v>
      </c>
      <c r="K288" s="1">
        <f t="shared" si="79"/>
        <v>1000000</v>
      </c>
      <c r="L288" s="1">
        <f t="shared" si="86"/>
        <v>-100000</v>
      </c>
      <c r="M288" s="1">
        <f t="shared" ca="1" si="80"/>
        <v>120000</v>
      </c>
      <c r="N288" s="10">
        <v>45931</v>
      </c>
      <c r="O288" s="10">
        <f t="shared" ca="1" si="87"/>
        <v>46296</v>
      </c>
      <c r="P288" s="7">
        <f t="shared" ca="1" si="88"/>
        <v>0.19999999403953553</v>
      </c>
      <c r="Q288" s="13"/>
      <c r="R288" s="1">
        <f t="shared" si="89"/>
        <v>-100000</v>
      </c>
      <c r="S288" s="1">
        <f t="shared" ca="1" si="81"/>
        <v>176189.93046877199</v>
      </c>
      <c r="T288" s="14">
        <f t="shared" ca="1" si="82"/>
        <v>1.65</v>
      </c>
      <c r="U288" s="7">
        <f t="shared" ca="1" si="90"/>
        <v>0.7618993163108827</v>
      </c>
    </row>
    <row r="289" spans="1:21" x14ac:dyDescent="0.2">
      <c r="A289">
        <f t="shared" si="83"/>
        <v>288</v>
      </c>
      <c r="B289">
        <f t="shared" ca="1" si="73"/>
        <v>4</v>
      </c>
      <c r="C289" s="7">
        <f t="shared" ca="1" si="74"/>
        <v>-1.2025356023864647E-3</v>
      </c>
      <c r="D289" t="str">
        <f t="shared" ca="1" si="84"/>
        <v>No</v>
      </c>
      <c r="E289">
        <f t="shared" ca="1" si="75"/>
        <v>1.4</v>
      </c>
      <c r="F289" s="1">
        <f ca="1">InitialHomeValue* (1 + 'Portfolio Simulation'!C289)^'Portfolio Simulation'!B289</f>
        <v>995198.52718788746</v>
      </c>
      <c r="G289" s="1">
        <f t="shared" ca="1" si="76"/>
        <v>139327.79380630425</v>
      </c>
      <c r="H289" s="1">
        <f t="shared" ca="1" si="77"/>
        <v>207360</v>
      </c>
      <c r="I289" s="1">
        <f t="shared" ca="1" si="85"/>
        <v>139327.79380630425</v>
      </c>
      <c r="J289" s="1">
        <f t="shared" si="78"/>
        <v>100000</v>
      </c>
      <c r="K289" s="1">
        <f t="shared" si="79"/>
        <v>1000000</v>
      </c>
      <c r="L289" s="1">
        <f t="shared" si="86"/>
        <v>-100000</v>
      </c>
      <c r="M289" s="1">
        <f t="shared" ca="1" si="80"/>
        <v>139327.79380630425</v>
      </c>
      <c r="N289" s="10">
        <v>45931</v>
      </c>
      <c r="O289" s="10">
        <f t="shared" ca="1" si="87"/>
        <v>47392</v>
      </c>
      <c r="P289" s="7">
        <f t="shared" ca="1" si="88"/>
        <v>8.6387583613395685E-2</v>
      </c>
      <c r="Q289" s="13"/>
      <c r="R289" s="1">
        <f t="shared" si="89"/>
        <v>-100000</v>
      </c>
      <c r="S289" s="1">
        <f t="shared" ca="1" si="81"/>
        <v>134351.80117036481</v>
      </c>
      <c r="T289" s="14">
        <f t="shared" ca="1" si="82"/>
        <v>1.35</v>
      </c>
      <c r="U289" s="7">
        <f t="shared" ca="1" si="90"/>
        <v>7.6561710238456718E-2</v>
      </c>
    </row>
    <row r="290" spans="1:21" x14ac:dyDescent="0.2">
      <c r="A290">
        <f t="shared" si="83"/>
        <v>289</v>
      </c>
      <c r="B290">
        <f t="shared" ca="1" si="73"/>
        <v>9</v>
      </c>
      <c r="C290" s="7">
        <f t="shared" ca="1" si="74"/>
        <v>5.0849534522472928E-2</v>
      </c>
      <c r="D290" t="str">
        <f t="shared" ca="1" si="84"/>
        <v>Yes</v>
      </c>
      <c r="E290">
        <f t="shared" ca="1" si="75"/>
        <v>1.7</v>
      </c>
      <c r="F290" s="1">
        <f ca="1">InitialHomeValue* (1 + 'Portfolio Simulation'!C290)^'Portfolio Simulation'!B290</f>
        <v>1562661.1883324895</v>
      </c>
      <c r="G290" s="1">
        <f t="shared" ca="1" si="76"/>
        <v>265652.40201652324</v>
      </c>
      <c r="H290" s="1">
        <f t="shared" ca="1" si="77"/>
        <v>515978.03519999993</v>
      </c>
      <c r="I290" s="1">
        <f t="shared" ca="1" si="85"/>
        <v>265652.40201652324</v>
      </c>
      <c r="J290" s="1">
        <f t="shared" si="78"/>
        <v>100000</v>
      </c>
      <c r="K290" s="1">
        <f t="shared" si="79"/>
        <v>1000000</v>
      </c>
      <c r="L290" s="1">
        <f t="shared" si="86"/>
        <v>-100000</v>
      </c>
      <c r="M290" s="1">
        <f t="shared" ca="1" si="80"/>
        <v>265652.40201652324</v>
      </c>
      <c r="N290" s="10">
        <v>45931</v>
      </c>
      <c r="O290" s="10">
        <f t="shared" ca="1" si="87"/>
        <v>49218</v>
      </c>
      <c r="P290" s="7">
        <f t="shared" ca="1" si="88"/>
        <v>0.11459550261497498</v>
      </c>
      <c r="Q290" s="13"/>
      <c r="R290" s="1">
        <f t="shared" si="89"/>
        <v>-100000</v>
      </c>
      <c r="S290" s="1">
        <f t="shared" ca="1" si="81"/>
        <v>257839.09607486075</v>
      </c>
      <c r="T290" s="14">
        <f t="shared" ca="1" si="82"/>
        <v>1.65</v>
      </c>
      <c r="U290" s="7">
        <f t="shared" ca="1" si="90"/>
        <v>0.11090676188468931</v>
      </c>
    </row>
    <row r="291" spans="1:21" x14ac:dyDescent="0.2">
      <c r="A291">
        <f t="shared" si="83"/>
        <v>290</v>
      </c>
      <c r="B291">
        <f t="shared" ca="1" si="73"/>
        <v>10</v>
      </c>
      <c r="C291" s="7">
        <f t="shared" ca="1" si="74"/>
        <v>1.8050021262820556E-2</v>
      </c>
      <c r="D291" t="str">
        <f t="shared" ca="1" si="84"/>
        <v>Yes</v>
      </c>
      <c r="E291">
        <f t="shared" ca="1" si="75"/>
        <v>1.7</v>
      </c>
      <c r="F291" s="1">
        <f ca="1">InitialHomeValue* (1 + 'Portfolio Simulation'!C291)^'Portfolio Simulation'!B291</f>
        <v>1195889.8315723184</v>
      </c>
      <c r="G291" s="1">
        <f t="shared" ca="1" si="76"/>
        <v>203301.27136729413</v>
      </c>
      <c r="H291" s="1">
        <f t="shared" ca="1" si="77"/>
        <v>619173.64223999996</v>
      </c>
      <c r="I291" s="1">
        <f t="shared" ca="1" si="85"/>
        <v>203301.27136729413</v>
      </c>
      <c r="J291" s="1">
        <f t="shared" si="78"/>
        <v>100000</v>
      </c>
      <c r="K291" s="1">
        <f t="shared" si="79"/>
        <v>1000000</v>
      </c>
      <c r="L291" s="1">
        <f t="shared" si="86"/>
        <v>-100000</v>
      </c>
      <c r="M291" s="1">
        <f t="shared" ca="1" si="80"/>
        <v>203301.27136729413</v>
      </c>
      <c r="N291" s="10">
        <v>45931</v>
      </c>
      <c r="O291" s="10">
        <f t="shared" ca="1" si="87"/>
        <v>49583</v>
      </c>
      <c r="P291" s="7">
        <f t="shared" ca="1" si="88"/>
        <v>7.3487851023674014E-2</v>
      </c>
      <c r="Q291" s="13"/>
      <c r="R291" s="1">
        <f t="shared" si="89"/>
        <v>-100000</v>
      </c>
      <c r="S291" s="1">
        <f t="shared" ca="1" si="81"/>
        <v>197321.82220943255</v>
      </c>
      <c r="T291" s="14">
        <f t="shared" ca="1" si="82"/>
        <v>1.65</v>
      </c>
      <c r="U291" s="7">
        <f t="shared" ca="1" si="90"/>
        <v>7.0289704203605655E-2</v>
      </c>
    </row>
    <row r="292" spans="1:21" x14ac:dyDescent="0.2">
      <c r="A292">
        <f t="shared" si="83"/>
        <v>291</v>
      </c>
      <c r="B292">
        <f t="shared" ca="1" si="73"/>
        <v>10</v>
      </c>
      <c r="C292" s="7">
        <f t="shared" ca="1" si="74"/>
        <v>7.0073773663508719E-3</v>
      </c>
      <c r="D292" t="str">
        <f t="shared" ca="1" si="84"/>
        <v>Yes</v>
      </c>
      <c r="E292">
        <f t="shared" ca="1" si="75"/>
        <v>1.7</v>
      </c>
      <c r="F292" s="1">
        <f ca="1">InitialHomeValue* (1 + 'Portfolio Simulation'!C292)^'Portfolio Simulation'!B292</f>
        <v>1072325.2247490231</v>
      </c>
      <c r="G292" s="1">
        <f t="shared" ca="1" si="76"/>
        <v>182295.28820733394</v>
      </c>
      <c r="H292" s="1">
        <f t="shared" ca="1" si="77"/>
        <v>619173.64223999996</v>
      </c>
      <c r="I292" s="1">
        <f t="shared" ca="1" si="85"/>
        <v>182295.28820733394</v>
      </c>
      <c r="J292" s="1">
        <f t="shared" si="78"/>
        <v>100000</v>
      </c>
      <c r="K292" s="1">
        <f t="shared" si="79"/>
        <v>1000000</v>
      </c>
      <c r="L292" s="1">
        <f t="shared" si="86"/>
        <v>-100000</v>
      </c>
      <c r="M292" s="1">
        <f t="shared" ca="1" si="80"/>
        <v>182295.28820733394</v>
      </c>
      <c r="N292" s="10">
        <v>45931</v>
      </c>
      <c r="O292" s="10">
        <f t="shared" ca="1" si="87"/>
        <v>49583</v>
      </c>
      <c r="P292" s="7">
        <f t="shared" ca="1" si="88"/>
        <v>6.1850222945213321E-2</v>
      </c>
      <c r="Q292" s="13"/>
      <c r="R292" s="1">
        <f t="shared" si="89"/>
        <v>-100000</v>
      </c>
      <c r="S292" s="1">
        <f t="shared" ca="1" si="81"/>
        <v>176933.6620835888</v>
      </c>
      <c r="T292" s="14">
        <f t="shared" ca="1" si="82"/>
        <v>1.65</v>
      </c>
      <c r="U292" s="7">
        <f t="shared" ca="1" si="90"/>
        <v>5.868674218654632E-2</v>
      </c>
    </row>
    <row r="293" spans="1:21" x14ac:dyDescent="0.2">
      <c r="A293">
        <f t="shared" si="83"/>
        <v>292</v>
      </c>
      <c r="B293">
        <f t="shared" ca="1" si="73"/>
        <v>5</v>
      </c>
      <c r="C293" s="7">
        <f t="shared" ca="1" si="74"/>
        <v>-1.3893610477404828E-2</v>
      </c>
      <c r="D293" t="str">
        <f t="shared" ca="1" si="84"/>
        <v>No</v>
      </c>
      <c r="E293">
        <f t="shared" ca="1" si="75"/>
        <v>1.4</v>
      </c>
      <c r="F293" s="1">
        <f ca="1">InitialHomeValue* (1 + 'Portfolio Simulation'!C293)^'Portfolio Simulation'!B293</f>
        <v>932435.63835238642</v>
      </c>
      <c r="G293" s="1">
        <f t="shared" ca="1" si="76"/>
        <v>130540.9893693341</v>
      </c>
      <c r="H293" s="1">
        <f t="shared" ca="1" si="77"/>
        <v>248832</v>
      </c>
      <c r="I293" s="1">
        <f t="shared" ca="1" si="85"/>
        <v>130540.9893693341</v>
      </c>
      <c r="J293" s="1">
        <f t="shared" si="78"/>
        <v>100000</v>
      </c>
      <c r="K293" s="1">
        <f t="shared" si="79"/>
        <v>1000000</v>
      </c>
      <c r="L293" s="1">
        <f t="shared" si="86"/>
        <v>-100000</v>
      </c>
      <c r="M293" s="1">
        <f t="shared" ca="1" si="80"/>
        <v>130540.9893693341</v>
      </c>
      <c r="N293" s="10">
        <v>45931</v>
      </c>
      <c r="O293" s="10">
        <f t="shared" ca="1" si="87"/>
        <v>47757</v>
      </c>
      <c r="P293" s="7">
        <f t="shared" ca="1" si="88"/>
        <v>5.4718837141990662E-2</v>
      </c>
      <c r="Q293" s="13"/>
      <c r="R293" s="1">
        <f t="shared" si="89"/>
        <v>-100000</v>
      </c>
      <c r="S293" s="1">
        <f t="shared" ca="1" si="81"/>
        <v>125878.81117757218</v>
      </c>
      <c r="T293" s="14">
        <f t="shared" ca="1" si="82"/>
        <v>1.35</v>
      </c>
      <c r="U293" s="7">
        <f t="shared" ca="1" si="90"/>
        <v>4.7079309821128859E-2</v>
      </c>
    </row>
    <row r="294" spans="1:21" x14ac:dyDescent="0.2">
      <c r="A294">
        <f t="shared" si="83"/>
        <v>293</v>
      </c>
      <c r="B294">
        <f t="shared" ca="1" si="73"/>
        <v>1</v>
      </c>
      <c r="C294" s="7">
        <f t="shared" ca="1" si="74"/>
        <v>0.14694522727590525</v>
      </c>
      <c r="D294" t="str">
        <f t="shared" ca="1" si="84"/>
        <v>Yes</v>
      </c>
      <c r="E294">
        <f t="shared" ca="1" si="75"/>
        <v>1.7</v>
      </c>
      <c r="F294" s="1">
        <f ca="1">InitialHomeValue* (1 + 'Portfolio Simulation'!C294)^'Portfolio Simulation'!B294</f>
        <v>1146945.2272759052</v>
      </c>
      <c r="G294" s="1">
        <f t="shared" ca="1" si="76"/>
        <v>194980.68863690388</v>
      </c>
      <c r="H294" s="1">
        <f t="shared" ca="1" si="77"/>
        <v>120000</v>
      </c>
      <c r="I294" s="1">
        <f t="shared" ca="1" si="85"/>
        <v>120000</v>
      </c>
      <c r="J294" s="1">
        <f t="shared" si="78"/>
        <v>100000</v>
      </c>
      <c r="K294" s="1">
        <f t="shared" si="79"/>
        <v>1000000</v>
      </c>
      <c r="L294" s="1">
        <f t="shared" si="86"/>
        <v>-100000</v>
      </c>
      <c r="M294" s="1">
        <f t="shared" ca="1" si="80"/>
        <v>120000</v>
      </c>
      <c r="N294" s="10">
        <v>45931</v>
      </c>
      <c r="O294" s="10">
        <f t="shared" ca="1" si="87"/>
        <v>46296</v>
      </c>
      <c r="P294" s="7">
        <f t="shared" ca="1" si="88"/>
        <v>0.19999999403953553</v>
      </c>
      <c r="Q294" s="13"/>
      <c r="R294" s="1">
        <f t="shared" si="89"/>
        <v>-100000</v>
      </c>
      <c r="S294" s="1">
        <f t="shared" ca="1" si="81"/>
        <v>189245.96250052436</v>
      </c>
      <c r="T294" s="14">
        <f t="shared" ca="1" si="82"/>
        <v>1.65</v>
      </c>
      <c r="U294" s="7">
        <f t="shared" ca="1" si="90"/>
        <v>0.89245961904525761</v>
      </c>
    </row>
    <row r="295" spans="1:21" x14ac:dyDescent="0.2">
      <c r="A295">
        <f t="shared" si="83"/>
        <v>294</v>
      </c>
      <c r="B295">
        <f t="shared" ca="1" si="73"/>
        <v>7</v>
      </c>
      <c r="C295" s="7">
        <f t="shared" ca="1" si="74"/>
        <v>5.6218008580037886E-2</v>
      </c>
      <c r="D295" t="str">
        <f t="shared" ca="1" si="84"/>
        <v>Yes</v>
      </c>
      <c r="E295">
        <f t="shared" ca="1" si="75"/>
        <v>1.7</v>
      </c>
      <c r="F295" s="1">
        <f ca="1">InitialHomeValue* (1 + 'Portfolio Simulation'!C295)^'Portfolio Simulation'!B295</f>
        <v>1466476.0537675307</v>
      </c>
      <c r="G295" s="1">
        <f t="shared" ca="1" si="76"/>
        <v>249300.92914048024</v>
      </c>
      <c r="H295" s="1">
        <f t="shared" ca="1" si="77"/>
        <v>358318.07999999996</v>
      </c>
      <c r="I295" s="1">
        <f t="shared" ca="1" si="85"/>
        <v>249300.92914048024</v>
      </c>
      <c r="J295" s="1">
        <f t="shared" si="78"/>
        <v>100000</v>
      </c>
      <c r="K295" s="1">
        <f t="shared" si="79"/>
        <v>1000000</v>
      </c>
      <c r="L295" s="1">
        <f t="shared" si="86"/>
        <v>-100000</v>
      </c>
      <c r="M295" s="1">
        <f t="shared" ca="1" si="80"/>
        <v>249300.92914048024</v>
      </c>
      <c r="N295" s="10">
        <v>45931</v>
      </c>
      <c r="O295" s="10">
        <f t="shared" ca="1" si="87"/>
        <v>48488</v>
      </c>
      <c r="P295" s="7">
        <f t="shared" ca="1" si="88"/>
        <v>0.13928009867668156</v>
      </c>
      <c r="Q295" s="13"/>
      <c r="R295" s="1">
        <f t="shared" si="89"/>
        <v>-100000</v>
      </c>
      <c r="S295" s="1">
        <f t="shared" ca="1" si="81"/>
        <v>241968.54887164256</v>
      </c>
      <c r="T295" s="14">
        <f t="shared" ca="1" si="82"/>
        <v>1.65</v>
      </c>
      <c r="U295" s="7">
        <f t="shared" ca="1" si="90"/>
        <v>0.1344355404376984</v>
      </c>
    </row>
    <row r="296" spans="1:21" x14ac:dyDescent="0.2">
      <c r="A296">
        <f t="shared" si="83"/>
        <v>295</v>
      </c>
      <c r="B296">
        <f t="shared" ca="1" si="73"/>
        <v>2</v>
      </c>
      <c r="C296" s="7">
        <f t="shared" ca="1" si="74"/>
        <v>-8.6870507789804617E-3</v>
      </c>
      <c r="D296" t="str">
        <f t="shared" ca="1" si="84"/>
        <v>No</v>
      </c>
      <c r="E296">
        <f t="shared" ca="1" si="75"/>
        <v>1.4</v>
      </c>
      <c r="F296" s="1">
        <f ca="1">InitialHomeValue* (1 + 'Portfolio Simulation'!C296)^'Portfolio Simulation'!B296</f>
        <v>982701.36329327559</v>
      </c>
      <c r="G296" s="1">
        <f t="shared" ca="1" si="76"/>
        <v>137578.1908610586</v>
      </c>
      <c r="H296" s="1">
        <f t="shared" ca="1" si="77"/>
        <v>144000</v>
      </c>
      <c r="I296" s="1">
        <f t="shared" ca="1" si="85"/>
        <v>137578.1908610586</v>
      </c>
      <c r="J296" s="1">
        <f t="shared" si="78"/>
        <v>100000</v>
      </c>
      <c r="K296" s="1">
        <f t="shared" si="79"/>
        <v>1000000</v>
      </c>
      <c r="L296" s="1">
        <f t="shared" si="86"/>
        <v>-100000</v>
      </c>
      <c r="M296" s="1">
        <f t="shared" ca="1" si="80"/>
        <v>137578.1908610586</v>
      </c>
      <c r="N296" s="10">
        <v>45931</v>
      </c>
      <c r="O296" s="10">
        <f t="shared" ca="1" si="87"/>
        <v>46661</v>
      </c>
      <c r="P296" s="7">
        <f t="shared" ca="1" si="88"/>
        <v>0.17293730378150943</v>
      </c>
      <c r="Q296" s="13"/>
      <c r="R296" s="1">
        <f t="shared" si="89"/>
        <v>-100000</v>
      </c>
      <c r="S296" s="1">
        <f t="shared" ca="1" si="81"/>
        <v>132664.68404459223</v>
      </c>
      <c r="T296" s="14">
        <f t="shared" ca="1" si="82"/>
        <v>1.35</v>
      </c>
      <c r="U296" s="7">
        <f t="shared" ca="1" si="90"/>
        <v>0.15180156826972968</v>
      </c>
    </row>
    <row r="297" spans="1:21" x14ac:dyDescent="0.2">
      <c r="A297">
        <f t="shared" si="83"/>
        <v>296</v>
      </c>
      <c r="B297">
        <f t="shared" ca="1" si="73"/>
        <v>5</v>
      </c>
      <c r="C297" s="7">
        <f t="shared" ca="1" si="74"/>
        <v>5.7305634567296745E-2</v>
      </c>
      <c r="D297" t="str">
        <f t="shared" ca="1" si="84"/>
        <v>Yes</v>
      </c>
      <c r="E297">
        <f t="shared" ca="1" si="75"/>
        <v>1.7</v>
      </c>
      <c r="F297" s="1">
        <f ca="1">InitialHomeValue* (1 + 'Portfolio Simulation'!C297)^'Portfolio Simulation'!B297</f>
        <v>1321303.9497577483</v>
      </c>
      <c r="G297" s="1">
        <f t="shared" ca="1" si="76"/>
        <v>224621.6714588172</v>
      </c>
      <c r="H297" s="1">
        <f t="shared" ca="1" si="77"/>
        <v>248832</v>
      </c>
      <c r="I297" s="1">
        <f t="shared" ca="1" si="85"/>
        <v>224621.6714588172</v>
      </c>
      <c r="J297" s="1">
        <f t="shared" si="78"/>
        <v>100000</v>
      </c>
      <c r="K297" s="1">
        <f t="shared" si="79"/>
        <v>1000000</v>
      </c>
      <c r="L297" s="1">
        <f t="shared" si="86"/>
        <v>-100000</v>
      </c>
      <c r="M297" s="1">
        <f t="shared" ca="1" si="80"/>
        <v>224621.6714588172</v>
      </c>
      <c r="N297" s="10">
        <v>45931</v>
      </c>
      <c r="O297" s="10">
        <f t="shared" ca="1" si="87"/>
        <v>47757</v>
      </c>
      <c r="P297" s="7">
        <f t="shared" ca="1" si="88"/>
        <v>0.17557904124259949</v>
      </c>
      <c r="Q297" s="13"/>
      <c r="R297" s="1">
        <f t="shared" si="89"/>
        <v>-100000</v>
      </c>
      <c r="S297" s="1">
        <f t="shared" ca="1" si="81"/>
        <v>218015.15171002844</v>
      </c>
      <c r="T297" s="14">
        <f t="shared" ca="1" si="82"/>
        <v>1.65</v>
      </c>
      <c r="U297" s="7">
        <f t="shared" ca="1" si="90"/>
        <v>0.16858487725257879</v>
      </c>
    </row>
    <row r="298" spans="1:21" x14ac:dyDescent="0.2">
      <c r="A298">
        <f t="shared" si="83"/>
        <v>297</v>
      </c>
      <c r="B298">
        <f t="shared" ca="1" si="73"/>
        <v>4</v>
      </c>
      <c r="C298" s="7">
        <f t="shared" ca="1" si="74"/>
        <v>2.9308873868912049E-2</v>
      </c>
      <c r="D298" t="str">
        <f t="shared" ca="1" si="84"/>
        <v>Yes</v>
      </c>
      <c r="E298">
        <f t="shared" ca="1" si="75"/>
        <v>1.7</v>
      </c>
      <c r="F298" s="1">
        <f ca="1">InitialHomeValue* (1 + 'Portfolio Simulation'!C298)^'Portfolio Simulation'!B298</f>
        <v>1122491.0003719835</v>
      </c>
      <c r="G298" s="1">
        <f t="shared" ca="1" si="76"/>
        <v>190823.47006323721</v>
      </c>
      <c r="H298" s="1">
        <f t="shared" ca="1" si="77"/>
        <v>207360</v>
      </c>
      <c r="I298" s="1">
        <f t="shared" ca="1" si="85"/>
        <v>190823.47006323721</v>
      </c>
      <c r="J298" s="1">
        <f t="shared" si="78"/>
        <v>100000</v>
      </c>
      <c r="K298" s="1">
        <f t="shared" si="79"/>
        <v>1000000</v>
      </c>
      <c r="L298" s="1">
        <f t="shared" si="86"/>
        <v>-100000</v>
      </c>
      <c r="M298" s="1">
        <f t="shared" ca="1" si="80"/>
        <v>190823.47006323721</v>
      </c>
      <c r="N298" s="10">
        <v>45931</v>
      </c>
      <c r="O298" s="10">
        <f t="shared" ca="1" si="87"/>
        <v>47392</v>
      </c>
      <c r="P298" s="7">
        <f t="shared" ca="1" si="88"/>
        <v>0.17519497275352483</v>
      </c>
      <c r="Q298" s="13"/>
      <c r="R298" s="1">
        <f t="shared" si="89"/>
        <v>-100000</v>
      </c>
      <c r="S298" s="1">
        <f t="shared" ca="1" si="81"/>
        <v>185211.01506137729</v>
      </c>
      <c r="T298" s="14">
        <f t="shared" ca="1" si="82"/>
        <v>1.65</v>
      </c>
      <c r="U298" s="7">
        <f t="shared" ca="1" si="90"/>
        <v>0.16646282076835636</v>
      </c>
    </row>
    <row r="299" spans="1:21" x14ac:dyDescent="0.2">
      <c r="A299">
        <f t="shared" si="83"/>
        <v>298</v>
      </c>
      <c r="B299">
        <f t="shared" ca="1" si="73"/>
        <v>6</v>
      </c>
      <c r="C299" s="7">
        <f t="shared" ca="1" si="74"/>
        <v>8.7398299429947104E-2</v>
      </c>
      <c r="D299" t="str">
        <f t="shared" ca="1" si="84"/>
        <v>Yes</v>
      </c>
      <c r="E299">
        <f t="shared" ca="1" si="75"/>
        <v>1.7</v>
      </c>
      <c r="F299" s="1">
        <f ca="1">InitialHomeValue* (1 + 'Portfolio Simulation'!C299)^'Portfolio Simulation'!B299</f>
        <v>1653224.7442859383</v>
      </c>
      <c r="G299" s="1">
        <f t="shared" ca="1" si="76"/>
        <v>281048.20652860956</v>
      </c>
      <c r="H299" s="1">
        <f t="shared" ca="1" si="77"/>
        <v>298598.39999999997</v>
      </c>
      <c r="I299" s="1">
        <f t="shared" ca="1" si="85"/>
        <v>281048.20652860956</v>
      </c>
      <c r="J299" s="1">
        <f t="shared" si="78"/>
        <v>100000</v>
      </c>
      <c r="K299" s="1">
        <f t="shared" si="79"/>
        <v>1000000</v>
      </c>
      <c r="L299" s="1">
        <f t="shared" si="86"/>
        <v>-100000</v>
      </c>
      <c r="M299" s="1">
        <f t="shared" ca="1" si="80"/>
        <v>281048.20652860956</v>
      </c>
      <c r="N299" s="10">
        <v>45931</v>
      </c>
      <c r="O299" s="10">
        <f t="shared" ca="1" si="87"/>
        <v>48122</v>
      </c>
      <c r="P299" s="7">
        <f t="shared" ca="1" si="88"/>
        <v>0.18785290122032164</v>
      </c>
      <c r="Q299" s="13"/>
      <c r="R299" s="1">
        <f t="shared" si="89"/>
        <v>-100000</v>
      </c>
      <c r="S299" s="1">
        <f t="shared" ca="1" si="81"/>
        <v>272782.08280717983</v>
      </c>
      <c r="T299" s="14">
        <f t="shared" ca="1" si="82"/>
        <v>1.65</v>
      </c>
      <c r="U299" s="7">
        <f t="shared" ca="1" si="90"/>
        <v>0.18196011185646063</v>
      </c>
    </row>
    <row r="300" spans="1:21" x14ac:dyDescent="0.2">
      <c r="A300">
        <f t="shared" si="83"/>
        <v>299</v>
      </c>
      <c r="B300">
        <f t="shared" ca="1" si="73"/>
        <v>2</v>
      </c>
      <c r="C300" s="7">
        <f t="shared" ca="1" si="74"/>
        <v>1.6630302520364303E-2</v>
      </c>
      <c r="D300" t="str">
        <f t="shared" ca="1" si="84"/>
        <v>Yes</v>
      </c>
      <c r="E300">
        <f t="shared" ca="1" si="75"/>
        <v>1.7</v>
      </c>
      <c r="F300" s="1">
        <f ca="1">InitialHomeValue* (1 + 'Portfolio Simulation'!C300)^'Portfolio Simulation'!B300</f>
        <v>1033537.1720026474</v>
      </c>
      <c r="G300" s="1">
        <f t="shared" ca="1" si="76"/>
        <v>175701.31924045007</v>
      </c>
      <c r="H300" s="1">
        <f t="shared" ca="1" si="77"/>
        <v>144000</v>
      </c>
      <c r="I300" s="1">
        <f t="shared" ca="1" si="85"/>
        <v>144000</v>
      </c>
      <c r="J300" s="1">
        <f t="shared" si="78"/>
        <v>100000</v>
      </c>
      <c r="K300" s="1">
        <f t="shared" si="79"/>
        <v>1000000</v>
      </c>
      <c r="L300" s="1">
        <f t="shared" si="86"/>
        <v>-100000</v>
      </c>
      <c r="M300" s="1">
        <f t="shared" ca="1" si="80"/>
        <v>144000</v>
      </c>
      <c r="N300" s="10">
        <v>45931</v>
      </c>
      <c r="O300" s="10">
        <f t="shared" ca="1" si="87"/>
        <v>46661</v>
      </c>
      <c r="P300" s="7">
        <f t="shared" ca="1" si="88"/>
        <v>0.19999999403953553</v>
      </c>
      <c r="Q300" s="13"/>
      <c r="R300" s="1">
        <f t="shared" si="89"/>
        <v>-100000</v>
      </c>
      <c r="S300" s="1">
        <f t="shared" ca="1" si="81"/>
        <v>170533.6333804368</v>
      </c>
      <c r="T300" s="14">
        <f t="shared" ca="1" si="82"/>
        <v>1.65</v>
      </c>
      <c r="U300" s="7">
        <f t="shared" ca="1" si="90"/>
        <v>0.30588527321815495</v>
      </c>
    </row>
    <row r="301" spans="1:21" x14ac:dyDescent="0.2">
      <c r="A301">
        <f t="shared" si="83"/>
        <v>300</v>
      </c>
      <c r="B301">
        <f t="shared" ca="1" si="73"/>
        <v>5</v>
      </c>
      <c r="C301" s="7">
        <f t="shared" ca="1" si="74"/>
        <v>8.6516353362238368E-2</v>
      </c>
      <c r="D301" t="str">
        <f t="shared" ca="1" si="84"/>
        <v>Yes</v>
      </c>
      <c r="E301">
        <f t="shared" ca="1" si="75"/>
        <v>1.7</v>
      </c>
      <c r="F301" s="1">
        <f ca="1">InitialHomeValue* (1 + 'Portfolio Simulation'!C301)^'Portfolio Simulation'!B301</f>
        <v>1514193.35781361</v>
      </c>
      <c r="G301" s="1">
        <f t="shared" ca="1" si="76"/>
        <v>257412.87082831372</v>
      </c>
      <c r="H301" s="1">
        <f t="shared" ca="1" si="77"/>
        <v>248832</v>
      </c>
      <c r="I301" s="1">
        <f t="shared" ca="1" si="85"/>
        <v>248832</v>
      </c>
      <c r="J301" s="1">
        <f t="shared" si="78"/>
        <v>100000</v>
      </c>
      <c r="K301" s="1">
        <f t="shared" si="79"/>
        <v>1000000</v>
      </c>
      <c r="L301" s="1">
        <f t="shared" si="86"/>
        <v>-100000</v>
      </c>
      <c r="M301" s="1">
        <f t="shared" ca="1" si="80"/>
        <v>248832</v>
      </c>
      <c r="N301" s="10">
        <v>45931</v>
      </c>
      <c r="O301" s="10">
        <f t="shared" ca="1" si="87"/>
        <v>47757</v>
      </c>
      <c r="P301" s="7">
        <f t="shared" ca="1" si="88"/>
        <v>0.19988018870353702</v>
      </c>
      <c r="Q301" s="13"/>
      <c r="R301" s="1">
        <f t="shared" si="89"/>
        <v>-100000</v>
      </c>
      <c r="S301" s="1">
        <f t="shared" ca="1" si="81"/>
        <v>249841.90403924568</v>
      </c>
      <c r="T301" s="14">
        <f t="shared" ca="1" si="82"/>
        <v>1.65</v>
      </c>
      <c r="U301" s="7">
        <f t="shared" ca="1" si="90"/>
        <v>0.20085204243659971</v>
      </c>
    </row>
    <row r="302" spans="1:21" x14ac:dyDescent="0.2">
      <c r="A302">
        <f t="shared" si="83"/>
        <v>301</v>
      </c>
      <c r="B302">
        <f t="shared" ca="1" si="73"/>
        <v>4</v>
      </c>
      <c r="C302" s="7">
        <f t="shared" ca="1" si="74"/>
        <v>-6.9431129659962114E-3</v>
      </c>
      <c r="D302" t="str">
        <f t="shared" ca="1" si="84"/>
        <v>No</v>
      </c>
      <c r="E302">
        <f t="shared" ca="1" si="75"/>
        <v>1.4</v>
      </c>
      <c r="F302" s="1">
        <f ca="1">InitialHomeValue* (1 + 'Portfolio Simulation'!C302)^'Portfolio Simulation'!B302</f>
        <v>972515.45254434075</v>
      </c>
      <c r="G302" s="1">
        <f t="shared" ca="1" si="76"/>
        <v>136152.16335620772</v>
      </c>
      <c r="H302" s="1">
        <f t="shared" ca="1" si="77"/>
        <v>207360</v>
      </c>
      <c r="I302" s="1">
        <f t="shared" ca="1" si="85"/>
        <v>136152.16335620772</v>
      </c>
      <c r="J302" s="1">
        <f t="shared" si="78"/>
        <v>100000</v>
      </c>
      <c r="K302" s="1">
        <f t="shared" si="79"/>
        <v>1000000</v>
      </c>
      <c r="L302" s="1">
        <f t="shared" si="86"/>
        <v>-100000</v>
      </c>
      <c r="M302" s="1">
        <f t="shared" ca="1" si="80"/>
        <v>136152.16335620772</v>
      </c>
      <c r="N302" s="10">
        <v>45931</v>
      </c>
      <c r="O302" s="10">
        <f t="shared" ca="1" si="87"/>
        <v>47392</v>
      </c>
      <c r="P302" s="7">
        <f t="shared" ca="1" si="88"/>
        <v>8.0147841572761544E-2</v>
      </c>
      <c r="Q302" s="13"/>
      <c r="R302" s="1">
        <f t="shared" si="89"/>
        <v>-100000</v>
      </c>
      <c r="S302" s="1">
        <f t="shared" ca="1" si="81"/>
        <v>131289.58609348602</v>
      </c>
      <c r="T302" s="14">
        <f t="shared" ca="1" si="82"/>
        <v>1.35</v>
      </c>
      <c r="U302" s="7">
        <f t="shared" ca="1" si="90"/>
        <v>7.037840783596036E-2</v>
      </c>
    </row>
    <row r="303" spans="1:21" x14ac:dyDescent="0.2">
      <c r="A303">
        <f t="shared" si="83"/>
        <v>302</v>
      </c>
      <c r="B303">
        <f t="shared" ca="1" si="73"/>
        <v>1</v>
      </c>
      <c r="C303" s="7">
        <f t="shared" ca="1" si="74"/>
        <v>-2.0518689917312417E-2</v>
      </c>
      <c r="D303" t="str">
        <f t="shared" ca="1" si="84"/>
        <v>No</v>
      </c>
      <c r="E303">
        <f t="shared" ca="1" si="75"/>
        <v>1.4</v>
      </c>
      <c r="F303" s="1">
        <f ca="1">InitialHomeValue* (1 + 'Portfolio Simulation'!C303)^'Portfolio Simulation'!B303</f>
        <v>979481.31008268753</v>
      </c>
      <c r="G303" s="1">
        <f t="shared" ca="1" si="76"/>
        <v>137127.38341157624</v>
      </c>
      <c r="H303" s="1">
        <f t="shared" ca="1" si="77"/>
        <v>120000</v>
      </c>
      <c r="I303" s="1">
        <f t="shared" ca="1" si="85"/>
        <v>120000</v>
      </c>
      <c r="J303" s="1">
        <f t="shared" si="78"/>
        <v>100000</v>
      </c>
      <c r="K303" s="1">
        <f t="shared" si="79"/>
        <v>1000000</v>
      </c>
      <c r="L303" s="1">
        <f t="shared" si="86"/>
        <v>-100000</v>
      </c>
      <c r="M303" s="1">
        <f t="shared" ca="1" si="80"/>
        <v>120000</v>
      </c>
      <c r="N303" s="10">
        <v>45931</v>
      </c>
      <c r="O303" s="10">
        <f t="shared" ca="1" si="87"/>
        <v>46296</v>
      </c>
      <c r="P303" s="7">
        <f t="shared" ca="1" si="88"/>
        <v>0.19999999403953553</v>
      </c>
      <c r="Q303" s="13"/>
      <c r="R303" s="1">
        <f t="shared" si="89"/>
        <v>-100000</v>
      </c>
      <c r="S303" s="1">
        <f t="shared" ca="1" si="81"/>
        <v>132229.97686116284</v>
      </c>
      <c r="T303" s="14">
        <f t="shared" ca="1" si="82"/>
        <v>1.35</v>
      </c>
      <c r="U303" s="7">
        <f t="shared" ca="1" si="90"/>
        <v>0.32229977250099195</v>
      </c>
    </row>
    <row r="304" spans="1:21" x14ac:dyDescent="0.2">
      <c r="A304">
        <f t="shared" si="83"/>
        <v>303</v>
      </c>
      <c r="B304">
        <f t="shared" ca="1" si="73"/>
        <v>8</v>
      </c>
      <c r="C304" s="7">
        <f t="shared" ca="1" si="74"/>
        <v>-3.2721750473388884E-3</v>
      </c>
      <c r="D304" t="str">
        <f t="shared" ca="1" si="84"/>
        <v>No</v>
      </c>
      <c r="E304">
        <f t="shared" ca="1" si="75"/>
        <v>1.4</v>
      </c>
      <c r="F304" s="1">
        <f ca="1">InitialHomeValue* (1 + 'Portfolio Simulation'!C304)^'Portfolio Simulation'!B304</f>
        <v>974120.44525871321</v>
      </c>
      <c r="G304" s="1">
        <f t="shared" ca="1" si="76"/>
        <v>136376.86233621984</v>
      </c>
      <c r="H304" s="1">
        <f t="shared" ca="1" si="77"/>
        <v>429981.69599999994</v>
      </c>
      <c r="I304" s="1">
        <f t="shared" ca="1" si="85"/>
        <v>136376.86233621984</v>
      </c>
      <c r="J304" s="1">
        <f t="shared" si="78"/>
        <v>100000</v>
      </c>
      <c r="K304" s="1">
        <f t="shared" si="79"/>
        <v>1000000</v>
      </c>
      <c r="L304" s="1">
        <f t="shared" si="86"/>
        <v>-100000</v>
      </c>
      <c r="M304" s="1">
        <f t="shared" ca="1" si="80"/>
        <v>136376.86233621984</v>
      </c>
      <c r="N304" s="10">
        <v>45931</v>
      </c>
      <c r="O304" s="10">
        <f t="shared" ca="1" si="87"/>
        <v>48853</v>
      </c>
      <c r="P304" s="7">
        <f t="shared" ca="1" si="88"/>
        <v>3.9515712857246407E-2</v>
      </c>
      <c r="Q304" s="13"/>
      <c r="R304" s="1">
        <f t="shared" si="89"/>
        <v>-100000</v>
      </c>
      <c r="S304" s="1">
        <f t="shared" ca="1" si="81"/>
        <v>131506.26010992631</v>
      </c>
      <c r="T304" s="14">
        <f t="shared" ca="1" si="82"/>
        <v>1.35</v>
      </c>
      <c r="U304" s="7">
        <f t="shared" ca="1" si="90"/>
        <v>3.4804067015647894E-2</v>
      </c>
    </row>
    <row r="305" spans="1:21" x14ac:dyDescent="0.2">
      <c r="A305">
        <f t="shared" si="83"/>
        <v>304</v>
      </c>
      <c r="B305">
        <f t="shared" ca="1" si="73"/>
        <v>4</v>
      </c>
      <c r="C305" s="7">
        <f t="shared" ca="1" si="74"/>
        <v>-1.8552050208240283E-2</v>
      </c>
      <c r="D305" t="str">
        <f t="shared" ca="1" si="84"/>
        <v>No</v>
      </c>
      <c r="E305">
        <f t="shared" ca="1" si="75"/>
        <v>1.4</v>
      </c>
      <c r="F305" s="1">
        <f ca="1">InitialHomeValue* (1 + 'Portfolio Simulation'!C305)^'Portfolio Simulation'!B305</f>
        <v>927831.44815528218</v>
      </c>
      <c r="G305" s="1">
        <f t="shared" ca="1" si="76"/>
        <v>129896.40274173951</v>
      </c>
      <c r="H305" s="1">
        <f t="shared" ca="1" si="77"/>
        <v>207360</v>
      </c>
      <c r="I305" s="1">
        <f t="shared" ca="1" si="85"/>
        <v>129896.40274173951</v>
      </c>
      <c r="J305" s="1">
        <f t="shared" si="78"/>
        <v>100000</v>
      </c>
      <c r="K305" s="1">
        <f t="shared" si="79"/>
        <v>1000000</v>
      </c>
      <c r="L305" s="1">
        <f t="shared" si="86"/>
        <v>-100000</v>
      </c>
      <c r="M305" s="1">
        <f t="shared" ca="1" si="80"/>
        <v>129896.40274173951</v>
      </c>
      <c r="N305" s="10">
        <v>45931</v>
      </c>
      <c r="O305" s="10">
        <f t="shared" ca="1" si="87"/>
        <v>47392</v>
      </c>
      <c r="P305" s="7">
        <f t="shared" ca="1" si="88"/>
        <v>6.7529395222663893E-2</v>
      </c>
      <c r="Q305" s="13"/>
      <c r="R305" s="1">
        <f t="shared" si="89"/>
        <v>-100000</v>
      </c>
      <c r="S305" s="1">
        <f t="shared" ca="1" si="81"/>
        <v>125257.24550096312</v>
      </c>
      <c r="T305" s="14">
        <f t="shared" ca="1" si="82"/>
        <v>1.35</v>
      </c>
      <c r="U305" s="7">
        <f t="shared" ca="1" si="90"/>
        <v>5.7874086499214175E-2</v>
      </c>
    </row>
    <row r="306" spans="1:21" x14ac:dyDescent="0.2">
      <c r="A306">
        <f t="shared" si="83"/>
        <v>305</v>
      </c>
      <c r="B306">
        <f t="shared" ca="1" si="73"/>
        <v>4</v>
      </c>
      <c r="C306" s="7">
        <f t="shared" ca="1" si="74"/>
        <v>4.2980132597389142E-2</v>
      </c>
      <c r="D306" t="str">
        <f t="shared" ca="1" si="84"/>
        <v>Yes</v>
      </c>
      <c r="E306">
        <f t="shared" ca="1" si="75"/>
        <v>1.7</v>
      </c>
      <c r="F306" s="1">
        <f ca="1">InitialHomeValue* (1 + 'Portfolio Simulation'!C306)^'Portfolio Simulation'!B306</f>
        <v>1183325.2810507903</v>
      </c>
      <c r="G306" s="1">
        <f t="shared" ca="1" si="76"/>
        <v>201165.29777863435</v>
      </c>
      <c r="H306" s="1">
        <f t="shared" ca="1" si="77"/>
        <v>207360</v>
      </c>
      <c r="I306" s="1">
        <f t="shared" ca="1" si="85"/>
        <v>201165.29777863435</v>
      </c>
      <c r="J306" s="1">
        <f t="shared" si="78"/>
        <v>100000</v>
      </c>
      <c r="K306" s="1">
        <f t="shared" si="79"/>
        <v>1000000</v>
      </c>
      <c r="L306" s="1">
        <f t="shared" si="86"/>
        <v>-100000</v>
      </c>
      <c r="M306" s="1">
        <f t="shared" ca="1" si="80"/>
        <v>201165.29777863435</v>
      </c>
      <c r="N306" s="10">
        <v>45931</v>
      </c>
      <c r="O306" s="10">
        <f t="shared" ca="1" si="87"/>
        <v>47392</v>
      </c>
      <c r="P306" s="7">
        <f t="shared" ca="1" si="88"/>
        <v>0.19079313874244688</v>
      </c>
      <c r="Q306" s="13"/>
      <c r="R306" s="1">
        <f t="shared" si="89"/>
        <v>-100000</v>
      </c>
      <c r="S306" s="1">
        <f t="shared" ca="1" si="81"/>
        <v>195248.67137338041</v>
      </c>
      <c r="T306" s="14">
        <f t="shared" ca="1" si="82"/>
        <v>1.65</v>
      </c>
      <c r="U306" s="7">
        <f t="shared" ca="1" si="90"/>
        <v>0.18194507956504827</v>
      </c>
    </row>
    <row r="307" spans="1:21" x14ac:dyDescent="0.2">
      <c r="A307">
        <f t="shared" si="83"/>
        <v>306</v>
      </c>
      <c r="B307">
        <f t="shared" ca="1" si="73"/>
        <v>7</v>
      </c>
      <c r="C307" s="7">
        <f t="shared" ca="1" si="74"/>
        <v>0.13576179262737137</v>
      </c>
      <c r="D307" t="str">
        <f t="shared" ca="1" si="84"/>
        <v>Yes</v>
      </c>
      <c r="E307">
        <f t="shared" ca="1" si="75"/>
        <v>1.7</v>
      </c>
      <c r="F307" s="1">
        <f ca="1">InitialHomeValue* (1 + 'Portfolio Simulation'!C307)^'Portfolio Simulation'!B307</f>
        <v>2437871.350129623</v>
      </c>
      <c r="G307" s="1">
        <f t="shared" ca="1" si="76"/>
        <v>414438.12952203589</v>
      </c>
      <c r="H307" s="1">
        <f t="shared" ca="1" si="77"/>
        <v>358318.07999999996</v>
      </c>
      <c r="I307" s="1">
        <f t="shared" ca="1" si="85"/>
        <v>358318.07999999996</v>
      </c>
      <c r="J307" s="1">
        <f t="shared" si="78"/>
        <v>100000</v>
      </c>
      <c r="K307" s="1">
        <f t="shared" si="79"/>
        <v>1000000</v>
      </c>
      <c r="L307" s="1">
        <f t="shared" si="86"/>
        <v>-100000</v>
      </c>
      <c r="M307" s="1">
        <f t="shared" ca="1" si="80"/>
        <v>358318.07999999996</v>
      </c>
      <c r="N307" s="10">
        <v>45931</v>
      </c>
      <c r="O307" s="10">
        <f t="shared" ca="1" si="87"/>
        <v>48488</v>
      </c>
      <c r="P307" s="7">
        <f t="shared" ca="1" si="88"/>
        <v>0.19982888102531438</v>
      </c>
      <c r="Q307" s="13"/>
      <c r="R307" s="1">
        <f t="shared" si="89"/>
        <v>-100000</v>
      </c>
      <c r="S307" s="1">
        <f t="shared" ca="1" si="81"/>
        <v>402248.77277138783</v>
      </c>
      <c r="T307" s="14">
        <f t="shared" ca="1" si="82"/>
        <v>1.65</v>
      </c>
      <c r="U307" s="7">
        <f t="shared" ca="1" si="90"/>
        <v>0.21980060935020443</v>
      </c>
    </row>
    <row r="308" spans="1:21" x14ac:dyDescent="0.2">
      <c r="A308">
        <f t="shared" si="83"/>
        <v>307</v>
      </c>
      <c r="B308">
        <f t="shared" ca="1" si="73"/>
        <v>8</v>
      </c>
      <c r="C308" s="7">
        <f t="shared" ca="1" si="74"/>
        <v>0.16426949461037249</v>
      </c>
      <c r="D308" t="str">
        <f t="shared" ca="1" si="84"/>
        <v>Yes</v>
      </c>
      <c r="E308">
        <f t="shared" ca="1" si="75"/>
        <v>1.7</v>
      </c>
      <c r="F308" s="1">
        <f ca="1">InitialHomeValue* (1 + 'Portfolio Simulation'!C308)^'Portfolio Simulation'!B308</f>
        <v>3376199.8650946305</v>
      </c>
      <c r="G308" s="1">
        <f t="shared" ca="1" si="76"/>
        <v>573953.97706608719</v>
      </c>
      <c r="H308" s="1">
        <f t="shared" ca="1" si="77"/>
        <v>429981.69599999994</v>
      </c>
      <c r="I308" s="1">
        <f t="shared" ca="1" si="85"/>
        <v>429981.69599999994</v>
      </c>
      <c r="J308" s="1">
        <f t="shared" si="78"/>
        <v>100000</v>
      </c>
      <c r="K308" s="1">
        <f t="shared" si="79"/>
        <v>1000000</v>
      </c>
      <c r="L308" s="1">
        <f t="shared" si="86"/>
        <v>-100000</v>
      </c>
      <c r="M308" s="1">
        <f t="shared" ca="1" si="80"/>
        <v>429981.69599999994</v>
      </c>
      <c r="N308" s="10">
        <v>45931</v>
      </c>
      <c r="O308" s="10">
        <f t="shared" ca="1" si="87"/>
        <v>48853</v>
      </c>
      <c r="P308" s="7">
        <f t="shared" ca="1" si="88"/>
        <v>0.19985025525093081</v>
      </c>
      <c r="Q308" s="13"/>
      <c r="R308" s="1">
        <f t="shared" si="89"/>
        <v>-100000</v>
      </c>
      <c r="S308" s="1">
        <f t="shared" ca="1" si="81"/>
        <v>557072.97774061409</v>
      </c>
      <c r="T308" s="14">
        <f t="shared" ca="1" si="82"/>
        <v>1.65</v>
      </c>
      <c r="U308" s="7">
        <f t="shared" ca="1" si="90"/>
        <v>0.23929641842842106</v>
      </c>
    </row>
    <row r="309" spans="1:21" x14ac:dyDescent="0.2">
      <c r="A309">
        <f t="shared" si="83"/>
        <v>308</v>
      </c>
      <c r="B309">
        <f t="shared" ca="1" si="73"/>
        <v>8</v>
      </c>
      <c r="C309" s="7">
        <f t="shared" ca="1" si="74"/>
        <v>5.2590470912638562E-2</v>
      </c>
      <c r="D309" t="str">
        <f t="shared" ca="1" si="84"/>
        <v>Yes</v>
      </c>
      <c r="E309">
        <f t="shared" ca="1" si="75"/>
        <v>1.7</v>
      </c>
      <c r="F309" s="1">
        <f ca="1">InitialHomeValue* (1 + 'Portfolio Simulation'!C309)^'Portfolio Simulation'!B309</f>
        <v>1506868.9091972916</v>
      </c>
      <c r="G309" s="1">
        <f t="shared" ca="1" si="76"/>
        <v>256167.7145635396</v>
      </c>
      <c r="H309" s="1">
        <f t="shared" ca="1" si="77"/>
        <v>429981.69599999994</v>
      </c>
      <c r="I309" s="1">
        <f t="shared" ca="1" si="85"/>
        <v>256167.7145635396</v>
      </c>
      <c r="J309" s="1">
        <f t="shared" si="78"/>
        <v>100000</v>
      </c>
      <c r="K309" s="1">
        <f t="shared" si="79"/>
        <v>1000000</v>
      </c>
      <c r="L309" s="1">
        <f t="shared" si="86"/>
        <v>-100000</v>
      </c>
      <c r="M309" s="1">
        <f t="shared" ca="1" si="80"/>
        <v>256167.7145635396</v>
      </c>
      <c r="N309" s="10">
        <v>45931</v>
      </c>
      <c r="O309" s="10">
        <f t="shared" ca="1" si="87"/>
        <v>48853</v>
      </c>
      <c r="P309" s="7">
        <f t="shared" ca="1" si="88"/>
        <v>0.1246842086315155</v>
      </c>
      <c r="Q309" s="13"/>
      <c r="R309" s="1">
        <f t="shared" si="89"/>
        <v>-100000</v>
      </c>
      <c r="S309" s="1">
        <f t="shared" ca="1" si="81"/>
        <v>248633.37001755313</v>
      </c>
      <c r="T309" s="14">
        <f t="shared" ca="1" si="82"/>
        <v>1.65</v>
      </c>
      <c r="U309" s="7">
        <f t="shared" ca="1" si="90"/>
        <v>0.12049799561500549</v>
      </c>
    </row>
    <row r="310" spans="1:21" x14ac:dyDescent="0.2">
      <c r="A310">
        <f t="shared" si="83"/>
        <v>309</v>
      </c>
      <c r="B310">
        <f t="shared" ca="1" si="73"/>
        <v>9</v>
      </c>
      <c r="C310" s="7">
        <f t="shared" ca="1" si="74"/>
        <v>5.3896985523071331E-2</v>
      </c>
      <c r="D310" t="str">
        <f t="shared" ca="1" si="84"/>
        <v>Yes</v>
      </c>
      <c r="E310">
        <f t="shared" ca="1" si="75"/>
        <v>1.7</v>
      </c>
      <c r="F310" s="1">
        <f ca="1">InitialHomeValue* (1 + 'Portfolio Simulation'!C310)^'Portfolio Simulation'!B310</f>
        <v>1603922.7987409367</v>
      </c>
      <c r="G310" s="1">
        <f t="shared" ca="1" si="76"/>
        <v>272666.87578595924</v>
      </c>
      <c r="H310" s="1">
        <f t="shared" ca="1" si="77"/>
        <v>515978.03519999993</v>
      </c>
      <c r="I310" s="1">
        <f t="shared" ca="1" si="85"/>
        <v>272666.87578595924</v>
      </c>
      <c r="J310" s="1">
        <f t="shared" si="78"/>
        <v>100000</v>
      </c>
      <c r="K310" s="1">
        <f t="shared" si="79"/>
        <v>1000000</v>
      </c>
      <c r="L310" s="1">
        <f t="shared" si="86"/>
        <v>-100000</v>
      </c>
      <c r="M310" s="1">
        <f t="shared" ca="1" si="80"/>
        <v>272666.87578595924</v>
      </c>
      <c r="N310" s="10">
        <v>45931</v>
      </c>
      <c r="O310" s="10">
        <f t="shared" ca="1" si="87"/>
        <v>49218</v>
      </c>
      <c r="P310" s="7">
        <f t="shared" ca="1" si="88"/>
        <v>0.11782584786415098</v>
      </c>
      <c r="Q310" s="13"/>
      <c r="R310" s="1">
        <f t="shared" si="89"/>
        <v>-100000</v>
      </c>
      <c r="S310" s="1">
        <f t="shared" ca="1" si="81"/>
        <v>264647.26179225458</v>
      </c>
      <c r="T310" s="14">
        <f t="shared" ca="1" si="82"/>
        <v>1.65</v>
      </c>
      <c r="U310" s="7">
        <f t="shared" ca="1" si="90"/>
        <v>0.11412641406059265</v>
      </c>
    </row>
    <row r="311" spans="1:21" x14ac:dyDescent="0.2">
      <c r="A311">
        <f t="shared" si="83"/>
        <v>310</v>
      </c>
      <c r="B311">
        <f t="shared" ca="1" si="73"/>
        <v>7</v>
      </c>
      <c r="C311" s="7">
        <f t="shared" ca="1" si="74"/>
        <v>-5.0951922718210585E-2</v>
      </c>
      <c r="D311" t="str">
        <f t="shared" ca="1" si="84"/>
        <v>No</v>
      </c>
      <c r="E311">
        <f t="shared" ca="1" si="75"/>
        <v>1.4</v>
      </c>
      <c r="F311" s="1">
        <f ca="1">InitialHomeValue* (1 + 'Portfolio Simulation'!C311)^'Portfolio Simulation'!B311</f>
        <v>693453.74133827817</v>
      </c>
      <c r="G311" s="1">
        <f t="shared" ca="1" si="76"/>
        <v>97083.52378735895</v>
      </c>
      <c r="H311" s="1">
        <f t="shared" ca="1" si="77"/>
        <v>358318.07999999996</v>
      </c>
      <c r="I311" s="1">
        <f t="shared" ca="1" si="85"/>
        <v>97083.52378735895</v>
      </c>
      <c r="J311" s="1">
        <f t="shared" si="78"/>
        <v>100000</v>
      </c>
      <c r="K311" s="1">
        <f t="shared" si="79"/>
        <v>1000000</v>
      </c>
      <c r="L311" s="1">
        <f t="shared" si="86"/>
        <v>-100000</v>
      </c>
      <c r="M311" s="1">
        <f t="shared" ca="1" si="80"/>
        <v>97083.52378735895</v>
      </c>
      <c r="N311" s="10">
        <v>45931</v>
      </c>
      <c r="O311" s="10">
        <f t="shared" ca="1" si="87"/>
        <v>48488</v>
      </c>
      <c r="P311" s="7">
        <f t="shared" ca="1" si="88"/>
        <v>-4.2161375284194957E-3</v>
      </c>
      <c r="Q311" s="13"/>
      <c r="R311" s="1">
        <f t="shared" si="89"/>
        <v>-100000</v>
      </c>
      <c r="S311" s="1">
        <f t="shared" ca="1" si="81"/>
        <v>93616.255080667557</v>
      </c>
      <c r="T311" s="14">
        <f t="shared" ca="1" si="82"/>
        <v>1.35</v>
      </c>
      <c r="U311" s="7">
        <f t="shared" ca="1" si="90"/>
        <v>-9.3721717596054084E-3</v>
      </c>
    </row>
    <row r="312" spans="1:21" x14ac:dyDescent="0.2">
      <c r="A312">
        <f t="shared" si="83"/>
        <v>311</v>
      </c>
      <c r="B312">
        <f t="shared" ca="1" si="73"/>
        <v>10</v>
      </c>
      <c r="C312" s="7">
        <f t="shared" ca="1" si="74"/>
        <v>1.7409342955293214E-2</v>
      </c>
      <c r="D312" t="str">
        <f t="shared" ca="1" si="84"/>
        <v>Yes</v>
      </c>
      <c r="E312">
        <f t="shared" ca="1" si="75"/>
        <v>1.7</v>
      </c>
      <c r="F312" s="1">
        <f ca="1">InitialHomeValue* (1 + 'Portfolio Simulation'!C312)^'Portfolio Simulation'!B312</f>
        <v>1188385.145947271</v>
      </c>
      <c r="G312" s="1">
        <f t="shared" ca="1" si="76"/>
        <v>202025.47481103608</v>
      </c>
      <c r="H312" s="1">
        <f t="shared" ca="1" si="77"/>
        <v>619173.64223999996</v>
      </c>
      <c r="I312" s="1">
        <f t="shared" ca="1" si="85"/>
        <v>202025.47481103608</v>
      </c>
      <c r="J312" s="1">
        <f t="shared" si="78"/>
        <v>100000</v>
      </c>
      <c r="K312" s="1">
        <f t="shared" si="79"/>
        <v>1000000</v>
      </c>
      <c r="L312" s="1">
        <f t="shared" si="86"/>
        <v>-100000</v>
      </c>
      <c r="M312" s="1">
        <f t="shared" ca="1" si="80"/>
        <v>202025.47481103608</v>
      </c>
      <c r="N312" s="10">
        <v>45931</v>
      </c>
      <c r="O312" s="10">
        <f t="shared" ca="1" si="87"/>
        <v>49583</v>
      </c>
      <c r="P312" s="7">
        <f t="shared" ca="1" si="88"/>
        <v>7.2812655568122886E-2</v>
      </c>
      <c r="Q312" s="13"/>
      <c r="R312" s="1">
        <f t="shared" si="89"/>
        <v>-100000</v>
      </c>
      <c r="S312" s="1">
        <f t="shared" ca="1" si="81"/>
        <v>196083.54908129972</v>
      </c>
      <c r="T312" s="14">
        <f t="shared" ca="1" si="82"/>
        <v>1.65</v>
      </c>
      <c r="U312" s="7">
        <f t="shared" ca="1" si="90"/>
        <v>6.9616517424583441E-2</v>
      </c>
    </row>
    <row r="313" spans="1:21" x14ac:dyDescent="0.2">
      <c r="A313">
        <f t="shared" si="83"/>
        <v>312</v>
      </c>
      <c r="B313">
        <f t="shared" ca="1" si="73"/>
        <v>10</v>
      </c>
      <c r="C313" s="7">
        <f t="shared" ca="1" si="74"/>
        <v>-2.6524952207236583E-2</v>
      </c>
      <c r="D313" t="str">
        <f t="shared" ca="1" si="84"/>
        <v>No</v>
      </c>
      <c r="E313">
        <f t="shared" ca="1" si="75"/>
        <v>1.4</v>
      </c>
      <c r="F313" s="1">
        <f ca="1">InitialHomeValue* (1 + 'Portfolio Simulation'!C313)^'Portfolio Simulation'!B313</f>
        <v>764272.51423739002</v>
      </c>
      <c r="G313" s="1">
        <f t="shared" ca="1" si="76"/>
        <v>106998.1519932346</v>
      </c>
      <c r="H313" s="1">
        <f t="shared" ca="1" si="77"/>
        <v>619173.64223999996</v>
      </c>
      <c r="I313" s="1">
        <f t="shared" ca="1" si="85"/>
        <v>106998.1519932346</v>
      </c>
      <c r="J313" s="1">
        <f t="shared" si="78"/>
        <v>100000</v>
      </c>
      <c r="K313" s="1">
        <f t="shared" si="79"/>
        <v>1000000</v>
      </c>
      <c r="L313" s="1">
        <f t="shared" si="86"/>
        <v>-100000</v>
      </c>
      <c r="M313" s="1">
        <f t="shared" ca="1" si="80"/>
        <v>106998.1519932346</v>
      </c>
      <c r="N313" s="10">
        <v>45931</v>
      </c>
      <c r="O313" s="10">
        <f t="shared" ca="1" si="87"/>
        <v>49583</v>
      </c>
      <c r="P313" s="7">
        <f t="shared" ca="1" si="88"/>
        <v>6.7833393812179567E-3</v>
      </c>
      <c r="Q313" s="13"/>
      <c r="R313" s="1">
        <f t="shared" si="89"/>
        <v>-100000</v>
      </c>
      <c r="S313" s="1">
        <f t="shared" ca="1" si="81"/>
        <v>103176.78942204767</v>
      </c>
      <c r="T313" s="14">
        <f t="shared" ca="1" si="82"/>
        <v>1.35</v>
      </c>
      <c r="U313" s="7">
        <f t="shared" ca="1" si="90"/>
        <v>3.1305521726608283E-3</v>
      </c>
    </row>
    <row r="314" spans="1:21" x14ac:dyDescent="0.2">
      <c r="A314">
        <f t="shared" si="83"/>
        <v>313</v>
      </c>
      <c r="B314">
        <f t="shared" ca="1" si="73"/>
        <v>5</v>
      </c>
      <c r="C314" s="7">
        <f t="shared" ca="1" si="74"/>
        <v>4.3056783742696239E-2</v>
      </c>
      <c r="D314" t="str">
        <f t="shared" ca="1" si="84"/>
        <v>Yes</v>
      </c>
      <c r="E314">
        <f t="shared" ca="1" si="75"/>
        <v>1.7</v>
      </c>
      <c r="F314" s="1">
        <f ca="1">InitialHomeValue* (1 + 'Portfolio Simulation'!C314)^'Portfolio Simulation'!B314</f>
        <v>1234638.3413914272</v>
      </c>
      <c r="G314" s="1">
        <f t="shared" ca="1" si="76"/>
        <v>209888.51803654261</v>
      </c>
      <c r="H314" s="1">
        <f t="shared" ca="1" si="77"/>
        <v>248832</v>
      </c>
      <c r="I314" s="1">
        <f t="shared" ca="1" si="85"/>
        <v>209888.51803654261</v>
      </c>
      <c r="J314" s="1">
        <f t="shared" si="78"/>
        <v>100000</v>
      </c>
      <c r="K314" s="1">
        <f t="shared" si="79"/>
        <v>1000000</v>
      </c>
      <c r="L314" s="1">
        <f t="shared" si="86"/>
        <v>-100000</v>
      </c>
      <c r="M314" s="1">
        <f t="shared" ca="1" si="80"/>
        <v>209888.51803654261</v>
      </c>
      <c r="N314" s="10">
        <v>45931</v>
      </c>
      <c r="O314" s="10">
        <f t="shared" ca="1" si="87"/>
        <v>47757</v>
      </c>
      <c r="P314" s="7">
        <f t="shared" ca="1" si="88"/>
        <v>0.15974488854408267</v>
      </c>
      <c r="Q314" s="13"/>
      <c r="R314" s="1">
        <f t="shared" si="89"/>
        <v>-100000</v>
      </c>
      <c r="S314" s="1">
        <f t="shared" ca="1" si="81"/>
        <v>203715.32632958548</v>
      </c>
      <c r="T314" s="14">
        <f t="shared" ca="1" si="82"/>
        <v>1.65</v>
      </c>
      <c r="U314" s="7">
        <f t="shared" ca="1" si="90"/>
        <v>0.15284492373466488</v>
      </c>
    </row>
    <row r="315" spans="1:21" x14ac:dyDescent="0.2">
      <c r="A315">
        <f t="shared" si="83"/>
        <v>314</v>
      </c>
      <c r="B315">
        <f t="shared" ca="1" si="73"/>
        <v>5</v>
      </c>
      <c r="C315" s="7">
        <f t="shared" ca="1" si="74"/>
        <v>9.4336001574276546E-2</v>
      </c>
      <c r="D315" t="str">
        <f t="shared" ca="1" si="84"/>
        <v>Yes</v>
      </c>
      <c r="E315">
        <f t="shared" ca="1" si="75"/>
        <v>1.7</v>
      </c>
      <c r="F315" s="1">
        <f ca="1">InitialHomeValue* (1 + 'Portfolio Simulation'!C315)^'Portfolio Simulation'!B315</f>
        <v>1569471.5030244389</v>
      </c>
      <c r="G315" s="1">
        <f t="shared" ca="1" si="76"/>
        <v>266810.15551415458</v>
      </c>
      <c r="H315" s="1">
        <f t="shared" ca="1" si="77"/>
        <v>248832</v>
      </c>
      <c r="I315" s="1">
        <f t="shared" ca="1" si="85"/>
        <v>248832</v>
      </c>
      <c r="J315" s="1">
        <f t="shared" si="78"/>
        <v>100000</v>
      </c>
      <c r="K315" s="1">
        <f t="shared" si="79"/>
        <v>1000000</v>
      </c>
      <c r="L315" s="1">
        <f t="shared" si="86"/>
        <v>-100000</v>
      </c>
      <c r="M315" s="1">
        <f t="shared" ca="1" si="80"/>
        <v>248832</v>
      </c>
      <c r="N315" s="10">
        <v>45931</v>
      </c>
      <c r="O315" s="10">
        <f t="shared" ca="1" si="87"/>
        <v>47757</v>
      </c>
      <c r="P315" s="7">
        <f t="shared" ca="1" si="88"/>
        <v>0.19988018870353702</v>
      </c>
      <c r="Q315" s="13"/>
      <c r="R315" s="1">
        <f t="shared" si="89"/>
        <v>-100000</v>
      </c>
      <c r="S315" s="1">
        <f t="shared" ca="1" si="81"/>
        <v>258962.79799903242</v>
      </c>
      <c r="T315" s="14">
        <f t="shared" ca="1" si="82"/>
        <v>1.65</v>
      </c>
      <c r="U315" s="7">
        <f t="shared" ca="1" si="90"/>
        <v>0.20948981642723086</v>
      </c>
    </row>
    <row r="316" spans="1:21" x14ac:dyDescent="0.2">
      <c r="A316">
        <f t="shared" si="83"/>
        <v>315</v>
      </c>
      <c r="B316">
        <f t="shared" ca="1" si="73"/>
        <v>8</v>
      </c>
      <c r="C316" s="7">
        <f t="shared" ca="1" si="74"/>
        <v>9.4436771373407224E-2</v>
      </c>
      <c r="D316" t="str">
        <f t="shared" ca="1" si="84"/>
        <v>Yes</v>
      </c>
      <c r="E316">
        <f t="shared" ca="1" si="75"/>
        <v>1.7</v>
      </c>
      <c r="F316" s="1">
        <f ca="1">InitialHomeValue* (1 + 'Portfolio Simulation'!C316)^'Portfolio Simulation'!B316</f>
        <v>2058379.3197242559</v>
      </c>
      <c r="G316" s="1">
        <f t="shared" ca="1" si="76"/>
        <v>349924.48435312352</v>
      </c>
      <c r="H316" s="1">
        <f t="shared" ca="1" si="77"/>
        <v>429981.69599999994</v>
      </c>
      <c r="I316" s="1">
        <f t="shared" ca="1" si="85"/>
        <v>349924.48435312352</v>
      </c>
      <c r="J316" s="1">
        <f t="shared" si="78"/>
        <v>100000</v>
      </c>
      <c r="K316" s="1">
        <f t="shared" si="79"/>
        <v>1000000</v>
      </c>
      <c r="L316" s="1">
        <f t="shared" si="86"/>
        <v>-100000</v>
      </c>
      <c r="M316" s="1">
        <f t="shared" ca="1" si="80"/>
        <v>349924.48435312352</v>
      </c>
      <c r="N316" s="10">
        <v>45931</v>
      </c>
      <c r="O316" s="10">
        <f t="shared" ca="1" si="87"/>
        <v>48853</v>
      </c>
      <c r="P316" s="7">
        <f t="shared" ca="1" si="88"/>
        <v>0.1693654239177704</v>
      </c>
      <c r="Q316" s="13"/>
      <c r="R316" s="1">
        <f t="shared" si="89"/>
        <v>-100000</v>
      </c>
      <c r="S316" s="1">
        <f t="shared" ca="1" si="81"/>
        <v>339632.58775450219</v>
      </c>
      <c r="T316" s="14">
        <f t="shared" ca="1" si="82"/>
        <v>1.65</v>
      </c>
      <c r="U316" s="7">
        <f t="shared" ca="1" si="90"/>
        <v>0.16501291394233703</v>
      </c>
    </row>
    <row r="317" spans="1:21" x14ac:dyDescent="0.2">
      <c r="A317">
        <f t="shared" si="83"/>
        <v>316</v>
      </c>
      <c r="B317">
        <f t="shared" ca="1" si="73"/>
        <v>7</v>
      </c>
      <c r="C317" s="7">
        <f t="shared" ca="1" si="74"/>
        <v>2.6913847321426945E-2</v>
      </c>
      <c r="D317" t="str">
        <f t="shared" ca="1" si="84"/>
        <v>Yes</v>
      </c>
      <c r="E317">
        <f t="shared" ca="1" si="75"/>
        <v>1.7</v>
      </c>
      <c r="F317" s="1">
        <f ca="1">InitialHomeValue* (1 + 'Portfolio Simulation'!C317)^'Portfolio Simulation'!B317</f>
        <v>1204309.3848291442</v>
      </c>
      <c r="G317" s="1">
        <f t="shared" ca="1" si="76"/>
        <v>204732.59542095452</v>
      </c>
      <c r="H317" s="1">
        <f t="shared" ca="1" si="77"/>
        <v>358318.07999999996</v>
      </c>
      <c r="I317" s="1">
        <f t="shared" ca="1" si="85"/>
        <v>204732.59542095452</v>
      </c>
      <c r="J317" s="1">
        <f t="shared" si="78"/>
        <v>100000</v>
      </c>
      <c r="K317" s="1">
        <f t="shared" si="79"/>
        <v>1000000</v>
      </c>
      <c r="L317" s="1">
        <f t="shared" si="86"/>
        <v>-100000</v>
      </c>
      <c r="M317" s="1">
        <f t="shared" ca="1" si="80"/>
        <v>204732.59542095452</v>
      </c>
      <c r="N317" s="10">
        <v>45931</v>
      </c>
      <c r="O317" s="10">
        <f t="shared" ca="1" si="87"/>
        <v>48488</v>
      </c>
      <c r="P317" s="7">
        <f t="shared" ca="1" si="88"/>
        <v>0.10769581198692321</v>
      </c>
      <c r="Q317" s="13"/>
      <c r="R317" s="1">
        <f t="shared" si="89"/>
        <v>-100000</v>
      </c>
      <c r="S317" s="1">
        <f t="shared" ca="1" si="81"/>
        <v>198711.0484968088</v>
      </c>
      <c r="T317" s="14">
        <f t="shared" ca="1" si="82"/>
        <v>1.65</v>
      </c>
      <c r="U317" s="7">
        <f t="shared" ca="1" si="90"/>
        <v>0.10298554301261903</v>
      </c>
    </row>
    <row r="318" spans="1:21" x14ac:dyDescent="0.2">
      <c r="A318">
        <f t="shared" si="83"/>
        <v>317</v>
      </c>
      <c r="B318">
        <f t="shared" ca="1" si="73"/>
        <v>2</v>
      </c>
      <c r="C318" s="7">
        <f t="shared" ca="1" si="74"/>
        <v>3.9150153257177529E-2</v>
      </c>
      <c r="D318" t="str">
        <f t="shared" ca="1" si="84"/>
        <v>Yes</v>
      </c>
      <c r="E318">
        <f t="shared" ca="1" si="75"/>
        <v>1.7</v>
      </c>
      <c r="F318" s="1">
        <f ca="1">InitialHomeValue* (1 + 'Portfolio Simulation'!C318)^'Portfolio Simulation'!B318</f>
        <v>1079833.0410144157</v>
      </c>
      <c r="G318" s="1">
        <f t="shared" ca="1" si="76"/>
        <v>183571.61697245066</v>
      </c>
      <c r="H318" s="1">
        <f t="shared" ca="1" si="77"/>
        <v>144000</v>
      </c>
      <c r="I318" s="1">
        <f t="shared" ca="1" si="85"/>
        <v>144000</v>
      </c>
      <c r="J318" s="1">
        <f t="shared" si="78"/>
        <v>100000</v>
      </c>
      <c r="K318" s="1">
        <f t="shared" si="79"/>
        <v>1000000</v>
      </c>
      <c r="L318" s="1">
        <f t="shared" si="86"/>
        <v>-100000</v>
      </c>
      <c r="M318" s="1">
        <f t="shared" ca="1" si="80"/>
        <v>144000</v>
      </c>
      <c r="N318" s="10">
        <v>45931</v>
      </c>
      <c r="O318" s="10">
        <f t="shared" ca="1" si="87"/>
        <v>46661</v>
      </c>
      <c r="P318" s="7">
        <f t="shared" ca="1" si="88"/>
        <v>0.19999999403953553</v>
      </c>
      <c r="Q318" s="13"/>
      <c r="R318" s="1">
        <f t="shared" si="89"/>
        <v>-100000</v>
      </c>
      <c r="S318" s="1">
        <f t="shared" ca="1" si="81"/>
        <v>178172.4517673786</v>
      </c>
      <c r="T318" s="14">
        <f t="shared" ca="1" si="82"/>
        <v>1.65</v>
      </c>
      <c r="U318" s="7">
        <f t="shared" ca="1" si="90"/>
        <v>0.33481253981590275</v>
      </c>
    </row>
    <row r="319" spans="1:21" x14ac:dyDescent="0.2">
      <c r="A319">
        <f t="shared" si="83"/>
        <v>318</v>
      </c>
      <c r="B319">
        <f t="shared" ca="1" si="73"/>
        <v>3</v>
      </c>
      <c r="C319" s="7">
        <f t="shared" ca="1" si="74"/>
        <v>0.10236611294215646</v>
      </c>
      <c r="D319" t="str">
        <f t="shared" ca="1" si="84"/>
        <v>Yes</v>
      </c>
      <c r="E319">
        <f t="shared" ca="1" si="75"/>
        <v>1.7</v>
      </c>
      <c r="F319" s="1">
        <f ca="1">InitialHomeValue* (1 + 'Portfolio Simulation'!C319)^'Portfolio Simulation'!B319</f>
        <v>1339607.4782451906</v>
      </c>
      <c r="G319" s="1">
        <f t="shared" ca="1" si="76"/>
        <v>227733.2713016824</v>
      </c>
      <c r="H319" s="1">
        <f t="shared" ca="1" si="77"/>
        <v>172800</v>
      </c>
      <c r="I319" s="1">
        <f t="shared" ca="1" si="85"/>
        <v>172800</v>
      </c>
      <c r="J319" s="1">
        <f t="shared" si="78"/>
        <v>100000</v>
      </c>
      <c r="K319" s="1">
        <f t="shared" si="79"/>
        <v>1000000</v>
      </c>
      <c r="L319" s="1">
        <f t="shared" si="86"/>
        <v>-100000</v>
      </c>
      <c r="M319" s="1">
        <f t="shared" ca="1" si="80"/>
        <v>172800</v>
      </c>
      <c r="N319" s="10">
        <v>45931</v>
      </c>
      <c r="O319" s="10">
        <f t="shared" ca="1" si="87"/>
        <v>47027</v>
      </c>
      <c r="P319" s="7">
        <f t="shared" ca="1" si="88"/>
        <v>0.19980039000511171</v>
      </c>
      <c r="Q319" s="13"/>
      <c r="R319" s="1">
        <f t="shared" si="89"/>
        <v>-100000</v>
      </c>
      <c r="S319" s="1">
        <f t="shared" ca="1" si="81"/>
        <v>221035.23391045645</v>
      </c>
      <c r="T319" s="14">
        <f t="shared" ca="1" si="82"/>
        <v>1.65</v>
      </c>
      <c r="U319" s="7">
        <f t="shared" ca="1" si="90"/>
        <v>0.30231408476829535</v>
      </c>
    </row>
    <row r="320" spans="1:21" x14ac:dyDescent="0.2">
      <c r="A320">
        <f t="shared" si="83"/>
        <v>319</v>
      </c>
      <c r="B320">
        <f t="shared" ca="1" si="73"/>
        <v>5</v>
      </c>
      <c r="C320" s="7">
        <f t="shared" ca="1" si="74"/>
        <v>-2.6677534500729672E-2</v>
      </c>
      <c r="D320" t="str">
        <f t="shared" ca="1" si="84"/>
        <v>No</v>
      </c>
      <c r="E320">
        <f t="shared" ca="1" si="75"/>
        <v>1.4</v>
      </c>
      <c r="F320" s="1">
        <f ca="1">InitialHomeValue* (1 + 'Portfolio Simulation'!C320)^'Portfolio Simulation'!B320</f>
        <v>873541.89340250555</v>
      </c>
      <c r="G320" s="1">
        <f t="shared" ca="1" si="76"/>
        <v>122295.86507635078</v>
      </c>
      <c r="H320" s="1">
        <f t="shared" ca="1" si="77"/>
        <v>248832</v>
      </c>
      <c r="I320" s="1">
        <f t="shared" ca="1" si="85"/>
        <v>122295.86507635078</v>
      </c>
      <c r="J320" s="1">
        <f t="shared" si="78"/>
        <v>100000</v>
      </c>
      <c r="K320" s="1">
        <f t="shared" si="79"/>
        <v>1000000</v>
      </c>
      <c r="L320" s="1">
        <f t="shared" si="86"/>
        <v>-100000</v>
      </c>
      <c r="M320" s="1">
        <f t="shared" ca="1" si="80"/>
        <v>122295.86507635078</v>
      </c>
      <c r="N320" s="10">
        <v>45931</v>
      </c>
      <c r="O320" s="10">
        <f t="shared" ca="1" si="87"/>
        <v>47757</v>
      </c>
      <c r="P320" s="7">
        <f t="shared" ca="1" si="88"/>
        <v>4.105285704135897E-2</v>
      </c>
      <c r="Q320" s="13"/>
      <c r="R320" s="1">
        <f t="shared" si="89"/>
        <v>-100000</v>
      </c>
      <c r="S320" s="1">
        <f t="shared" ca="1" si="81"/>
        <v>117928.15560933827</v>
      </c>
      <c r="T320" s="14">
        <f t="shared" ca="1" si="82"/>
        <v>1.35</v>
      </c>
      <c r="U320" s="7">
        <f t="shared" ca="1" si="90"/>
        <v>3.3512315154075614E-2</v>
      </c>
    </row>
    <row r="321" spans="1:21" x14ac:dyDescent="0.2">
      <c r="A321">
        <f t="shared" si="83"/>
        <v>320</v>
      </c>
      <c r="B321">
        <f t="shared" ca="1" si="73"/>
        <v>5</v>
      </c>
      <c r="C321" s="7">
        <f t="shared" ca="1" si="74"/>
        <v>2.5748486850908869E-2</v>
      </c>
      <c r="D321" t="str">
        <f t="shared" ca="1" si="84"/>
        <v>Yes</v>
      </c>
      <c r="E321">
        <f t="shared" ca="1" si="75"/>
        <v>1.7</v>
      </c>
      <c r="F321" s="1">
        <f ca="1">InitialHomeValue* (1 + 'Portfolio Simulation'!C321)^'Portfolio Simulation'!B321</f>
        <v>1135545.1975622487</v>
      </c>
      <c r="G321" s="1">
        <f t="shared" ca="1" si="76"/>
        <v>193042.6835855823</v>
      </c>
      <c r="H321" s="1">
        <f t="shared" ca="1" si="77"/>
        <v>248832</v>
      </c>
      <c r="I321" s="1">
        <f t="shared" ca="1" si="85"/>
        <v>193042.6835855823</v>
      </c>
      <c r="J321" s="1">
        <f t="shared" si="78"/>
        <v>100000</v>
      </c>
      <c r="K321" s="1">
        <f t="shared" si="79"/>
        <v>1000000</v>
      </c>
      <c r="L321" s="1">
        <f t="shared" si="86"/>
        <v>-100000</v>
      </c>
      <c r="M321" s="1">
        <f t="shared" ca="1" si="80"/>
        <v>193042.6835855823</v>
      </c>
      <c r="N321" s="10">
        <v>45931</v>
      </c>
      <c r="O321" s="10">
        <f t="shared" ca="1" si="87"/>
        <v>47757</v>
      </c>
      <c r="P321" s="7">
        <f t="shared" ca="1" si="88"/>
        <v>0.14051074385643006</v>
      </c>
      <c r="Q321" s="13"/>
      <c r="R321" s="1">
        <f t="shared" si="89"/>
        <v>-100000</v>
      </c>
      <c r="S321" s="1">
        <f t="shared" ca="1" si="81"/>
        <v>187364.95759777105</v>
      </c>
      <c r="T321" s="14">
        <f t="shared" ca="1" si="82"/>
        <v>1.65</v>
      </c>
      <c r="U321" s="7">
        <f t="shared" ca="1" si="90"/>
        <v>0.13372521996498107</v>
      </c>
    </row>
    <row r="322" spans="1:21" x14ac:dyDescent="0.2">
      <c r="A322">
        <f t="shared" si="83"/>
        <v>321</v>
      </c>
      <c r="B322">
        <f t="shared" ca="1" si="73"/>
        <v>1</v>
      </c>
      <c r="C322" s="7">
        <f t="shared" ca="1" si="74"/>
        <v>-2.4301038569913246E-3</v>
      </c>
      <c r="D322" t="str">
        <f t="shared" ca="1" si="84"/>
        <v>No</v>
      </c>
      <c r="E322">
        <f t="shared" ca="1" si="75"/>
        <v>1.4</v>
      </c>
      <c r="F322" s="1">
        <f ca="1">InitialHomeValue* (1 + 'Portfolio Simulation'!C322)^'Portfolio Simulation'!B322</f>
        <v>997569.89614300872</v>
      </c>
      <c r="G322" s="1">
        <f t="shared" ca="1" si="76"/>
        <v>139659.7854600212</v>
      </c>
      <c r="H322" s="1">
        <f t="shared" ca="1" si="77"/>
        <v>120000</v>
      </c>
      <c r="I322" s="1">
        <f t="shared" ca="1" si="85"/>
        <v>120000</v>
      </c>
      <c r="J322" s="1">
        <f t="shared" si="78"/>
        <v>100000</v>
      </c>
      <c r="K322" s="1">
        <f t="shared" si="79"/>
        <v>1000000</v>
      </c>
      <c r="L322" s="1">
        <f t="shared" si="86"/>
        <v>-100000</v>
      </c>
      <c r="M322" s="1">
        <f t="shared" ca="1" si="80"/>
        <v>120000</v>
      </c>
      <c r="N322" s="10">
        <v>45931</v>
      </c>
      <c r="O322" s="10">
        <f t="shared" ca="1" si="87"/>
        <v>46296</v>
      </c>
      <c r="P322" s="7">
        <f t="shared" ca="1" si="88"/>
        <v>0.19999999403953553</v>
      </c>
      <c r="Q322" s="13"/>
      <c r="R322" s="1">
        <f t="shared" si="89"/>
        <v>-100000</v>
      </c>
      <c r="S322" s="1">
        <f t="shared" ca="1" si="81"/>
        <v>134671.9359793062</v>
      </c>
      <c r="T322" s="14">
        <f t="shared" ca="1" si="82"/>
        <v>1.35</v>
      </c>
      <c r="U322" s="7">
        <f t="shared" ca="1" si="90"/>
        <v>0.34671935439109813</v>
      </c>
    </row>
    <row r="323" spans="1:21" x14ac:dyDescent="0.2">
      <c r="A323">
        <f t="shared" si="83"/>
        <v>322</v>
      </c>
      <c r="B323">
        <f t="shared" ref="B323:B386" ca="1" si="91">RANDBETWEEN(MinExitYear,MaxTerm)</f>
        <v>8</v>
      </c>
      <c r="C323" s="7">
        <f t="shared" ref="C323:C386" ca="1" si="92">NORMINV(RAND(),HPAMean,HPAStdDev)</f>
        <v>5.3185161855975854E-2</v>
      </c>
      <c r="D323" t="str">
        <f t="shared" ca="1" si="84"/>
        <v>Yes</v>
      </c>
      <c r="E323">
        <f t="shared" ref="E323:E386" ca="1" si="93">IF(D323="Yes",UpMultiplier,DownMultiplier)</f>
        <v>1.7</v>
      </c>
      <c r="F323" s="1">
        <f ca="1">InitialHomeValue* (1 + 'Portfolio Simulation'!C323)^'Portfolio Simulation'!B323</f>
        <v>1513693.1800522497</v>
      </c>
      <c r="G323" s="1">
        <f t="shared" ref="G323:G386" ca="1" si="94">F323*E323*(InvestmentAmount/InitialHomeValue)</f>
        <v>257327.84060888246</v>
      </c>
      <c r="H323" s="1">
        <f t="shared" ref="H323:H386" ca="1" si="95">InvestmentAmount*(1 + IRRCap)^B323</f>
        <v>429981.69599999994</v>
      </c>
      <c r="I323" s="1">
        <f t="shared" ca="1" si="85"/>
        <v>257327.84060888246</v>
      </c>
      <c r="J323" s="1">
        <f t="shared" ref="J323:J386" si="96">InvestmentAmount</f>
        <v>100000</v>
      </c>
      <c r="K323" s="1">
        <f t="shared" ref="K323:K386" si="97">InitialHomeValue</f>
        <v>1000000</v>
      </c>
      <c r="L323" s="1">
        <f t="shared" si="86"/>
        <v>-100000</v>
      </c>
      <c r="M323" s="1">
        <f t="shared" ref="M323:M386" ca="1" si="98">IF(B323&gt;0,I323,0)</f>
        <v>257327.84060888246</v>
      </c>
      <c r="N323" s="10">
        <v>45931</v>
      </c>
      <c r="O323" s="10">
        <f t="shared" ca="1" si="87"/>
        <v>48853</v>
      </c>
      <c r="P323" s="7">
        <f t="shared" ca="1" si="88"/>
        <v>0.1253191888332367</v>
      </c>
      <c r="Q323" s="13"/>
      <c r="R323" s="1">
        <f t="shared" si="89"/>
        <v>-100000</v>
      </c>
      <c r="S323" s="1">
        <f t="shared" ref="S323:S386" ca="1" si="99">F323*T323*(InvestmentAmount/InitialHomeValue)</f>
        <v>249759.37470862121</v>
      </c>
      <c r="T323" s="14">
        <f t="shared" ref="T323:T386" ca="1" si="100">IF(D323="Yes",ModifiedUpShare,ModifiedDownShare)</f>
        <v>1.65</v>
      </c>
      <c r="U323" s="7">
        <f t="shared" ca="1" si="90"/>
        <v>0.12113061547279358</v>
      </c>
    </row>
    <row r="324" spans="1:21" x14ac:dyDescent="0.2">
      <c r="A324">
        <f t="shared" ref="A324:A387" si="101">ROW()-1</f>
        <v>323</v>
      </c>
      <c r="B324">
        <f t="shared" ca="1" si="91"/>
        <v>7</v>
      </c>
      <c r="C324" s="7">
        <f t="shared" ca="1" si="92"/>
        <v>-1.0880061457288304E-2</v>
      </c>
      <c r="D324" t="str">
        <f t="shared" ref="D324:D387" ca="1" si="102">IF(C324&gt;=0, "Yes", "No")</f>
        <v>No</v>
      </c>
      <c r="E324">
        <f t="shared" ca="1" si="93"/>
        <v>1.4</v>
      </c>
      <c r="F324" s="1">
        <f ca="1">InitialHomeValue* (1 + 'Portfolio Simulation'!C324)^'Portfolio Simulation'!B324</f>
        <v>926280.86980564648</v>
      </c>
      <c r="G324" s="1">
        <f t="shared" ca="1" si="94"/>
        <v>129679.3217727905</v>
      </c>
      <c r="H324" s="1">
        <f t="shared" ca="1" si="95"/>
        <v>358318.07999999996</v>
      </c>
      <c r="I324" s="1">
        <f t="shared" ref="I324:I387" ca="1" si="103">MIN(G324,H324)</f>
        <v>129679.3217727905</v>
      </c>
      <c r="J324" s="1">
        <f t="shared" si="96"/>
        <v>100000</v>
      </c>
      <c r="K324" s="1">
        <f t="shared" si="97"/>
        <v>1000000</v>
      </c>
      <c r="L324" s="1">
        <f t="shared" ref="L324:L387" si="104">-J324</f>
        <v>-100000</v>
      </c>
      <c r="M324" s="1">
        <f t="shared" ca="1" si="98"/>
        <v>129679.3217727905</v>
      </c>
      <c r="N324" s="10">
        <v>45931</v>
      </c>
      <c r="O324" s="10">
        <f t="shared" ref="O324:O387" ca="1" si="105">EDATE(N324, B324 *12)</f>
        <v>48488</v>
      </c>
      <c r="P324" s="7">
        <f t="shared" ref="P324:P387" ca="1" si="106">XIRR(L324:M324,N324:O324)</f>
        <v>3.7795487046241763E-2</v>
      </c>
      <c r="Q324" s="13"/>
      <c r="R324" s="1">
        <f t="shared" ref="R324:R387" si="107">-J324</f>
        <v>-100000</v>
      </c>
      <c r="S324" s="1">
        <f t="shared" ca="1" si="99"/>
        <v>125047.91742376229</v>
      </c>
      <c r="T324" s="14">
        <f t="shared" ca="1" si="100"/>
        <v>1.35</v>
      </c>
      <c r="U324" s="7">
        <f t="shared" ref="U324:U387" ca="1" si="108">XIRR(R324:S324,N324:O324)</f>
        <v>3.2421925663948067E-2</v>
      </c>
    </row>
    <row r="325" spans="1:21" x14ac:dyDescent="0.2">
      <c r="A325">
        <f t="shared" si="101"/>
        <v>324</v>
      </c>
      <c r="B325">
        <f t="shared" ca="1" si="91"/>
        <v>9</v>
      </c>
      <c r="C325" s="7">
        <f t="shared" ca="1" si="92"/>
        <v>5.5550220803051442E-2</v>
      </c>
      <c r="D325" t="str">
        <f t="shared" ca="1" si="102"/>
        <v>Yes</v>
      </c>
      <c r="E325">
        <f t="shared" ca="1" si="93"/>
        <v>1.7</v>
      </c>
      <c r="F325" s="1">
        <f ca="1">InitialHomeValue* (1 + 'Portfolio Simulation'!C325)^'Portfolio Simulation'!B325</f>
        <v>1626709.8948277407</v>
      </c>
      <c r="G325" s="1">
        <f t="shared" ca="1" si="94"/>
        <v>276540.68212071591</v>
      </c>
      <c r="H325" s="1">
        <f t="shared" ca="1" si="95"/>
        <v>515978.03519999993</v>
      </c>
      <c r="I325" s="1">
        <f t="shared" ca="1" si="103"/>
        <v>276540.68212071591</v>
      </c>
      <c r="J325" s="1">
        <f t="shared" si="96"/>
        <v>100000</v>
      </c>
      <c r="K325" s="1">
        <f t="shared" si="97"/>
        <v>1000000</v>
      </c>
      <c r="L325" s="1">
        <f t="shared" si="104"/>
        <v>-100000</v>
      </c>
      <c r="M325" s="1">
        <f t="shared" ca="1" si="98"/>
        <v>276540.68212071591</v>
      </c>
      <c r="N325" s="10">
        <v>45931</v>
      </c>
      <c r="O325" s="10">
        <f t="shared" ca="1" si="105"/>
        <v>49218</v>
      </c>
      <c r="P325" s="7">
        <f t="shared" ca="1" si="106"/>
        <v>0.11957829594612121</v>
      </c>
      <c r="Q325" s="13"/>
      <c r="R325" s="1">
        <f t="shared" si="107"/>
        <v>-100000</v>
      </c>
      <c r="S325" s="1">
        <f t="shared" ca="1" si="99"/>
        <v>268407.1326465772</v>
      </c>
      <c r="T325" s="14">
        <f t="shared" ca="1" si="100"/>
        <v>1.65</v>
      </c>
      <c r="U325" s="7">
        <f t="shared" ca="1" si="108"/>
        <v>0.1158730685710907</v>
      </c>
    </row>
    <row r="326" spans="1:21" x14ac:dyDescent="0.2">
      <c r="A326">
        <f t="shared" si="101"/>
        <v>325</v>
      </c>
      <c r="B326">
        <f t="shared" ca="1" si="91"/>
        <v>7</v>
      </c>
      <c r="C326" s="7">
        <f t="shared" ca="1" si="92"/>
        <v>-6.3044254266428151E-2</v>
      </c>
      <c r="D326" t="str">
        <f t="shared" ca="1" si="102"/>
        <v>No</v>
      </c>
      <c r="E326">
        <f t="shared" ca="1" si="93"/>
        <v>1.4</v>
      </c>
      <c r="F326" s="1">
        <f ca="1">InitialHomeValue* (1 + 'Portfolio Simulation'!C326)^'Portfolio Simulation'!B326</f>
        <v>633918.68289188389</v>
      </c>
      <c r="G326" s="1">
        <f t="shared" ca="1" si="94"/>
        <v>88748.615604863735</v>
      </c>
      <c r="H326" s="1">
        <f t="shared" ca="1" si="95"/>
        <v>358318.07999999996</v>
      </c>
      <c r="I326" s="1">
        <f t="shared" ca="1" si="103"/>
        <v>88748.615604863735</v>
      </c>
      <c r="J326" s="1">
        <f t="shared" si="96"/>
        <v>100000</v>
      </c>
      <c r="K326" s="1">
        <f t="shared" si="97"/>
        <v>1000000</v>
      </c>
      <c r="L326" s="1">
        <f t="shared" si="104"/>
        <v>-100000</v>
      </c>
      <c r="M326" s="1">
        <f t="shared" ca="1" si="98"/>
        <v>88748.615604863735</v>
      </c>
      <c r="N326" s="10">
        <v>45931</v>
      </c>
      <c r="O326" s="10">
        <f t="shared" ca="1" si="105"/>
        <v>48488</v>
      </c>
      <c r="P326" s="7">
        <f t="shared" ca="1" si="106"/>
        <v>-1.6894093155860903E-2</v>
      </c>
      <c r="Q326" s="13"/>
      <c r="R326" s="1">
        <f t="shared" si="107"/>
        <v>-100000</v>
      </c>
      <c r="S326" s="1">
        <f t="shared" ca="1" si="99"/>
        <v>85579.022190404343</v>
      </c>
      <c r="T326" s="14">
        <f t="shared" ca="1" si="100"/>
        <v>1.35</v>
      </c>
      <c r="U326" s="7">
        <f t="shared" ca="1" si="108"/>
        <v>-2.198448330163956E-2</v>
      </c>
    </row>
    <row r="327" spans="1:21" x14ac:dyDescent="0.2">
      <c r="A327">
        <f t="shared" si="101"/>
        <v>326</v>
      </c>
      <c r="B327">
        <f t="shared" ca="1" si="91"/>
        <v>8</v>
      </c>
      <c r="C327" s="7">
        <f t="shared" ca="1" si="92"/>
        <v>-5.7116443680364469E-3</v>
      </c>
      <c r="D327" t="str">
        <f t="shared" ca="1" si="102"/>
        <v>No</v>
      </c>
      <c r="E327">
        <f t="shared" ca="1" si="93"/>
        <v>1.4</v>
      </c>
      <c r="F327" s="1">
        <f ca="1">InitialHomeValue* (1 + 'Portfolio Simulation'!C327)^'Portfolio Simulation'!B327</f>
        <v>955209.92539615964</v>
      </c>
      <c r="G327" s="1">
        <f t="shared" ca="1" si="94"/>
        <v>133729.38955546235</v>
      </c>
      <c r="H327" s="1">
        <f t="shared" ca="1" si="95"/>
        <v>429981.69599999994</v>
      </c>
      <c r="I327" s="1">
        <f t="shared" ca="1" si="103"/>
        <v>133729.38955546235</v>
      </c>
      <c r="J327" s="1">
        <f t="shared" si="96"/>
        <v>100000</v>
      </c>
      <c r="K327" s="1">
        <f t="shared" si="97"/>
        <v>1000000</v>
      </c>
      <c r="L327" s="1">
        <f t="shared" si="104"/>
        <v>-100000</v>
      </c>
      <c r="M327" s="1">
        <f t="shared" ca="1" si="98"/>
        <v>133729.38955546235</v>
      </c>
      <c r="N327" s="10">
        <v>45931</v>
      </c>
      <c r="O327" s="10">
        <f t="shared" ca="1" si="105"/>
        <v>48853</v>
      </c>
      <c r="P327" s="7">
        <f t="shared" ca="1" si="106"/>
        <v>3.6973258852958685E-2</v>
      </c>
      <c r="Q327" s="13"/>
      <c r="R327" s="1">
        <f t="shared" si="107"/>
        <v>-100000</v>
      </c>
      <c r="S327" s="1">
        <f t="shared" ca="1" si="99"/>
        <v>128953.33992848157</v>
      </c>
      <c r="T327" s="14">
        <f t="shared" ca="1" si="100"/>
        <v>1.35</v>
      </c>
      <c r="U327" s="7">
        <f t="shared" ca="1" si="108"/>
        <v>3.2273134589195257E-2</v>
      </c>
    </row>
    <row r="328" spans="1:21" x14ac:dyDescent="0.2">
      <c r="A328">
        <f t="shared" si="101"/>
        <v>327</v>
      </c>
      <c r="B328">
        <f t="shared" ca="1" si="91"/>
        <v>5</v>
      </c>
      <c r="C328" s="7">
        <f t="shared" ca="1" si="92"/>
        <v>1.5506416302847348E-2</v>
      </c>
      <c r="D328" t="str">
        <f t="shared" ca="1" si="102"/>
        <v>Yes</v>
      </c>
      <c r="E328">
        <f t="shared" ca="1" si="93"/>
        <v>1.7</v>
      </c>
      <c r="F328" s="1">
        <f ca="1">InitialHomeValue* (1 + 'Portfolio Simulation'!C328)^'Portfolio Simulation'!B328</f>
        <v>1079974.1459694516</v>
      </c>
      <c r="G328" s="1">
        <f t="shared" ca="1" si="94"/>
        <v>183595.60481480678</v>
      </c>
      <c r="H328" s="1">
        <f t="shared" ca="1" si="95"/>
        <v>248832</v>
      </c>
      <c r="I328" s="1">
        <f t="shared" ca="1" si="103"/>
        <v>183595.60481480678</v>
      </c>
      <c r="J328" s="1">
        <f t="shared" si="96"/>
        <v>100000</v>
      </c>
      <c r="K328" s="1">
        <f t="shared" si="97"/>
        <v>1000000</v>
      </c>
      <c r="L328" s="1">
        <f t="shared" si="104"/>
        <v>-100000</v>
      </c>
      <c r="M328" s="1">
        <f t="shared" ca="1" si="98"/>
        <v>183595.60481480678</v>
      </c>
      <c r="N328" s="10">
        <v>45931</v>
      </c>
      <c r="O328" s="10">
        <f t="shared" ca="1" si="105"/>
        <v>47757</v>
      </c>
      <c r="P328" s="7">
        <f t="shared" ca="1" si="106"/>
        <v>0.12912898659706115</v>
      </c>
      <c r="Q328" s="13"/>
      <c r="R328" s="1">
        <f t="shared" si="107"/>
        <v>-100000</v>
      </c>
      <c r="S328" s="1">
        <f t="shared" ca="1" si="99"/>
        <v>178195.73408495952</v>
      </c>
      <c r="T328" s="14">
        <f t="shared" ca="1" si="100"/>
        <v>1.65</v>
      </c>
      <c r="U328" s="7">
        <f t="shared" ca="1" si="108"/>
        <v>0.12241117358207701</v>
      </c>
    </row>
    <row r="329" spans="1:21" x14ac:dyDescent="0.2">
      <c r="A329">
        <f t="shared" si="101"/>
        <v>328</v>
      </c>
      <c r="B329">
        <f t="shared" ca="1" si="91"/>
        <v>1</v>
      </c>
      <c r="C329" s="7">
        <f t="shared" ca="1" si="92"/>
        <v>7.3794131759301176E-2</v>
      </c>
      <c r="D329" t="str">
        <f t="shared" ca="1" si="102"/>
        <v>Yes</v>
      </c>
      <c r="E329">
        <f t="shared" ca="1" si="93"/>
        <v>1.7</v>
      </c>
      <c r="F329" s="1">
        <f ca="1">InitialHomeValue* (1 + 'Portfolio Simulation'!C329)^'Portfolio Simulation'!B329</f>
        <v>1073794.1317593011</v>
      </c>
      <c r="G329" s="1">
        <f t="shared" ca="1" si="94"/>
        <v>182545.00239908119</v>
      </c>
      <c r="H329" s="1">
        <f t="shared" ca="1" si="95"/>
        <v>120000</v>
      </c>
      <c r="I329" s="1">
        <f t="shared" ca="1" si="103"/>
        <v>120000</v>
      </c>
      <c r="J329" s="1">
        <f t="shared" si="96"/>
        <v>100000</v>
      </c>
      <c r="K329" s="1">
        <f t="shared" si="97"/>
        <v>1000000</v>
      </c>
      <c r="L329" s="1">
        <f t="shared" si="104"/>
        <v>-100000</v>
      </c>
      <c r="M329" s="1">
        <f t="shared" ca="1" si="98"/>
        <v>120000</v>
      </c>
      <c r="N329" s="10">
        <v>45931</v>
      </c>
      <c r="O329" s="10">
        <f t="shared" ca="1" si="105"/>
        <v>46296</v>
      </c>
      <c r="P329" s="7">
        <f t="shared" ca="1" si="106"/>
        <v>0.19999999403953553</v>
      </c>
      <c r="Q329" s="13"/>
      <c r="R329" s="1">
        <f t="shared" si="107"/>
        <v>-100000</v>
      </c>
      <c r="S329" s="1">
        <f t="shared" ca="1" si="99"/>
        <v>177176.03174028467</v>
      </c>
      <c r="T329" s="14">
        <f t="shared" ca="1" si="100"/>
        <v>1.65</v>
      </c>
      <c r="U329" s="7">
        <f t="shared" ca="1" si="108"/>
        <v>0.77176030874252333</v>
      </c>
    </row>
    <row r="330" spans="1:21" x14ac:dyDescent="0.2">
      <c r="A330">
        <f t="shared" si="101"/>
        <v>329</v>
      </c>
      <c r="B330">
        <f t="shared" ca="1" si="91"/>
        <v>3</v>
      </c>
      <c r="C330" s="7">
        <f t="shared" ca="1" si="92"/>
        <v>5.4908677133475206E-2</v>
      </c>
      <c r="D330" t="str">
        <f t="shared" ca="1" si="102"/>
        <v>Yes</v>
      </c>
      <c r="E330">
        <f t="shared" ca="1" si="93"/>
        <v>1.7</v>
      </c>
      <c r="F330" s="1">
        <f ca="1">InitialHomeValue* (1 + 'Portfolio Simulation'!C330)^'Portfolio Simulation'!B330</f>
        <v>1173936.4674943727</v>
      </c>
      <c r="G330" s="1">
        <f t="shared" ca="1" si="94"/>
        <v>199569.19947404336</v>
      </c>
      <c r="H330" s="1">
        <f t="shared" ca="1" si="95"/>
        <v>172800</v>
      </c>
      <c r="I330" s="1">
        <f t="shared" ca="1" si="103"/>
        <v>172800</v>
      </c>
      <c r="J330" s="1">
        <f t="shared" si="96"/>
        <v>100000</v>
      </c>
      <c r="K330" s="1">
        <f t="shared" si="97"/>
        <v>1000000</v>
      </c>
      <c r="L330" s="1">
        <f t="shared" si="104"/>
        <v>-100000</v>
      </c>
      <c r="M330" s="1">
        <f t="shared" ca="1" si="98"/>
        <v>172800</v>
      </c>
      <c r="N330" s="10">
        <v>45931</v>
      </c>
      <c r="O330" s="10">
        <f t="shared" ca="1" si="105"/>
        <v>47027</v>
      </c>
      <c r="P330" s="7">
        <f t="shared" ca="1" si="106"/>
        <v>0.19980039000511171</v>
      </c>
      <c r="Q330" s="13"/>
      <c r="R330" s="1">
        <f t="shared" si="107"/>
        <v>-100000</v>
      </c>
      <c r="S330" s="1">
        <f t="shared" ca="1" si="99"/>
        <v>193699.51713657149</v>
      </c>
      <c r="T330" s="14">
        <f t="shared" ca="1" si="100"/>
        <v>1.65</v>
      </c>
      <c r="U330" s="7">
        <f t="shared" ca="1" si="108"/>
        <v>0.24629883170127861</v>
      </c>
    </row>
    <row r="331" spans="1:21" x14ac:dyDescent="0.2">
      <c r="A331">
        <f t="shared" si="101"/>
        <v>330</v>
      </c>
      <c r="B331">
        <f t="shared" ca="1" si="91"/>
        <v>8</v>
      </c>
      <c r="C331" s="7">
        <f t="shared" ca="1" si="92"/>
        <v>-6.988593128531749E-2</v>
      </c>
      <c r="D331" t="str">
        <f t="shared" ca="1" si="102"/>
        <v>No</v>
      </c>
      <c r="E331">
        <f t="shared" ca="1" si="93"/>
        <v>1.4</v>
      </c>
      <c r="F331" s="1">
        <f ca="1">InitialHomeValue* (1 + 'Portfolio Simulation'!C331)^'Portfolio Simulation'!B331</f>
        <v>560131.1273982079</v>
      </c>
      <c r="G331" s="1">
        <f t="shared" ca="1" si="94"/>
        <v>78418.357835749106</v>
      </c>
      <c r="H331" s="1">
        <f t="shared" ca="1" si="95"/>
        <v>429981.69599999994</v>
      </c>
      <c r="I331" s="1">
        <f t="shared" ca="1" si="103"/>
        <v>78418.357835749106</v>
      </c>
      <c r="J331" s="1">
        <f t="shared" si="96"/>
        <v>100000</v>
      </c>
      <c r="K331" s="1">
        <f t="shared" si="97"/>
        <v>1000000</v>
      </c>
      <c r="L331" s="1">
        <f t="shared" si="104"/>
        <v>-100000</v>
      </c>
      <c r="M331" s="1">
        <f t="shared" ca="1" si="98"/>
        <v>78418.357835749106</v>
      </c>
      <c r="N331" s="10">
        <v>45931</v>
      </c>
      <c r="O331" s="10">
        <f t="shared" ca="1" si="105"/>
        <v>48853</v>
      </c>
      <c r="P331" s="7">
        <f t="shared" ca="1" si="106"/>
        <v>-2.9911735653877263E-2</v>
      </c>
      <c r="Q331" s="13"/>
      <c r="R331" s="1">
        <f t="shared" si="107"/>
        <v>-100000</v>
      </c>
      <c r="S331" s="1">
        <f t="shared" ca="1" si="99"/>
        <v>75617.702198758067</v>
      </c>
      <c r="T331" s="14">
        <f t="shared" ca="1" si="100"/>
        <v>1.35</v>
      </c>
      <c r="U331" s="7">
        <f t="shared" ca="1" si="108"/>
        <v>-3.4308698773384091E-2</v>
      </c>
    </row>
    <row r="332" spans="1:21" x14ac:dyDescent="0.2">
      <c r="A332">
        <f t="shared" si="101"/>
        <v>331</v>
      </c>
      <c r="B332">
        <f t="shared" ca="1" si="91"/>
        <v>6</v>
      </c>
      <c r="C332" s="7">
        <f t="shared" ca="1" si="92"/>
        <v>2.542945682169238E-2</v>
      </c>
      <c r="D332" t="str">
        <f t="shared" ca="1" si="102"/>
        <v>Yes</v>
      </c>
      <c r="E332">
        <f t="shared" ca="1" si="93"/>
        <v>1.7</v>
      </c>
      <c r="F332" s="1">
        <f ca="1">InitialHomeValue* (1 + 'Portfolio Simulation'!C332)^'Portfolio Simulation'!B332</f>
        <v>1162611.8194657406</v>
      </c>
      <c r="G332" s="1">
        <f t="shared" ca="1" si="94"/>
        <v>197644.00930917589</v>
      </c>
      <c r="H332" s="1">
        <f t="shared" ca="1" si="95"/>
        <v>298598.39999999997</v>
      </c>
      <c r="I332" s="1">
        <f t="shared" ca="1" si="103"/>
        <v>197644.00930917589</v>
      </c>
      <c r="J332" s="1">
        <f t="shared" si="96"/>
        <v>100000</v>
      </c>
      <c r="K332" s="1">
        <f t="shared" si="97"/>
        <v>1000000</v>
      </c>
      <c r="L332" s="1">
        <f t="shared" si="104"/>
        <v>-100000</v>
      </c>
      <c r="M332" s="1">
        <f t="shared" ca="1" si="98"/>
        <v>197644.00930917589</v>
      </c>
      <c r="N332" s="10">
        <v>45931</v>
      </c>
      <c r="O332" s="10">
        <f t="shared" ca="1" si="105"/>
        <v>48122</v>
      </c>
      <c r="P332" s="7">
        <f t="shared" ca="1" si="106"/>
        <v>0.12018933892250058</v>
      </c>
      <c r="Q332" s="13"/>
      <c r="R332" s="1">
        <f t="shared" si="107"/>
        <v>-100000</v>
      </c>
      <c r="S332" s="1">
        <f t="shared" ca="1" si="99"/>
        <v>191830.9502118472</v>
      </c>
      <c r="T332" s="14">
        <f t="shared" ca="1" si="100"/>
        <v>1.65</v>
      </c>
      <c r="U332" s="7">
        <f t="shared" ca="1" si="108"/>
        <v>0.11463221907615662</v>
      </c>
    </row>
    <row r="333" spans="1:21" x14ac:dyDescent="0.2">
      <c r="A333">
        <f t="shared" si="101"/>
        <v>332</v>
      </c>
      <c r="B333">
        <f t="shared" ca="1" si="91"/>
        <v>10</v>
      </c>
      <c r="C333" s="7">
        <f t="shared" ca="1" si="92"/>
        <v>-6.8558831062098688E-2</v>
      </c>
      <c r="D333" t="str">
        <f t="shared" ca="1" si="102"/>
        <v>No</v>
      </c>
      <c r="E333">
        <f t="shared" ca="1" si="93"/>
        <v>1.4</v>
      </c>
      <c r="F333" s="1">
        <f ca="1">InitialHomeValue* (1 + 'Portfolio Simulation'!C333)^'Portfolio Simulation'!B333</f>
        <v>491534.8272754075</v>
      </c>
      <c r="G333" s="1">
        <f t="shared" ca="1" si="94"/>
        <v>68814.875818557048</v>
      </c>
      <c r="H333" s="1">
        <f t="shared" ca="1" si="95"/>
        <v>619173.64223999996</v>
      </c>
      <c r="I333" s="1">
        <f t="shared" ca="1" si="103"/>
        <v>68814.875818557048</v>
      </c>
      <c r="J333" s="1">
        <f t="shared" si="96"/>
        <v>100000</v>
      </c>
      <c r="K333" s="1">
        <f t="shared" si="97"/>
        <v>1000000</v>
      </c>
      <c r="L333" s="1">
        <f t="shared" si="104"/>
        <v>-100000</v>
      </c>
      <c r="M333" s="1">
        <f t="shared" ca="1" si="98"/>
        <v>68814.875818557048</v>
      </c>
      <c r="N333" s="10">
        <v>45931</v>
      </c>
      <c r="O333" s="10">
        <f t="shared" ca="1" si="105"/>
        <v>49583</v>
      </c>
      <c r="P333" s="7">
        <f t="shared" ca="1" si="106"/>
        <v>-3.6665482819080358E-2</v>
      </c>
      <c r="Q333" s="13"/>
      <c r="R333" s="1">
        <f t="shared" si="107"/>
        <v>-100000</v>
      </c>
      <c r="S333" s="1">
        <f t="shared" ca="1" si="99"/>
        <v>66357.201682180021</v>
      </c>
      <c r="T333" s="14">
        <f t="shared" ca="1" si="100"/>
        <v>1.35</v>
      </c>
      <c r="U333" s="7">
        <f t="shared" ca="1" si="108"/>
        <v>-4.0160629153251651E-2</v>
      </c>
    </row>
    <row r="334" spans="1:21" x14ac:dyDescent="0.2">
      <c r="A334">
        <f t="shared" si="101"/>
        <v>333</v>
      </c>
      <c r="B334">
        <f t="shared" ca="1" si="91"/>
        <v>6</v>
      </c>
      <c r="C334" s="7">
        <f t="shared" ca="1" si="92"/>
        <v>3.0805352385525678E-2</v>
      </c>
      <c r="D334" t="str">
        <f t="shared" ca="1" si="102"/>
        <v>Yes</v>
      </c>
      <c r="E334">
        <f t="shared" ca="1" si="93"/>
        <v>1.7</v>
      </c>
      <c r="F334" s="1">
        <f ca="1">InitialHomeValue* (1 + 'Portfolio Simulation'!C334)^'Portfolio Simulation'!B334</f>
        <v>1199665.0027466097</v>
      </c>
      <c r="G334" s="1">
        <f t="shared" ca="1" si="94"/>
        <v>203943.05046692365</v>
      </c>
      <c r="H334" s="1">
        <f t="shared" ca="1" si="95"/>
        <v>298598.39999999997</v>
      </c>
      <c r="I334" s="1">
        <f t="shared" ca="1" si="103"/>
        <v>203943.05046692365</v>
      </c>
      <c r="J334" s="1">
        <f t="shared" si="96"/>
        <v>100000</v>
      </c>
      <c r="K334" s="1">
        <f t="shared" si="97"/>
        <v>1000000</v>
      </c>
      <c r="L334" s="1">
        <f t="shared" si="104"/>
        <v>-100000</v>
      </c>
      <c r="M334" s="1">
        <f t="shared" ca="1" si="98"/>
        <v>203943.05046692365</v>
      </c>
      <c r="N334" s="10">
        <v>45931</v>
      </c>
      <c r="O334" s="10">
        <f t="shared" ca="1" si="105"/>
        <v>48122</v>
      </c>
      <c r="P334" s="7">
        <f t="shared" ca="1" si="106"/>
        <v>0.12605933547019954</v>
      </c>
      <c r="Q334" s="13"/>
      <c r="R334" s="1">
        <f t="shared" si="107"/>
        <v>-100000</v>
      </c>
      <c r="S334" s="1">
        <f t="shared" ca="1" si="99"/>
        <v>197944.72545319062</v>
      </c>
      <c r="T334" s="14">
        <f t="shared" ca="1" si="100"/>
        <v>1.65</v>
      </c>
      <c r="U334" s="7">
        <f t="shared" ca="1" si="108"/>
        <v>0.12047309279441831</v>
      </c>
    </row>
    <row r="335" spans="1:21" x14ac:dyDescent="0.2">
      <c r="A335">
        <f t="shared" si="101"/>
        <v>334</v>
      </c>
      <c r="B335">
        <f t="shared" ca="1" si="91"/>
        <v>6</v>
      </c>
      <c r="C335" s="7">
        <f t="shared" ca="1" si="92"/>
        <v>5.5249232573999149E-2</v>
      </c>
      <c r="D335" t="str">
        <f t="shared" ca="1" si="102"/>
        <v>Yes</v>
      </c>
      <c r="E335">
        <f t="shared" ca="1" si="93"/>
        <v>1.7</v>
      </c>
      <c r="F335" s="1">
        <f ca="1">InitialHomeValue* (1 + 'Portfolio Simulation'!C335)^'Portfolio Simulation'!B335</f>
        <v>1380798.3834433611</v>
      </c>
      <c r="G335" s="1">
        <f t="shared" ca="1" si="94"/>
        <v>234735.72518537138</v>
      </c>
      <c r="H335" s="1">
        <f t="shared" ca="1" si="95"/>
        <v>298598.39999999997</v>
      </c>
      <c r="I335" s="1">
        <f t="shared" ca="1" si="103"/>
        <v>234735.72518537138</v>
      </c>
      <c r="J335" s="1">
        <f t="shared" si="96"/>
        <v>100000</v>
      </c>
      <c r="K335" s="1">
        <f t="shared" si="97"/>
        <v>1000000</v>
      </c>
      <c r="L335" s="1">
        <f t="shared" si="104"/>
        <v>-100000</v>
      </c>
      <c r="M335" s="1">
        <f t="shared" ca="1" si="98"/>
        <v>234735.72518537138</v>
      </c>
      <c r="N335" s="10">
        <v>45931</v>
      </c>
      <c r="O335" s="10">
        <f t="shared" ca="1" si="105"/>
        <v>48122</v>
      </c>
      <c r="P335" s="7">
        <f t="shared" ca="1" si="106"/>
        <v>0.15274967551231386</v>
      </c>
      <c r="Q335" s="13"/>
      <c r="R335" s="1">
        <f t="shared" si="107"/>
        <v>-100000</v>
      </c>
      <c r="S335" s="1">
        <f t="shared" ca="1" si="99"/>
        <v>227831.73326815461</v>
      </c>
      <c r="T335" s="14">
        <f t="shared" ca="1" si="100"/>
        <v>1.65</v>
      </c>
      <c r="U335" s="7">
        <f t="shared" ca="1" si="108"/>
        <v>0.14703102707862853</v>
      </c>
    </row>
    <row r="336" spans="1:21" x14ac:dyDescent="0.2">
      <c r="A336">
        <f t="shared" si="101"/>
        <v>335</v>
      </c>
      <c r="B336">
        <f t="shared" ca="1" si="91"/>
        <v>3</v>
      </c>
      <c r="C336" s="7">
        <f t="shared" ca="1" si="92"/>
        <v>7.3336770589501873E-2</v>
      </c>
      <c r="D336" t="str">
        <f t="shared" ca="1" si="102"/>
        <v>Yes</v>
      </c>
      <c r="E336">
        <f t="shared" ca="1" si="93"/>
        <v>1.7</v>
      </c>
      <c r="F336" s="1">
        <f ca="1">InitialHomeValue* (1 + 'Portfolio Simulation'!C336)^'Portfolio Simulation'!B336</f>
        <v>1236539.5833573665</v>
      </c>
      <c r="G336" s="1">
        <f t="shared" ca="1" si="94"/>
        <v>210211.72917075234</v>
      </c>
      <c r="H336" s="1">
        <f t="shared" ca="1" si="95"/>
        <v>172800</v>
      </c>
      <c r="I336" s="1">
        <f t="shared" ca="1" si="103"/>
        <v>172800</v>
      </c>
      <c r="J336" s="1">
        <f t="shared" si="96"/>
        <v>100000</v>
      </c>
      <c r="K336" s="1">
        <f t="shared" si="97"/>
        <v>1000000</v>
      </c>
      <c r="L336" s="1">
        <f t="shared" si="104"/>
        <v>-100000</v>
      </c>
      <c r="M336" s="1">
        <f t="shared" ca="1" si="98"/>
        <v>172800</v>
      </c>
      <c r="N336" s="10">
        <v>45931</v>
      </c>
      <c r="O336" s="10">
        <f t="shared" ca="1" si="105"/>
        <v>47027</v>
      </c>
      <c r="P336" s="7">
        <f t="shared" ca="1" si="106"/>
        <v>0.19980039000511171</v>
      </c>
      <c r="Q336" s="13"/>
      <c r="R336" s="1">
        <f t="shared" si="107"/>
        <v>-100000</v>
      </c>
      <c r="S336" s="1">
        <f t="shared" ca="1" si="99"/>
        <v>204029.03125396546</v>
      </c>
      <c r="T336" s="14">
        <f t="shared" ca="1" si="100"/>
        <v>1.65</v>
      </c>
      <c r="U336" s="7">
        <f t="shared" ca="1" si="108"/>
        <v>0.26805025935173032</v>
      </c>
    </row>
    <row r="337" spans="1:21" x14ac:dyDescent="0.2">
      <c r="A337">
        <f t="shared" si="101"/>
        <v>336</v>
      </c>
      <c r="B337">
        <f t="shared" ca="1" si="91"/>
        <v>3</v>
      </c>
      <c r="C337" s="7">
        <f t="shared" ca="1" si="92"/>
        <v>4.1711654888869625E-2</v>
      </c>
      <c r="D337" t="str">
        <f t="shared" ca="1" si="102"/>
        <v>Yes</v>
      </c>
      <c r="E337">
        <f t="shared" ca="1" si="93"/>
        <v>1.7</v>
      </c>
      <c r="F337" s="1">
        <f ca="1">InitialHomeValue* (1 + 'Portfolio Simulation'!C337)^'Portfolio Simulation'!B337</f>
        <v>1130427.1236570172</v>
      </c>
      <c r="G337" s="1">
        <f t="shared" ca="1" si="94"/>
        <v>192172.61102169295</v>
      </c>
      <c r="H337" s="1">
        <f t="shared" ca="1" si="95"/>
        <v>172800</v>
      </c>
      <c r="I337" s="1">
        <f t="shared" ca="1" si="103"/>
        <v>172800</v>
      </c>
      <c r="J337" s="1">
        <f t="shared" si="96"/>
        <v>100000</v>
      </c>
      <c r="K337" s="1">
        <f t="shared" si="97"/>
        <v>1000000</v>
      </c>
      <c r="L337" s="1">
        <f t="shared" si="104"/>
        <v>-100000</v>
      </c>
      <c r="M337" s="1">
        <f t="shared" ca="1" si="98"/>
        <v>172800</v>
      </c>
      <c r="N337" s="10">
        <v>45931</v>
      </c>
      <c r="O337" s="10">
        <f t="shared" ca="1" si="105"/>
        <v>47027</v>
      </c>
      <c r="P337" s="7">
        <f t="shared" ca="1" si="106"/>
        <v>0.19980039000511171</v>
      </c>
      <c r="Q337" s="13"/>
      <c r="R337" s="1">
        <f t="shared" si="107"/>
        <v>-100000</v>
      </c>
      <c r="S337" s="1">
        <f t="shared" ca="1" si="99"/>
        <v>186520.47540340785</v>
      </c>
      <c r="T337" s="14">
        <f t="shared" ca="1" si="100"/>
        <v>1.65</v>
      </c>
      <c r="U337" s="7">
        <f t="shared" ca="1" si="108"/>
        <v>0.23072163462638853</v>
      </c>
    </row>
    <row r="338" spans="1:21" x14ac:dyDescent="0.2">
      <c r="A338">
        <f t="shared" si="101"/>
        <v>337</v>
      </c>
      <c r="B338">
        <f t="shared" ca="1" si="91"/>
        <v>2</v>
      </c>
      <c r="C338" s="7">
        <f t="shared" ca="1" si="92"/>
        <v>0.11624323261920444</v>
      </c>
      <c r="D338" t="str">
        <f t="shared" ca="1" si="102"/>
        <v>Yes</v>
      </c>
      <c r="E338">
        <f t="shared" ca="1" si="93"/>
        <v>1.7</v>
      </c>
      <c r="F338" s="1">
        <f ca="1">InitialHomeValue* (1 + 'Portfolio Simulation'!C338)^'Portfolio Simulation'!B338</f>
        <v>1245998.9543681713</v>
      </c>
      <c r="G338" s="1">
        <f t="shared" ca="1" si="94"/>
        <v>211819.82224258911</v>
      </c>
      <c r="H338" s="1">
        <f t="shared" ca="1" si="95"/>
        <v>144000</v>
      </c>
      <c r="I338" s="1">
        <f t="shared" ca="1" si="103"/>
        <v>144000</v>
      </c>
      <c r="J338" s="1">
        <f t="shared" si="96"/>
        <v>100000</v>
      </c>
      <c r="K338" s="1">
        <f t="shared" si="97"/>
        <v>1000000</v>
      </c>
      <c r="L338" s="1">
        <f t="shared" si="104"/>
        <v>-100000</v>
      </c>
      <c r="M338" s="1">
        <f t="shared" ca="1" si="98"/>
        <v>144000</v>
      </c>
      <c r="N338" s="10">
        <v>45931</v>
      </c>
      <c r="O338" s="10">
        <f t="shared" ca="1" si="105"/>
        <v>46661</v>
      </c>
      <c r="P338" s="7">
        <f t="shared" ca="1" si="106"/>
        <v>0.19999999403953553</v>
      </c>
      <c r="Q338" s="13"/>
      <c r="R338" s="1">
        <f t="shared" si="107"/>
        <v>-100000</v>
      </c>
      <c r="S338" s="1">
        <f t="shared" ca="1" si="99"/>
        <v>205589.82747074825</v>
      </c>
      <c r="T338" s="14">
        <f t="shared" ca="1" si="100"/>
        <v>1.65</v>
      </c>
      <c r="U338" s="7">
        <f t="shared" ca="1" si="108"/>
        <v>0.43384038805961611</v>
      </c>
    </row>
    <row r="339" spans="1:21" x14ac:dyDescent="0.2">
      <c r="A339">
        <f t="shared" si="101"/>
        <v>338</v>
      </c>
      <c r="B339">
        <f t="shared" ca="1" si="91"/>
        <v>3</v>
      </c>
      <c r="C339" s="7">
        <f t="shared" ca="1" si="92"/>
        <v>1.9595587750060456E-2</v>
      </c>
      <c r="D339" t="str">
        <f t="shared" ca="1" si="102"/>
        <v>Yes</v>
      </c>
      <c r="E339">
        <f t="shared" ca="1" si="93"/>
        <v>1.7</v>
      </c>
      <c r="F339" s="1">
        <f ca="1">InitialHomeValue* (1 + 'Portfolio Simulation'!C339)^'Portfolio Simulation'!B339</f>
        <v>1059946.248880107</v>
      </c>
      <c r="G339" s="1">
        <f t="shared" ca="1" si="94"/>
        <v>180190.86230961818</v>
      </c>
      <c r="H339" s="1">
        <f t="shared" ca="1" si="95"/>
        <v>172800</v>
      </c>
      <c r="I339" s="1">
        <f t="shared" ca="1" si="103"/>
        <v>172800</v>
      </c>
      <c r="J339" s="1">
        <f t="shared" si="96"/>
        <v>100000</v>
      </c>
      <c r="K339" s="1">
        <f t="shared" si="97"/>
        <v>1000000</v>
      </c>
      <c r="L339" s="1">
        <f t="shared" si="104"/>
        <v>-100000</v>
      </c>
      <c r="M339" s="1">
        <f t="shared" ca="1" si="98"/>
        <v>172800</v>
      </c>
      <c r="N339" s="10">
        <v>45931</v>
      </c>
      <c r="O339" s="10">
        <f t="shared" ca="1" si="105"/>
        <v>47027</v>
      </c>
      <c r="P339" s="7">
        <f t="shared" ca="1" si="106"/>
        <v>0.19980039000511171</v>
      </c>
      <c r="Q339" s="13"/>
      <c r="R339" s="1">
        <f t="shared" si="107"/>
        <v>-100000</v>
      </c>
      <c r="S339" s="1">
        <f t="shared" ca="1" si="99"/>
        <v>174891.13106521766</v>
      </c>
      <c r="T339" s="14">
        <f t="shared" ca="1" si="100"/>
        <v>1.65</v>
      </c>
      <c r="U339" s="7">
        <f t="shared" ca="1" si="108"/>
        <v>0.20461637377738956</v>
      </c>
    </row>
    <row r="340" spans="1:21" x14ac:dyDescent="0.2">
      <c r="A340">
        <f t="shared" si="101"/>
        <v>339</v>
      </c>
      <c r="B340">
        <f t="shared" ca="1" si="91"/>
        <v>8</v>
      </c>
      <c r="C340" s="7">
        <f t="shared" ca="1" si="92"/>
        <v>4.2333977485257121E-2</v>
      </c>
      <c r="D340" t="str">
        <f t="shared" ca="1" si="102"/>
        <v>Yes</v>
      </c>
      <c r="E340">
        <f t="shared" ca="1" si="93"/>
        <v>1.7</v>
      </c>
      <c r="F340" s="1">
        <f ca="1">InitialHomeValue* (1 + 'Portfolio Simulation'!C340)^'Portfolio Simulation'!B340</f>
        <v>1393333.7576219814</v>
      </c>
      <c r="G340" s="1">
        <f t="shared" ca="1" si="94"/>
        <v>236866.73879573686</v>
      </c>
      <c r="H340" s="1">
        <f t="shared" ca="1" si="95"/>
        <v>429981.69599999994</v>
      </c>
      <c r="I340" s="1">
        <f t="shared" ca="1" si="103"/>
        <v>236866.73879573686</v>
      </c>
      <c r="J340" s="1">
        <f t="shared" si="96"/>
        <v>100000</v>
      </c>
      <c r="K340" s="1">
        <f t="shared" si="97"/>
        <v>1000000</v>
      </c>
      <c r="L340" s="1">
        <f t="shared" si="104"/>
        <v>-100000</v>
      </c>
      <c r="M340" s="1">
        <f t="shared" ca="1" si="98"/>
        <v>236866.73879573686</v>
      </c>
      <c r="N340" s="10">
        <v>45931</v>
      </c>
      <c r="O340" s="10">
        <f t="shared" ca="1" si="105"/>
        <v>48853</v>
      </c>
      <c r="P340" s="7">
        <f t="shared" ca="1" si="106"/>
        <v>0.11373268961906433</v>
      </c>
      <c r="Q340" s="13"/>
      <c r="R340" s="1">
        <f t="shared" si="107"/>
        <v>-100000</v>
      </c>
      <c r="S340" s="1">
        <f t="shared" ca="1" si="99"/>
        <v>229900.07000762696</v>
      </c>
      <c r="T340" s="14">
        <f t="shared" ca="1" si="100"/>
        <v>1.65</v>
      </c>
      <c r="U340" s="7">
        <f t="shared" ca="1" si="108"/>
        <v>0.10958724617958068</v>
      </c>
    </row>
    <row r="341" spans="1:21" x14ac:dyDescent="0.2">
      <c r="A341">
        <f t="shared" si="101"/>
        <v>340</v>
      </c>
      <c r="B341">
        <f t="shared" ca="1" si="91"/>
        <v>7</v>
      </c>
      <c r="C341" s="7">
        <f t="shared" ca="1" si="92"/>
        <v>5.5171455790640908E-2</v>
      </c>
      <c r="D341" t="str">
        <f t="shared" ca="1" si="102"/>
        <v>Yes</v>
      </c>
      <c r="E341">
        <f t="shared" ca="1" si="93"/>
        <v>1.7</v>
      </c>
      <c r="F341" s="1">
        <f ca="1">InitialHomeValue* (1 + 'Portfolio Simulation'!C341)^'Portfolio Simulation'!B341</f>
        <v>1456334.8422747799</v>
      </c>
      <c r="G341" s="1">
        <f t="shared" ca="1" si="94"/>
        <v>247576.92318671258</v>
      </c>
      <c r="H341" s="1">
        <f t="shared" ca="1" si="95"/>
        <v>358318.07999999996</v>
      </c>
      <c r="I341" s="1">
        <f t="shared" ca="1" si="103"/>
        <v>247576.92318671258</v>
      </c>
      <c r="J341" s="1">
        <f t="shared" si="96"/>
        <v>100000</v>
      </c>
      <c r="K341" s="1">
        <f t="shared" si="97"/>
        <v>1000000</v>
      </c>
      <c r="L341" s="1">
        <f t="shared" si="104"/>
        <v>-100000</v>
      </c>
      <c r="M341" s="1">
        <f t="shared" ca="1" si="98"/>
        <v>247576.92318671258</v>
      </c>
      <c r="N341" s="10">
        <v>45931</v>
      </c>
      <c r="O341" s="10">
        <f t="shared" ca="1" si="105"/>
        <v>48488</v>
      </c>
      <c r="P341" s="7">
        <f t="shared" ca="1" si="106"/>
        <v>0.13815212845802308</v>
      </c>
      <c r="Q341" s="13"/>
      <c r="R341" s="1">
        <f t="shared" si="107"/>
        <v>-100000</v>
      </c>
      <c r="S341" s="1">
        <f t="shared" ca="1" si="99"/>
        <v>240295.24897533871</v>
      </c>
      <c r="T341" s="14">
        <f t="shared" ca="1" si="100"/>
        <v>1.65</v>
      </c>
      <c r="U341" s="7">
        <f t="shared" ca="1" si="108"/>
        <v>0.13331236243247988</v>
      </c>
    </row>
    <row r="342" spans="1:21" x14ac:dyDescent="0.2">
      <c r="A342">
        <f t="shared" si="101"/>
        <v>341</v>
      </c>
      <c r="B342">
        <f t="shared" ca="1" si="91"/>
        <v>7</v>
      </c>
      <c r="C342" s="7">
        <f t="shared" ca="1" si="92"/>
        <v>4.1084094487205208E-2</v>
      </c>
      <c r="D342" t="str">
        <f t="shared" ca="1" si="102"/>
        <v>Yes</v>
      </c>
      <c r="E342">
        <f t="shared" ca="1" si="93"/>
        <v>1.7</v>
      </c>
      <c r="F342" s="1">
        <f ca="1">InitialHomeValue* (1 + 'Portfolio Simulation'!C342)^'Portfolio Simulation'!B342</f>
        <v>1325563.9366408333</v>
      </c>
      <c r="G342" s="1">
        <f t="shared" ca="1" si="94"/>
        <v>225345.86922894168</v>
      </c>
      <c r="H342" s="1">
        <f t="shared" ca="1" si="95"/>
        <v>358318.07999999996</v>
      </c>
      <c r="I342" s="1">
        <f t="shared" ca="1" si="103"/>
        <v>225345.86922894168</v>
      </c>
      <c r="J342" s="1">
        <f t="shared" si="96"/>
        <v>100000</v>
      </c>
      <c r="K342" s="1">
        <f t="shared" si="97"/>
        <v>1000000</v>
      </c>
      <c r="L342" s="1">
        <f t="shared" si="104"/>
        <v>-100000</v>
      </c>
      <c r="M342" s="1">
        <f t="shared" ca="1" si="98"/>
        <v>225345.86922894168</v>
      </c>
      <c r="N342" s="10">
        <v>45931</v>
      </c>
      <c r="O342" s="10">
        <f t="shared" ca="1" si="105"/>
        <v>48488</v>
      </c>
      <c r="P342" s="7">
        <f t="shared" ca="1" si="106"/>
        <v>0.12296871542930607</v>
      </c>
      <c r="Q342" s="13"/>
      <c r="R342" s="1">
        <f t="shared" si="107"/>
        <v>-100000</v>
      </c>
      <c r="S342" s="1">
        <f t="shared" ca="1" si="99"/>
        <v>218718.04954573751</v>
      </c>
      <c r="T342" s="14">
        <f t="shared" ca="1" si="100"/>
        <v>1.65</v>
      </c>
      <c r="U342" s="7">
        <f t="shared" ca="1" si="108"/>
        <v>0.11819351315498353</v>
      </c>
    </row>
    <row r="343" spans="1:21" x14ac:dyDescent="0.2">
      <c r="A343">
        <f t="shared" si="101"/>
        <v>342</v>
      </c>
      <c r="B343">
        <f t="shared" ca="1" si="91"/>
        <v>3</v>
      </c>
      <c r="C343" s="7">
        <f t="shared" ca="1" si="92"/>
        <v>-2.4550893144760996E-2</v>
      </c>
      <c r="D343" t="str">
        <f t="shared" ca="1" si="102"/>
        <v>No</v>
      </c>
      <c r="E343">
        <f t="shared" ca="1" si="93"/>
        <v>1.4</v>
      </c>
      <c r="F343" s="1">
        <f ca="1">InitialHomeValue* (1 + 'Portfolio Simulation'!C343)^'Portfolio Simulation'!B343</f>
        <v>928140.76166699792</v>
      </c>
      <c r="G343" s="1">
        <f t="shared" ca="1" si="94"/>
        <v>129939.70663337971</v>
      </c>
      <c r="H343" s="1">
        <f t="shared" ca="1" si="95"/>
        <v>172800</v>
      </c>
      <c r="I343" s="1">
        <f t="shared" ca="1" si="103"/>
        <v>129939.70663337971</v>
      </c>
      <c r="J343" s="1">
        <f t="shared" si="96"/>
        <v>100000</v>
      </c>
      <c r="K343" s="1">
        <f t="shared" si="97"/>
        <v>1000000</v>
      </c>
      <c r="L343" s="1">
        <f t="shared" si="104"/>
        <v>-100000</v>
      </c>
      <c r="M343" s="1">
        <f t="shared" ca="1" si="98"/>
        <v>129939.70663337971</v>
      </c>
      <c r="N343" s="10">
        <v>45931</v>
      </c>
      <c r="O343" s="10">
        <f t="shared" ca="1" si="105"/>
        <v>47027</v>
      </c>
      <c r="P343" s="7">
        <f t="shared" ca="1" si="106"/>
        <v>9.1137215495109572E-2</v>
      </c>
      <c r="Q343" s="13"/>
      <c r="R343" s="1">
        <f t="shared" si="107"/>
        <v>-100000</v>
      </c>
      <c r="S343" s="1">
        <f t="shared" ca="1" si="99"/>
        <v>125299.00282504474</v>
      </c>
      <c r="T343" s="14">
        <f t="shared" ca="1" si="100"/>
        <v>1.35</v>
      </c>
      <c r="U343" s="7">
        <f t="shared" ca="1" si="108"/>
        <v>7.8001627326011652E-2</v>
      </c>
    </row>
    <row r="344" spans="1:21" x14ac:dyDescent="0.2">
      <c r="A344">
        <f t="shared" si="101"/>
        <v>343</v>
      </c>
      <c r="B344">
        <f t="shared" ca="1" si="91"/>
        <v>1</v>
      </c>
      <c r="C344" s="7">
        <f t="shared" ca="1" si="92"/>
        <v>2.5968883944217761E-2</v>
      </c>
      <c r="D344" t="str">
        <f t="shared" ca="1" si="102"/>
        <v>Yes</v>
      </c>
      <c r="E344">
        <f t="shared" ca="1" si="93"/>
        <v>1.7</v>
      </c>
      <c r="F344" s="1">
        <f ca="1">InitialHomeValue* (1 + 'Portfolio Simulation'!C344)^'Portfolio Simulation'!B344</f>
        <v>1025968.8839442178</v>
      </c>
      <c r="G344" s="1">
        <f t="shared" ca="1" si="94"/>
        <v>174414.71027051704</v>
      </c>
      <c r="H344" s="1">
        <f t="shared" ca="1" si="95"/>
        <v>120000</v>
      </c>
      <c r="I344" s="1">
        <f t="shared" ca="1" si="103"/>
        <v>120000</v>
      </c>
      <c r="J344" s="1">
        <f t="shared" si="96"/>
        <v>100000</v>
      </c>
      <c r="K344" s="1">
        <f t="shared" si="97"/>
        <v>1000000</v>
      </c>
      <c r="L344" s="1">
        <f t="shared" si="104"/>
        <v>-100000</v>
      </c>
      <c r="M344" s="1">
        <f t="shared" ca="1" si="98"/>
        <v>120000</v>
      </c>
      <c r="N344" s="10">
        <v>45931</v>
      </c>
      <c r="O344" s="10">
        <f t="shared" ca="1" si="105"/>
        <v>46296</v>
      </c>
      <c r="P344" s="7">
        <f t="shared" ca="1" si="106"/>
        <v>0.19999999403953553</v>
      </c>
      <c r="Q344" s="13"/>
      <c r="R344" s="1">
        <f t="shared" si="107"/>
        <v>-100000</v>
      </c>
      <c r="S344" s="1">
        <f t="shared" ca="1" si="99"/>
        <v>169284.86585079593</v>
      </c>
      <c r="T344" s="14">
        <f t="shared" ca="1" si="100"/>
        <v>1.65</v>
      </c>
      <c r="U344" s="7">
        <f t="shared" ca="1" si="108"/>
        <v>0.69284864664077772</v>
      </c>
    </row>
    <row r="345" spans="1:21" x14ac:dyDescent="0.2">
      <c r="A345">
        <f t="shared" si="101"/>
        <v>344</v>
      </c>
      <c r="B345">
        <f t="shared" ca="1" si="91"/>
        <v>7</v>
      </c>
      <c r="C345" s="7">
        <f t="shared" ca="1" si="92"/>
        <v>8.9041420764927923E-2</v>
      </c>
      <c r="D345" t="str">
        <f t="shared" ca="1" si="102"/>
        <v>Yes</v>
      </c>
      <c r="E345">
        <f t="shared" ca="1" si="93"/>
        <v>1.7</v>
      </c>
      <c r="F345" s="1">
        <f ca="1">InitialHomeValue* (1 + 'Portfolio Simulation'!C345)^'Portfolio Simulation'!B345</f>
        <v>1816815.3337856524</v>
      </c>
      <c r="G345" s="1">
        <f t="shared" ca="1" si="94"/>
        <v>308858.60674356093</v>
      </c>
      <c r="H345" s="1">
        <f t="shared" ca="1" si="95"/>
        <v>358318.07999999996</v>
      </c>
      <c r="I345" s="1">
        <f t="shared" ca="1" si="103"/>
        <v>308858.60674356093</v>
      </c>
      <c r="J345" s="1">
        <f t="shared" si="96"/>
        <v>100000</v>
      </c>
      <c r="K345" s="1">
        <f t="shared" si="97"/>
        <v>1000000</v>
      </c>
      <c r="L345" s="1">
        <f t="shared" si="104"/>
        <v>-100000</v>
      </c>
      <c r="M345" s="1">
        <f t="shared" ca="1" si="98"/>
        <v>308858.60674356093</v>
      </c>
      <c r="N345" s="10">
        <v>45931</v>
      </c>
      <c r="O345" s="10">
        <f t="shared" ca="1" si="105"/>
        <v>48488</v>
      </c>
      <c r="P345" s="7">
        <f t="shared" ca="1" si="106"/>
        <v>0.17465667128562928</v>
      </c>
      <c r="Q345" s="13"/>
      <c r="R345" s="1">
        <f t="shared" si="107"/>
        <v>-100000</v>
      </c>
      <c r="S345" s="1">
        <f t="shared" ca="1" si="99"/>
        <v>299774.53007463267</v>
      </c>
      <c r="T345" s="14">
        <f t="shared" ca="1" si="100"/>
        <v>1.65</v>
      </c>
      <c r="U345" s="7">
        <f t="shared" ca="1" si="108"/>
        <v>0.16966167092323306</v>
      </c>
    </row>
    <row r="346" spans="1:21" x14ac:dyDescent="0.2">
      <c r="A346">
        <f t="shared" si="101"/>
        <v>345</v>
      </c>
      <c r="B346">
        <f t="shared" ca="1" si="91"/>
        <v>1</v>
      </c>
      <c r="C346" s="7">
        <f t="shared" ca="1" si="92"/>
        <v>-2.860505926835049E-3</v>
      </c>
      <c r="D346" t="str">
        <f t="shared" ca="1" si="102"/>
        <v>No</v>
      </c>
      <c r="E346">
        <f t="shared" ca="1" si="93"/>
        <v>1.4</v>
      </c>
      <c r="F346" s="1">
        <f ca="1">InitialHomeValue* (1 + 'Portfolio Simulation'!C346)^'Portfolio Simulation'!B346</f>
        <v>997139.49407316488</v>
      </c>
      <c r="G346" s="1">
        <f t="shared" ca="1" si="94"/>
        <v>139599.52917024307</v>
      </c>
      <c r="H346" s="1">
        <f t="shared" ca="1" si="95"/>
        <v>120000</v>
      </c>
      <c r="I346" s="1">
        <f t="shared" ca="1" si="103"/>
        <v>120000</v>
      </c>
      <c r="J346" s="1">
        <f t="shared" si="96"/>
        <v>100000</v>
      </c>
      <c r="K346" s="1">
        <f t="shared" si="97"/>
        <v>1000000</v>
      </c>
      <c r="L346" s="1">
        <f t="shared" si="104"/>
        <v>-100000</v>
      </c>
      <c r="M346" s="1">
        <f t="shared" ca="1" si="98"/>
        <v>120000</v>
      </c>
      <c r="N346" s="10">
        <v>45931</v>
      </c>
      <c r="O346" s="10">
        <f t="shared" ca="1" si="105"/>
        <v>46296</v>
      </c>
      <c r="P346" s="7">
        <f t="shared" ca="1" si="106"/>
        <v>0.19999999403953553</v>
      </c>
      <c r="Q346" s="13"/>
      <c r="R346" s="1">
        <f t="shared" si="107"/>
        <v>-100000</v>
      </c>
      <c r="S346" s="1">
        <f t="shared" ca="1" si="99"/>
        <v>134613.83169987728</v>
      </c>
      <c r="T346" s="14">
        <f t="shared" ca="1" si="100"/>
        <v>1.35</v>
      </c>
      <c r="U346" s="7">
        <f t="shared" ca="1" si="108"/>
        <v>0.3461383163928986</v>
      </c>
    </row>
    <row r="347" spans="1:21" x14ac:dyDescent="0.2">
      <c r="A347">
        <f t="shared" si="101"/>
        <v>346</v>
      </c>
      <c r="B347">
        <f t="shared" ca="1" si="91"/>
        <v>9</v>
      </c>
      <c r="C347" s="7">
        <f t="shared" ca="1" si="92"/>
        <v>-9.2370442117280099E-2</v>
      </c>
      <c r="D347" t="str">
        <f t="shared" ca="1" si="102"/>
        <v>No</v>
      </c>
      <c r="E347">
        <f t="shared" ca="1" si="93"/>
        <v>1.4</v>
      </c>
      <c r="F347" s="1">
        <f ca="1">InitialHomeValue* (1 + 'Portfolio Simulation'!C347)^'Portfolio Simulation'!B347</f>
        <v>418001.34208550025</v>
      </c>
      <c r="G347" s="1">
        <f t="shared" ca="1" si="94"/>
        <v>58520.187891970032</v>
      </c>
      <c r="H347" s="1">
        <f t="shared" ca="1" si="95"/>
        <v>515978.03519999993</v>
      </c>
      <c r="I347" s="1">
        <f t="shared" ca="1" si="103"/>
        <v>58520.187891970032</v>
      </c>
      <c r="J347" s="1">
        <f t="shared" si="96"/>
        <v>100000</v>
      </c>
      <c r="K347" s="1">
        <f t="shared" si="97"/>
        <v>1000000</v>
      </c>
      <c r="L347" s="1">
        <f t="shared" si="104"/>
        <v>-100000</v>
      </c>
      <c r="M347" s="1">
        <f t="shared" ca="1" si="98"/>
        <v>58520.187891970032</v>
      </c>
      <c r="N347" s="10">
        <v>45931</v>
      </c>
      <c r="O347" s="10">
        <f t="shared" ca="1" si="105"/>
        <v>49218</v>
      </c>
      <c r="P347" s="7">
        <f t="shared" ca="1" si="106"/>
        <v>-5.7761576771736156E-2</v>
      </c>
      <c r="Q347" s="13"/>
      <c r="R347" s="1">
        <f t="shared" si="107"/>
        <v>-100000</v>
      </c>
      <c r="S347" s="1">
        <f t="shared" ca="1" si="99"/>
        <v>56430.181181542546</v>
      </c>
      <c r="T347" s="14">
        <f t="shared" ca="1" si="100"/>
        <v>1.35</v>
      </c>
      <c r="U347" s="7">
        <f t="shared" ca="1" si="108"/>
        <v>-6.1559030413627619E-2</v>
      </c>
    </row>
    <row r="348" spans="1:21" x14ac:dyDescent="0.2">
      <c r="A348">
        <f t="shared" si="101"/>
        <v>347</v>
      </c>
      <c r="B348">
        <f t="shared" ca="1" si="91"/>
        <v>2</v>
      </c>
      <c r="C348" s="7">
        <f t="shared" ca="1" si="92"/>
        <v>9.1072927386073532E-2</v>
      </c>
      <c r="D348" t="str">
        <f t="shared" ca="1" si="102"/>
        <v>Yes</v>
      </c>
      <c r="E348">
        <f t="shared" ca="1" si="93"/>
        <v>1.7</v>
      </c>
      <c r="F348" s="1">
        <f ca="1">InitialHomeValue* (1 + 'Portfolio Simulation'!C348)^'Portfolio Simulation'!B348</f>
        <v>1190440.132874816</v>
      </c>
      <c r="G348" s="1">
        <f t="shared" ca="1" si="94"/>
        <v>202374.82258871873</v>
      </c>
      <c r="H348" s="1">
        <f t="shared" ca="1" si="95"/>
        <v>144000</v>
      </c>
      <c r="I348" s="1">
        <f t="shared" ca="1" si="103"/>
        <v>144000</v>
      </c>
      <c r="J348" s="1">
        <f t="shared" si="96"/>
        <v>100000</v>
      </c>
      <c r="K348" s="1">
        <f t="shared" si="97"/>
        <v>1000000</v>
      </c>
      <c r="L348" s="1">
        <f t="shared" si="104"/>
        <v>-100000</v>
      </c>
      <c r="M348" s="1">
        <f t="shared" ca="1" si="98"/>
        <v>144000</v>
      </c>
      <c r="N348" s="10">
        <v>45931</v>
      </c>
      <c r="O348" s="10">
        <f t="shared" ca="1" si="105"/>
        <v>46661</v>
      </c>
      <c r="P348" s="7">
        <f t="shared" ca="1" si="106"/>
        <v>0.19999999403953553</v>
      </c>
      <c r="Q348" s="13"/>
      <c r="R348" s="1">
        <f t="shared" si="107"/>
        <v>-100000</v>
      </c>
      <c r="S348" s="1">
        <f t="shared" ca="1" si="99"/>
        <v>196422.62192434462</v>
      </c>
      <c r="T348" s="14">
        <f t="shared" ca="1" si="100"/>
        <v>1.65</v>
      </c>
      <c r="U348" s="7">
        <f t="shared" ca="1" si="108"/>
        <v>0.40150855183601386</v>
      </c>
    </row>
    <row r="349" spans="1:21" x14ac:dyDescent="0.2">
      <c r="A349">
        <f t="shared" si="101"/>
        <v>348</v>
      </c>
      <c r="B349">
        <f t="shared" ca="1" si="91"/>
        <v>9</v>
      </c>
      <c r="C349" s="7">
        <f t="shared" ca="1" si="92"/>
        <v>-5.2472684454928573E-2</v>
      </c>
      <c r="D349" t="str">
        <f t="shared" ca="1" si="102"/>
        <v>No</v>
      </c>
      <c r="E349">
        <f t="shared" ca="1" si="93"/>
        <v>1.4</v>
      </c>
      <c r="F349" s="1">
        <f ca="1">InitialHomeValue* (1 + 'Portfolio Simulation'!C349)^'Portfolio Simulation'!B349</f>
        <v>615638.32641096099</v>
      </c>
      <c r="G349" s="1">
        <f t="shared" ca="1" si="94"/>
        <v>86189.365697534537</v>
      </c>
      <c r="H349" s="1">
        <f t="shared" ca="1" si="95"/>
        <v>515978.03519999993</v>
      </c>
      <c r="I349" s="1">
        <f t="shared" ca="1" si="103"/>
        <v>86189.365697534537</v>
      </c>
      <c r="J349" s="1">
        <f t="shared" si="96"/>
        <v>100000</v>
      </c>
      <c r="K349" s="1">
        <f t="shared" si="97"/>
        <v>1000000</v>
      </c>
      <c r="L349" s="1">
        <f t="shared" si="104"/>
        <v>-100000</v>
      </c>
      <c r="M349" s="1">
        <f t="shared" ca="1" si="98"/>
        <v>86189.365697534537</v>
      </c>
      <c r="N349" s="10">
        <v>45931</v>
      </c>
      <c r="O349" s="10">
        <f t="shared" ca="1" si="105"/>
        <v>49218</v>
      </c>
      <c r="P349" s="7">
        <f t="shared" ca="1" si="106"/>
        <v>-1.6368220746517177E-2</v>
      </c>
      <c r="Q349" s="13"/>
      <c r="R349" s="1">
        <f t="shared" si="107"/>
        <v>-100000</v>
      </c>
      <c r="S349" s="1">
        <f t="shared" ca="1" si="99"/>
        <v>83111.174065479747</v>
      </c>
      <c r="T349" s="14">
        <f t="shared" ca="1" si="100"/>
        <v>1.35</v>
      </c>
      <c r="U349" s="7">
        <f t="shared" ca="1" si="108"/>
        <v>-2.0332500338554386E-2</v>
      </c>
    </row>
    <row r="350" spans="1:21" x14ac:dyDescent="0.2">
      <c r="A350">
        <f t="shared" si="101"/>
        <v>349</v>
      </c>
      <c r="B350">
        <f t="shared" ca="1" si="91"/>
        <v>3</v>
      </c>
      <c r="C350" s="7">
        <f t="shared" ca="1" si="92"/>
        <v>-3.7524609146634497E-2</v>
      </c>
      <c r="D350" t="str">
        <f t="shared" ca="1" si="102"/>
        <v>No</v>
      </c>
      <c r="E350">
        <f t="shared" ca="1" si="93"/>
        <v>1.4</v>
      </c>
      <c r="F350" s="1">
        <f ca="1">InitialHomeValue* (1 + 'Portfolio Simulation'!C350)^'Portfolio Simulation'!B350</f>
        <v>891597.62317193625</v>
      </c>
      <c r="G350" s="1">
        <f t="shared" ca="1" si="94"/>
        <v>124823.66724407108</v>
      </c>
      <c r="H350" s="1">
        <f t="shared" ca="1" si="95"/>
        <v>172800</v>
      </c>
      <c r="I350" s="1">
        <f t="shared" ca="1" si="103"/>
        <v>124823.66724407108</v>
      </c>
      <c r="J350" s="1">
        <f t="shared" si="96"/>
        <v>100000</v>
      </c>
      <c r="K350" s="1">
        <f t="shared" si="97"/>
        <v>1000000</v>
      </c>
      <c r="L350" s="1">
        <f t="shared" si="104"/>
        <v>-100000</v>
      </c>
      <c r="M350" s="1">
        <f t="shared" ca="1" si="98"/>
        <v>124823.66724407108</v>
      </c>
      <c r="N350" s="10">
        <v>45931</v>
      </c>
      <c r="O350" s="10">
        <f t="shared" ca="1" si="105"/>
        <v>47027</v>
      </c>
      <c r="P350" s="7">
        <f t="shared" ca="1" si="106"/>
        <v>7.6637968420982347E-2</v>
      </c>
      <c r="Q350" s="13"/>
      <c r="R350" s="1">
        <f t="shared" si="107"/>
        <v>-100000</v>
      </c>
      <c r="S350" s="1">
        <f t="shared" ca="1" si="99"/>
        <v>120365.67912821141</v>
      </c>
      <c r="T350" s="14">
        <f t="shared" ca="1" si="100"/>
        <v>1.35</v>
      </c>
      <c r="U350" s="7">
        <f t="shared" ca="1" si="108"/>
        <v>6.3676926493644689E-2</v>
      </c>
    </row>
    <row r="351" spans="1:21" x14ac:dyDescent="0.2">
      <c r="A351">
        <f t="shared" si="101"/>
        <v>350</v>
      </c>
      <c r="B351">
        <f t="shared" ca="1" si="91"/>
        <v>10</v>
      </c>
      <c r="C351" s="7">
        <f t="shared" ca="1" si="92"/>
        <v>0.13389702640226656</v>
      </c>
      <c r="D351" t="str">
        <f t="shared" ca="1" si="102"/>
        <v>Yes</v>
      </c>
      <c r="E351">
        <f t="shared" ca="1" si="93"/>
        <v>1.7</v>
      </c>
      <c r="F351" s="1">
        <f ca="1">InitialHomeValue* (1 + 'Portfolio Simulation'!C351)^'Portfolio Simulation'!B351</f>
        <v>3513469.305345234</v>
      </c>
      <c r="G351" s="1">
        <f t="shared" ca="1" si="94"/>
        <v>597289.78190868977</v>
      </c>
      <c r="H351" s="1">
        <f t="shared" ca="1" si="95"/>
        <v>619173.64223999996</v>
      </c>
      <c r="I351" s="1">
        <f t="shared" ca="1" si="103"/>
        <v>597289.78190868977</v>
      </c>
      <c r="J351" s="1">
        <f t="shared" si="96"/>
        <v>100000</v>
      </c>
      <c r="K351" s="1">
        <f t="shared" si="97"/>
        <v>1000000</v>
      </c>
      <c r="L351" s="1">
        <f t="shared" si="104"/>
        <v>-100000</v>
      </c>
      <c r="M351" s="1">
        <f t="shared" ca="1" si="98"/>
        <v>597289.78190868977</v>
      </c>
      <c r="N351" s="10">
        <v>45931</v>
      </c>
      <c r="O351" s="10">
        <f t="shared" ca="1" si="105"/>
        <v>49583</v>
      </c>
      <c r="P351" s="7">
        <f t="shared" ca="1" si="106"/>
        <v>0.19557272791862487</v>
      </c>
      <c r="Q351" s="13"/>
      <c r="R351" s="1">
        <f t="shared" si="107"/>
        <v>-100000</v>
      </c>
      <c r="S351" s="1">
        <f t="shared" ca="1" si="99"/>
        <v>579722.43538196362</v>
      </c>
      <c r="T351" s="14">
        <f t="shared" ca="1" si="100"/>
        <v>1.65</v>
      </c>
      <c r="U351" s="7">
        <f t="shared" ca="1" si="108"/>
        <v>0.19201086163520817</v>
      </c>
    </row>
    <row r="352" spans="1:21" x14ac:dyDescent="0.2">
      <c r="A352">
        <f t="shared" si="101"/>
        <v>351</v>
      </c>
      <c r="B352">
        <f t="shared" ca="1" si="91"/>
        <v>2</v>
      </c>
      <c r="C352" s="7">
        <f t="shared" ca="1" si="92"/>
        <v>6.713568301610566E-2</v>
      </c>
      <c r="D352" t="str">
        <f t="shared" ca="1" si="102"/>
        <v>Yes</v>
      </c>
      <c r="E352">
        <f t="shared" ca="1" si="93"/>
        <v>1.7</v>
      </c>
      <c r="F352" s="1">
        <f ca="1">InitialHomeValue* (1 + 'Portfolio Simulation'!C352)^'Portfolio Simulation'!B352</f>
        <v>1138778.5659662501</v>
      </c>
      <c r="G352" s="1">
        <f t="shared" ca="1" si="94"/>
        <v>193592.35621426255</v>
      </c>
      <c r="H352" s="1">
        <f t="shared" ca="1" si="95"/>
        <v>144000</v>
      </c>
      <c r="I352" s="1">
        <f t="shared" ca="1" si="103"/>
        <v>144000</v>
      </c>
      <c r="J352" s="1">
        <f t="shared" si="96"/>
        <v>100000</v>
      </c>
      <c r="K352" s="1">
        <f t="shared" si="97"/>
        <v>1000000</v>
      </c>
      <c r="L352" s="1">
        <f t="shared" si="104"/>
        <v>-100000</v>
      </c>
      <c r="M352" s="1">
        <f t="shared" ca="1" si="98"/>
        <v>144000</v>
      </c>
      <c r="N352" s="10">
        <v>45931</v>
      </c>
      <c r="O352" s="10">
        <f t="shared" ca="1" si="105"/>
        <v>46661</v>
      </c>
      <c r="P352" s="7">
        <f t="shared" ca="1" si="106"/>
        <v>0.19999999403953553</v>
      </c>
      <c r="Q352" s="13"/>
      <c r="R352" s="1">
        <f t="shared" si="107"/>
        <v>-100000</v>
      </c>
      <c r="S352" s="1">
        <f t="shared" ca="1" si="99"/>
        <v>187898.46338443129</v>
      </c>
      <c r="T352" s="14">
        <f t="shared" ca="1" si="100"/>
        <v>1.65</v>
      </c>
      <c r="U352" s="7">
        <f t="shared" ca="1" si="108"/>
        <v>0.37076060175895698</v>
      </c>
    </row>
    <row r="353" spans="1:21" x14ac:dyDescent="0.2">
      <c r="A353">
        <f t="shared" si="101"/>
        <v>352</v>
      </c>
      <c r="B353">
        <f t="shared" ca="1" si="91"/>
        <v>8</v>
      </c>
      <c r="C353" s="7">
        <f t="shared" ca="1" si="92"/>
        <v>5.6541539761826687E-2</v>
      </c>
      <c r="D353" t="str">
        <f t="shared" ca="1" si="102"/>
        <v>Yes</v>
      </c>
      <c r="E353">
        <f t="shared" ca="1" si="93"/>
        <v>1.7</v>
      </c>
      <c r="F353" s="1">
        <f ca="1">InitialHomeValue* (1 + 'Portfolio Simulation'!C353)^'Portfolio Simulation'!B353</f>
        <v>1552718.0947056485</v>
      </c>
      <c r="G353" s="1">
        <f t="shared" ca="1" si="94"/>
        <v>263962.07609996025</v>
      </c>
      <c r="H353" s="1">
        <f t="shared" ca="1" si="95"/>
        <v>429981.69599999994</v>
      </c>
      <c r="I353" s="1">
        <f t="shared" ca="1" si="103"/>
        <v>263962.07609996025</v>
      </c>
      <c r="J353" s="1">
        <f t="shared" si="96"/>
        <v>100000</v>
      </c>
      <c r="K353" s="1">
        <f t="shared" si="97"/>
        <v>1000000</v>
      </c>
      <c r="L353" s="1">
        <f t="shared" si="104"/>
        <v>-100000</v>
      </c>
      <c r="M353" s="1">
        <f t="shared" ca="1" si="98"/>
        <v>263962.07609996025</v>
      </c>
      <c r="N353" s="10">
        <v>45931</v>
      </c>
      <c r="O353" s="10">
        <f t="shared" ca="1" si="105"/>
        <v>48853</v>
      </c>
      <c r="P353" s="7">
        <f t="shared" ca="1" si="106"/>
        <v>0.12890300154685971</v>
      </c>
      <c r="Q353" s="13"/>
      <c r="R353" s="1">
        <f t="shared" si="107"/>
        <v>-100000</v>
      </c>
      <c r="S353" s="1">
        <f t="shared" ca="1" si="99"/>
        <v>256198.485626432</v>
      </c>
      <c r="T353" s="14">
        <f t="shared" ca="1" si="100"/>
        <v>1.65</v>
      </c>
      <c r="U353" s="7">
        <f t="shared" ca="1" si="108"/>
        <v>0.12470107674598693</v>
      </c>
    </row>
    <row r="354" spans="1:21" x14ac:dyDescent="0.2">
      <c r="A354">
        <f t="shared" si="101"/>
        <v>353</v>
      </c>
      <c r="B354">
        <f t="shared" ca="1" si="91"/>
        <v>7</v>
      </c>
      <c r="C354" s="7">
        <f t="shared" ca="1" si="92"/>
        <v>8.0291047573010865E-2</v>
      </c>
      <c r="D354" t="str">
        <f t="shared" ca="1" si="102"/>
        <v>Yes</v>
      </c>
      <c r="E354">
        <f t="shared" ca="1" si="93"/>
        <v>1.7</v>
      </c>
      <c r="F354" s="1">
        <f ca="1">InitialHomeValue* (1 + 'Portfolio Simulation'!C354)^'Portfolio Simulation'!B354</f>
        <v>1717059.875158343</v>
      </c>
      <c r="G354" s="1">
        <f t="shared" ca="1" si="94"/>
        <v>291900.17877691833</v>
      </c>
      <c r="H354" s="1">
        <f t="shared" ca="1" si="95"/>
        <v>358318.07999999996</v>
      </c>
      <c r="I354" s="1">
        <f t="shared" ca="1" si="103"/>
        <v>291900.17877691833</v>
      </c>
      <c r="J354" s="1">
        <f t="shared" si="96"/>
        <v>100000</v>
      </c>
      <c r="K354" s="1">
        <f t="shared" si="97"/>
        <v>1000000</v>
      </c>
      <c r="L354" s="1">
        <f t="shared" si="104"/>
        <v>-100000</v>
      </c>
      <c r="M354" s="1">
        <f t="shared" ca="1" si="98"/>
        <v>291900.17877691833</v>
      </c>
      <c r="N354" s="10">
        <v>45931</v>
      </c>
      <c r="O354" s="10">
        <f t="shared" ca="1" si="105"/>
        <v>48488</v>
      </c>
      <c r="P354" s="7">
        <f t="shared" ca="1" si="106"/>
        <v>0.16522573828697204</v>
      </c>
      <c r="Q354" s="13"/>
      <c r="R354" s="1">
        <f t="shared" si="107"/>
        <v>-100000</v>
      </c>
      <c r="S354" s="1">
        <f t="shared" ca="1" si="99"/>
        <v>283314.87940112659</v>
      </c>
      <c r="T354" s="14">
        <f t="shared" ca="1" si="100"/>
        <v>1.65</v>
      </c>
      <c r="U354" s="7">
        <f t="shared" ca="1" si="108"/>
        <v>0.16027083992958077</v>
      </c>
    </row>
    <row r="355" spans="1:21" x14ac:dyDescent="0.2">
      <c r="A355">
        <f t="shared" si="101"/>
        <v>354</v>
      </c>
      <c r="B355">
        <f t="shared" ca="1" si="91"/>
        <v>9</v>
      </c>
      <c r="C355" s="7">
        <f t="shared" ca="1" si="92"/>
        <v>-8.4626592223362752E-3</v>
      </c>
      <c r="D355" t="str">
        <f t="shared" ca="1" si="102"/>
        <v>No</v>
      </c>
      <c r="E355">
        <f t="shared" ca="1" si="93"/>
        <v>1.4</v>
      </c>
      <c r="F355" s="1">
        <f ca="1">InitialHomeValue* (1 + 'Portfolio Simulation'!C355)^'Portfolio Simulation'!B355</f>
        <v>926363.99582821981</v>
      </c>
      <c r="G355" s="1">
        <f t="shared" ca="1" si="94"/>
        <v>129690.95941595077</v>
      </c>
      <c r="H355" s="1">
        <f t="shared" ca="1" si="95"/>
        <v>515978.03519999993</v>
      </c>
      <c r="I355" s="1">
        <f t="shared" ca="1" si="103"/>
        <v>129690.95941595077</v>
      </c>
      <c r="J355" s="1">
        <f t="shared" si="96"/>
        <v>100000</v>
      </c>
      <c r="K355" s="1">
        <f t="shared" si="97"/>
        <v>1000000</v>
      </c>
      <c r="L355" s="1">
        <f t="shared" si="104"/>
        <v>-100000</v>
      </c>
      <c r="M355" s="1">
        <f t="shared" ca="1" si="98"/>
        <v>129690.95941595077</v>
      </c>
      <c r="N355" s="10">
        <v>45931</v>
      </c>
      <c r="O355" s="10">
        <f t="shared" ca="1" si="105"/>
        <v>49218</v>
      </c>
      <c r="P355" s="7">
        <f t="shared" ca="1" si="106"/>
        <v>2.9290321469306945E-2</v>
      </c>
      <c r="Q355" s="13"/>
      <c r="R355" s="1">
        <f t="shared" si="107"/>
        <v>-100000</v>
      </c>
      <c r="S355" s="1">
        <f t="shared" ca="1" si="99"/>
        <v>125059.13943680968</v>
      </c>
      <c r="T355" s="14">
        <f t="shared" ca="1" si="100"/>
        <v>1.35</v>
      </c>
      <c r="U355" s="7">
        <f t="shared" ca="1" si="108"/>
        <v>2.5142028927803036E-2</v>
      </c>
    </row>
    <row r="356" spans="1:21" x14ac:dyDescent="0.2">
      <c r="A356">
        <f t="shared" si="101"/>
        <v>355</v>
      </c>
      <c r="B356">
        <f t="shared" ca="1" si="91"/>
        <v>9</v>
      </c>
      <c r="C356" s="7">
        <f t="shared" ca="1" si="92"/>
        <v>-9.9524755685969322E-3</v>
      </c>
      <c r="D356" t="str">
        <f t="shared" ca="1" si="102"/>
        <v>No</v>
      </c>
      <c r="E356">
        <f t="shared" ca="1" si="93"/>
        <v>1.4</v>
      </c>
      <c r="F356" s="1">
        <f ca="1">InitialHomeValue* (1 + 'Portfolio Simulation'!C356)^'Portfolio Simulation'!B356</f>
        <v>913911.99952943344</v>
      </c>
      <c r="G356" s="1">
        <f t="shared" ca="1" si="94"/>
        <v>127947.67993412068</v>
      </c>
      <c r="H356" s="1">
        <f t="shared" ca="1" si="95"/>
        <v>515978.03519999993</v>
      </c>
      <c r="I356" s="1">
        <f t="shared" ca="1" si="103"/>
        <v>127947.67993412068</v>
      </c>
      <c r="J356" s="1">
        <f t="shared" si="96"/>
        <v>100000</v>
      </c>
      <c r="K356" s="1">
        <f t="shared" si="97"/>
        <v>1000000</v>
      </c>
      <c r="L356" s="1">
        <f t="shared" si="104"/>
        <v>-100000</v>
      </c>
      <c r="M356" s="1">
        <f t="shared" ca="1" si="98"/>
        <v>127947.67993412068</v>
      </c>
      <c r="N356" s="10">
        <v>45931</v>
      </c>
      <c r="O356" s="10">
        <f t="shared" ca="1" si="105"/>
        <v>49218</v>
      </c>
      <c r="P356" s="7">
        <f t="shared" ca="1" si="106"/>
        <v>2.7744719386100763E-2</v>
      </c>
      <c r="Q356" s="13"/>
      <c r="R356" s="1">
        <f t="shared" si="107"/>
        <v>-100000</v>
      </c>
      <c r="S356" s="1">
        <f t="shared" ca="1" si="99"/>
        <v>123378.11993647354</v>
      </c>
      <c r="T356" s="14">
        <f t="shared" ca="1" si="100"/>
        <v>1.35</v>
      </c>
      <c r="U356" s="7">
        <f t="shared" ca="1" si="108"/>
        <v>2.3602655529975886E-2</v>
      </c>
    </row>
    <row r="357" spans="1:21" x14ac:dyDescent="0.2">
      <c r="A357">
        <f t="shared" si="101"/>
        <v>356</v>
      </c>
      <c r="B357">
        <f t="shared" ca="1" si="91"/>
        <v>1</v>
      </c>
      <c r="C357" s="7">
        <f t="shared" ca="1" si="92"/>
        <v>4.0484609905335034E-2</v>
      </c>
      <c r="D357" t="str">
        <f t="shared" ca="1" si="102"/>
        <v>Yes</v>
      </c>
      <c r="E357">
        <f t="shared" ca="1" si="93"/>
        <v>1.7</v>
      </c>
      <c r="F357" s="1">
        <f ca="1">InitialHomeValue* (1 + 'Portfolio Simulation'!C357)^'Portfolio Simulation'!B357</f>
        <v>1040484.6099053351</v>
      </c>
      <c r="G357" s="1">
        <f t="shared" ca="1" si="94"/>
        <v>176882.38368390698</v>
      </c>
      <c r="H357" s="1">
        <f t="shared" ca="1" si="95"/>
        <v>120000</v>
      </c>
      <c r="I357" s="1">
        <f t="shared" ca="1" si="103"/>
        <v>120000</v>
      </c>
      <c r="J357" s="1">
        <f t="shared" si="96"/>
        <v>100000</v>
      </c>
      <c r="K357" s="1">
        <f t="shared" si="97"/>
        <v>1000000</v>
      </c>
      <c r="L357" s="1">
        <f t="shared" si="104"/>
        <v>-100000</v>
      </c>
      <c r="M357" s="1">
        <f t="shared" ca="1" si="98"/>
        <v>120000</v>
      </c>
      <c r="N357" s="10">
        <v>45931</v>
      </c>
      <c r="O357" s="10">
        <f t="shared" ca="1" si="105"/>
        <v>46296</v>
      </c>
      <c r="P357" s="7">
        <f t="shared" ca="1" si="106"/>
        <v>0.19999999403953553</v>
      </c>
      <c r="Q357" s="13"/>
      <c r="R357" s="1">
        <f t="shared" si="107"/>
        <v>-100000</v>
      </c>
      <c r="S357" s="1">
        <f t="shared" ca="1" si="99"/>
        <v>171679.96063438029</v>
      </c>
      <c r="T357" s="14">
        <f t="shared" ca="1" si="100"/>
        <v>1.65</v>
      </c>
      <c r="U357" s="7">
        <f t="shared" ca="1" si="108"/>
        <v>0.71679960489273076</v>
      </c>
    </row>
    <row r="358" spans="1:21" x14ac:dyDescent="0.2">
      <c r="A358">
        <f t="shared" si="101"/>
        <v>357</v>
      </c>
      <c r="B358">
        <f t="shared" ca="1" si="91"/>
        <v>5</v>
      </c>
      <c r="C358" s="7">
        <f t="shared" ca="1" si="92"/>
        <v>4.7178556812419295E-2</v>
      </c>
      <c r="D358" t="str">
        <f t="shared" ca="1" si="102"/>
        <v>Yes</v>
      </c>
      <c r="E358">
        <f t="shared" ca="1" si="93"/>
        <v>1.7</v>
      </c>
      <c r="F358" s="1">
        <f ca="1">InitialHomeValue* (1 + 'Portfolio Simulation'!C358)^'Portfolio Simulation'!B358</f>
        <v>1259226.0592864119</v>
      </c>
      <c r="G358" s="1">
        <f t="shared" ca="1" si="94"/>
        <v>214068.43007869</v>
      </c>
      <c r="H358" s="1">
        <f t="shared" ca="1" si="95"/>
        <v>248832</v>
      </c>
      <c r="I358" s="1">
        <f t="shared" ca="1" si="103"/>
        <v>214068.43007869</v>
      </c>
      <c r="J358" s="1">
        <f t="shared" si="96"/>
        <v>100000</v>
      </c>
      <c r="K358" s="1">
        <f t="shared" si="97"/>
        <v>1000000</v>
      </c>
      <c r="L358" s="1">
        <f t="shared" si="104"/>
        <v>-100000</v>
      </c>
      <c r="M358" s="1">
        <f t="shared" ca="1" si="98"/>
        <v>214068.43007869</v>
      </c>
      <c r="N358" s="10">
        <v>45931</v>
      </c>
      <c r="O358" s="10">
        <f t="shared" ca="1" si="105"/>
        <v>47757</v>
      </c>
      <c r="P358" s="7">
        <f t="shared" ca="1" si="106"/>
        <v>0.16432525515556337</v>
      </c>
      <c r="Q358" s="13"/>
      <c r="R358" s="1">
        <f t="shared" si="107"/>
        <v>-100000</v>
      </c>
      <c r="S358" s="1">
        <f t="shared" ca="1" si="99"/>
        <v>207772.29978225796</v>
      </c>
      <c r="T358" s="14">
        <f t="shared" ca="1" si="100"/>
        <v>1.65</v>
      </c>
      <c r="U358" s="7">
        <f t="shared" ca="1" si="108"/>
        <v>0.15739803910255432</v>
      </c>
    </row>
    <row r="359" spans="1:21" x14ac:dyDescent="0.2">
      <c r="A359">
        <f t="shared" si="101"/>
        <v>358</v>
      </c>
      <c r="B359">
        <f t="shared" ca="1" si="91"/>
        <v>2</v>
      </c>
      <c r="C359" s="7">
        <f t="shared" ca="1" si="92"/>
        <v>0.10000525605663159</v>
      </c>
      <c r="D359" t="str">
        <f t="shared" ca="1" si="102"/>
        <v>Yes</v>
      </c>
      <c r="E359">
        <f t="shared" ca="1" si="93"/>
        <v>1.7</v>
      </c>
      <c r="F359" s="1">
        <f ca="1">InitialHomeValue* (1 + 'Portfolio Simulation'!C359)^'Portfolio Simulation'!B359</f>
        <v>1210011.5633522156</v>
      </c>
      <c r="G359" s="1">
        <f t="shared" ca="1" si="94"/>
        <v>205701.96576987664</v>
      </c>
      <c r="H359" s="1">
        <f t="shared" ca="1" si="95"/>
        <v>144000</v>
      </c>
      <c r="I359" s="1">
        <f t="shared" ca="1" si="103"/>
        <v>144000</v>
      </c>
      <c r="J359" s="1">
        <f t="shared" si="96"/>
        <v>100000</v>
      </c>
      <c r="K359" s="1">
        <f t="shared" si="97"/>
        <v>1000000</v>
      </c>
      <c r="L359" s="1">
        <f t="shared" si="104"/>
        <v>-100000</v>
      </c>
      <c r="M359" s="1">
        <f t="shared" ca="1" si="98"/>
        <v>144000</v>
      </c>
      <c r="N359" s="10">
        <v>45931</v>
      </c>
      <c r="O359" s="10">
        <f t="shared" ca="1" si="105"/>
        <v>46661</v>
      </c>
      <c r="P359" s="7">
        <f t="shared" ca="1" si="106"/>
        <v>0.19999999403953553</v>
      </c>
      <c r="Q359" s="13"/>
      <c r="R359" s="1">
        <f t="shared" si="107"/>
        <v>-100000</v>
      </c>
      <c r="S359" s="1">
        <f t="shared" ca="1" si="99"/>
        <v>199651.90795311556</v>
      </c>
      <c r="T359" s="14">
        <f t="shared" ca="1" si="100"/>
        <v>1.65</v>
      </c>
      <c r="U359" s="7">
        <f t="shared" ca="1" si="108"/>
        <v>0.41298233866691603</v>
      </c>
    </row>
    <row r="360" spans="1:21" x14ac:dyDescent="0.2">
      <c r="A360">
        <f t="shared" si="101"/>
        <v>359</v>
      </c>
      <c r="B360">
        <f t="shared" ca="1" si="91"/>
        <v>6</v>
      </c>
      <c r="C360" s="7">
        <f t="shared" ca="1" si="92"/>
        <v>2.6122349515804579E-2</v>
      </c>
      <c r="D360" t="str">
        <f t="shared" ca="1" si="102"/>
        <v>Yes</v>
      </c>
      <c r="E360">
        <f t="shared" ca="1" si="93"/>
        <v>1.7</v>
      </c>
      <c r="F360" s="1">
        <f ca="1">InitialHomeValue* (1 + 'Portfolio Simulation'!C360)^'Portfolio Simulation'!B360</f>
        <v>1167333.3180211622</v>
      </c>
      <c r="G360" s="1">
        <f t="shared" ca="1" si="94"/>
        <v>198446.66406359756</v>
      </c>
      <c r="H360" s="1">
        <f t="shared" ca="1" si="95"/>
        <v>298598.39999999997</v>
      </c>
      <c r="I360" s="1">
        <f t="shared" ca="1" si="103"/>
        <v>198446.66406359756</v>
      </c>
      <c r="J360" s="1">
        <f t="shared" si="96"/>
        <v>100000</v>
      </c>
      <c r="K360" s="1">
        <f t="shared" si="97"/>
        <v>1000000</v>
      </c>
      <c r="L360" s="1">
        <f t="shared" si="104"/>
        <v>-100000</v>
      </c>
      <c r="M360" s="1">
        <f t="shared" ca="1" si="98"/>
        <v>198446.66406359756</v>
      </c>
      <c r="N360" s="10">
        <v>45931</v>
      </c>
      <c r="O360" s="10">
        <f t="shared" ca="1" si="105"/>
        <v>48122</v>
      </c>
      <c r="P360" s="7">
        <f t="shared" ca="1" si="106"/>
        <v>0.12094591259956358</v>
      </c>
      <c r="Q360" s="13"/>
      <c r="R360" s="1">
        <f t="shared" si="107"/>
        <v>-100000</v>
      </c>
      <c r="S360" s="1">
        <f t="shared" ca="1" si="99"/>
        <v>192609.99747349176</v>
      </c>
      <c r="T360" s="14">
        <f t="shared" ca="1" si="100"/>
        <v>1.65</v>
      </c>
      <c r="U360" s="7">
        <f t="shared" ca="1" si="108"/>
        <v>0.11538503766059877</v>
      </c>
    </row>
    <row r="361" spans="1:21" x14ac:dyDescent="0.2">
      <c r="A361">
        <f t="shared" si="101"/>
        <v>360</v>
      </c>
      <c r="B361">
        <f t="shared" ca="1" si="91"/>
        <v>5</v>
      </c>
      <c r="C361" s="7">
        <f t="shared" ca="1" si="92"/>
        <v>-8.0392320168225978E-2</v>
      </c>
      <c r="D361" t="str">
        <f t="shared" ca="1" si="102"/>
        <v>No</v>
      </c>
      <c r="E361">
        <f t="shared" ca="1" si="93"/>
        <v>1.4</v>
      </c>
      <c r="F361" s="1">
        <f ca="1">InitialHomeValue* (1 + 'Portfolio Simulation'!C361)^'Portfolio Simulation'!B361</f>
        <v>657677.44417462929</v>
      </c>
      <c r="G361" s="1">
        <f t="shared" ca="1" si="94"/>
        <v>92074.842184448091</v>
      </c>
      <c r="H361" s="1">
        <f t="shared" ca="1" si="95"/>
        <v>248832</v>
      </c>
      <c r="I361" s="1">
        <f t="shared" ca="1" si="103"/>
        <v>92074.842184448091</v>
      </c>
      <c r="J361" s="1">
        <f t="shared" si="96"/>
        <v>100000</v>
      </c>
      <c r="K361" s="1">
        <f t="shared" si="97"/>
        <v>1000000</v>
      </c>
      <c r="L361" s="1">
        <f t="shared" si="104"/>
        <v>-100000</v>
      </c>
      <c r="M361" s="1">
        <f t="shared" ca="1" si="98"/>
        <v>92074.842184448091</v>
      </c>
      <c r="N361" s="10">
        <v>45931</v>
      </c>
      <c r="O361" s="10">
        <f t="shared" ca="1" si="105"/>
        <v>47757</v>
      </c>
      <c r="P361" s="7">
        <f t="shared" ca="1" si="106"/>
        <v>-1.6369190812110902E-2</v>
      </c>
      <c r="Q361" s="13"/>
      <c r="R361" s="1">
        <f t="shared" si="107"/>
        <v>-100000</v>
      </c>
      <c r="S361" s="1">
        <f t="shared" ca="1" si="99"/>
        <v>88786.454963574957</v>
      </c>
      <c r="T361" s="14">
        <f t="shared" ca="1" si="100"/>
        <v>1.35</v>
      </c>
      <c r="U361" s="7">
        <f t="shared" ca="1" si="108"/>
        <v>-2.3493811488151547E-2</v>
      </c>
    </row>
    <row r="362" spans="1:21" x14ac:dyDescent="0.2">
      <c r="A362">
        <f t="shared" si="101"/>
        <v>361</v>
      </c>
      <c r="B362">
        <f t="shared" ca="1" si="91"/>
        <v>7</v>
      </c>
      <c r="C362" s="7">
        <f t="shared" ca="1" si="92"/>
        <v>9.0031478667740986E-2</v>
      </c>
      <c r="D362" t="str">
        <f t="shared" ca="1" si="102"/>
        <v>Yes</v>
      </c>
      <c r="E362">
        <f t="shared" ca="1" si="93"/>
        <v>1.7</v>
      </c>
      <c r="F362" s="1">
        <f ca="1">InitialHomeValue* (1 + 'Portfolio Simulation'!C362)^'Portfolio Simulation'!B362</f>
        <v>1828408.7029756168</v>
      </c>
      <c r="G362" s="1">
        <f t="shared" ca="1" si="94"/>
        <v>310829.47950585483</v>
      </c>
      <c r="H362" s="1">
        <f t="shared" ca="1" si="95"/>
        <v>358318.07999999996</v>
      </c>
      <c r="I362" s="1">
        <f t="shared" ca="1" si="103"/>
        <v>310829.47950585483</v>
      </c>
      <c r="J362" s="1">
        <f t="shared" si="96"/>
        <v>100000</v>
      </c>
      <c r="K362" s="1">
        <f t="shared" si="97"/>
        <v>1000000</v>
      </c>
      <c r="L362" s="1">
        <f t="shared" si="104"/>
        <v>-100000</v>
      </c>
      <c r="M362" s="1">
        <f t="shared" ca="1" si="98"/>
        <v>310829.47950585483</v>
      </c>
      <c r="N362" s="10">
        <v>45931</v>
      </c>
      <c r="O362" s="10">
        <f t="shared" ca="1" si="105"/>
        <v>48488</v>
      </c>
      <c r="P362" s="7">
        <f t="shared" ca="1" si="106"/>
        <v>0.17572372555732729</v>
      </c>
      <c r="Q362" s="13"/>
      <c r="R362" s="1">
        <f t="shared" si="107"/>
        <v>-100000</v>
      </c>
      <c r="S362" s="1">
        <f t="shared" ca="1" si="99"/>
        <v>301687.43599097681</v>
      </c>
      <c r="T362" s="14">
        <f t="shared" ca="1" si="100"/>
        <v>1.65</v>
      </c>
      <c r="U362" s="7">
        <f t="shared" ca="1" si="108"/>
        <v>0.1707241833209992</v>
      </c>
    </row>
    <row r="363" spans="1:21" x14ac:dyDescent="0.2">
      <c r="A363">
        <f t="shared" si="101"/>
        <v>362</v>
      </c>
      <c r="B363">
        <f t="shared" ca="1" si="91"/>
        <v>8</v>
      </c>
      <c r="C363" s="7">
        <f t="shared" ca="1" si="92"/>
        <v>-4.8437494650164628E-2</v>
      </c>
      <c r="D363" t="str">
        <f t="shared" ca="1" si="102"/>
        <v>No</v>
      </c>
      <c r="E363">
        <f t="shared" ca="1" si="93"/>
        <v>1.4</v>
      </c>
      <c r="F363" s="1">
        <f ca="1">InitialHomeValue* (1 + 'Portfolio Simulation'!C363)^'Portfolio Simulation'!B363</f>
        <v>672200.0937838963</v>
      </c>
      <c r="G363" s="1">
        <f t="shared" ca="1" si="94"/>
        <v>94108.013129745479</v>
      </c>
      <c r="H363" s="1">
        <f t="shared" ca="1" si="95"/>
        <v>429981.69599999994</v>
      </c>
      <c r="I363" s="1">
        <f t="shared" ca="1" si="103"/>
        <v>94108.013129745479</v>
      </c>
      <c r="J363" s="1">
        <f t="shared" si="96"/>
        <v>100000</v>
      </c>
      <c r="K363" s="1">
        <f t="shared" si="97"/>
        <v>1000000</v>
      </c>
      <c r="L363" s="1">
        <f t="shared" si="104"/>
        <v>-100000</v>
      </c>
      <c r="M363" s="1">
        <f t="shared" ca="1" si="98"/>
        <v>94108.013129745479</v>
      </c>
      <c r="N363" s="10">
        <v>45931</v>
      </c>
      <c r="O363" s="10">
        <f t="shared" ca="1" si="105"/>
        <v>48853</v>
      </c>
      <c r="P363" s="7">
        <f t="shared" ca="1" si="106"/>
        <v>-7.5569778680801393E-3</v>
      </c>
      <c r="Q363" s="13"/>
      <c r="R363" s="1">
        <f t="shared" si="107"/>
        <v>-100000</v>
      </c>
      <c r="S363" s="1">
        <f t="shared" ca="1" si="99"/>
        <v>90747.012660826018</v>
      </c>
      <c r="T363" s="14">
        <f t="shared" ca="1" si="100"/>
        <v>1.35</v>
      </c>
      <c r="U363" s="7">
        <f t="shared" ca="1" si="108"/>
        <v>-1.2055268883705141E-2</v>
      </c>
    </row>
    <row r="364" spans="1:21" x14ac:dyDescent="0.2">
      <c r="A364">
        <f t="shared" si="101"/>
        <v>363</v>
      </c>
      <c r="B364">
        <f t="shared" ca="1" si="91"/>
        <v>1</v>
      </c>
      <c r="C364" s="7">
        <f t="shared" ca="1" si="92"/>
        <v>3.720963818418227E-2</v>
      </c>
      <c r="D364" t="str">
        <f t="shared" ca="1" si="102"/>
        <v>Yes</v>
      </c>
      <c r="E364">
        <f t="shared" ca="1" si="93"/>
        <v>1.7</v>
      </c>
      <c r="F364" s="1">
        <f ca="1">InitialHomeValue* (1 + 'Portfolio Simulation'!C364)^'Portfolio Simulation'!B364</f>
        <v>1037209.6381841822</v>
      </c>
      <c r="G364" s="1">
        <f t="shared" ca="1" si="94"/>
        <v>176325.63849131099</v>
      </c>
      <c r="H364" s="1">
        <f t="shared" ca="1" si="95"/>
        <v>120000</v>
      </c>
      <c r="I364" s="1">
        <f t="shared" ca="1" si="103"/>
        <v>120000</v>
      </c>
      <c r="J364" s="1">
        <f t="shared" si="96"/>
        <v>100000</v>
      </c>
      <c r="K364" s="1">
        <f t="shared" si="97"/>
        <v>1000000</v>
      </c>
      <c r="L364" s="1">
        <f t="shared" si="104"/>
        <v>-100000</v>
      </c>
      <c r="M364" s="1">
        <f t="shared" ca="1" si="98"/>
        <v>120000</v>
      </c>
      <c r="N364" s="10">
        <v>45931</v>
      </c>
      <c r="O364" s="10">
        <f t="shared" ca="1" si="105"/>
        <v>46296</v>
      </c>
      <c r="P364" s="7">
        <f t="shared" ca="1" si="106"/>
        <v>0.19999999403953553</v>
      </c>
      <c r="Q364" s="13"/>
      <c r="R364" s="1">
        <f t="shared" si="107"/>
        <v>-100000</v>
      </c>
      <c r="S364" s="1">
        <f t="shared" ca="1" si="99"/>
        <v>171139.59030039006</v>
      </c>
      <c r="T364" s="14">
        <f t="shared" ca="1" si="100"/>
        <v>1.65</v>
      </c>
      <c r="U364" s="7">
        <f t="shared" ca="1" si="108"/>
        <v>0.71139589548110971</v>
      </c>
    </row>
    <row r="365" spans="1:21" x14ac:dyDescent="0.2">
      <c r="A365">
        <f t="shared" si="101"/>
        <v>364</v>
      </c>
      <c r="B365">
        <f t="shared" ca="1" si="91"/>
        <v>7</v>
      </c>
      <c r="C365" s="7">
        <f t="shared" ca="1" si="92"/>
        <v>6.7305068601901899E-2</v>
      </c>
      <c r="D365" t="str">
        <f t="shared" ca="1" si="102"/>
        <v>Yes</v>
      </c>
      <c r="E365">
        <f t="shared" ca="1" si="93"/>
        <v>1.7</v>
      </c>
      <c r="F365" s="1">
        <f ca="1">InitialHomeValue* (1 + 'Portfolio Simulation'!C365)^'Portfolio Simulation'!B365</f>
        <v>1577683.9346249751</v>
      </c>
      <c r="G365" s="1">
        <f t="shared" ca="1" si="94"/>
        <v>268206.26888624573</v>
      </c>
      <c r="H365" s="1">
        <f t="shared" ca="1" si="95"/>
        <v>358318.07999999996</v>
      </c>
      <c r="I365" s="1">
        <f t="shared" ca="1" si="103"/>
        <v>268206.26888624573</v>
      </c>
      <c r="J365" s="1">
        <f t="shared" si="96"/>
        <v>100000</v>
      </c>
      <c r="K365" s="1">
        <f t="shared" si="97"/>
        <v>1000000</v>
      </c>
      <c r="L365" s="1">
        <f t="shared" si="104"/>
        <v>-100000</v>
      </c>
      <c r="M365" s="1">
        <f t="shared" ca="1" si="98"/>
        <v>268206.26888624573</v>
      </c>
      <c r="N365" s="10">
        <v>45931</v>
      </c>
      <c r="O365" s="10">
        <f t="shared" ca="1" si="105"/>
        <v>48488</v>
      </c>
      <c r="P365" s="7">
        <f t="shared" ca="1" si="106"/>
        <v>0.15122966170310972</v>
      </c>
      <c r="Q365" s="13"/>
      <c r="R365" s="1">
        <f t="shared" si="107"/>
        <v>-100000</v>
      </c>
      <c r="S365" s="1">
        <f t="shared" ca="1" si="99"/>
        <v>260317.84921312088</v>
      </c>
      <c r="T365" s="14">
        <f t="shared" ca="1" si="100"/>
        <v>1.65</v>
      </c>
      <c r="U365" s="7">
        <f t="shared" ca="1" si="108"/>
        <v>0.14633427262306217</v>
      </c>
    </row>
    <row r="366" spans="1:21" x14ac:dyDescent="0.2">
      <c r="A366">
        <f t="shared" si="101"/>
        <v>365</v>
      </c>
      <c r="B366">
        <f t="shared" ca="1" si="91"/>
        <v>4</v>
      </c>
      <c r="C366" s="7">
        <f t="shared" ca="1" si="92"/>
        <v>6.0660945469439523E-2</v>
      </c>
      <c r="D366" t="str">
        <f t="shared" ca="1" si="102"/>
        <v>Yes</v>
      </c>
      <c r="E366">
        <f t="shared" ca="1" si="93"/>
        <v>1.7</v>
      </c>
      <c r="F366" s="1">
        <f ca="1">InitialHomeValue* (1 + 'Portfolio Simulation'!C366)^'Portfolio Simulation'!B366</f>
        <v>1265628.6928019759</v>
      </c>
      <c r="G366" s="1">
        <f t="shared" ca="1" si="94"/>
        <v>215156.8777763359</v>
      </c>
      <c r="H366" s="1">
        <f t="shared" ca="1" si="95"/>
        <v>207360</v>
      </c>
      <c r="I366" s="1">
        <f t="shared" ca="1" si="103"/>
        <v>207360</v>
      </c>
      <c r="J366" s="1">
        <f t="shared" si="96"/>
        <v>100000</v>
      </c>
      <c r="K366" s="1">
        <f t="shared" si="97"/>
        <v>1000000</v>
      </c>
      <c r="L366" s="1">
        <f t="shared" si="104"/>
        <v>-100000</v>
      </c>
      <c r="M366" s="1">
        <f t="shared" ca="1" si="98"/>
        <v>207360</v>
      </c>
      <c r="N366" s="10">
        <v>45931</v>
      </c>
      <c r="O366" s="10">
        <f t="shared" ca="1" si="105"/>
        <v>47392</v>
      </c>
      <c r="P366" s="7">
        <f t="shared" ca="1" si="106"/>
        <v>0.19985025525093081</v>
      </c>
      <c r="Q366" s="13"/>
      <c r="R366" s="1">
        <f t="shared" si="107"/>
        <v>-100000</v>
      </c>
      <c r="S366" s="1">
        <f t="shared" ca="1" si="99"/>
        <v>208828.73431232604</v>
      </c>
      <c r="T366" s="14">
        <f t="shared" ca="1" si="100"/>
        <v>1.65</v>
      </c>
      <c r="U366" s="7">
        <f t="shared" ca="1" si="108"/>
        <v>0.20196782946586611</v>
      </c>
    </row>
    <row r="367" spans="1:21" x14ac:dyDescent="0.2">
      <c r="A367">
        <f t="shared" si="101"/>
        <v>366</v>
      </c>
      <c r="B367">
        <f t="shared" ca="1" si="91"/>
        <v>4</v>
      </c>
      <c r="C367" s="7">
        <f t="shared" ca="1" si="92"/>
        <v>9.9237680409318615E-2</v>
      </c>
      <c r="D367" t="str">
        <f t="shared" ca="1" si="102"/>
        <v>Yes</v>
      </c>
      <c r="E367">
        <f t="shared" ca="1" si="93"/>
        <v>1.7</v>
      </c>
      <c r="F367" s="1">
        <f ca="1">InitialHomeValue* (1 + 'Portfolio Simulation'!C367)^'Portfolio Simulation'!B367</f>
        <v>1460045.6275625259</v>
      </c>
      <c r="G367" s="1">
        <f t="shared" ca="1" si="94"/>
        <v>248207.7566856294</v>
      </c>
      <c r="H367" s="1">
        <f t="shared" ca="1" si="95"/>
        <v>207360</v>
      </c>
      <c r="I367" s="1">
        <f t="shared" ca="1" si="103"/>
        <v>207360</v>
      </c>
      <c r="J367" s="1">
        <f t="shared" si="96"/>
        <v>100000</v>
      </c>
      <c r="K367" s="1">
        <f t="shared" si="97"/>
        <v>1000000</v>
      </c>
      <c r="L367" s="1">
        <f t="shared" si="104"/>
        <v>-100000</v>
      </c>
      <c r="M367" s="1">
        <f t="shared" ca="1" si="98"/>
        <v>207360</v>
      </c>
      <c r="N367" s="10">
        <v>45931</v>
      </c>
      <c r="O367" s="10">
        <f t="shared" ca="1" si="105"/>
        <v>47392</v>
      </c>
      <c r="P367" s="7">
        <f t="shared" ca="1" si="106"/>
        <v>0.19985025525093081</v>
      </c>
      <c r="Q367" s="13"/>
      <c r="R367" s="1">
        <f t="shared" si="107"/>
        <v>-100000</v>
      </c>
      <c r="S367" s="1">
        <f t="shared" ca="1" si="99"/>
        <v>240907.52854781679</v>
      </c>
      <c r="T367" s="14">
        <f t="shared" ca="1" si="100"/>
        <v>1.65</v>
      </c>
      <c r="U367" s="7">
        <f t="shared" ca="1" si="108"/>
        <v>0.24565350413322451</v>
      </c>
    </row>
    <row r="368" spans="1:21" x14ac:dyDescent="0.2">
      <c r="A368">
        <f t="shared" si="101"/>
        <v>367</v>
      </c>
      <c r="B368">
        <f t="shared" ca="1" si="91"/>
        <v>2</v>
      </c>
      <c r="C368" s="7">
        <f t="shared" ca="1" si="92"/>
        <v>-6.6954507566960364E-2</v>
      </c>
      <c r="D368" t="str">
        <f t="shared" ca="1" si="102"/>
        <v>No</v>
      </c>
      <c r="E368">
        <f t="shared" ca="1" si="93"/>
        <v>1.4</v>
      </c>
      <c r="F368" s="1">
        <f ca="1">InitialHomeValue* (1 + 'Portfolio Simulation'!C368)^'Portfolio Simulation'!B368</f>
        <v>870573.8909496133</v>
      </c>
      <c r="G368" s="1">
        <f t="shared" ca="1" si="94"/>
        <v>121880.34473294586</v>
      </c>
      <c r="H368" s="1">
        <f t="shared" ca="1" si="95"/>
        <v>144000</v>
      </c>
      <c r="I368" s="1">
        <f t="shared" ca="1" si="103"/>
        <v>121880.34473294586</v>
      </c>
      <c r="J368" s="1">
        <f t="shared" si="96"/>
        <v>100000</v>
      </c>
      <c r="K368" s="1">
        <f t="shared" si="97"/>
        <v>1000000</v>
      </c>
      <c r="L368" s="1">
        <f t="shared" si="104"/>
        <v>-100000</v>
      </c>
      <c r="M368" s="1">
        <f t="shared" ca="1" si="98"/>
        <v>121880.34473294586</v>
      </c>
      <c r="N368" s="10">
        <v>45931</v>
      </c>
      <c r="O368" s="10">
        <f t="shared" ca="1" si="105"/>
        <v>46661</v>
      </c>
      <c r="P368" s="7">
        <f t="shared" ca="1" si="106"/>
        <v>0.10399431586265565</v>
      </c>
      <c r="Q368" s="13"/>
      <c r="R368" s="1">
        <f t="shared" si="107"/>
        <v>-100000</v>
      </c>
      <c r="S368" s="1">
        <f t="shared" ca="1" si="99"/>
        <v>117527.47527819782</v>
      </c>
      <c r="T368" s="14">
        <f t="shared" ca="1" si="100"/>
        <v>1.35</v>
      </c>
      <c r="U368" s="7">
        <f t="shared" ca="1" si="108"/>
        <v>8.4100893139839192E-2</v>
      </c>
    </row>
    <row r="369" spans="1:21" x14ac:dyDescent="0.2">
      <c r="A369">
        <f t="shared" si="101"/>
        <v>368</v>
      </c>
      <c r="B369">
        <f t="shared" ca="1" si="91"/>
        <v>5</v>
      </c>
      <c r="C369" s="7">
        <f t="shared" ca="1" si="92"/>
        <v>4.8493670811281954E-2</v>
      </c>
      <c r="D369" t="str">
        <f t="shared" ca="1" si="102"/>
        <v>Yes</v>
      </c>
      <c r="E369">
        <f t="shared" ca="1" si="93"/>
        <v>1.7</v>
      </c>
      <c r="F369" s="1">
        <f ca="1">InitialHomeValue* (1 + 'Portfolio Simulation'!C369)^'Portfolio Simulation'!B369</f>
        <v>1267153.0289584666</v>
      </c>
      <c r="G369" s="1">
        <f t="shared" ca="1" si="94"/>
        <v>215416.01492293936</v>
      </c>
      <c r="H369" s="1">
        <f t="shared" ca="1" si="95"/>
        <v>248832</v>
      </c>
      <c r="I369" s="1">
        <f t="shared" ca="1" si="103"/>
        <v>215416.01492293936</v>
      </c>
      <c r="J369" s="1">
        <f t="shared" si="96"/>
        <v>100000</v>
      </c>
      <c r="K369" s="1">
        <f t="shared" si="97"/>
        <v>1000000</v>
      </c>
      <c r="L369" s="1">
        <f t="shared" si="104"/>
        <v>-100000</v>
      </c>
      <c r="M369" s="1">
        <f t="shared" ca="1" si="98"/>
        <v>215416.01492293936</v>
      </c>
      <c r="N369" s="10">
        <v>45931</v>
      </c>
      <c r="O369" s="10">
        <f t="shared" ca="1" si="105"/>
        <v>47757</v>
      </c>
      <c r="P369" s="7">
        <f t="shared" ca="1" si="106"/>
        <v>0.16578668951988221</v>
      </c>
      <c r="Q369" s="13"/>
      <c r="R369" s="1">
        <f t="shared" si="107"/>
        <v>-100000</v>
      </c>
      <c r="S369" s="1">
        <f t="shared" ca="1" si="99"/>
        <v>209080.24977814697</v>
      </c>
      <c r="T369" s="14">
        <f t="shared" ca="1" si="100"/>
        <v>1.65</v>
      </c>
      <c r="U369" s="7">
        <f t="shared" ca="1" si="108"/>
        <v>0.15885078310966491</v>
      </c>
    </row>
    <row r="370" spans="1:21" x14ac:dyDescent="0.2">
      <c r="A370">
        <f t="shared" si="101"/>
        <v>369</v>
      </c>
      <c r="B370">
        <f t="shared" ca="1" si="91"/>
        <v>8</v>
      </c>
      <c r="C370" s="7">
        <f t="shared" ca="1" si="92"/>
        <v>5.4657375415892009E-2</v>
      </c>
      <c r="D370" t="str">
        <f t="shared" ca="1" si="102"/>
        <v>Yes</v>
      </c>
      <c r="E370">
        <f t="shared" ca="1" si="93"/>
        <v>1.7</v>
      </c>
      <c r="F370" s="1">
        <f ca="1">InitialHomeValue* (1 + 'Portfolio Simulation'!C370)^'Portfolio Simulation'!B370</f>
        <v>1530703.773520801</v>
      </c>
      <c r="G370" s="1">
        <f t="shared" ca="1" si="94"/>
        <v>260219.64149853616</v>
      </c>
      <c r="H370" s="1">
        <f t="shared" ca="1" si="95"/>
        <v>429981.69599999994</v>
      </c>
      <c r="I370" s="1">
        <f t="shared" ca="1" si="103"/>
        <v>260219.64149853616</v>
      </c>
      <c r="J370" s="1">
        <f t="shared" si="96"/>
        <v>100000</v>
      </c>
      <c r="K370" s="1">
        <f t="shared" si="97"/>
        <v>1000000</v>
      </c>
      <c r="L370" s="1">
        <f t="shared" si="104"/>
        <v>-100000</v>
      </c>
      <c r="M370" s="1">
        <f t="shared" ca="1" si="98"/>
        <v>260219.64149853616</v>
      </c>
      <c r="N370" s="10">
        <v>45931</v>
      </c>
      <c r="O370" s="10">
        <f t="shared" ca="1" si="105"/>
        <v>48853</v>
      </c>
      <c r="P370" s="7">
        <f t="shared" ca="1" si="106"/>
        <v>0.12689116597175598</v>
      </c>
      <c r="Q370" s="13"/>
      <c r="R370" s="1">
        <f t="shared" si="107"/>
        <v>-100000</v>
      </c>
      <c r="S370" s="1">
        <f t="shared" ca="1" si="99"/>
        <v>252566.12263093214</v>
      </c>
      <c r="T370" s="14">
        <f t="shared" ca="1" si="100"/>
        <v>1.65</v>
      </c>
      <c r="U370" s="7">
        <f t="shared" ca="1" si="108"/>
        <v>0.12269673943519591</v>
      </c>
    </row>
    <row r="371" spans="1:21" x14ac:dyDescent="0.2">
      <c r="A371">
        <f t="shared" si="101"/>
        <v>370</v>
      </c>
      <c r="B371">
        <f t="shared" ca="1" si="91"/>
        <v>1</v>
      </c>
      <c r="C371" s="7">
        <f t="shared" ca="1" si="92"/>
        <v>-6.7308838014537679E-3</v>
      </c>
      <c r="D371" t="str">
        <f t="shared" ca="1" si="102"/>
        <v>No</v>
      </c>
      <c r="E371">
        <f t="shared" ca="1" si="93"/>
        <v>1.4</v>
      </c>
      <c r="F371" s="1">
        <f ca="1">InitialHomeValue* (1 + 'Portfolio Simulation'!C371)^'Portfolio Simulation'!B371</f>
        <v>993269.11619854614</v>
      </c>
      <c r="G371" s="1">
        <f t="shared" ca="1" si="94"/>
        <v>139057.67626779646</v>
      </c>
      <c r="H371" s="1">
        <f t="shared" ca="1" si="95"/>
        <v>120000</v>
      </c>
      <c r="I371" s="1">
        <f t="shared" ca="1" si="103"/>
        <v>120000</v>
      </c>
      <c r="J371" s="1">
        <f t="shared" si="96"/>
        <v>100000</v>
      </c>
      <c r="K371" s="1">
        <f t="shared" si="97"/>
        <v>1000000</v>
      </c>
      <c r="L371" s="1">
        <f t="shared" si="104"/>
        <v>-100000</v>
      </c>
      <c r="M371" s="1">
        <f t="shared" ca="1" si="98"/>
        <v>120000</v>
      </c>
      <c r="N371" s="10">
        <v>45931</v>
      </c>
      <c r="O371" s="10">
        <f t="shared" ca="1" si="105"/>
        <v>46296</v>
      </c>
      <c r="P371" s="7">
        <f t="shared" ca="1" si="106"/>
        <v>0.19999999403953553</v>
      </c>
      <c r="Q371" s="13"/>
      <c r="R371" s="1">
        <f t="shared" si="107"/>
        <v>-100000</v>
      </c>
      <c r="S371" s="1">
        <f t="shared" ca="1" si="99"/>
        <v>134091.33068680376</v>
      </c>
      <c r="T371" s="14">
        <f t="shared" ca="1" si="100"/>
        <v>1.35</v>
      </c>
      <c r="U371" s="7">
        <f t="shared" ca="1" si="108"/>
        <v>0.34091330170631406</v>
      </c>
    </row>
    <row r="372" spans="1:21" x14ac:dyDescent="0.2">
      <c r="A372">
        <f t="shared" si="101"/>
        <v>371</v>
      </c>
      <c r="B372">
        <f t="shared" ca="1" si="91"/>
        <v>9</v>
      </c>
      <c r="C372" s="7">
        <f t="shared" ca="1" si="92"/>
        <v>-4.6641593574721016E-2</v>
      </c>
      <c r="D372" t="str">
        <f t="shared" ca="1" si="102"/>
        <v>No</v>
      </c>
      <c r="E372">
        <f t="shared" ca="1" si="93"/>
        <v>1.4</v>
      </c>
      <c r="F372" s="1">
        <f ca="1">InitialHomeValue* (1 + 'Portfolio Simulation'!C372)^'Portfolio Simulation'!B372</f>
        <v>650587.63306900847</v>
      </c>
      <c r="G372" s="1">
        <f t="shared" ca="1" si="94"/>
        <v>91082.268629661179</v>
      </c>
      <c r="H372" s="1">
        <f t="shared" ca="1" si="95"/>
        <v>515978.03519999993</v>
      </c>
      <c r="I372" s="1">
        <f t="shared" ca="1" si="103"/>
        <v>91082.268629661179</v>
      </c>
      <c r="J372" s="1">
        <f t="shared" si="96"/>
        <v>100000</v>
      </c>
      <c r="K372" s="1">
        <f t="shared" si="97"/>
        <v>1000000</v>
      </c>
      <c r="L372" s="1">
        <f t="shared" si="104"/>
        <v>-100000</v>
      </c>
      <c r="M372" s="1">
        <f t="shared" ca="1" si="98"/>
        <v>91082.268629661179</v>
      </c>
      <c r="N372" s="10">
        <v>45931</v>
      </c>
      <c r="O372" s="10">
        <f t="shared" ca="1" si="105"/>
        <v>49218</v>
      </c>
      <c r="P372" s="7">
        <f t="shared" ca="1" si="106"/>
        <v>-1.0318639874458312E-2</v>
      </c>
      <c r="Q372" s="13"/>
      <c r="R372" s="1">
        <f t="shared" si="107"/>
        <v>-100000</v>
      </c>
      <c r="S372" s="1">
        <f t="shared" ca="1" si="99"/>
        <v>87829.330464316154</v>
      </c>
      <c r="T372" s="14">
        <f t="shared" ca="1" si="100"/>
        <v>1.35</v>
      </c>
      <c r="U372" s="7">
        <f t="shared" ca="1" si="108"/>
        <v>-1.4307299256324769E-2</v>
      </c>
    </row>
    <row r="373" spans="1:21" x14ac:dyDescent="0.2">
      <c r="A373">
        <f t="shared" si="101"/>
        <v>372</v>
      </c>
      <c r="B373">
        <f t="shared" ca="1" si="91"/>
        <v>10</v>
      </c>
      <c r="C373" s="7">
        <f t="shared" ca="1" si="92"/>
        <v>6.5732599627981683E-2</v>
      </c>
      <c r="D373" t="str">
        <f t="shared" ca="1" si="102"/>
        <v>Yes</v>
      </c>
      <c r="E373">
        <f t="shared" ca="1" si="93"/>
        <v>1.7</v>
      </c>
      <c r="F373" s="1">
        <f ca="1">InitialHomeValue* (1 + 'Portfolio Simulation'!C373)^'Portfolio Simulation'!B373</f>
        <v>1890090.093591141</v>
      </c>
      <c r="G373" s="1">
        <f t="shared" ca="1" si="94"/>
        <v>321315.31591049396</v>
      </c>
      <c r="H373" s="1">
        <f t="shared" ca="1" si="95"/>
        <v>619173.64223999996</v>
      </c>
      <c r="I373" s="1">
        <f t="shared" ca="1" si="103"/>
        <v>321315.31591049396</v>
      </c>
      <c r="J373" s="1">
        <f t="shared" si="96"/>
        <v>100000</v>
      </c>
      <c r="K373" s="1">
        <f t="shared" si="97"/>
        <v>1000000</v>
      </c>
      <c r="L373" s="1">
        <f t="shared" si="104"/>
        <v>-100000</v>
      </c>
      <c r="M373" s="1">
        <f t="shared" ca="1" si="98"/>
        <v>321315.31591049396</v>
      </c>
      <c r="N373" s="10">
        <v>45931</v>
      </c>
      <c r="O373" s="10">
        <f t="shared" ca="1" si="105"/>
        <v>49583</v>
      </c>
      <c r="P373" s="7">
        <f t="shared" ca="1" si="106"/>
        <v>0.12373880743980409</v>
      </c>
      <c r="Q373" s="13"/>
      <c r="R373" s="1">
        <f t="shared" si="107"/>
        <v>-100000</v>
      </c>
      <c r="S373" s="1">
        <f t="shared" ca="1" si="99"/>
        <v>311864.86544253828</v>
      </c>
      <c r="T373" s="14">
        <f t="shared" ca="1" si="100"/>
        <v>1.65</v>
      </c>
      <c r="U373" s="7">
        <f t="shared" ca="1" si="108"/>
        <v>0.12039095759391782</v>
      </c>
    </row>
    <row r="374" spans="1:21" x14ac:dyDescent="0.2">
      <c r="A374">
        <f t="shared" si="101"/>
        <v>373</v>
      </c>
      <c r="B374">
        <f t="shared" ca="1" si="91"/>
        <v>10</v>
      </c>
      <c r="C374" s="7">
        <f t="shared" ca="1" si="92"/>
        <v>8.5471197242530078E-2</v>
      </c>
      <c r="D374" t="str">
        <f t="shared" ca="1" si="102"/>
        <v>Yes</v>
      </c>
      <c r="E374">
        <f t="shared" ca="1" si="93"/>
        <v>1.7</v>
      </c>
      <c r="F374" s="1">
        <f ca="1">InitialHomeValue* (1 + 'Portfolio Simulation'!C374)^'Portfolio Simulation'!B374</f>
        <v>2270821.7239431553</v>
      </c>
      <c r="G374" s="1">
        <f t="shared" ca="1" si="94"/>
        <v>386039.69307033642</v>
      </c>
      <c r="H374" s="1">
        <f t="shared" ca="1" si="95"/>
        <v>619173.64223999996</v>
      </c>
      <c r="I374" s="1">
        <f t="shared" ca="1" si="103"/>
        <v>386039.69307033642</v>
      </c>
      <c r="J374" s="1">
        <f t="shared" si="96"/>
        <v>100000</v>
      </c>
      <c r="K374" s="1">
        <f t="shared" si="97"/>
        <v>1000000</v>
      </c>
      <c r="L374" s="1">
        <f t="shared" si="104"/>
        <v>-100000</v>
      </c>
      <c r="M374" s="1">
        <f t="shared" ca="1" si="98"/>
        <v>386039.69307033642</v>
      </c>
      <c r="N374" s="10">
        <v>45931</v>
      </c>
      <c r="O374" s="10">
        <f t="shared" ca="1" si="105"/>
        <v>49583</v>
      </c>
      <c r="P374" s="7">
        <f t="shared" ca="1" si="106"/>
        <v>0.14454024434089657</v>
      </c>
      <c r="Q374" s="13"/>
      <c r="R374" s="1">
        <f t="shared" si="107"/>
        <v>-100000</v>
      </c>
      <c r="S374" s="1">
        <f t="shared" ca="1" si="99"/>
        <v>374685.58445062063</v>
      </c>
      <c r="T374" s="14">
        <f t="shared" ca="1" si="100"/>
        <v>1.65</v>
      </c>
      <c r="U374" s="7">
        <f t="shared" ca="1" si="108"/>
        <v>0.14113041758537292</v>
      </c>
    </row>
    <row r="375" spans="1:21" x14ac:dyDescent="0.2">
      <c r="A375">
        <f t="shared" si="101"/>
        <v>374</v>
      </c>
      <c r="B375">
        <f t="shared" ca="1" si="91"/>
        <v>1</v>
      </c>
      <c r="C375" s="7">
        <f t="shared" ca="1" si="92"/>
        <v>-5.8602058768676794E-3</v>
      </c>
      <c r="D375" t="str">
        <f t="shared" ca="1" si="102"/>
        <v>No</v>
      </c>
      <c r="E375">
        <f t="shared" ca="1" si="93"/>
        <v>1.4</v>
      </c>
      <c r="F375" s="1">
        <f ca="1">InitialHomeValue* (1 + 'Portfolio Simulation'!C375)^'Portfolio Simulation'!B375</f>
        <v>994139.79412313236</v>
      </c>
      <c r="G375" s="1">
        <f t="shared" ca="1" si="94"/>
        <v>139179.57117723854</v>
      </c>
      <c r="H375" s="1">
        <f t="shared" ca="1" si="95"/>
        <v>120000</v>
      </c>
      <c r="I375" s="1">
        <f t="shared" ca="1" si="103"/>
        <v>120000</v>
      </c>
      <c r="J375" s="1">
        <f t="shared" si="96"/>
        <v>100000</v>
      </c>
      <c r="K375" s="1">
        <f t="shared" si="97"/>
        <v>1000000</v>
      </c>
      <c r="L375" s="1">
        <f t="shared" si="104"/>
        <v>-100000</v>
      </c>
      <c r="M375" s="1">
        <f t="shared" ca="1" si="98"/>
        <v>120000</v>
      </c>
      <c r="N375" s="10">
        <v>45931</v>
      </c>
      <c r="O375" s="10">
        <f t="shared" ca="1" si="105"/>
        <v>46296</v>
      </c>
      <c r="P375" s="7">
        <f t="shared" ca="1" si="106"/>
        <v>0.19999999403953553</v>
      </c>
      <c r="Q375" s="13"/>
      <c r="R375" s="1">
        <f t="shared" si="107"/>
        <v>-100000</v>
      </c>
      <c r="S375" s="1">
        <f t="shared" ca="1" si="99"/>
        <v>134208.87220662288</v>
      </c>
      <c r="T375" s="14">
        <f t="shared" ca="1" si="100"/>
        <v>1.35</v>
      </c>
      <c r="U375" s="7">
        <f t="shared" ca="1" si="108"/>
        <v>0.34208871722221379</v>
      </c>
    </row>
    <row r="376" spans="1:21" x14ac:dyDescent="0.2">
      <c r="A376">
        <f t="shared" si="101"/>
        <v>375</v>
      </c>
      <c r="B376">
        <f t="shared" ca="1" si="91"/>
        <v>8</v>
      </c>
      <c r="C376" s="7">
        <f t="shared" ca="1" si="92"/>
        <v>8.020316962365355E-2</v>
      </c>
      <c r="D376" t="str">
        <f t="shared" ca="1" si="102"/>
        <v>Yes</v>
      </c>
      <c r="E376">
        <f t="shared" ca="1" si="93"/>
        <v>1.7</v>
      </c>
      <c r="F376" s="1">
        <f ca="1">InitialHomeValue* (1 + 'Portfolio Simulation'!C376)^'Portfolio Simulation'!B376</f>
        <v>1853717.6213049993</v>
      </c>
      <c r="G376" s="1">
        <f t="shared" ca="1" si="94"/>
        <v>315131.9956218499</v>
      </c>
      <c r="H376" s="1">
        <f t="shared" ca="1" si="95"/>
        <v>429981.69599999994</v>
      </c>
      <c r="I376" s="1">
        <f t="shared" ca="1" si="103"/>
        <v>315131.9956218499</v>
      </c>
      <c r="J376" s="1">
        <f t="shared" si="96"/>
        <v>100000</v>
      </c>
      <c r="K376" s="1">
        <f t="shared" si="97"/>
        <v>1000000</v>
      </c>
      <c r="L376" s="1">
        <f t="shared" si="104"/>
        <v>-100000</v>
      </c>
      <c r="M376" s="1">
        <f t="shared" ca="1" si="98"/>
        <v>315131.9956218499</v>
      </c>
      <c r="N376" s="10">
        <v>45931</v>
      </c>
      <c r="O376" s="10">
        <f t="shared" ca="1" si="105"/>
        <v>48853</v>
      </c>
      <c r="P376" s="7">
        <f t="shared" ca="1" si="106"/>
        <v>0.15416769385337833</v>
      </c>
      <c r="Q376" s="13"/>
      <c r="R376" s="1">
        <f t="shared" si="107"/>
        <v>-100000</v>
      </c>
      <c r="S376" s="1">
        <f t="shared" ca="1" si="99"/>
        <v>305863.40751532489</v>
      </c>
      <c r="T376" s="14">
        <f t="shared" ca="1" si="100"/>
        <v>1.65</v>
      </c>
      <c r="U376" s="7">
        <f t="shared" ca="1" si="108"/>
        <v>0.14987173676490786</v>
      </c>
    </row>
    <row r="377" spans="1:21" x14ac:dyDescent="0.2">
      <c r="A377">
        <f t="shared" si="101"/>
        <v>376</v>
      </c>
      <c r="B377">
        <f t="shared" ca="1" si="91"/>
        <v>7</v>
      </c>
      <c r="C377" s="7">
        <f t="shared" ca="1" si="92"/>
        <v>8.1534705874556496E-2</v>
      </c>
      <c r="D377" t="str">
        <f t="shared" ca="1" si="102"/>
        <v>Yes</v>
      </c>
      <c r="E377">
        <f t="shared" ca="1" si="93"/>
        <v>1.7</v>
      </c>
      <c r="F377" s="1">
        <f ca="1">InitialHomeValue* (1 + 'Portfolio Simulation'!C377)^'Portfolio Simulation'!B377</f>
        <v>1730944.8141257879</v>
      </c>
      <c r="G377" s="1">
        <f t="shared" ca="1" si="94"/>
        <v>294260.61840138392</v>
      </c>
      <c r="H377" s="1">
        <f t="shared" ca="1" si="95"/>
        <v>358318.07999999996</v>
      </c>
      <c r="I377" s="1">
        <f t="shared" ca="1" si="103"/>
        <v>294260.61840138392</v>
      </c>
      <c r="J377" s="1">
        <f t="shared" si="96"/>
        <v>100000</v>
      </c>
      <c r="K377" s="1">
        <f t="shared" si="97"/>
        <v>1000000</v>
      </c>
      <c r="L377" s="1">
        <f t="shared" si="104"/>
        <v>-100000</v>
      </c>
      <c r="M377" s="1">
        <f t="shared" ca="1" si="98"/>
        <v>294260.61840138392</v>
      </c>
      <c r="N377" s="10">
        <v>45931</v>
      </c>
      <c r="O377" s="10">
        <f t="shared" ca="1" si="105"/>
        <v>48488</v>
      </c>
      <c r="P377" s="7">
        <f t="shared" ca="1" si="106"/>
        <v>0.16656611561775209</v>
      </c>
      <c r="Q377" s="13"/>
      <c r="R377" s="1">
        <f t="shared" si="107"/>
        <v>-100000</v>
      </c>
      <c r="S377" s="1">
        <f t="shared" ca="1" si="99"/>
        <v>285605.89433075505</v>
      </c>
      <c r="T377" s="14">
        <f t="shared" ca="1" si="100"/>
        <v>1.65</v>
      </c>
      <c r="U377" s="7">
        <f t="shared" ca="1" si="108"/>
        <v>0.1616055190563202</v>
      </c>
    </row>
    <row r="378" spans="1:21" x14ac:dyDescent="0.2">
      <c r="A378">
        <f t="shared" si="101"/>
        <v>377</v>
      </c>
      <c r="B378">
        <f t="shared" ca="1" si="91"/>
        <v>3</v>
      </c>
      <c r="C378" s="7">
        <f t="shared" ca="1" si="92"/>
        <v>0.12362834039698001</v>
      </c>
      <c r="D378" t="str">
        <f t="shared" ca="1" si="102"/>
        <v>Yes</v>
      </c>
      <c r="E378">
        <f t="shared" ca="1" si="93"/>
        <v>1.7</v>
      </c>
      <c r="F378" s="1">
        <f ca="1">InitialHomeValue* (1 + 'Portfolio Simulation'!C378)^'Portfolio Simulation'!B378</f>
        <v>1418626.4522580493</v>
      </c>
      <c r="G378" s="1">
        <f t="shared" ca="1" si="94"/>
        <v>241166.49688386839</v>
      </c>
      <c r="H378" s="1">
        <f t="shared" ca="1" si="95"/>
        <v>172800</v>
      </c>
      <c r="I378" s="1">
        <f t="shared" ca="1" si="103"/>
        <v>172800</v>
      </c>
      <c r="J378" s="1">
        <f t="shared" si="96"/>
        <v>100000</v>
      </c>
      <c r="K378" s="1">
        <f t="shared" si="97"/>
        <v>1000000</v>
      </c>
      <c r="L378" s="1">
        <f t="shared" si="104"/>
        <v>-100000</v>
      </c>
      <c r="M378" s="1">
        <f t="shared" ca="1" si="98"/>
        <v>172800</v>
      </c>
      <c r="N378" s="10">
        <v>45931</v>
      </c>
      <c r="O378" s="10">
        <f t="shared" ca="1" si="105"/>
        <v>47027</v>
      </c>
      <c r="P378" s="7">
        <f t="shared" ca="1" si="106"/>
        <v>0.19980039000511171</v>
      </c>
      <c r="Q378" s="13"/>
      <c r="R378" s="1">
        <f t="shared" si="107"/>
        <v>-100000</v>
      </c>
      <c r="S378" s="1">
        <f t="shared" ca="1" si="99"/>
        <v>234073.36462257814</v>
      </c>
      <c r="T378" s="14">
        <f t="shared" ca="1" si="100"/>
        <v>1.65</v>
      </c>
      <c r="U378" s="7">
        <f t="shared" ca="1" si="108"/>
        <v>0.32740973830223097</v>
      </c>
    </row>
    <row r="379" spans="1:21" x14ac:dyDescent="0.2">
      <c r="A379">
        <f t="shared" si="101"/>
        <v>378</v>
      </c>
      <c r="B379">
        <f t="shared" ca="1" si="91"/>
        <v>9</v>
      </c>
      <c r="C379" s="7">
        <f t="shared" ca="1" si="92"/>
        <v>0.13920197446640478</v>
      </c>
      <c r="D379" t="str">
        <f t="shared" ca="1" si="102"/>
        <v>Yes</v>
      </c>
      <c r="E379">
        <f t="shared" ca="1" si="93"/>
        <v>1.7</v>
      </c>
      <c r="F379" s="1">
        <f ca="1">InitialHomeValue* (1 + 'Portfolio Simulation'!C379)^'Portfolio Simulation'!B379</f>
        <v>3231517.8643794023</v>
      </c>
      <c r="G379" s="1">
        <f t="shared" ca="1" si="94"/>
        <v>549358.03694449842</v>
      </c>
      <c r="H379" s="1">
        <f t="shared" ca="1" si="95"/>
        <v>515978.03519999993</v>
      </c>
      <c r="I379" s="1">
        <f t="shared" ca="1" si="103"/>
        <v>515978.03519999993</v>
      </c>
      <c r="J379" s="1">
        <f t="shared" si="96"/>
        <v>100000</v>
      </c>
      <c r="K379" s="1">
        <f t="shared" si="97"/>
        <v>1000000</v>
      </c>
      <c r="L379" s="1">
        <f t="shared" si="104"/>
        <v>-100000</v>
      </c>
      <c r="M379" s="1">
        <f t="shared" ca="1" si="98"/>
        <v>515978.03519999993</v>
      </c>
      <c r="N379" s="10">
        <v>45931</v>
      </c>
      <c r="O379" s="10">
        <f t="shared" ca="1" si="105"/>
        <v>49218</v>
      </c>
      <c r="P379" s="7">
        <f t="shared" ca="1" si="106"/>
        <v>0.19986688494682314</v>
      </c>
      <c r="Q379" s="13"/>
      <c r="R379" s="1">
        <f t="shared" si="107"/>
        <v>-100000</v>
      </c>
      <c r="S379" s="1">
        <f t="shared" ca="1" si="99"/>
        <v>533200.44762260129</v>
      </c>
      <c r="T379" s="14">
        <f t="shared" ca="1" si="100"/>
        <v>1.65</v>
      </c>
      <c r="U379" s="7">
        <f t="shared" ca="1" si="108"/>
        <v>0.20424948334693913</v>
      </c>
    </row>
    <row r="380" spans="1:21" x14ac:dyDescent="0.2">
      <c r="A380">
        <f t="shared" si="101"/>
        <v>379</v>
      </c>
      <c r="B380">
        <f t="shared" ca="1" si="91"/>
        <v>4</v>
      </c>
      <c r="C380" s="7">
        <f t="shared" ca="1" si="92"/>
        <v>5.7406167071899356E-3</v>
      </c>
      <c r="D380" t="str">
        <f t="shared" ca="1" si="102"/>
        <v>Yes</v>
      </c>
      <c r="E380">
        <f t="shared" ca="1" si="93"/>
        <v>1.7</v>
      </c>
      <c r="F380" s="1">
        <f ca="1">InitialHomeValue* (1 + 'Portfolio Simulation'!C380)^'Portfolio Simulation'!B380</f>
        <v>1023160.9527165941</v>
      </c>
      <c r="G380" s="1">
        <f t="shared" ca="1" si="94"/>
        <v>173937.36196182101</v>
      </c>
      <c r="H380" s="1">
        <f t="shared" ca="1" si="95"/>
        <v>207360</v>
      </c>
      <c r="I380" s="1">
        <f t="shared" ca="1" si="103"/>
        <v>173937.36196182101</v>
      </c>
      <c r="J380" s="1">
        <f t="shared" si="96"/>
        <v>100000</v>
      </c>
      <c r="K380" s="1">
        <f t="shared" si="97"/>
        <v>1000000</v>
      </c>
      <c r="L380" s="1">
        <f t="shared" si="104"/>
        <v>-100000</v>
      </c>
      <c r="M380" s="1">
        <f t="shared" ca="1" si="98"/>
        <v>173937.36196182101</v>
      </c>
      <c r="N380" s="10">
        <v>45931</v>
      </c>
      <c r="O380" s="10">
        <f t="shared" ca="1" si="105"/>
        <v>47392</v>
      </c>
      <c r="P380" s="7">
        <f t="shared" ca="1" si="106"/>
        <v>0.14830455183982852</v>
      </c>
      <c r="Q380" s="13"/>
      <c r="R380" s="1">
        <f t="shared" si="107"/>
        <v>-100000</v>
      </c>
      <c r="S380" s="1">
        <f t="shared" ca="1" si="99"/>
        <v>168821.55719823804</v>
      </c>
      <c r="T380" s="14">
        <f t="shared" ca="1" si="100"/>
        <v>1.65</v>
      </c>
      <c r="U380" s="7">
        <f t="shared" ca="1" si="108"/>
        <v>0.13977219462394713</v>
      </c>
    </row>
    <row r="381" spans="1:21" x14ac:dyDescent="0.2">
      <c r="A381">
        <f t="shared" si="101"/>
        <v>380</v>
      </c>
      <c r="B381">
        <f t="shared" ca="1" si="91"/>
        <v>5</v>
      </c>
      <c r="C381" s="7">
        <f t="shared" ca="1" si="92"/>
        <v>7.9663510346026756E-2</v>
      </c>
      <c r="D381" t="str">
        <f t="shared" ca="1" si="102"/>
        <v>Yes</v>
      </c>
      <c r="E381">
        <f t="shared" ca="1" si="93"/>
        <v>1.7</v>
      </c>
      <c r="F381" s="1">
        <f ca="1">InitialHomeValue* (1 + 'Portfolio Simulation'!C381)^'Portfolio Simulation'!B381</f>
        <v>1467040.5503712876</v>
      </c>
      <c r="G381" s="1">
        <f t="shared" ca="1" si="94"/>
        <v>249396.89356311891</v>
      </c>
      <c r="H381" s="1">
        <f t="shared" ca="1" si="95"/>
        <v>248832</v>
      </c>
      <c r="I381" s="1">
        <f t="shared" ca="1" si="103"/>
        <v>248832</v>
      </c>
      <c r="J381" s="1">
        <f t="shared" si="96"/>
        <v>100000</v>
      </c>
      <c r="K381" s="1">
        <f t="shared" si="97"/>
        <v>1000000</v>
      </c>
      <c r="L381" s="1">
        <f t="shared" si="104"/>
        <v>-100000</v>
      </c>
      <c r="M381" s="1">
        <f t="shared" ca="1" si="98"/>
        <v>248832</v>
      </c>
      <c r="N381" s="10">
        <v>45931</v>
      </c>
      <c r="O381" s="10">
        <f t="shared" ca="1" si="105"/>
        <v>47757</v>
      </c>
      <c r="P381" s="7">
        <f t="shared" ca="1" si="106"/>
        <v>0.19988018870353702</v>
      </c>
      <c r="Q381" s="13"/>
      <c r="R381" s="1">
        <f t="shared" si="107"/>
        <v>-100000</v>
      </c>
      <c r="S381" s="1">
        <f t="shared" ca="1" si="99"/>
        <v>242061.69081126247</v>
      </c>
      <c r="T381" s="14">
        <f t="shared" ca="1" si="100"/>
        <v>1.65</v>
      </c>
      <c r="U381" s="7">
        <f t="shared" ca="1" si="108"/>
        <v>0.19328219294548035</v>
      </c>
    </row>
    <row r="382" spans="1:21" x14ac:dyDescent="0.2">
      <c r="A382">
        <f t="shared" si="101"/>
        <v>381</v>
      </c>
      <c r="B382">
        <f t="shared" ca="1" si="91"/>
        <v>4</v>
      </c>
      <c r="C382" s="7">
        <f t="shared" ca="1" si="92"/>
        <v>-9.5780918497684067E-2</v>
      </c>
      <c r="D382" t="str">
        <f t="shared" ca="1" si="102"/>
        <v>No</v>
      </c>
      <c r="E382">
        <f t="shared" ca="1" si="93"/>
        <v>1.4</v>
      </c>
      <c r="F382" s="1">
        <f ca="1">InitialHomeValue* (1 + 'Portfolio Simulation'!C382)^'Portfolio Simulation'!B382</f>
        <v>668489.62349900685</v>
      </c>
      <c r="G382" s="1">
        <f t="shared" ca="1" si="94"/>
        <v>93588.547289860959</v>
      </c>
      <c r="H382" s="1">
        <f t="shared" ca="1" si="95"/>
        <v>207360</v>
      </c>
      <c r="I382" s="1">
        <f t="shared" ca="1" si="103"/>
        <v>93588.547289860959</v>
      </c>
      <c r="J382" s="1">
        <f t="shared" si="96"/>
        <v>100000</v>
      </c>
      <c r="K382" s="1">
        <f t="shared" si="97"/>
        <v>1000000</v>
      </c>
      <c r="L382" s="1">
        <f t="shared" si="104"/>
        <v>-100000</v>
      </c>
      <c r="M382" s="1">
        <f t="shared" ca="1" si="98"/>
        <v>93588.547289860959</v>
      </c>
      <c r="N382" s="10">
        <v>45931</v>
      </c>
      <c r="O382" s="10">
        <f t="shared" ca="1" si="105"/>
        <v>47392</v>
      </c>
      <c r="P382" s="7">
        <f t="shared" ca="1" si="106"/>
        <v>-1.6417935490608215E-2</v>
      </c>
      <c r="Q382" s="13"/>
      <c r="R382" s="1">
        <f t="shared" si="107"/>
        <v>-100000</v>
      </c>
      <c r="S382" s="1">
        <f t="shared" ca="1" si="99"/>
        <v>90246.099172365939</v>
      </c>
      <c r="T382" s="14">
        <f t="shared" ca="1" si="100"/>
        <v>1.35</v>
      </c>
      <c r="U382" s="7">
        <f t="shared" ca="1" si="108"/>
        <v>-2.5313982367515562E-2</v>
      </c>
    </row>
    <row r="383" spans="1:21" x14ac:dyDescent="0.2">
      <c r="A383">
        <f t="shared" si="101"/>
        <v>382</v>
      </c>
      <c r="B383">
        <f t="shared" ca="1" si="91"/>
        <v>5</v>
      </c>
      <c r="C383" s="7">
        <f t="shared" ca="1" si="92"/>
        <v>-1.5038505243295596E-2</v>
      </c>
      <c r="D383" t="str">
        <f t="shared" ca="1" si="102"/>
        <v>No</v>
      </c>
      <c r="E383">
        <f t="shared" ca="1" si="93"/>
        <v>1.4</v>
      </c>
      <c r="F383" s="1">
        <f ca="1">InitialHomeValue* (1 + 'Portfolio Simulation'!C383)^'Portfolio Simulation'!B383</f>
        <v>927035.28456984798</v>
      </c>
      <c r="G383" s="1">
        <f t="shared" ca="1" si="94"/>
        <v>129784.9398397787</v>
      </c>
      <c r="H383" s="1">
        <f t="shared" ca="1" si="95"/>
        <v>248832</v>
      </c>
      <c r="I383" s="1">
        <f t="shared" ca="1" si="103"/>
        <v>129784.9398397787</v>
      </c>
      <c r="J383" s="1">
        <f t="shared" si="96"/>
        <v>100000</v>
      </c>
      <c r="K383" s="1">
        <f t="shared" si="97"/>
        <v>1000000</v>
      </c>
      <c r="L383" s="1">
        <f t="shared" si="104"/>
        <v>-100000</v>
      </c>
      <c r="M383" s="1">
        <f t="shared" ca="1" si="98"/>
        <v>129784.9398397787</v>
      </c>
      <c r="N383" s="10">
        <v>45931</v>
      </c>
      <c r="O383" s="10">
        <f t="shared" ca="1" si="105"/>
        <v>47757</v>
      </c>
      <c r="P383" s="7">
        <f t="shared" ca="1" si="106"/>
        <v>5.3494951128959661E-2</v>
      </c>
      <c r="Q383" s="13"/>
      <c r="R383" s="1">
        <f t="shared" si="107"/>
        <v>-100000</v>
      </c>
      <c r="S383" s="1">
        <f t="shared" ca="1" si="99"/>
        <v>125149.76341692951</v>
      </c>
      <c r="T383" s="14">
        <f t="shared" ca="1" si="100"/>
        <v>1.35</v>
      </c>
      <c r="U383" s="7">
        <f t="shared" ca="1" si="108"/>
        <v>4.5864292979240412E-2</v>
      </c>
    </row>
    <row r="384" spans="1:21" x14ac:dyDescent="0.2">
      <c r="A384">
        <f t="shared" si="101"/>
        <v>383</v>
      </c>
      <c r="B384">
        <f t="shared" ca="1" si="91"/>
        <v>6</v>
      </c>
      <c r="C384" s="7">
        <f t="shared" ca="1" si="92"/>
        <v>-2.4157650319300259E-2</v>
      </c>
      <c r="D384" t="str">
        <f t="shared" ca="1" si="102"/>
        <v>No</v>
      </c>
      <c r="E384">
        <f t="shared" ca="1" si="93"/>
        <v>1.4</v>
      </c>
      <c r="F384" s="1">
        <f ca="1">InitialHomeValue* (1 + 'Portfolio Simulation'!C384)^'Portfolio Simulation'!B384</f>
        <v>863531.07438449748</v>
      </c>
      <c r="G384" s="1">
        <f t="shared" ca="1" si="94"/>
        <v>120894.35041382966</v>
      </c>
      <c r="H384" s="1">
        <f t="shared" ca="1" si="95"/>
        <v>298598.39999999997</v>
      </c>
      <c r="I384" s="1">
        <f t="shared" ca="1" si="103"/>
        <v>120894.35041382966</v>
      </c>
      <c r="J384" s="1">
        <f t="shared" si="96"/>
        <v>100000</v>
      </c>
      <c r="K384" s="1">
        <f t="shared" si="97"/>
        <v>1000000</v>
      </c>
      <c r="L384" s="1">
        <f t="shared" si="104"/>
        <v>-100000</v>
      </c>
      <c r="M384" s="1">
        <f t="shared" ca="1" si="98"/>
        <v>120894.35041382966</v>
      </c>
      <c r="N384" s="10">
        <v>45931</v>
      </c>
      <c r="O384" s="10">
        <f t="shared" ca="1" si="105"/>
        <v>48122</v>
      </c>
      <c r="P384" s="7">
        <f t="shared" ca="1" si="106"/>
        <v>3.2114943861961356E-2</v>
      </c>
      <c r="Q384" s="13"/>
      <c r="R384" s="1">
        <f t="shared" si="107"/>
        <v>-100000</v>
      </c>
      <c r="S384" s="1">
        <f t="shared" ca="1" si="99"/>
        <v>116576.69504190717</v>
      </c>
      <c r="T384" s="14">
        <f t="shared" ca="1" si="100"/>
        <v>1.35</v>
      </c>
      <c r="U384" s="7">
        <f t="shared" ca="1" si="108"/>
        <v>2.5880768895149231E-2</v>
      </c>
    </row>
    <row r="385" spans="1:21" x14ac:dyDescent="0.2">
      <c r="A385">
        <f t="shared" si="101"/>
        <v>384</v>
      </c>
      <c r="B385">
        <f t="shared" ca="1" si="91"/>
        <v>5</v>
      </c>
      <c r="C385" s="7">
        <f t="shared" ca="1" si="92"/>
        <v>-3.9000047535204169E-2</v>
      </c>
      <c r="D385" t="str">
        <f t="shared" ca="1" si="102"/>
        <v>No</v>
      </c>
      <c r="E385">
        <f t="shared" ca="1" si="93"/>
        <v>1.4</v>
      </c>
      <c r="F385" s="1">
        <f ca="1">InitialHomeValue* (1 + 'Portfolio Simulation'!C385)^'Portfolio Simulation'!B385</f>
        <v>819628.08426907321</v>
      </c>
      <c r="G385" s="1">
        <f t="shared" ca="1" si="94"/>
        <v>114747.93179767026</v>
      </c>
      <c r="H385" s="1">
        <f t="shared" ca="1" si="95"/>
        <v>248832</v>
      </c>
      <c r="I385" s="1">
        <f t="shared" ca="1" si="103"/>
        <v>114747.93179767026</v>
      </c>
      <c r="J385" s="1">
        <f t="shared" si="96"/>
        <v>100000</v>
      </c>
      <c r="K385" s="1">
        <f t="shared" si="97"/>
        <v>1000000</v>
      </c>
      <c r="L385" s="1">
        <f t="shared" si="104"/>
        <v>-100000</v>
      </c>
      <c r="M385" s="1">
        <f t="shared" ca="1" si="98"/>
        <v>114747.93179767026</v>
      </c>
      <c r="N385" s="10">
        <v>45931</v>
      </c>
      <c r="O385" s="10">
        <f t="shared" ca="1" si="105"/>
        <v>47757</v>
      </c>
      <c r="P385" s="7">
        <f t="shared" ca="1" si="106"/>
        <v>2.7880033850669863E-2</v>
      </c>
      <c r="Q385" s="13"/>
      <c r="R385" s="1">
        <f t="shared" si="107"/>
        <v>-100000</v>
      </c>
      <c r="S385" s="1">
        <f t="shared" ca="1" si="99"/>
        <v>110649.79137632489</v>
      </c>
      <c r="T385" s="14">
        <f t="shared" ca="1" si="100"/>
        <v>1.35</v>
      </c>
      <c r="U385" s="7">
        <f t="shared" ca="1" si="108"/>
        <v>2.0434907078742987E-2</v>
      </c>
    </row>
    <row r="386" spans="1:21" x14ac:dyDescent="0.2">
      <c r="A386">
        <f t="shared" si="101"/>
        <v>385</v>
      </c>
      <c r="B386">
        <f t="shared" ca="1" si="91"/>
        <v>2</v>
      </c>
      <c r="C386" s="7">
        <f t="shared" ca="1" si="92"/>
        <v>6.0127594970245238E-2</v>
      </c>
      <c r="D386" t="str">
        <f t="shared" ca="1" si="102"/>
        <v>Yes</v>
      </c>
      <c r="E386">
        <f t="shared" ca="1" si="93"/>
        <v>1.7</v>
      </c>
      <c r="F386" s="1">
        <f ca="1">InitialHomeValue* (1 + 'Portfolio Simulation'!C386)^'Portfolio Simulation'!B386</f>
        <v>1123870.5176173965</v>
      </c>
      <c r="G386" s="1">
        <f t="shared" ca="1" si="94"/>
        <v>191057.98799495742</v>
      </c>
      <c r="H386" s="1">
        <f t="shared" ca="1" si="95"/>
        <v>144000</v>
      </c>
      <c r="I386" s="1">
        <f t="shared" ca="1" si="103"/>
        <v>144000</v>
      </c>
      <c r="J386" s="1">
        <f t="shared" si="96"/>
        <v>100000</v>
      </c>
      <c r="K386" s="1">
        <f t="shared" si="97"/>
        <v>1000000</v>
      </c>
      <c r="L386" s="1">
        <f t="shared" si="104"/>
        <v>-100000</v>
      </c>
      <c r="M386" s="1">
        <f t="shared" ca="1" si="98"/>
        <v>144000</v>
      </c>
      <c r="N386" s="10">
        <v>45931</v>
      </c>
      <c r="O386" s="10">
        <f t="shared" ca="1" si="105"/>
        <v>46661</v>
      </c>
      <c r="P386" s="7">
        <f t="shared" ca="1" si="106"/>
        <v>0.19999999403953553</v>
      </c>
      <c r="Q386" s="13"/>
      <c r="R386" s="1">
        <f t="shared" si="107"/>
        <v>-100000</v>
      </c>
      <c r="S386" s="1">
        <f t="shared" ca="1" si="99"/>
        <v>185438.63540687042</v>
      </c>
      <c r="T386" s="14">
        <f t="shared" ca="1" si="100"/>
        <v>1.65</v>
      </c>
      <c r="U386" s="7">
        <f t="shared" ca="1" si="108"/>
        <v>0.36175854802131657</v>
      </c>
    </row>
    <row r="387" spans="1:21" x14ac:dyDescent="0.2">
      <c r="A387">
        <f t="shared" si="101"/>
        <v>386</v>
      </c>
      <c r="B387">
        <f t="shared" ref="B387:B450" ca="1" si="109">RANDBETWEEN(MinExitYear,MaxTerm)</f>
        <v>10</v>
      </c>
      <c r="C387" s="7">
        <f t="shared" ref="C387:C450" ca="1" si="110">NORMINV(RAND(),HPAMean,HPAStdDev)</f>
        <v>5.6569248343241466E-2</v>
      </c>
      <c r="D387" t="str">
        <f t="shared" ca="1" si="102"/>
        <v>Yes</v>
      </c>
      <c r="E387">
        <f t="shared" ref="E387:E450" ca="1" si="111">IF(D387="Yes",UpMultiplier,DownMultiplier)</f>
        <v>1.7</v>
      </c>
      <c r="F387" s="1">
        <f ca="1">InitialHomeValue* (1 + 'Portfolio Simulation'!C387)^'Portfolio Simulation'!B387</f>
        <v>1733722.8099737004</v>
      </c>
      <c r="G387" s="1">
        <f t="shared" ref="G387:G450" ca="1" si="112">F387*E387*(InvestmentAmount/InitialHomeValue)</f>
        <v>294732.87769552908</v>
      </c>
      <c r="H387" s="1">
        <f t="shared" ref="H387:H450" ca="1" si="113">InvestmentAmount*(1 + IRRCap)^B387</f>
        <v>619173.64223999996</v>
      </c>
      <c r="I387" s="1">
        <f t="shared" ca="1" si="103"/>
        <v>294732.87769552908</v>
      </c>
      <c r="J387" s="1">
        <f t="shared" ref="J387:J450" si="114">InvestmentAmount</f>
        <v>100000</v>
      </c>
      <c r="K387" s="1">
        <f t="shared" ref="K387:K450" si="115">InitialHomeValue</f>
        <v>1000000</v>
      </c>
      <c r="L387" s="1">
        <f t="shared" si="104"/>
        <v>-100000</v>
      </c>
      <c r="M387" s="1">
        <f t="shared" ref="M387:M450" ca="1" si="116">IF(B387&gt;0,I387,0)</f>
        <v>294732.87769552908</v>
      </c>
      <c r="N387" s="10">
        <v>45931</v>
      </c>
      <c r="O387" s="10">
        <f t="shared" ca="1" si="105"/>
        <v>49583</v>
      </c>
      <c r="P387" s="7">
        <f t="shared" ca="1" si="106"/>
        <v>0.11408198475837711</v>
      </c>
      <c r="Q387" s="13"/>
      <c r="R387" s="1">
        <f t="shared" si="107"/>
        <v>-100000</v>
      </c>
      <c r="S387" s="1">
        <f t="shared" ref="S387:S450" ca="1" si="117">F387*T387*(InvestmentAmount/InitialHomeValue)</f>
        <v>286064.26364566054</v>
      </c>
      <c r="T387" s="14">
        <f t="shared" ref="T387:T450" ca="1" si="118">IF(D387="Yes",ModifiedUpShare,ModifiedDownShare)</f>
        <v>1.65</v>
      </c>
      <c r="U387" s="7">
        <f t="shared" ca="1" si="108"/>
        <v>0.11076288819313049</v>
      </c>
    </row>
    <row r="388" spans="1:21" x14ac:dyDescent="0.2">
      <c r="A388">
        <f t="shared" ref="A388:A451" si="119">ROW()-1</f>
        <v>387</v>
      </c>
      <c r="B388">
        <f t="shared" ca="1" si="109"/>
        <v>9</v>
      </c>
      <c r="C388" s="7">
        <f t="shared" ca="1" si="110"/>
        <v>7.8571490627358284E-2</v>
      </c>
      <c r="D388" t="str">
        <f t="shared" ref="D388:D451" ca="1" si="120">IF(C388&gt;=0, "Yes", "No")</f>
        <v>Yes</v>
      </c>
      <c r="E388">
        <f t="shared" ca="1" si="111"/>
        <v>1.7</v>
      </c>
      <c r="F388" s="1">
        <f ca="1">InitialHomeValue* (1 + 'Portfolio Simulation'!C388)^'Portfolio Simulation'!B388</f>
        <v>1975333.501602096</v>
      </c>
      <c r="G388" s="1">
        <f t="shared" ca="1" si="112"/>
        <v>335806.69527235633</v>
      </c>
      <c r="H388" s="1">
        <f t="shared" ca="1" si="113"/>
        <v>515978.03519999993</v>
      </c>
      <c r="I388" s="1">
        <f t="shared" ref="I388:I451" ca="1" si="121">MIN(G388,H388)</f>
        <v>335806.69527235633</v>
      </c>
      <c r="J388" s="1">
        <f t="shared" si="114"/>
        <v>100000</v>
      </c>
      <c r="K388" s="1">
        <f t="shared" si="115"/>
        <v>1000000</v>
      </c>
      <c r="L388" s="1">
        <f t="shared" ref="L388:L451" si="122">-J388</f>
        <v>-100000</v>
      </c>
      <c r="M388" s="1">
        <f t="shared" ca="1" si="116"/>
        <v>335806.69527235633</v>
      </c>
      <c r="N388" s="10">
        <v>45931</v>
      </c>
      <c r="O388" s="10">
        <f t="shared" ref="O388:O451" ca="1" si="123">EDATE(N388, B388 *12)</f>
        <v>49218</v>
      </c>
      <c r="P388" s="7">
        <f t="shared" ref="P388:P451" ca="1" si="124">XIRR(L388:M388,N388:O388)</f>
        <v>0.14398098587989813</v>
      </c>
      <c r="Q388" s="13"/>
      <c r="R388" s="1">
        <f t="shared" ref="R388:R451" si="125">-J388</f>
        <v>-100000</v>
      </c>
      <c r="S388" s="1">
        <f t="shared" ca="1" si="117"/>
        <v>325930.02776434587</v>
      </c>
      <c r="T388" s="14">
        <f t="shared" ca="1" si="118"/>
        <v>1.65</v>
      </c>
      <c r="U388" s="7">
        <f t="shared" ref="U388:U451" ca="1" si="126">XIRR(R388:S388,N388:O388)</f>
        <v>0.14019499421119688</v>
      </c>
    </row>
    <row r="389" spans="1:21" x14ac:dyDescent="0.2">
      <c r="A389">
        <f t="shared" si="119"/>
        <v>388</v>
      </c>
      <c r="B389">
        <f t="shared" ca="1" si="109"/>
        <v>7</v>
      </c>
      <c r="C389" s="7">
        <f t="shared" ca="1" si="110"/>
        <v>-5.1070910569456257E-2</v>
      </c>
      <c r="D389" t="str">
        <f t="shared" ca="1" si="120"/>
        <v>No</v>
      </c>
      <c r="E389">
        <f t="shared" ca="1" si="111"/>
        <v>1.4</v>
      </c>
      <c r="F389" s="1">
        <f ca="1">InitialHomeValue* (1 + 'Portfolio Simulation'!C389)^'Portfolio Simulation'!B389</f>
        <v>692845.37300949101</v>
      </c>
      <c r="G389" s="1">
        <f t="shared" ca="1" si="112"/>
        <v>96998.352221328736</v>
      </c>
      <c r="H389" s="1">
        <f t="shared" ca="1" si="113"/>
        <v>358318.07999999996</v>
      </c>
      <c r="I389" s="1">
        <f t="shared" ca="1" si="121"/>
        <v>96998.352221328736</v>
      </c>
      <c r="J389" s="1">
        <f t="shared" si="114"/>
        <v>100000</v>
      </c>
      <c r="K389" s="1">
        <f t="shared" si="115"/>
        <v>1000000</v>
      </c>
      <c r="L389" s="1">
        <f t="shared" si="122"/>
        <v>-100000</v>
      </c>
      <c r="M389" s="1">
        <f t="shared" ca="1" si="116"/>
        <v>96998.352221328736</v>
      </c>
      <c r="N389" s="10">
        <v>45931</v>
      </c>
      <c r="O389" s="10">
        <f t="shared" ca="1" si="123"/>
        <v>48488</v>
      </c>
      <c r="P389" s="7">
        <f t="shared" ca="1" si="124"/>
        <v>-4.3408900499343874E-3</v>
      </c>
      <c r="Q389" s="13"/>
      <c r="R389" s="1">
        <f t="shared" si="125"/>
        <v>-100000</v>
      </c>
      <c r="S389" s="1">
        <f t="shared" ca="1" si="117"/>
        <v>93534.125356281293</v>
      </c>
      <c r="T389" s="14">
        <f t="shared" ca="1" si="118"/>
        <v>1.35</v>
      </c>
      <c r="U389" s="7">
        <f t="shared" ca="1" si="126"/>
        <v>-9.4962745904922513E-3</v>
      </c>
    </row>
    <row r="390" spans="1:21" x14ac:dyDescent="0.2">
      <c r="A390">
        <f t="shared" si="119"/>
        <v>389</v>
      </c>
      <c r="B390">
        <f t="shared" ca="1" si="109"/>
        <v>2</v>
      </c>
      <c r="C390" s="7">
        <f t="shared" ca="1" si="110"/>
        <v>-1.6388342984864444E-2</v>
      </c>
      <c r="D390" t="str">
        <f t="shared" ca="1" si="120"/>
        <v>No</v>
      </c>
      <c r="E390">
        <f t="shared" ca="1" si="111"/>
        <v>1.4</v>
      </c>
      <c r="F390" s="1">
        <f ca="1">InitialHomeValue* (1 + 'Portfolio Simulation'!C390)^'Portfolio Simulation'!B390</f>
        <v>967491.89181606064</v>
      </c>
      <c r="G390" s="1">
        <f t="shared" ca="1" si="112"/>
        <v>135448.86485424847</v>
      </c>
      <c r="H390" s="1">
        <f t="shared" ca="1" si="113"/>
        <v>144000</v>
      </c>
      <c r="I390" s="1">
        <f t="shared" ca="1" si="121"/>
        <v>135448.86485424847</v>
      </c>
      <c r="J390" s="1">
        <f t="shared" si="114"/>
        <v>100000</v>
      </c>
      <c r="K390" s="1">
        <f t="shared" si="115"/>
        <v>1000000</v>
      </c>
      <c r="L390" s="1">
        <f t="shared" si="122"/>
        <v>-100000</v>
      </c>
      <c r="M390" s="1">
        <f t="shared" ca="1" si="116"/>
        <v>135448.86485424847</v>
      </c>
      <c r="N390" s="10">
        <v>45931</v>
      </c>
      <c r="O390" s="10">
        <f t="shared" ca="1" si="123"/>
        <v>46661</v>
      </c>
      <c r="P390" s="7">
        <f t="shared" ca="1" si="124"/>
        <v>0.16382500529289246</v>
      </c>
      <c r="Q390" s="13"/>
      <c r="R390" s="1">
        <f t="shared" si="125"/>
        <v>-100000</v>
      </c>
      <c r="S390" s="1">
        <f t="shared" ca="1" si="117"/>
        <v>130611.40539516821</v>
      </c>
      <c r="T390" s="14">
        <f t="shared" ca="1" si="118"/>
        <v>1.35</v>
      </c>
      <c r="U390" s="7">
        <f t="shared" ca="1" si="126"/>
        <v>0.14285346865653994</v>
      </c>
    </row>
    <row r="391" spans="1:21" x14ac:dyDescent="0.2">
      <c r="A391">
        <f t="shared" si="119"/>
        <v>390</v>
      </c>
      <c r="B391">
        <f t="shared" ca="1" si="109"/>
        <v>1</v>
      </c>
      <c r="C391" s="7">
        <f t="shared" ca="1" si="110"/>
        <v>2.6030528918872791E-2</v>
      </c>
      <c r="D391" t="str">
        <f t="shared" ca="1" si="120"/>
        <v>Yes</v>
      </c>
      <c r="E391">
        <f t="shared" ca="1" si="111"/>
        <v>1.7</v>
      </c>
      <c r="F391" s="1">
        <f ca="1">InitialHomeValue* (1 + 'Portfolio Simulation'!C391)^'Portfolio Simulation'!B391</f>
        <v>1026030.5289188727</v>
      </c>
      <c r="G391" s="1">
        <f t="shared" ca="1" si="112"/>
        <v>174425.18991620839</v>
      </c>
      <c r="H391" s="1">
        <f t="shared" ca="1" si="113"/>
        <v>120000</v>
      </c>
      <c r="I391" s="1">
        <f t="shared" ca="1" si="121"/>
        <v>120000</v>
      </c>
      <c r="J391" s="1">
        <f t="shared" si="114"/>
        <v>100000</v>
      </c>
      <c r="K391" s="1">
        <f t="shared" si="115"/>
        <v>1000000</v>
      </c>
      <c r="L391" s="1">
        <f t="shared" si="122"/>
        <v>-100000</v>
      </c>
      <c r="M391" s="1">
        <f t="shared" ca="1" si="116"/>
        <v>120000</v>
      </c>
      <c r="N391" s="10">
        <v>45931</v>
      </c>
      <c r="O391" s="10">
        <f t="shared" ca="1" si="123"/>
        <v>46296</v>
      </c>
      <c r="P391" s="7">
        <f t="shared" ca="1" si="124"/>
        <v>0.19999999403953553</v>
      </c>
      <c r="Q391" s="13"/>
      <c r="R391" s="1">
        <f t="shared" si="125"/>
        <v>-100000</v>
      </c>
      <c r="S391" s="1">
        <f t="shared" ca="1" si="117"/>
        <v>169295.03727161398</v>
      </c>
      <c r="T391" s="14">
        <f t="shared" ca="1" si="118"/>
        <v>1.65</v>
      </c>
      <c r="U391" s="7">
        <f t="shared" ca="1" si="126"/>
        <v>0.6929503798484804</v>
      </c>
    </row>
    <row r="392" spans="1:21" x14ac:dyDescent="0.2">
      <c r="A392">
        <f t="shared" si="119"/>
        <v>391</v>
      </c>
      <c r="B392">
        <f t="shared" ca="1" si="109"/>
        <v>9</v>
      </c>
      <c r="C392" s="7">
        <f t="shared" ca="1" si="110"/>
        <v>5.014416006588631E-2</v>
      </c>
      <c r="D392" t="str">
        <f t="shared" ca="1" si="120"/>
        <v>Yes</v>
      </c>
      <c r="E392">
        <f t="shared" ca="1" si="111"/>
        <v>1.7</v>
      </c>
      <c r="F392" s="1">
        <f ca="1">InitialHomeValue* (1 + 'Portfolio Simulation'!C392)^'Portfolio Simulation'!B392</f>
        <v>1553246.1797142273</v>
      </c>
      <c r="G392" s="1">
        <f t="shared" ca="1" si="112"/>
        <v>264051.85055141867</v>
      </c>
      <c r="H392" s="1">
        <f t="shared" ca="1" si="113"/>
        <v>515978.03519999993</v>
      </c>
      <c r="I392" s="1">
        <f t="shared" ca="1" si="121"/>
        <v>264051.85055141867</v>
      </c>
      <c r="J392" s="1">
        <f t="shared" si="114"/>
        <v>100000</v>
      </c>
      <c r="K392" s="1">
        <f t="shared" si="115"/>
        <v>1000000</v>
      </c>
      <c r="L392" s="1">
        <f t="shared" si="122"/>
        <v>-100000</v>
      </c>
      <c r="M392" s="1">
        <f t="shared" ca="1" si="116"/>
        <v>264051.85055141867</v>
      </c>
      <c r="N392" s="10">
        <v>45931</v>
      </c>
      <c r="O392" s="10">
        <f t="shared" ca="1" si="123"/>
        <v>49218</v>
      </c>
      <c r="P392" s="7">
        <f t="shared" ca="1" si="124"/>
        <v>0.11384779810905457</v>
      </c>
      <c r="Q392" s="13"/>
      <c r="R392" s="1">
        <f t="shared" si="125"/>
        <v>-100000</v>
      </c>
      <c r="S392" s="1">
        <f t="shared" ca="1" si="117"/>
        <v>256285.6196528475</v>
      </c>
      <c r="T392" s="14">
        <f t="shared" ca="1" si="118"/>
        <v>1.65</v>
      </c>
      <c r="U392" s="7">
        <f t="shared" ca="1" si="126"/>
        <v>0.11016152501106263</v>
      </c>
    </row>
    <row r="393" spans="1:21" x14ac:dyDescent="0.2">
      <c r="A393">
        <f t="shared" si="119"/>
        <v>392</v>
      </c>
      <c r="B393">
        <f t="shared" ca="1" si="109"/>
        <v>8</v>
      </c>
      <c r="C393" s="7">
        <f t="shared" ca="1" si="110"/>
        <v>-5.398088175530931E-2</v>
      </c>
      <c r="D393" t="str">
        <f t="shared" ca="1" si="120"/>
        <v>No</v>
      </c>
      <c r="E393">
        <f t="shared" ca="1" si="111"/>
        <v>1.4</v>
      </c>
      <c r="F393" s="1">
        <f ca="1">InitialHomeValue* (1 + 'Portfolio Simulation'!C393)^'Portfolio Simulation'!B393</f>
        <v>641503.90696408506</v>
      </c>
      <c r="G393" s="1">
        <f t="shared" ca="1" si="112"/>
        <v>89810.546974971905</v>
      </c>
      <c r="H393" s="1">
        <f t="shared" ca="1" si="113"/>
        <v>429981.69599999994</v>
      </c>
      <c r="I393" s="1">
        <f t="shared" ca="1" si="121"/>
        <v>89810.546974971905</v>
      </c>
      <c r="J393" s="1">
        <f t="shared" si="114"/>
        <v>100000</v>
      </c>
      <c r="K393" s="1">
        <f t="shared" si="115"/>
        <v>1000000</v>
      </c>
      <c r="L393" s="1">
        <f t="shared" si="122"/>
        <v>-100000</v>
      </c>
      <c r="M393" s="1">
        <f t="shared" ca="1" si="116"/>
        <v>89810.546974971905</v>
      </c>
      <c r="N393" s="10">
        <v>45931</v>
      </c>
      <c r="O393" s="10">
        <f t="shared" ca="1" si="123"/>
        <v>48853</v>
      </c>
      <c r="P393" s="7">
        <f t="shared" ca="1" si="124"/>
        <v>-1.3334573805332183E-2</v>
      </c>
      <c r="Q393" s="13"/>
      <c r="R393" s="1">
        <f t="shared" si="125"/>
        <v>-100000</v>
      </c>
      <c r="S393" s="1">
        <f t="shared" ca="1" si="117"/>
        <v>86603.027440151491</v>
      </c>
      <c r="T393" s="14">
        <f t="shared" ca="1" si="118"/>
        <v>1.35</v>
      </c>
      <c r="U393" s="7">
        <f t="shared" ca="1" si="126"/>
        <v>-1.7806676030159001E-2</v>
      </c>
    </row>
    <row r="394" spans="1:21" x14ac:dyDescent="0.2">
      <c r="A394">
        <f t="shared" si="119"/>
        <v>393</v>
      </c>
      <c r="B394">
        <f t="shared" ca="1" si="109"/>
        <v>2</v>
      </c>
      <c r="C394" s="7">
        <f t="shared" ca="1" si="110"/>
        <v>8.2411173389843745E-2</v>
      </c>
      <c r="D394" t="str">
        <f t="shared" ca="1" si="120"/>
        <v>Yes</v>
      </c>
      <c r="E394">
        <f t="shared" ca="1" si="111"/>
        <v>1.7</v>
      </c>
      <c r="F394" s="1">
        <f ca="1">InitialHomeValue* (1 + 'Portfolio Simulation'!C394)^'Portfolio Simulation'!B394</f>
        <v>1171613.9482791785</v>
      </c>
      <c r="G394" s="1">
        <f t="shared" ca="1" si="112"/>
        <v>199174.37120746035</v>
      </c>
      <c r="H394" s="1">
        <f t="shared" ca="1" si="113"/>
        <v>144000</v>
      </c>
      <c r="I394" s="1">
        <f t="shared" ca="1" si="121"/>
        <v>144000</v>
      </c>
      <c r="J394" s="1">
        <f t="shared" si="114"/>
        <v>100000</v>
      </c>
      <c r="K394" s="1">
        <f t="shared" si="115"/>
        <v>1000000</v>
      </c>
      <c r="L394" s="1">
        <f t="shared" si="122"/>
        <v>-100000</v>
      </c>
      <c r="M394" s="1">
        <f t="shared" ca="1" si="116"/>
        <v>144000</v>
      </c>
      <c r="N394" s="10">
        <v>45931</v>
      </c>
      <c r="O394" s="10">
        <f t="shared" ca="1" si="123"/>
        <v>46661</v>
      </c>
      <c r="P394" s="7">
        <f t="shared" ca="1" si="124"/>
        <v>0.19999999403953553</v>
      </c>
      <c r="Q394" s="13"/>
      <c r="R394" s="1">
        <f t="shared" si="125"/>
        <v>-100000</v>
      </c>
      <c r="S394" s="1">
        <f t="shared" ca="1" si="117"/>
        <v>193316.30146606444</v>
      </c>
      <c r="T394" s="14">
        <f t="shared" ca="1" si="118"/>
        <v>1.65</v>
      </c>
      <c r="U394" s="7">
        <f t="shared" ca="1" si="126"/>
        <v>0.39038233160972591</v>
      </c>
    </row>
    <row r="395" spans="1:21" x14ac:dyDescent="0.2">
      <c r="A395">
        <f t="shared" si="119"/>
        <v>394</v>
      </c>
      <c r="B395">
        <f t="shared" ca="1" si="109"/>
        <v>8</v>
      </c>
      <c r="C395" s="7">
        <f t="shared" ca="1" si="110"/>
        <v>0.11000856552427289</v>
      </c>
      <c r="D395" t="str">
        <f t="shared" ca="1" si="120"/>
        <v>Yes</v>
      </c>
      <c r="E395">
        <f t="shared" ca="1" si="111"/>
        <v>1.7</v>
      </c>
      <c r="F395" s="1">
        <f ca="1">InitialHomeValue* (1 + 'Portfolio Simulation'!C395)^'Portfolio Simulation'!B395</f>
        <v>2304680.0407615094</v>
      </c>
      <c r="G395" s="1">
        <f t="shared" ca="1" si="112"/>
        <v>391795.60692945658</v>
      </c>
      <c r="H395" s="1">
        <f t="shared" ca="1" si="113"/>
        <v>429981.69599999994</v>
      </c>
      <c r="I395" s="1">
        <f t="shared" ca="1" si="121"/>
        <v>391795.60692945658</v>
      </c>
      <c r="J395" s="1">
        <f t="shared" si="114"/>
        <v>100000</v>
      </c>
      <c r="K395" s="1">
        <f t="shared" si="115"/>
        <v>1000000</v>
      </c>
      <c r="L395" s="1">
        <f t="shared" si="122"/>
        <v>-100000</v>
      </c>
      <c r="M395" s="1">
        <f t="shared" ca="1" si="116"/>
        <v>391795.60692945658</v>
      </c>
      <c r="N395" s="10">
        <v>45931</v>
      </c>
      <c r="O395" s="10">
        <f t="shared" ca="1" si="123"/>
        <v>48853</v>
      </c>
      <c r="P395" s="7">
        <f t="shared" ca="1" si="124"/>
        <v>0.18599185347557065</v>
      </c>
      <c r="Q395" s="13"/>
      <c r="R395" s="1">
        <f t="shared" si="125"/>
        <v>-100000</v>
      </c>
      <c r="S395" s="1">
        <f t="shared" ca="1" si="117"/>
        <v>380272.20672564907</v>
      </c>
      <c r="T395" s="14">
        <f t="shared" ca="1" si="118"/>
        <v>1.65</v>
      </c>
      <c r="U395" s="7">
        <f t="shared" ca="1" si="126"/>
        <v>0.18157743811607366</v>
      </c>
    </row>
    <row r="396" spans="1:21" x14ac:dyDescent="0.2">
      <c r="A396">
        <f t="shared" si="119"/>
        <v>395</v>
      </c>
      <c r="B396">
        <f t="shared" ca="1" si="109"/>
        <v>5</v>
      </c>
      <c r="C396" s="7">
        <f t="shared" ca="1" si="110"/>
        <v>-1.319857418744497E-2</v>
      </c>
      <c r="D396" t="str">
        <f t="shared" ca="1" si="120"/>
        <v>No</v>
      </c>
      <c r="E396">
        <f t="shared" ca="1" si="111"/>
        <v>1.4</v>
      </c>
      <c r="F396" s="1">
        <f ca="1">InitialHomeValue* (1 + 'Portfolio Simulation'!C396)^'Portfolio Simulation'!B396</f>
        <v>935726.31177257455</v>
      </c>
      <c r="G396" s="1">
        <f t="shared" ca="1" si="112"/>
        <v>131001.68364816043</v>
      </c>
      <c r="H396" s="1">
        <f t="shared" ca="1" si="113"/>
        <v>248832</v>
      </c>
      <c r="I396" s="1">
        <f t="shared" ca="1" si="121"/>
        <v>131001.68364816043</v>
      </c>
      <c r="J396" s="1">
        <f t="shared" si="114"/>
        <v>100000</v>
      </c>
      <c r="K396" s="1">
        <f t="shared" si="115"/>
        <v>1000000</v>
      </c>
      <c r="L396" s="1">
        <f t="shared" si="122"/>
        <v>-100000</v>
      </c>
      <c r="M396" s="1">
        <f t="shared" ca="1" si="116"/>
        <v>131001.68364816043</v>
      </c>
      <c r="N396" s="10">
        <v>45931</v>
      </c>
      <c r="O396" s="10">
        <f t="shared" ca="1" si="123"/>
        <v>47757</v>
      </c>
      <c r="P396" s="7">
        <f t="shared" ca="1" si="124"/>
        <v>5.5461826920509341E-2</v>
      </c>
      <c r="Q396" s="13"/>
      <c r="R396" s="1">
        <f t="shared" si="125"/>
        <v>-100000</v>
      </c>
      <c r="S396" s="1">
        <f t="shared" ca="1" si="117"/>
        <v>126323.05208929756</v>
      </c>
      <c r="T396" s="14">
        <f t="shared" ca="1" si="118"/>
        <v>1.35</v>
      </c>
      <c r="U396" s="7">
        <f t="shared" ca="1" si="126"/>
        <v>4.7816917300224304E-2</v>
      </c>
    </row>
    <row r="397" spans="1:21" x14ac:dyDescent="0.2">
      <c r="A397">
        <f t="shared" si="119"/>
        <v>396</v>
      </c>
      <c r="B397">
        <f t="shared" ca="1" si="109"/>
        <v>6</v>
      </c>
      <c r="C397" s="7">
        <f t="shared" ca="1" si="110"/>
        <v>-1.0476523874147697E-2</v>
      </c>
      <c r="D397" t="str">
        <f t="shared" ca="1" si="120"/>
        <v>No</v>
      </c>
      <c r="E397">
        <f t="shared" ca="1" si="111"/>
        <v>1.4</v>
      </c>
      <c r="F397" s="1">
        <f ca="1">InitialHomeValue* (1 + 'Portfolio Simulation'!C397)^'Portfolio Simulation'!B397</f>
        <v>938764.40243489866</v>
      </c>
      <c r="G397" s="1">
        <f t="shared" ca="1" si="112"/>
        <v>131427.01634088581</v>
      </c>
      <c r="H397" s="1">
        <f t="shared" ca="1" si="113"/>
        <v>298598.39999999997</v>
      </c>
      <c r="I397" s="1">
        <f t="shared" ca="1" si="121"/>
        <v>131427.01634088581</v>
      </c>
      <c r="J397" s="1">
        <f t="shared" si="114"/>
        <v>100000</v>
      </c>
      <c r="K397" s="1">
        <f t="shared" si="115"/>
        <v>1000000</v>
      </c>
      <c r="L397" s="1">
        <f t="shared" si="122"/>
        <v>-100000</v>
      </c>
      <c r="M397" s="1">
        <f t="shared" ca="1" si="116"/>
        <v>131427.01634088581</v>
      </c>
      <c r="N397" s="10">
        <v>45931</v>
      </c>
      <c r="O397" s="10">
        <f t="shared" ca="1" si="123"/>
        <v>48122</v>
      </c>
      <c r="P397" s="7">
        <f t="shared" ca="1" si="124"/>
        <v>4.6578350663185122E-2</v>
      </c>
      <c r="Q397" s="13"/>
      <c r="R397" s="1">
        <f t="shared" si="125"/>
        <v>-100000</v>
      </c>
      <c r="S397" s="1">
        <f t="shared" ca="1" si="117"/>
        <v>126733.19432871132</v>
      </c>
      <c r="T397" s="14">
        <f t="shared" ca="1" si="118"/>
        <v>1.35</v>
      </c>
      <c r="U397" s="7">
        <f t="shared" ca="1" si="126"/>
        <v>4.0256819128990179E-2</v>
      </c>
    </row>
    <row r="398" spans="1:21" x14ac:dyDescent="0.2">
      <c r="A398">
        <f t="shared" si="119"/>
        <v>397</v>
      </c>
      <c r="B398">
        <f t="shared" ca="1" si="109"/>
        <v>3</v>
      </c>
      <c r="C398" s="7">
        <f t="shared" ca="1" si="110"/>
        <v>7.5342332048220231E-2</v>
      </c>
      <c r="D398" t="str">
        <f t="shared" ca="1" si="120"/>
        <v>Yes</v>
      </c>
      <c r="E398">
        <f t="shared" ca="1" si="111"/>
        <v>1.7</v>
      </c>
      <c r="F398" s="1">
        <f ca="1">InitialHomeValue* (1 + 'Portfolio Simulation'!C398)^'Portfolio Simulation'!B398</f>
        <v>1243484.0754015129</v>
      </c>
      <c r="G398" s="1">
        <f t="shared" ca="1" si="112"/>
        <v>211392.29281825718</v>
      </c>
      <c r="H398" s="1">
        <f t="shared" ca="1" si="113"/>
        <v>172800</v>
      </c>
      <c r="I398" s="1">
        <f t="shared" ca="1" si="121"/>
        <v>172800</v>
      </c>
      <c r="J398" s="1">
        <f t="shared" si="114"/>
        <v>100000</v>
      </c>
      <c r="K398" s="1">
        <f t="shared" si="115"/>
        <v>1000000</v>
      </c>
      <c r="L398" s="1">
        <f t="shared" si="122"/>
        <v>-100000</v>
      </c>
      <c r="M398" s="1">
        <f t="shared" ca="1" si="116"/>
        <v>172800</v>
      </c>
      <c r="N398" s="10">
        <v>45931</v>
      </c>
      <c r="O398" s="10">
        <f t="shared" ca="1" si="123"/>
        <v>47027</v>
      </c>
      <c r="P398" s="7">
        <f t="shared" ca="1" si="124"/>
        <v>0.19980039000511171</v>
      </c>
      <c r="Q398" s="13"/>
      <c r="R398" s="1">
        <f t="shared" si="125"/>
        <v>-100000</v>
      </c>
      <c r="S398" s="1">
        <f t="shared" ca="1" si="117"/>
        <v>205174.87244124964</v>
      </c>
      <c r="T398" s="14">
        <f t="shared" ca="1" si="118"/>
        <v>1.65</v>
      </c>
      <c r="U398" s="7">
        <f t="shared" ca="1" si="126"/>
        <v>0.2704174816608429</v>
      </c>
    </row>
    <row r="399" spans="1:21" x14ac:dyDescent="0.2">
      <c r="A399">
        <f t="shared" si="119"/>
        <v>398</v>
      </c>
      <c r="B399">
        <f t="shared" ca="1" si="109"/>
        <v>4</v>
      </c>
      <c r="C399" s="7">
        <f t="shared" ca="1" si="110"/>
        <v>-4.6373982629456537E-2</v>
      </c>
      <c r="D399" t="str">
        <f t="shared" ca="1" si="120"/>
        <v>No</v>
      </c>
      <c r="E399">
        <f t="shared" ca="1" si="111"/>
        <v>1.4</v>
      </c>
      <c r="F399" s="1">
        <f ca="1">InitialHomeValue* (1 + 'Portfolio Simulation'!C399)^'Portfolio Simulation'!B399</f>
        <v>827013.05434038176</v>
      </c>
      <c r="G399" s="1">
        <f t="shared" ca="1" si="112"/>
        <v>115781.82760765344</v>
      </c>
      <c r="H399" s="1">
        <f t="shared" ca="1" si="113"/>
        <v>207360</v>
      </c>
      <c r="I399" s="1">
        <f t="shared" ca="1" si="121"/>
        <v>115781.82760765344</v>
      </c>
      <c r="J399" s="1">
        <f t="shared" si="114"/>
        <v>100000</v>
      </c>
      <c r="K399" s="1">
        <f t="shared" si="115"/>
        <v>1000000</v>
      </c>
      <c r="L399" s="1">
        <f t="shared" si="122"/>
        <v>-100000</v>
      </c>
      <c r="M399" s="1">
        <f t="shared" ca="1" si="116"/>
        <v>115781.82760765344</v>
      </c>
      <c r="N399" s="10">
        <v>45931</v>
      </c>
      <c r="O399" s="10">
        <f t="shared" ca="1" si="123"/>
        <v>47392</v>
      </c>
      <c r="P399" s="7">
        <f t="shared" ca="1" si="124"/>
        <v>3.7287655472755435E-2</v>
      </c>
      <c r="Q399" s="13"/>
      <c r="R399" s="1">
        <f t="shared" si="125"/>
        <v>-100000</v>
      </c>
      <c r="S399" s="1">
        <f t="shared" ca="1" si="117"/>
        <v>111646.76233595154</v>
      </c>
      <c r="T399" s="14">
        <f t="shared" ca="1" si="118"/>
        <v>1.35</v>
      </c>
      <c r="U399" s="7">
        <f t="shared" ca="1" si="126"/>
        <v>2.7905872464179995E-2</v>
      </c>
    </row>
    <row r="400" spans="1:21" x14ac:dyDescent="0.2">
      <c r="A400">
        <f t="shared" si="119"/>
        <v>399</v>
      </c>
      <c r="B400">
        <f t="shared" ca="1" si="109"/>
        <v>2</v>
      </c>
      <c r="C400" s="7">
        <f t="shared" ca="1" si="110"/>
        <v>3.7060642350976732E-2</v>
      </c>
      <c r="D400" t="str">
        <f t="shared" ca="1" si="120"/>
        <v>Yes</v>
      </c>
      <c r="E400">
        <f t="shared" ca="1" si="111"/>
        <v>1.7</v>
      </c>
      <c r="F400" s="1">
        <f ca="1">InitialHomeValue* (1 + 'Portfolio Simulation'!C400)^'Portfolio Simulation'!B400</f>
        <v>1075494.7759134204</v>
      </c>
      <c r="G400" s="1">
        <f t="shared" ca="1" si="112"/>
        <v>182834.11190528146</v>
      </c>
      <c r="H400" s="1">
        <f t="shared" ca="1" si="113"/>
        <v>144000</v>
      </c>
      <c r="I400" s="1">
        <f t="shared" ca="1" si="121"/>
        <v>144000</v>
      </c>
      <c r="J400" s="1">
        <f t="shared" si="114"/>
        <v>100000</v>
      </c>
      <c r="K400" s="1">
        <f t="shared" si="115"/>
        <v>1000000</v>
      </c>
      <c r="L400" s="1">
        <f t="shared" si="122"/>
        <v>-100000</v>
      </c>
      <c r="M400" s="1">
        <f t="shared" ca="1" si="116"/>
        <v>144000</v>
      </c>
      <c r="N400" s="10">
        <v>45931</v>
      </c>
      <c r="O400" s="10">
        <f t="shared" ca="1" si="123"/>
        <v>46661</v>
      </c>
      <c r="P400" s="7">
        <f t="shared" ca="1" si="124"/>
        <v>0.19999999403953553</v>
      </c>
      <c r="Q400" s="13"/>
      <c r="R400" s="1">
        <f t="shared" si="125"/>
        <v>-100000</v>
      </c>
      <c r="S400" s="1">
        <f t="shared" ca="1" si="117"/>
        <v>177456.63802571435</v>
      </c>
      <c r="T400" s="14">
        <f t="shared" ca="1" si="118"/>
        <v>1.65</v>
      </c>
      <c r="U400" s="7">
        <f t="shared" ca="1" si="126"/>
        <v>0.33212851881980898</v>
      </c>
    </row>
    <row r="401" spans="1:21" x14ac:dyDescent="0.2">
      <c r="A401">
        <f t="shared" si="119"/>
        <v>400</v>
      </c>
      <c r="B401">
        <f t="shared" ca="1" si="109"/>
        <v>7</v>
      </c>
      <c r="C401" s="7">
        <f t="shared" ca="1" si="110"/>
        <v>0.10185564086254648</v>
      </c>
      <c r="D401" t="str">
        <f t="shared" ca="1" si="120"/>
        <v>Yes</v>
      </c>
      <c r="E401">
        <f t="shared" ca="1" si="111"/>
        <v>1.7</v>
      </c>
      <c r="F401" s="1">
        <f ca="1">InitialHomeValue* (1 + 'Portfolio Simulation'!C401)^'Portfolio Simulation'!B401</f>
        <v>1971845.5531937969</v>
      </c>
      <c r="G401" s="1">
        <f t="shared" ca="1" si="112"/>
        <v>335213.7440429455</v>
      </c>
      <c r="H401" s="1">
        <f t="shared" ca="1" si="113"/>
        <v>358318.07999999996</v>
      </c>
      <c r="I401" s="1">
        <f t="shared" ca="1" si="121"/>
        <v>335213.7440429455</v>
      </c>
      <c r="J401" s="1">
        <f t="shared" si="114"/>
        <v>100000</v>
      </c>
      <c r="K401" s="1">
        <f t="shared" si="115"/>
        <v>1000000</v>
      </c>
      <c r="L401" s="1">
        <f t="shared" si="122"/>
        <v>-100000</v>
      </c>
      <c r="M401" s="1">
        <f t="shared" ca="1" si="116"/>
        <v>335213.7440429455</v>
      </c>
      <c r="N401" s="10">
        <v>45931</v>
      </c>
      <c r="O401" s="10">
        <f t="shared" ca="1" si="123"/>
        <v>48488</v>
      </c>
      <c r="P401" s="7">
        <f t="shared" ca="1" si="124"/>
        <v>0.18846740126609804</v>
      </c>
      <c r="Q401" s="13"/>
      <c r="R401" s="1">
        <f t="shared" si="125"/>
        <v>-100000</v>
      </c>
      <c r="S401" s="1">
        <f t="shared" ca="1" si="117"/>
        <v>325354.5162769765</v>
      </c>
      <c r="T401" s="14">
        <f t="shared" ca="1" si="118"/>
        <v>1.65</v>
      </c>
      <c r="U401" s="7">
        <f t="shared" ca="1" si="126"/>
        <v>0.18341367840766909</v>
      </c>
    </row>
    <row r="402" spans="1:21" x14ac:dyDescent="0.2">
      <c r="A402">
        <f t="shared" si="119"/>
        <v>401</v>
      </c>
      <c r="B402">
        <f t="shared" ca="1" si="109"/>
        <v>6</v>
      </c>
      <c r="C402" s="7">
        <f t="shared" ca="1" si="110"/>
        <v>3.6275509846767293E-2</v>
      </c>
      <c r="D402" t="str">
        <f t="shared" ca="1" si="120"/>
        <v>Yes</v>
      </c>
      <c r="E402">
        <f t="shared" ca="1" si="111"/>
        <v>1.7</v>
      </c>
      <c r="F402" s="1">
        <f ca="1">InitialHomeValue* (1 + 'Portfolio Simulation'!C402)^'Portfolio Simulation'!B402</f>
        <v>1238372.809882954</v>
      </c>
      <c r="G402" s="1">
        <f t="shared" ca="1" si="112"/>
        <v>210523.37768010219</v>
      </c>
      <c r="H402" s="1">
        <f t="shared" ca="1" si="113"/>
        <v>298598.39999999997</v>
      </c>
      <c r="I402" s="1">
        <f t="shared" ca="1" si="121"/>
        <v>210523.37768010219</v>
      </c>
      <c r="J402" s="1">
        <f t="shared" si="114"/>
        <v>100000</v>
      </c>
      <c r="K402" s="1">
        <f t="shared" si="115"/>
        <v>1000000</v>
      </c>
      <c r="L402" s="1">
        <f t="shared" si="122"/>
        <v>-100000</v>
      </c>
      <c r="M402" s="1">
        <f t="shared" ca="1" si="116"/>
        <v>210523.37768010219</v>
      </c>
      <c r="N402" s="10">
        <v>45931</v>
      </c>
      <c r="O402" s="10">
        <f t="shared" ca="1" si="123"/>
        <v>48122</v>
      </c>
      <c r="P402" s="7">
        <f t="shared" ca="1" si="124"/>
        <v>0.13203223347663878</v>
      </c>
      <c r="Q402" s="13"/>
      <c r="R402" s="1">
        <f t="shared" si="125"/>
        <v>-100000</v>
      </c>
      <c r="S402" s="1">
        <f t="shared" ca="1" si="117"/>
        <v>204331.5136306874</v>
      </c>
      <c r="T402" s="14">
        <f t="shared" ca="1" si="118"/>
        <v>1.65</v>
      </c>
      <c r="U402" s="7">
        <f t="shared" ca="1" si="126"/>
        <v>0.12641636729240416</v>
      </c>
    </row>
    <row r="403" spans="1:21" x14ac:dyDescent="0.2">
      <c r="A403">
        <f t="shared" si="119"/>
        <v>402</v>
      </c>
      <c r="B403">
        <f t="shared" ca="1" si="109"/>
        <v>10</v>
      </c>
      <c r="C403" s="7">
        <f t="shared" ca="1" si="110"/>
        <v>-3.5350940207740898E-3</v>
      </c>
      <c r="D403" t="str">
        <f t="shared" ca="1" si="120"/>
        <v>No</v>
      </c>
      <c r="E403">
        <f t="shared" ca="1" si="111"/>
        <v>1.4</v>
      </c>
      <c r="F403" s="1">
        <f ca="1">InitialHomeValue* (1 + 'Portfolio Simulation'!C403)^'Portfolio Simulation'!B403</f>
        <v>965206.15116620087</v>
      </c>
      <c r="G403" s="1">
        <f t="shared" ca="1" si="112"/>
        <v>135128.86116326813</v>
      </c>
      <c r="H403" s="1">
        <f t="shared" ca="1" si="113"/>
        <v>619173.64223999996</v>
      </c>
      <c r="I403" s="1">
        <f t="shared" ca="1" si="121"/>
        <v>135128.86116326813</v>
      </c>
      <c r="J403" s="1">
        <f t="shared" si="114"/>
        <v>100000</v>
      </c>
      <c r="K403" s="1">
        <f t="shared" si="115"/>
        <v>1000000</v>
      </c>
      <c r="L403" s="1">
        <f t="shared" si="122"/>
        <v>-100000</v>
      </c>
      <c r="M403" s="1">
        <f t="shared" ca="1" si="116"/>
        <v>135128.86116326813</v>
      </c>
      <c r="N403" s="10">
        <v>45931</v>
      </c>
      <c r="O403" s="10">
        <f t="shared" ca="1" si="123"/>
        <v>49583</v>
      </c>
      <c r="P403" s="7">
        <f t="shared" ca="1" si="124"/>
        <v>3.0546638369560241E-2</v>
      </c>
      <c r="Q403" s="13"/>
      <c r="R403" s="1">
        <f t="shared" si="125"/>
        <v>-100000</v>
      </c>
      <c r="S403" s="1">
        <f t="shared" ca="1" si="117"/>
        <v>130302.83040743713</v>
      </c>
      <c r="T403" s="14">
        <f t="shared" ca="1" si="118"/>
        <v>1.35</v>
      </c>
      <c r="U403" s="7">
        <f t="shared" ca="1" si="126"/>
        <v>2.6807633042335511E-2</v>
      </c>
    </row>
    <row r="404" spans="1:21" x14ac:dyDescent="0.2">
      <c r="A404">
        <f t="shared" si="119"/>
        <v>403</v>
      </c>
      <c r="B404">
        <f t="shared" ca="1" si="109"/>
        <v>9</v>
      </c>
      <c r="C404" s="7">
        <f t="shared" ca="1" si="110"/>
        <v>9.8540661522500336E-2</v>
      </c>
      <c r="D404" t="str">
        <f t="shared" ca="1" si="120"/>
        <v>Yes</v>
      </c>
      <c r="E404">
        <f t="shared" ca="1" si="111"/>
        <v>1.7</v>
      </c>
      <c r="F404" s="1">
        <f ca="1">InitialHomeValue* (1 + 'Portfolio Simulation'!C404)^'Portfolio Simulation'!B404</f>
        <v>2329942.6391462977</v>
      </c>
      <c r="G404" s="1">
        <f t="shared" ca="1" si="112"/>
        <v>396090.24865487061</v>
      </c>
      <c r="H404" s="1">
        <f t="shared" ca="1" si="113"/>
        <v>515978.03519999993</v>
      </c>
      <c r="I404" s="1">
        <f t="shared" ca="1" si="121"/>
        <v>396090.24865487061</v>
      </c>
      <c r="J404" s="1">
        <f t="shared" si="114"/>
        <v>100000</v>
      </c>
      <c r="K404" s="1">
        <f t="shared" si="115"/>
        <v>1000000</v>
      </c>
      <c r="L404" s="1">
        <f t="shared" si="122"/>
        <v>-100000</v>
      </c>
      <c r="M404" s="1">
        <f t="shared" ca="1" si="116"/>
        <v>396090.24865487061</v>
      </c>
      <c r="N404" s="10">
        <v>45931</v>
      </c>
      <c r="O404" s="10">
        <f t="shared" ca="1" si="123"/>
        <v>49218</v>
      </c>
      <c r="P404" s="7">
        <f t="shared" ca="1" si="124"/>
        <v>0.16514816880226138</v>
      </c>
      <c r="Q404" s="13"/>
      <c r="R404" s="1">
        <f t="shared" si="125"/>
        <v>-100000</v>
      </c>
      <c r="S404" s="1">
        <f t="shared" ca="1" si="117"/>
        <v>384440.53545913915</v>
      </c>
      <c r="T404" s="14">
        <f t="shared" ca="1" si="118"/>
        <v>1.65</v>
      </c>
      <c r="U404" s="7">
        <f t="shared" ca="1" si="126"/>
        <v>0.16129212975502014</v>
      </c>
    </row>
    <row r="405" spans="1:21" x14ac:dyDescent="0.2">
      <c r="A405">
        <f t="shared" si="119"/>
        <v>404</v>
      </c>
      <c r="B405">
        <f t="shared" ca="1" si="109"/>
        <v>7</v>
      </c>
      <c r="C405" s="7">
        <f t="shared" ca="1" si="110"/>
        <v>0.11829506666398316</v>
      </c>
      <c r="D405" t="str">
        <f t="shared" ca="1" si="120"/>
        <v>Yes</v>
      </c>
      <c r="E405">
        <f t="shared" ca="1" si="111"/>
        <v>1.7</v>
      </c>
      <c r="F405" s="1">
        <f ca="1">InitialHomeValue* (1 + 'Portfolio Simulation'!C405)^'Portfolio Simulation'!B405</f>
        <v>2187232.0604017805</v>
      </c>
      <c r="G405" s="1">
        <f t="shared" ca="1" si="112"/>
        <v>371829.45026830269</v>
      </c>
      <c r="H405" s="1">
        <f t="shared" ca="1" si="113"/>
        <v>358318.07999999996</v>
      </c>
      <c r="I405" s="1">
        <f t="shared" ca="1" si="121"/>
        <v>358318.07999999996</v>
      </c>
      <c r="J405" s="1">
        <f t="shared" si="114"/>
        <v>100000</v>
      </c>
      <c r="K405" s="1">
        <f t="shared" si="115"/>
        <v>1000000</v>
      </c>
      <c r="L405" s="1">
        <f t="shared" si="122"/>
        <v>-100000</v>
      </c>
      <c r="M405" s="1">
        <f t="shared" ca="1" si="116"/>
        <v>358318.07999999996</v>
      </c>
      <c r="N405" s="10">
        <v>45931</v>
      </c>
      <c r="O405" s="10">
        <f t="shared" ca="1" si="123"/>
        <v>48488</v>
      </c>
      <c r="P405" s="7">
        <f t="shared" ca="1" si="124"/>
        <v>0.19982888102531438</v>
      </c>
      <c r="Q405" s="13"/>
      <c r="R405" s="1">
        <f t="shared" si="125"/>
        <v>-100000</v>
      </c>
      <c r="S405" s="1">
        <f t="shared" ca="1" si="117"/>
        <v>360893.28996629379</v>
      </c>
      <c r="T405" s="14">
        <f t="shared" ca="1" si="118"/>
        <v>1.65</v>
      </c>
      <c r="U405" s="7">
        <f t="shared" ca="1" si="126"/>
        <v>0.20105602145195006</v>
      </c>
    </row>
    <row r="406" spans="1:21" x14ac:dyDescent="0.2">
      <c r="A406">
        <f t="shared" si="119"/>
        <v>405</v>
      </c>
      <c r="B406">
        <f t="shared" ca="1" si="109"/>
        <v>5</v>
      </c>
      <c r="C406" s="7">
        <f t="shared" ca="1" si="110"/>
        <v>-1.5245331462082064E-2</v>
      </c>
      <c r="D406" t="str">
        <f t="shared" ca="1" si="120"/>
        <v>No</v>
      </c>
      <c r="E406">
        <f t="shared" ca="1" si="111"/>
        <v>1.4</v>
      </c>
      <c r="F406" s="1">
        <f ca="1">InitialHomeValue* (1 + 'Portfolio Simulation'!C406)^'Portfolio Simulation'!B406</f>
        <v>926062.38005611044</v>
      </c>
      <c r="G406" s="1">
        <f t="shared" ca="1" si="112"/>
        <v>129648.73320785545</v>
      </c>
      <c r="H406" s="1">
        <f t="shared" ca="1" si="113"/>
        <v>248832</v>
      </c>
      <c r="I406" s="1">
        <f t="shared" ca="1" si="121"/>
        <v>129648.73320785545</v>
      </c>
      <c r="J406" s="1">
        <f t="shared" si="114"/>
        <v>100000</v>
      </c>
      <c r="K406" s="1">
        <f t="shared" si="115"/>
        <v>1000000</v>
      </c>
      <c r="L406" s="1">
        <f t="shared" si="122"/>
        <v>-100000</v>
      </c>
      <c r="M406" s="1">
        <f t="shared" ca="1" si="116"/>
        <v>129648.73320785545</v>
      </c>
      <c r="N406" s="10">
        <v>45931</v>
      </c>
      <c r="O406" s="10">
        <f t="shared" ca="1" si="123"/>
        <v>47757</v>
      </c>
      <c r="P406" s="7">
        <f t="shared" ca="1" si="124"/>
        <v>5.3273853659629819E-2</v>
      </c>
      <c r="Q406" s="13"/>
      <c r="R406" s="1">
        <f t="shared" si="125"/>
        <v>-100000</v>
      </c>
      <c r="S406" s="1">
        <f t="shared" ca="1" si="117"/>
        <v>125018.42130757491</v>
      </c>
      <c r="T406" s="14">
        <f t="shared" ca="1" si="118"/>
        <v>1.35</v>
      </c>
      <c r="U406" s="7">
        <f t="shared" ca="1" si="126"/>
        <v>4.5644798874855036E-2</v>
      </c>
    </row>
    <row r="407" spans="1:21" x14ac:dyDescent="0.2">
      <c r="A407">
        <f t="shared" si="119"/>
        <v>406</v>
      </c>
      <c r="B407">
        <f t="shared" ca="1" si="109"/>
        <v>5</v>
      </c>
      <c r="C407" s="7">
        <f t="shared" ca="1" si="110"/>
        <v>7.319722000779047E-2</v>
      </c>
      <c r="D407" t="str">
        <f t="shared" ca="1" si="120"/>
        <v>Yes</v>
      </c>
      <c r="E407">
        <f t="shared" ca="1" si="111"/>
        <v>1.7</v>
      </c>
      <c r="F407" s="1">
        <f ca="1">InitialHomeValue* (1 + 'Portfolio Simulation'!C407)^'Portfolio Simulation'!B407</f>
        <v>1423631.8481286513</v>
      </c>
      <c r="G407" s="1">
        <f t="shared" ca="1" si="112"/>
        <v>242017.4141818707</v>
      </c>
      <c r="H407" s="1">
        <f t="shared" ca="1" si="113"/>
        <v>248832</v>
      </c>
      <c r="I407" s="1">
        <f t="shared" ca="1" si="121"/>
        <v>242017.4141818707</v>
      </c>
      <c r="J407" s="1">
        <f t="shared" si="114"/>
        <v>100000</v>
      </c>
      <c r="K407" s="1">
        <f t="shared" si="115"/>
        <v>1000000</v>
      </c>
      <c r="L407" s="1">
        <f t="shared" si="122"/>
        <v>-100000</v>
      </c>
      <c r="M407" s="1">
        <f t="shared" ca="1" si="116"/>
        <v>242017.4141818707</v>
      </c>
      <c r="N407" s="10">
        <v>45931</v>
      </c>
      <c r="O407" s="10">
        <f t="shared" ca="1" si="123"/>
        <v>47757</v>
      </c>
      <c r="P407" s="7">
        <f t="shared" ca="1" si="124"/>
        <v>0.19323856234550477</v>
      </c>
      <c r="Q407" s="13"/>
      <c r="R407" s="1">
        <f t="shared" si="125"/>
        <v>-100000</v>
      </c>
      <c r="S407" s="1">
        <f t="shared" ca="1" si="117"/>
        <v>234899.25494122744</v>
      </c>
      <c r="T407" s="14">
        <f t="shared" ca="1" si="118"/>
        <v>1.65</v>
      </c>
      <c r="U407" s="7">
        <f t="shared" ca="1" si="126"/>
        <v>0.18613932728767396</v>
      </c>
    </row>
    <row r="408" spans="1:21" x14ac:dyDescent="0.2">
      <c r="A408">
        <f t="shared" si="119"/>
        <v>407</v>
      </c>
      <c r="B408">
        <f t="shared" ca="1" si="109"/>
        <v>5</v>
      </c>
      <c r="C408" s="7">
        <f t="shared" ca="1" si="110"/>
        <v>8.7274898187325783E-2</v>
      </c>
      <c r="D408" t="str">
        <f t="shared" ca="1" si="120"/>
        <v>Yes</v>
      </c>
      <c r="E408">
        <f t="shared" ca="1" si="111"/>
        <v>1.7</v>
      </c>
      <c r="F408" s="1">
        <f ca="1">InitialHomeValue* (1 + 'Portfolio Simulation'!C408)^'Portfolio Simulation'!B408</f>
        <v>1519486.3679258833</v>
      </c>
      <c r="G408" s="1">
        <f t="shared" ca="1" si="112"/>
        <v>258312.68254740015</v>
      </c>
      <c r="H408" s="1">
        <f t="shared" ca="1" si="113"/>
        <v>248832</v>
      </c>
      <c r="I408" s="1">
        <f t="shared" ca="1" si="121"/>
        <v>248832</v>
      </c>
      <c r="J408" s="1">
        <f t="shared" si="114"/>
        <v>100000</v>
      </c>
      <c r="K408" s="1">
        <f t="shared" si="115"/>
        <v>1000000</v>
      </c>
      <c r="L408" s="1">
        <f t="shared" si="122"/>
        <v>-100000</v>
      </c>
      <c r="M408" s="1">
        <f t="shared" ca="1" si="116"/>
        <v>248832</v>
      </c>
      <c r="N408" s="10">
        <v>45931</v>
      </c>
      <c r="O408" s="10">
        <f t="shared" ca="1" si="123"/>
        <v>47757</v>
      </c>
      <c r="P408" s="7">
        <f t="shared" ca="1" si="124"/>
        <v>0.19988018870353702</v>
      </c>
      <c r="Q408" s="13"/>
      <c r="R408" s="1">
        <f t="shared" si="125"/>
        <v>-100000</v>
      </c>
      <c r="S408" s="1">
        <f t="shared" ca="1" si="117"/>
        <v>250715.25070777076</v>
      </c>
      <c r="T408" s="14">
        <f t="shared" ca="1" si="118"/>
        <v>1.65</v>
      </c>
      <c r="U408" s="7">
        <f t="shared" ca="1" si="126"/>
        <v>0.20168995261192321</v>
      </c>
    </row>
    <row r="409" spans="1:21" x14ac:dyDescent="0.2">
      <c r="A409">
        <f t="shared" si="119"/>
        <v>408</v>
      </c>
      <c r="B409">
        <f t="shared" ca="1" si="109"/>
        <v>5</v>
      </c>
      <c r="C409" s="7">
        <f t="shared" ca="1" si="110"/>
        <v>0.11027442327320411</v>
      </c>
      <c r="D409" t="str">
        <f t="shared" ca="1" si="120"/>
        <v>Yes</v>
      </c>
      <c r="E409">
        <f t="shared" ca="1" si="111"/>
        <v>1.7</v>
      </c>
      <c r="F409" s="1">
        <f ca="1">InitialHomeValue* (1 + 'Portfolio Simulation'!C409)^'Portfolio Simulation'!B409</f>
        <v>1687142.1545463637</v>
      </c>
      <c r="G409" s="1">
        <f t="shared" ca="1" si="112"/>
        <v>286814.16627288185</v>
      </c>
      <c r="H409" s="1">
        <f t="shared" ca="1" si="113"/>
        <v>248832</v>
      </c>
      <c r="I409" s="1">
        <f t="shared" ca="1" si="121"/>
        <v>248832</v>
      </c>
      <c r="J409" s="1">
        <f t="shared" si="114"/>
        <v>100000</v>
      </c>
      <c r="K409" s="1">
        <f t="shared" si="115"/>
        <v>1000000</v>
      </c>
      <c r="L409" s="1">
        <f t="shared" si="122"/>
        <v>-100000</v>
      </c>
      <c r="M409" s="1">
        <f t="shared" ca="1" si="116"/>
        <v>248832</v>
      </c>
      <c r="N409" s="10">
        <v>45931</v>
      </c>
      <c r="O409" s="10">
        <f t="shared" ca="1" si="123"/>
        <v>47757</v>
      </c>
      <c r="P409" s="7">
        <f t="shared" ca="1" si="124"/>
        <v>0.19988018870353702</v>
      </c>
      <c r="Q409" s="13"/>
      <c r="R409" s="1">
        <f t="shared" si="125"/>
        <v>-100000</v>
      </c>
      <c r="S409" s="1">
        <f t="shared" ca="1" si="117"/>
        <v>278378.45550015004</v>
      </c>
      <c r="T409" s="14">
        <f t="shared" ca="1" si="118"/>
        <v>1.65</v>
      </c>
      <c r="U409" s="7">
        <f t="shared" ca="1" si="126"/>
        <v>0.22709566950798035</v>
      </c>
    </row>
    <row r="410" spans="1:21" x14ac:dyDescent="0.2">
      <c r="A410">
        <f t="shared" si="119"/>
        <v>409</v>
      </c>
      <c r="B410">
        <f t="shared" ca="1" si="109"/>
        <v>8</v>
      </c>
      <c r="C410" s="7">
        <f t="shared" ca="1" si="110"/>
        <v>4.8074660141941547E-2</v>
      </c>
      <c r="D410" t="str">
        <f t="shared" ca="1" si="120"/>
        <v>Yes</v>
      </c>
      <c r="E410">
        <f t="shared" ca="1" si="111"/>
        <v>1.7</v>
      </c>
      <c r="F410" s="1">
        <f ca="1">InitialHomeValue* (1 + 'Portfolio Simulation'!C410)^'Portfolio Simulation'!B410</f>
        <v>1455920.8567050875</v>
      </c>
      <c r="G410" s="1">
        <f t="shared" ca="1" si="112"/>
        <v>247506.54563986487</v>
      </c>
      <c r="H410" s="1">
        <f t="shared" ca="1" si="113"/>
        <v>429981.69599999994</v>
      </c>
      <c r="I410" s="1">
        <f t="shared" ca="1" si="121"/>
        <v>247506.54563986487</v>
      </c>
      <c r="J410" s="1">
        <f t="shared" si="114"/>
        <v>100000</v>
      </c>
      <c r="K410" s="1">
        <f t="shared" si="115"/>
        <v>1000000</v>
      </c>
      <c r="L410" s="1">
        <f t="shared" si="122"/>
        <v>-100000</v>
      </c>
      <c r="M410" s="1">
        <f t="shared" ca="1" si="116"/>
        <v>247506.54563986487</v>
      </c>
      <c r="N410" s="10">
        <v>45931</v>
      </c>
      <c r="O410" s="10">
        <f t="shared" ca="1" si="123"/>
        <v>48853</v>
      </c>
      <c r="P410" s="7">
        <f t="shared" ca="1" si="124"/>
        <v>0.11986239552497863</v>
      </c>
      <c r="Q410" s="13"/>
      <c r="R410" s="1">
        <f t="shared" si="125"/>
        <v>-100000</v>
      </c>
      <c r="S410" s="1">
        <f t="shared" ca="1" si="117"/>
        <v>240226.9413563394</v>
      </c>
      <c r="T410" s="14">
        <f t="shared" ca="1" si="118"/>
        <v>1.65</v>
      </c>
      <c r="U410" s="7">
        <f t="shared" ca="1" si="126"/>
        <v>0.11569413542747498</v>
      </c>
    </row>
    <row r="411" spans="1:21" x14ac:dyDescent="0.2">
      <c r="A411">
        <f t="shared" si="119"/>
        <v>410</v>
      </c>
      <c r="B411">
        <f t="shared" ca="1" si="109"/>
        <v>6</v>
      </c>
      <c r="C411" s="7">
        <f t="shared" ca="1" si="110"/>
        <v>9.9313888620538152E-2</v>
      </c>
      <c r="D411" t="str">
        <f t="shared" ca="1" si="120"/>
        <v>Yes</v>
      </c>
      <c r="E411">
        <f t="shared" ca="1" si="111"/>
        <v>1.7</v>
      </c>
      <c r="F411" s="1">
        <f ca="1">InitialHomeValue* (1 + 'Portfolio Simulation'!C411)^'Portfolio Simulation'!B411</f>
        <v>1764941.3943300296</v>
      </c>
      <c r="G411" s="1">
        <f t="shared" ca="1" si="112"/>
        <v>300040.037036105</v>
      </c>
      <c r="H411" s="1">
        <f t="shared" ca="1" si="113"/>
        <v>298598.39999999997</v>
      </c>
      <c r="I411" s="1">
        <f t="shared" ca="1" si="121"/>
        <v>298598.39999999997</v>
      </c>
      <c r="J411" s="1">
        <f t="shared" si="114"/>
        <v>100000</v>
      </c>
      <c r="K411" s="1">
        <f t="shared" si="115"/>
        <v>1000000</v>
      </c>
      <c r="L411" s="1">
        <f t="shared" si="122"/>
        <v>-100000</v>
      </c>
      <c r="M411" s="1">
        <f t="shared" ca="1" si="116"/>
        <v>298598.39999999997</v>
      </c>
      <c r="N411" s="10">
        <v>45931</v>
      </c>
      <c r="O411" s="10">
        <f t="shared" ca="1" si="123"/>
        <v>48122</v>
      </c>
      <c r="P411" s="7">
        <f t="shared" ca="1" si="124"/>
        <v>0.19990014433860781</v>
      </c>
      <c r="Q411" s="13"/>
      <c r="R411" s="1">
        <f t="shared" si="125"/>
        <v>-100000</v>
      </c>
      <c r="S411" s="1">
        <f t="shared" ca="1" si="117"/>
        <v>291215.33006445487</v>
      </c>
      <c r="T411" s="14">
        <f t="shared" ca="1" si="118"/>
        <v>1.65</v>
      </c>
      <c r="U411" s="7">
        <f t="shared" ca="1" si="126"/>
        <v>0.19490595459938048</v>
      </c>
    </row>
    <row r="412" spans="1:21" x14ac:dyDescent="0.2">
      <c r="A412">
        <f t="shared" si="119"/>
        <v>411</v>
      </c>
      <c r="B412">
        <f t="shared" ca="1" si="109"/>
        <v>10</v>
      </c>
      <c r="C412" s="7">
        <f t="shared" ca="1" si="110"/>
        <v>8.9303844984096881E-4</v>
      </c>
      <c r="D412" t="str">
        <f t="shared" ca="1" si="120"/>
        <v>Yes</v>
      </c>
      <c r="E412">
        <f t="shared" ca="1" si="111"/>
        <v>1.7</v>
      </c>
      <c r="F412" s="1">
        <f ca="1">InitialHomeValue* (1 + 'Portfolio Simulation'!C412)^'Portfolio Simulation'!B412</f>
        <v>1008966.3583930726</v>
      </c>
      <c r="G412" s="1">
        <f t="shared" ca="1" si="112"/>
        <v>171524.28092682234</v>
      </c>
      <c r="H412" s="1">
        <f t="shared" ca="1" si="113"/>
        <v>619173.64223999996</v>
      </c>
      <c r="I412" s="1">
        <f t="shared" ca="1" si="121"/>
        <v>171524.28092682234</v>
      </c>
      <c r="J412" s="1">
        <f t="shared" si="114"/>
        <v>100000</v>
      </c>
      <c r="K412" s="1">
        <f t="shared" si="115"/>
        <v>1000000</v>
      </c>
      <c r="L412" s="1">
        <f t="shared" si="122"/>
        <v>-100000</v>
      </c>
      <c r="M412" s="1">
        <f t="shared" ca="1" si="116"/>
        <v>171524.28092682234</v>
      </c>
      <c r="N412" s="10">
        <v>45931</v>
      </c>
      <c r="O412" s="10">
        <f t="shared" ca="1" si="123"/>
        <v>49583</v>
      </c>
      <c r="P412" s="7">
        <f t="shared" ca="1" si="124"/>
        <v>5.5406412482261663E-2</v>
      </c>
      <c r="Q412" s="13"/>
      <c r="R412" s="1">
        <f t="shared" si="125"/>
        <v>-100000</v>
      </c>
      <c r="S412" s="1">
        <f t="shared" ca="1" si="117"/>
        <v>166479.44913485699</v>
      </c>
      <c r="T412" s="14">
        <f t="shared" ca="1" si="118"/>
        <v>1.65</v>
      </c>
      <c r="U412" s="7">
        <f t="shared" ca="1" si="126"/>
        <v>5.2262130379676822E-2</v>
      </c>
    </row>
    <row r="413" spans="1:21" x14ac:dyDescent="0.2">
      <c r="A413">
        <f t="shared" si="119"/>
        <v>412</v>
      </c>
      <c r="B413">
        <f t="shared" ca="1" si="109"/>
        <v>8</v>
      </c>
      <c r="C413" s="7">
        <f t="shared" ca="1" si="110"/>
        <v>2.4956149021371193E-2</v>
      </c>
      <c r="D413" t="str">
        <f t="shared" ca="1" si="120"/>
        <v>Yes</v>
      </c>
      <c r="E413">
        <f t="shared" ca="1" si="111"/>
        <v>1.7</v>
      </c>
      <c r="F413" s="1">
        <f ca="1">InitialHomeValue* (1 + 'Portfolio Simulation'!C413)^'Portfolio Simulation'!B413</f>
        <v>1217985.9596754881</v>
      </c>
      <c r="G413" s="1">
        <f t="shared" ca="1" si="112"/>
        <v>207057.61314483298</v>
      </c>
      <c r="H413" s="1">
        <f t="shared" ca="1" si="113"/>
        <v>429981.69599999994</v>
      </c>
      <c r="I413" s="1">
        <f t="shared" ca="1" si="121"/>
        <v>207057.61314483298</v>
      </c>
      <c r="J413" s="1">
        <f t="shared" si="114"/>
        <v>100000</v>
      </c>
      <c r="K413" s="1">
        <f t="shared" si="115"/>
        <v>1000000</v>
      </c>
      <c r="L413" s="1">
        <f t="shared" si="122"/>
        <v>-100000</v>
      </c>
      <c r="M413" s="1">
        <f t="shared" ca="1" si="116"/>
        <v>207057.61314483298</v>
      </c>
      <c r="N413" s="10">
        <v>45931</v>
      </c>
      <c r="O413" s="10">
        <f t="shared" ca="1" si="123"/>
        <v>48853</v>
      </c>
      <c r="P413" s="7">
        <f t="shared" ca="1" si="124"/>
        <v>9.5177105069160453E-2</v>
      </c>
      <c r="Q413" s="13"/>
      <c r="R413" s="1">
        <f t="shared" si="125"/>
        <v>-100000</v>
      </c>
      <c r="S413" s="1">
        <f t="shared" ca="1" si="117"/>
        <v>200967.68334645554</v>
      </c>
      <c r="T413" s="14">
        <f t="shared" ca="1" si="118"/>
        <v>1.65</v>
      </c>
      <c r="U413" s="7">
        <f t="shared" ca="1" si="126"/>
        <v>9.1100725531578067E-2</v>
      </c>
    </row>
    <row r="414" spans="1:21" x14ac:dyDescent="0.2">
      <c r="A414">
        <f t="shared" si="119"/>
        <v>413</v>
      </c>
      <c r="B414">
        <f t="shared" ca="1" si="109"/>
        <v>1</v>
      </c>
      <c r="C414" s="7">
        <f t="shared" ca="1" si="110"/>
        <v>2.8036518205704537E-2</v>
      </c>
      <c r="D414" t="str">
        <f t="shared" ca="1" si="120"/>
        <v>Yes</v>
      </c>
      <c r="E414">
        <f t="shared" ca="1" si="111"/>
        <v>1.7</v>
      </c>
      <c r="F414" s="1">
        <f ca="1">InitialHomeValue* (1 + 'Portfolio Simulation'!C414)^'Portfolio Simulation'!B414</f>
        <v>1028036.5182057045</v>
      </c>
      <c r="G414" s="1">
        <f t="shared" ca="1" si="112"/>
        <v>174766.20809496977</v>
      </c>
      <c r="H414" s="1">
        <f t="shared" ca="1" si="113"/>
        <v>120000</v>
      </c>
      <c r="I414" s="1">
        <f t="shared" ca="1" si="121"/>
        <v>120000</v>
      </c>
      <c r="J414" s="1">
        <f t="shared" si="114"/>
        <v>100000</v>
      </c>
      <c r="K414" s="1">
        <f t="shared" si="115"/>
        <v>1000000</v>
      </c>
      <c r="L414" s="1">
        <f t="shared" si="122"/>
        <v>-100000</v>
      </c>
      <c r="M414" s="1">
        <f t="shared" ca="1" si="116"/>
        <v>120000</v>
      </c>
      <c r="N414" s="10">
        <v>45931</v>
      </c>
      <c r="O414" s="10">
        <f t="shared" ca="1" si="123"/>
        <v>46296</v>
      </c>
      <c r="P414" s="7">
        <f t="shared" ca="1" si="124"/>
        <v>0.19999999403953553</v>
      </c>
      <c r="Q414" s="13"/>
      <c r="R414" s="1">
        <f t="shared" si="125"/>
        <v>-100000</v>
      </c>
      <c r="S414" s="1">
        <f t="shared" ca="1" si="117"/>
        <v>169626.02550394123</v>
      </c>
      <c r="T414" s="14">
        <f t="shared" ca="1" si="118"/>
        <v>1.65</v>
      </c>
      <c r="U414" s="7">
        <f t="shared" ca="1" si="126"/>
        <v>0.69626024961471589</v>
      </c>
    </row>
    <row r="415" spans="1:21" x14ac:dyDescent="0.2">
      <c r="A415">
        <f t="shared" si="119"/>
        <v>414</v>
      </c>
      <c r="B415">
        <f t="shared" ca="1" si="109"/>
        <v>2</v>
      </c>
      <c r="C415" s="7">
        <f t="shared" ca="1" si="110"/>
        <v>8.5644248397893225E-2</v>
      </c>
      <c r="D415" t="str">
        <f t="shared" ca="1" si="120"/>
        <v>Yes</v>
      </c>
      <c r="E415">
        <f t="shared" ca="1" si="111"/>
        <v>1.7</v>
      </c>
      <c r="F415" s="1">
        <f ca="1">InitialHomeValue* (1 + 'Portfolio Simulation'!C415)^'Portfolio Simulation'!B415</f>
        <v>1178623.4340794263</v>
      </c>
      <c r="G415" s="1">
        <f t="shared" ca="1" si="112"/>
        <v>200365.98379350247</v>
      </c>
      <c r="H415" s="1">
        <f t="shared" ca="1" si="113"/>
        <v>144000</v>
      </c>
      <c r="I415" s="1">
        <f t="shared" ca="1" si="121"/>
        <v>144000</v>
      </c>
      <c r="J415" s="1">
        <f t="shared" si="114"/>
        <v>100000</v>
      </c>
      <c r="K415" s="1">
        <f t="shared" si="115"/>
        <v>1000000</v>
      </c>
      <c r="L415" s="1">
        <f t="shared" si="122"/>
        <v>-100000</v>
      </c>
      <c r="M415" s="1">
        <f t="shared" ca="1" si="116"/>
        <v>144000</v>
      </c>
      <c r="N415" s="10">
        <v>45931</v>
      </c>
      <c r="O415" s="10">
        <f t="shared" ca="1" si="123"/>
        <v>46661</v>
      </c>
      <c r="P415" s="7">
        <f t="shared" ca="1" si="124"/>
        <v>0.19999999403953553</v>
      </c>
      <c r="Q415" s="13"/>
      <c r="R415" s="1">
        <f t="shared" si="125"/>
        <v>-100000</v>
      </c>
      <c r="S415" s="1">
        <f t="shared" ca="1" si="117"/>
        <v>194472.86662310536</v>
      </c>
      <c r="T415" s="14">
        <f t="shared" ca="1" si="118"/>
        <v>1.65</v>
      </c>
      <c r="U415" s="7">
        <f t="shared" ca="1" si="126"/>
        <v>0.39453528523445136</v>
      </c>
    </row>
    <row r="416" spans="1:21" x14ac:dyDescent="0.2">
      <c r="A416">
        <f t="shared" si="119"/>
        <v>415</v>
      </c>
      <c r="B416">
        <f t="shared" ca="1" si="109"/>
        <v>10</v>
      </c>
      <c r="C416" s="7">
        <f t="shared" ca="1" si="110"/>
        <v>2.3220165965425525E-2</v>
      </c>
      <c r="D416" t="str">
        <f t="shared" ca="1" si="120"/>
        <v>Yes</v>
      </c>
      <c r="E416">
        <f t="shared" ca="1" si="111"/>
        <v>1.7</v>
      </c>
      <c r="F416" s="1">
        <f ca="1">InitialHomeValue* (1 + 'Portfolio Simulation'!C416)^'Portfolio Simulation'!B416</f>
        <v>1258029.7392640356</v>
      </c>
      <c r="G416" s="1">
        <f t="shared" ca="1" si="112"/>
        <v>213865.05567488607</v>
      </c>
      <c r="H416" s="1">
        <f t="shared" ca="1" si="113"/>
        <v>619173.64223999996</v>
      </c>
      <c r="I416" s="1">
        <f t="shared" ca="1" si="121"/>
        <v>213865.05567488607</v>
      </c>
      <c r="J416" s="1">
        <f t="shared" si="114"/>
        <v>100000</v>
      </c>
      <c r="K416" s="1">
        <f t="shared" si="115"/>
        <v>1000000</v>
      </c>
      <c r="L416" s="1">
        <f t="shared" si="122"/>
        <v>-100000</v>
      </c>
      <c r="M416" s="1">
        <f t="shared" ca="1" si="116"/>
        <v>213865.05567488607</v>
      </c>
      <c r="N416" s="10">
        <v>45931</v>
      </c>
      <c r="O416" s="10">
        <f t="shared" ca="1" si="123"/>
        <v>49583</v>
      </c>
      <c r="P416" s="7">
        <f t="shared" ca="1" si="124"/>
        <v>7.8936544060707103E-2</v>
      </c>
      <c r="Q416" s="13"/>
      <c r="R416" s="1">
        <f t="shared" si="125"/>
        <v>-100000</v>
      </c>
      <c r="S416" s="1">
        <f t="shared" ca="1" si="117"/>
        <v>207574.90697856588</v>
      </c>
      <c r="T416" s="14">
        <f t="shared" ca="1" si="118"/>
        <v>1.65</v>
      </c>
      <c r="U416" s="7">
        <f t="shared" ca="1" si="126"/>
        <v>7.5722160935401919E-2</v>
      </c>
    </row>
    <row r="417" spans="1:21" x14ac:dyDescent="0.2">
      <c r="A417">
        <f t="shared" si="119"/>
        <v>416</v>
      </c>
      <c r="B417">
        <f t="shared" ca="1" si="109"/>
        <v>4</v>
      </c>
      <c r="C417" s="7">
        <f t="shared" ca="1" si="110"/>
        <v>4.5749767888209399E-2</v>
      </c>
      <c r="D417" t="str">
        <f t="shared" ca="1" si="120"/>
        <v>Yes</v>
      </c>
      <c r="E417">
        <f t="shared" ca="1" si="111"/>
        <v>1.7</v>
      </c>
      <c r="F417" s="1">
        <f ca="1">InitialHomeValue* (1 + 'Portfolio Simulation'!C417)^'Portfolio Simulation'!B417</f>
        <v>1195944.7245531476</v>
      </c>
      <c r="G417" s="1">
        <f t="shared" ca="1" si="112"/>
        <v>203310.60317403509</v>
      </c>
      <c r="H417" s="1">
        <f t="shared" ca="1" si="113"/>
        <v>207360</v>
      </c>
      <c r="I417" s="1">
        <f t="shared" ca="1" si="121"/>
        <v>203310.60317403509</v>
      </c>
      <c r="J417" s="1">
        <f t="shared" si="114"/>
        <v>100000</v>
      </c>
      <c r="K417" s="1">
        <f t="shared" si="115"/>
        <v>1000000</v>
      </c>
      <c r="L417" s="1">
        <f t="shared" si="122"/>
        <v>-100000</v>
      </c>
      <c r="M417" s="1">
        <f t="shared" ca="1" si="116"/>
        <v>203310.60317403509</v>
      </c>
      <c r="N417" s="10">
        <v>45931</v>
      </c>
      <c r="O417" s="10">
        <f t="shared" ca="1" si="123"/>
        <v>47392</v>
      </c>
      <c r="P417" s="7">
        <f t="shared" ca="1" si="124"/>
        <v>0.19395312666893008</v>
      </c>
      <c r="Q417" s="13"/>
      <c r="R417" s="1">
        <f t="shared" si="125"/>
        <v>-100000</v>
      </c>
      <c r="S417" s="1">
        <f t="shared" ca="1" si="117"/>
        <v>197330.87955126935</v>
      </c>
      <c r="T417" s="14">
        <f t="shared" ca="1" si="118"/>
        <v>1.65</v>
      </c>
      <c r="U417" s="7">
        <f t="shared" ca="1" si="126"/>
        <v>0.18508158326148991</v>
      </c>
    </row>
    <row r="418" spans="1:21" x14ac:dyDescent="0.2">
      <c r="A418">
        <f t="shared" si="119"/>
        <v>417</v>
      </c>
      <c r="B418">
        <f t="shared" ca="1" si="109"/>
        <v>1</v>
      </c>
      <c r="C418" s="7">
        <f t="shared" ca="1" si="110"/>
        <v>5.7933872279272491E-2</v>
      </c>
      <c r="D418" t="str">
        <f t="shared" ca="1" si="120"/>
        <v>Yes</v>
      </c>
      <c r="E418">
        <f t="shared" ca="1" si="111"/>
        <v>1.7</v>
      </c>
      <c r="F418" s="1">
        <f ca="1">InitialHomeValue* (1 + 'Portfolio Simulation'!C418)^'Portfolio Simulation'!B418</f>
        <v>1057933.8722792726</v>
      </c>
      <c r="G418" s="1">
        <f t="shared" ca="1" si="112"/>
        <v>179848.75828747638</v>
      </c>
      <c r="H418" s="1">
        <f t="shared" ca="1" si="113"/>
        <v>120000</v>
      </c>
      <c r="I418" s="1">
        <f t="shared" ca="1" si="121"/>
        <v>120000</v>
      </c>
      <c r="J418" s="1">
        <f t="shared" si="114"/>
        <v>100000</v>
      </c>
      <c r="K418" s="1">
        <f t="shared" si="115"/>
        <v>1000000</v>
      </c>
      <c r="L418" s="1">
        <f t="shared" si="122"/>
        <v>-100000</v>
      </c>
      <c r="M418" s="1">
        <f t="shared" ca="1" si="116"/>
        <v>120000</v>
      </c>
      <c r="N418" s="10">
        <v>45931</v>
      </c>
      <c r="O418" s="10">
        <f t="shared" ca="1" si="123"/>
        <v>46296</v>
      </c>
      <c r="P418" s="7">
        <f t="shared" ca="1" si="124"/>
        <v>0.19999999403953553</v>
      </c>
      <c r="Q418" s="13"/>
      <c r="R418" s="1">
        <f t="shared" si="125"/>
        <v>-100000</v>
      </c>
      <c r="S418" s="1">
        <f t="shared" ca="1" si="117"/>
        <v>174559.08892608</v>
      </c>
      <c r="T418" s="14">
        <f t="shared" ca="1" si="118"/>
        <v>1.65</v>
      </c>
      <c r="U418" s="7">
        <f t="shared" ca="1" si="126"/>
        <v>0.74559088945388807</v>
      </c>
    </row>
    <row r="419" spans="1:21" x14ac:dyDescent="0.2">
      <c r="A419">
        <f t="shared" si="119"/>
        <v>418</v>
      </c>
      <c r="B419">
        <f t="shared" ca="1" si="109"/>
        <v>8</v>
      </c>
      <c r="C419" s="7">
        <f t="shared" ca="1" si="110"/>
        <v>3.9264685571870593E-3</v>
      </c>
      <c r="D419" t="str">
        <f t="shared" ca="1" si="120"/>
        <v>Yes</v>
      </c>
      <c r="E419">
        <f t="shared" ca="1" si="111"/>
        <v>1.7</v>
      </c>
      <c r="F419" s="1">
        <f ca="1">InitialHomeValue* (1 + 'Portfolio Simulation'!C419)^'Portfolio Simulation'!B419</f>
        <v>1031846.8354559634</v>
      </c>
      <c r="G419" s="1">
        <f t="shared" ca="1" si="112"/>
        <v>175413.96202751377</v>
      </c>
      <c r="H419" s="1">
        <f t="shared" ca="1" si="113"/>
        <v>429981.69599999994</v>
      </c>
      <c r="I419" s="1">
        <f t="shared" ca="1" si="121"/>
        <v>175413.96202751377</v>
      </c>
      <c r="J419" s="1">
        <f t="shared" si="114"/>
        <v>100000</v>
      </c>
      <c r="K419" s="1">
        <f t="shared" si="115"/>
        <v>1000000</v>
      </c>
      <c r="L419" s="1">
        <f t="shared" si="122"/>
        <v>-100000</v>
      </c>
      <c r="M419" s="1">
        <f t="shared" ca="1" si="116"/>
        <v>175413.96202751377</v>
      </c>
      <c r="N419" s="10">
        <v>45931</v>
      </c>
      <c r="O419" s="10">
        <f t="shared" ca="1" si="123"/>
        <v>48853</v>
      </c>
      <c r="P419" s="7">
        <f t="shared" ca="1" si="124"/>
        <v>7.2721877694129938E-2</v>
      </c>
      <c r="Q419" s="13"/>
      <c r="R419" s="1">
        <f t="shared" si="125"/>
        <v>-100000</v>
      </c>
      <c r="S419" s="1">
        <f t="shared" ca="1" si="117"/>
        <v>170254.72785023396</v>
      </c>
      <c r="T419" s="14">
        <f t="shared" ca="1" si="118"/>
        <v>1.65</v>
      </c>
      <c r="U419" s="7">
        <f t="shared" ca="1" si="126"/>
        <v>6.8729075789451602E-2</v>
      </c>
    </row>
    <row r="420" spans="1:21" x14ac:dyDescent="0.2">
      <c r="A420">
        <f t="shared" si="119"/>
        <v>419</v>
      </c>
      <c r="B420">
        <f t="shared" ca="1" si="109"/>
        <v>10</v>
      </c>
      <c r="C420" s="7">
        <f t="shared" ca="1" si="110"/>
        <v>-4.9245634185879378E-2</v>
      </c>
      <c r="D420" t="str">
        <f t="shared" ca="1" si="120"/>
        <v>No</v>
      </c>
      <c r="E420">
        <f t="shared" ca="1" si="111"/>
        <v>1.4</v>
      </c>
      <c r="F420" s="1">
        <f ca="1">InitialHomeValue* (1 + 'Portfolio Simulation'!C420)^'Portfolio Simulation'!B420</f>
        <v>603508.35025707446</v>
      </c>
      <c r="G420" s="1">
        <f t="shared" ca="1" si="112"/>
        <v>84491.169035990431</v>
      </c>
      <c r="H420" s="1">
        <f t="shared" ca="1" si="113"/>
        <v>619173.64223999996</v>
      </c>
      <c r="I420" s="1">
        <f t="shared" ca="1" si="121"/>
        <v>84491.169035990431</v>
      </c>
      <c r="J420" s="1">
        <f t="shared" si="114"/>
        <v>100000</v>
      </c>
      <c r="K420" s="1">
        <f t="shared" si="115"/>
        <v>1000000</v>
      </c>
      <c r="L420" s="1">
        <f t="shared" si="122"/>
        <v>-100000</v>
      </c>
      <c r="M420" s="1">
        <f t="shared" ca="1" si="116"/>
        <v>84491.169035990431</v>
      </c>
      <c r="N420" s="10">
        <v>45931</v>
      </c>
      <c r="O420" s="10">
        <f t="shared" ca="1" si="123"/>
        <v>49583</v>
      </c>
      <c r="P420" s="7">
        <f t="shared" ca="1" si="124"/>
        <v>-1.6702035069465639E-2</v>
      </c>
      <c r="Q420" s="13"/>
      <c r="R420" s="1">
        <f t="shared" si="125"/>
        <v>-100000</v>
      </c>
      <c r="S420" s="1">
        <f t="shared" ca="1" si="117"/>
        <v>81473.627284705057</v>
      </c>
      <c r="T420" s="14">
        <f t="shared" ca="1" si="118"/>
        <v>1.35</v>
      </c>
      <c r="U420" s="7">
        <f t="shared" ca="1" si="126"/>
        <v>-2.0269611477851866E-2</v>
      </c>
    </row>
    <row r="421" spans="1:21" x14ac:dyDescent="0.2">
      <c r="A421">
        <f t="shared" si="119"/>
        <v>420</v>
      </c>
      <c r="B421">
        <f t="shared" ca="1" si="109"/>
        <v>5</v>
      </c>
      <c r="C421" s="7">
        <f t="shared" ca="1" si="110"/>
        <v>2.2050530512958372E-2</v>
      </c>
      <c r="D421" t="str">
        <f t="shared" ca="1" si="120"/>
        <v>Yes</v>
      </c>
      <c r="E421">
        <f t="shared" ca="1" si="111"/>
        <v>1.7</v>
      </c>
      <c r="F421" s="1">
        <f ca="1">InitialHomeValue* (1 + 'Portfolio Simulation'!C421)^'Portfolio Simulation'!B421</f>
        <v>1115223.3142045578</v>
      </c>
      <c r="G421" s="1">
        <f t="shared" ca="1" si="112"/>
        <v>189587.96341477483</v>
      </c>
      <c r="H421" s="1">
        <f t="shared" ca="1" si="113"/>
        <v>248832</v>
      </c>
      <c r="I421" s="1">
        <f t="shared" ca="1" si="121"/>
        <v>189587.96341477483</v>
      </c>
      <c r="J421" s="1">
        <f t="shared" si="114"/>
        <v>100000</v>
      </c>
      <c r="K421" s="1">
        <f t="shared" si="115"/>
        <v>1000000</v>
      </c>
      <c r="L421" s="1">
        <f t="shared" si="122"/>
        <v>-100000</v>
      </c>
      <c r="M421" s="1">
        <f t="shared" ca="1" si="116"/>
        <v>189587.96341477483</v>
      </c>
      <c r="N421" s="10">
        <v>45931</v>
      </c>
      <c r="O421" s="10">
        <f t="shared" ca="1" si="123"/>
        <v>47757</v>
      </c>
      <c r="P421" s="7">
        <f t="shared" ca="1" si="124"/>
        <v>0.13640130162239075</v>
      </c>
      <c r="Q421" s="13"/>
      <c r="R421" s="1">
        <f t="shared" si="125"/>
        <v>-100000</v>
      </c>
      <c r="S421" s="1">
        <f t="shared" ca="1" si="117"/>
        <v>184011.84684375205</v>
      </c>
      <c r="T421" s="14">
        <f t="shared" ca="1" si="118"/>
        <v>1.65</v>
      </c>
      <c r="U421" s="7">
        <f t="shared" ca="1" si="126"/>
        <v>0.12964022755622864</v>
      </c>
    </row>
    <row r="422" spans="1:21" x14ac:dyDescent="0.2">
      <c r="A422">
        <f t="shared" si="119"/>
        <v>421</v>
      </c>
      <c r="B422">
        <f t="shared" ca="1" si="109"/>
        <v>3</v>
      </c>
      <c r="C422" s="7">
        <f t="shared" ca="1" si="110"/>
        <v>-3.1435183868945352E-2</v>
      </c>
      <c r="D422" t="str">
        <f t="shared" ca="1" si="120"/>
        <v>No</v>
      </c>
      <c r="E422">
        <f t="shared" ca="1" si="111"/>
        <v>1.4</v>
      </c>
      <c r="F422" s="1">
        <f ca="1">InitialHomeValue* (1 + 'Portfolio Simulation'!C422)^'Portfolio Simulation'!B422</f>
        <v>908627.89741747058</v>
      </c>
      <c r="G422" s="1">
        <f t="shared" ca="1" si="112"/>
        <v>127207.90563844587</v>
      </c>
      <c r="H422" s="1">
        <f t="shared" ca="1" si="113"/>
        <v>172800</v>
      </c>
      <c r="I422" s="1">
        <f t="shared" ca="1" si="121"/>
        <v>127207.90563844587</v>
      </c>
      <c r="J422" s="1">
        <f t="shared" si="114"/>
        <v>100000</v>
      </c>
      <c r="K422" s="1">
        <f t="shared" si="115"/>
        <v>1000000</v>
      </c>
      <c r="L422" s="1">
        <f t="shared" si="122"/>
        <v>-100000</v>
      </c>
      <c r="M422" s="1">
        <f t="shared" ca="1" si="116"/>
        <v>127207.90563844587</v>
      </c>
      <c r="N422" s="10">
        <v>45931</v>
      </c>
      <c r="O422" s="10">
        <f t="shared" ca="1" si="123"/>
        <v>47027</v>
      </c>
      <c r="P422" s="7">
        <f t="shared" ca="1" si="124"/>
        <v>8.3443447947502136E-2</v>
      </c>
      <c r="Q422" s="13"/>
      <c r="R422" s="1">
        <f t="shared" si="125"/>
        <v>-100000</v>
      </c>
      <c r="S422" s="1">
        <f t="shared" ca="1" si="117"/>
        <v>122664.76615135855</v>
      </c>
      <c r="T422" s="14">
        <f t="shared" ca="1" si="118"/>
        <v>1.35</v>
      </c>
      <c r="U422" s="7">
        <f t="shared" ca="1" si="126"/>
        <v>7.0400479435920704E-2</v>
      </c>
    </row>
    <row r="423" spans="1:21" x14ac:dyDescent="0.2">
      <c r="A423">
        <f t="shared" si="119"/>
        <v>422</v>
      </c>
      <c r="B423">
        <f t="shared" ca="1" si="109"/>
        <v>4</v>
      </c>
      <c r="C423" s="7">
        <f t="shared" ca="1" si="110"/>
        <v>1.9979173127802216E-2</v>
      </c>
      <c r="D423" t="str">
        <f t="shared" ca="1" si="120"/>
        <v>Yes</v>
      </c>
      <c r="E423">
        <f t="shared" ca="1" si="111"/>
        <v>1.7</v>
      </c>
      <c r="F423" s="1">
        <f ca="1">InitialHomeValue* (1 + 'Portfolio Simulation'!C423)^'Portfolio Simulation'!B423</f>
        <v>1082343.7561340935</v>
      </c>
      <c r="G423" s="1">
        <f t="shared" ca="1" si="112"/>
        <v>183998.43854279589</v>
      </c>
      <c r="H423" s="1">
        <f t="shared" ca="1" si="113"/>
        <v>207360</v>
      </c>
      <c r="I423" s="1">
        <f t="shared" ca="1" si="121"/>
        <v>183998.43854279589</v>
      </c>
      <c r="J423" s="1">
        <f t="shared" si="114"/>
        <v>100000</v>
      </c>
      <c r="K423" s="1">
        <f t="shared" si="115"/>
        <v>1000000</v>
      </c>
      <c r="L423" s="1">
        <f t="shared" si="122"/>
        <v>-100000</v>
      </c>
      <c r="M423" s="1">
        <f t="shared" ca="1" si="116"/>
        <v>183998.43854279589</v>
      </c>
      <c r="N423" s="10">
        <v>45931</v>
      </c>
      <c r="O423" s="10">
        <f t="shared" ca="1" si="123"/>
        <v>47392</v>
      </c>
      <c r="P423" s="7">
        <f t="shared" ca="1" si="124"/>
        <v>0.16455021500587466</v>
      </c>
      <c r="Q423" s="13"/>
      <c r="R423" s="1">
        <f t="shared" si="125"/>
        <v>-100000</v>
      </c>
      <c r="S423" s="1">
        <f t="shared" ca="1" si="117"/>
        <v>178586.71976212543</v>
      </c>
      <c r="T423" s="14">
        <f t="shared" ca="1" si="118"/>
        <v>1.65</v>
      </c>
      <c r="U423" s="7">
        <f t="shared" ca="1" si="126"/>
        <v>0.15589715838432316</v>
      </c>
    </row>
    <row r="424" spans="1:21" x14ac:dyDescent="0.2">
      <c r="A424">
        <f t="shared" si="119"/>
        <v>423</v>
      </c>
      <c r="B424">
        <f t="shared" ca="1" si="109"/>
        <v>4</v>
      </c>
      <c r="C424" s="7">
        <f t="shared" ca="1" si="110"/>
        <v>-1.2762832754404995E-2</v>
      </c>
      <c r="D424" t="str">
        <f t="shared" ca="1" si="120"/>
        <v>No</v>
      </c>
      <c r="E424">
        <f t="shared" ca="1" si="111"/>
        <v>1.4</v>
      </c>
      <c r="F424" s="1">
        <f ca="1">InitialHomeValue* (1 + 'Portfolio Simulation'!C424)^'Portfolio Simulation'!B424</f>
        <v>949917.71916880063</v>
      </c>
      <c r="G424" s="1">
        <f t="shared" ca="1" si="112"/>
        <v>132988.48068363208</v>
      </c>
      <c r="H424" s="1">
        <f t="shared" ca="1" si="113"/>
        <v>207360</v>
      </c>
      <c r="I424" s="1">
        <f t="shared" ca="1" si="121"/>
        <v>132988.48068363208</v>
      </c>
      <c r="J424" s="1">
        <f t="shared" si="114"/>
        <v>100000</v>
      </c>
      <c r="K424" s="1">
        <f t="shared" si="115"/>
        <v>1000000</v>
      </c>
      <c r="L424" s="1">
        <f t="shared" si="122"/>
        <v>-100000</v>
      </c>
      <c r="M424" s="1">
        <f t="shared" ca="1" si="116"/>
        <v>132988.48068363208</v>
      </c>
      <c r="N424" s="10">
        <v>45931</v>
      </c>
      <c r="O424" s="10">
        <f t="shared" ca="1" si="123"/>
        <v>47392</v>
      </c>
      <c r="P424" s="7">
        <f t="shared" ca="1" si="124"/>
        <v>7.3822054266929657E-2</v>
      </c>
      <c r="Q424" s="13"/>
      <c r="R424" s="1">
        <f t="shared" si="125"/>
        <v>-100000</v>
      </c>
      <c r="S424" s="1">
        <f t="shared" ca="1" si="117"/>
        <v>128238.89208778809</v>
      </c>
      <c r="T424" s="14">
        <f t="shared" ca="1" si="118"/>
        <v>1.35</v>
      </c>
      <c r="U424" s="7">
        <f t="shared" ca="1" si="126"/>
        <v>6.4109829068183896E-2</v>
      </c>
    </row>
    <row r="425" spans="1:21" x14ac:dyDescent="0.2">
      <c r="A425">
        <f t="shared" si="119"/>
        <v>424</v>
      </c>
      <c r="B425">
        <f t="shared" ca="1" si="109"/>
        <v>8</v>
      </c>
      <c r="C425" s="7">
        <f t="shared" ca="1" si="110"/>
        <v>8.5307315498157774E-2</v>
      </c>
      <c r="D425" t="str">
        <f t="shared" ca="1" si="120"/>
        <v>Yes</v>
      </c>
      <c r="E425">
        <f t="shared" ca="1" si="111"/>
        <v>1.7</v>
      </c>
      <c r="F425" s="1">
        <f ca="1">InitialHomeValue* (1 + 'Portfolio Simulation'!C425)^'Portfolio Simulation'!B425</f>
        <v>1924960.5919654001</v>
      </c>
      <c r="G425" s="1">
        <f t="shared" ca="1" si="112"/>
        <v>327243.30063411803</v>
      </c>
      <c r="H425" s="1">
        <f t="shared" ca="1" si="113"/>
        <v>429981.69599999994</v>
      </c>
      <c r="I425" s="1">
        <f t="shared" ca="1" si="121"/>
        <v>327243.30063411803</v>
      </c>
      <c r="J425" s="1">
        <f t="shared" si="114"/>
        <v>100000</v>
      </c>
      <c r="K425" s="1">
        <f t="shared" si="115"/>
        <v>1000000</v>
      </c>
      <c r="L425" s="1">
        <f t="shared" si="122"/>
        <v>-100000</v>
      </c>
      <c r="M425" s="1">
        <f t="shared" ca="1" si="116"/>
        <v>327243.30063411803</v>
      </c>
      <c r="N425" s="10">
        <v>45931</v>
      </c>
      <c r="O425" s="10">
        <f t="shared" ca="1" si="123"/>
        <v>48853</v>
      </c>
      <c r="P425" s="7">
        <f t="shared" ca="1" si="124"/>
        <v>0.1596175849437714</v>
      </c>
      <c r="Q425" s="13"/>
      <c r="R425" s="1">
        <f t="shared" si="125"/>
        <v>-100000</v>
      </c>
      <c r="S425" s="1">
        <f t="shared" ca="1" si="117"/>
        <v>317618.49767429102</v>
      </c>
      <c r="T425" s="14">
        <f t="shared" ca="1" si="118"/>
        <v>1.65</v>
      </c>
      <c r="U425" s="7">
        <f t="shared" ca="1" si="126"/>
        <v>0.15530135035514836</v>
      </c>
    </row>
    <row r="426" spans="1:21" x14ac:dyDescent="0.2">
      <c r="A426">
        <f t="shared" si="119"/>
        <v>425</v>
      </c>
      <c r="B426">
        <f t="shared" ca="1" si="109"/>
        <v>4</v>
      </c>
      <c r="C426" s="7">
        <f t="shared" ca="1" si="110"/>
        <v>1.0058750618439461E-2</v>
      </c>
      <c r="D426" t="str">
        <f t="shared" ca="1" si="120"/>
        <v>Yes</v>
      </c>
      <c r="E426">
        <f t="shared" ca="1" si="111"/>
        <v>1.7</v>
      </c>
      <c r="F426" s="1">
        <f ca="1">InitialHomeValue* (1 + 'Portfolio Simulation'!C426)^'Portfolio Simulation'!B426</f>
        <v>1040846.1544106129</v>
      </c>
      <c r="G426" s="1">
        <f t="shared" ca="1" si="112"/>
        <v>176943.84624980419</v>
      </c>
      <c r="H426" s="1">
        <f t="shared" ca="1" si="113"/>
        <v>207360</v>
      </c>
      <c r="I426" s="1">
        <f t="shared" ca="1" si="121"/>
        <v>176943.84624980419</v>
      </c>
      <c r="J426" s="1">
        <f t="shared" si="114"/>
        <v>100000</v>
      </c>
      <c r="K426" s="1">
        <f t="shared" si="115"/>
        <v>1000000</v>
      </c>
      <c r="L426" s="1">
        <f t="shared" si="122"/>
        <v>-100000</v>
      </c>
      <c r="M426" s="1">
        <f t="shared" ca="1" si="116"/>
        <v>176943.84624980419</v>
      </c>
      <c r="N426" s="10">
        <v>45931</v>
      </c>
      <c r="O426" s="10">
        <f t="shared" ca="1" si="123"/>
        <v>47392</v>
      </c>
      <c r="P426" s="7">
        <f t="shared" ca="1" si="124"/>
        <v>0.15323140025138857</v>
      </c>
      <c r="Q426" s="13"/>
      <c r="R426" s="1">
        <f t="shared" si="125"/>
        <v>-100000</v>
      </c>
      <c r="S426" s="1">
        <f t="shared" ca="1" si="117"/>
        <v>171739.61547775113</v>
      </c>
      <c r="T426" s="14">
        <f t="shared" ca="1" si="118"/>
        <v>1.65</v>
      </c>
      <c r="U426" s="7">
        <f t="shared" ca="1" si="126"/>
        <v>0.14466243386268615</v>
      </c>
    </row>
    <row r="427" spans="1:21" x14ac:dyDescent="0.2">
      <c r="A427">
        <f t="shared" si="119"/>
        <v>426</v>
      </c>
      <c r="B427">
        <f t="shared" ca="1" si="109"/>
        <v>8</v>
      </c>
      <c r="C427" s="7">
        <f t="shared" ca="1" si="110"/>
        <v>1.7338248525773994E-2</v>
      </c>
      <c r="D427" t="str">
        <f t="shared" ca="1" si="120"/>
        <v>Yes</v>
      </c>
      <c r="E427">
        <f t="shared" ca="1" si="111"/>
        <v>1.7</v>
      </c>
      <c r="F427" s="1">
        <f ca="1">InitialHomeValue* (1 + 'Portfolio Simulation'!C427)^'Portfolio Simulation'!B427</f>
        <v>1147421.4982694564</v>
      </c>
      <c r="G427" s="1">
        <f t="shared" ca="1" si="112"/>
        <v>195061.6547058076</v>
      </c>
      <c r="H427" s="1">
        <f t="shared" ca="1" si="113"/>
        <v>429981.69599999994</v>
      </c>
      <c r="I427" s="1">
        <f t="shared" ca="1" si="121"/>
        <v>195061.6547058076</v>
      </c>
      <c r="J427" s="1">
        <f t="shared" si="114"/>
        <v>100000</v>
      </c>
      <c r="K427" s="1">
        <f t="shared" si="115"/>
        <v>1000000</v>
      </c>
      <c r="L427" s="1">
        <f t="shared" si="122"/>
        <v>-100000</v>
      </c>
      <c r="M427" s="1">
        <f t="shared" ca="1" si="116"/>
        <v>195061.6547058076</v>
      </c>
      <c r="N427" s="10">
        <v>45931</v>
      </c>
      <c r="O427" s="10">
        <f t="shared" ca="1" si="123"/>
        <v>48853</v>
      </c>
      <c r="P427" s="7">
        <f t="shared" ca="1" si="124"/>
        <v>8.7042841315269501E-2</v>
      </c>
      <c r="Q427" s="13"/>
      <c r="R427" s="1">
        <f t="shared" si="125"/>
        <v>-100000</v>
      </c>
      <c r="S427" s="1">
        <f t="shared" ca="1" si="117"/>
        <v>189324.54721446033</v>
      </c>
      <c r="T427" s="14">
        <f t="shared" ca="1" si="118"/>
        <v>1.65</v>
      </c>
      <c r="U427" s="7">
        <f t="shared" ca="1" si="126"/>
        <v>8.2996740937232999E-2</v>
      </c>
    </row>
    <row r="428" spans="1:21" x14ac:dyDescent="0.2">
      <c r="A428">
        <f t="shared" si="119"/>
        <v>427</v>
      </c>
      <c r="B428">
        <f t="shared" ca="1" si="109"/>
        <v>3</v>
      </c>
      <c r="C428" s="7">
        <f t="shared" ca="1" si="110"/>
        <v>3.4816812473331613E-2</v>
      </c>
      <c r="D428" t="str">
        <f t="shared" ca="1" si="120"/>
        <v>Yes</v>
      </c>
      <c r="E428">
        <f t="shared" ca="1" si="111"/>
        <v>1.7</v>
      </c>
      <c r="F428" s="1">
        <f ca="1">InitialHomeValue* (1 + 'Portfolio Simulation'!C428)^'Portfolio Simulation'!B428</f>
        <v>1108129.274015652</v>
      </c>
      <c r="G428" s="1">
        <f t="shared" ca="1" si="112"/>
        <v>188381.97658266083</v>
      </c>
      <c r="H428" s="1">
        <f t="shared" ca="1" si="113"/>
        <v>172800</v>
      </c>
      <c r="I428" s="1">
        <f t="shared" ca="1" si="121"/>
        <v>172800</v>
      </c>
      <c r="J428" s="1">
        <f t="shared" si="114"/>
        <v>100000</v>
      </c>
      <c r="K428" s="1">
        <f t="shared" si="115"/>
        <v>1000000</v>
      </c>
      <c r="L428" s="1">
        <f t="shared" si="122"/>
        <v>-100000</v>
      </c>
      <c r="M428" s="1">
        <f t="shared" ca="1" si="116"/>
        <v>172800</v>
      </c>
      <c r="N428" s="10">
        <v>45931</v>
      </c>
      <c r="O428" s="10">
        <f t="shared" ca="1" si="123"/>
        <v>47027</v>
      </c>
      <c r="P428" s="7">
        <f t="shared" ca="1" si="124"/>
        <v>0.19980039000511171</v>
      </c>
      <c r="Q428" s="13"/>
      <c r="R428" s="1">
        <f t="shared" si="125"/>
        <v>-100000</v>
      </c>
      <c r="S428" s="1">
        <f t="shared" ca="1" si="117"/>
        <v>182841.3302125826</v>
      </c>
      <c r="T428" s="14">
        <f t="shared" ca="1" si="118"/>
        <v>1.65</v>
      </c>
      <c r="U428" s="7">
        <f t="shared" ca="1" si="126"/>
        <v>0.22258318066596988</v>
      </c>
    </row>
    <row r="429" spans="1:21" x14ac:dyDescent="0.2">
      <c r="A429">
        <f t="shared" si="119"/>
        <v>428</v>
      </c>
      <c r="B429">
        <f t="shared" ca="1" si="109"/>
        <v>10</v>
      </c>
      <c r="C429" s="7">
        <f t="shared" ca="1" si="110"/>
        <v>-1.2867304685664192E-2</v>
      </c>
      <c r="D429" t="str">
        <f t="shared" ca="1" si="120"/>
        <v>No</v>
      </c>
      <c r="E429">
        <f t="shared" ca="1" si="111"/>
        <v>1.4</v>
      </c>
      <c r="F429" s="1">
        <f ca="1">InitialHomeValue* (1 + 'Portfolio Simulation'!C429)^'Portfolio Simulation'!B429</f>
        <v>878527.51175187714</v>
      </c>
      <c r="G429" s="1">
        <f t="shared" ca="1" si="112"/>
        <v>122993.8516452628</v>
      </c>
      <c r="H429" s="1">
        <f t="shared" ca="1" si="113"/>
        <v>619173.64223999996</v>
      </c>
      <c r="I429" s="1">
        <f t="shared" ca="1" si="121"/>
        <v>122993.8516452628</v>
      </c>
      <c r="J429" s="1">
        <f t="shared" si="114"/>
        <v>100000</v>
      </c>
      <c r="K429" s="1">
        <f t="shared" si="115"/>
        <v>1000000</v>
      </c>
      <c r="L429" s="1">
        <f t="shared" si="122"/>
        <v>-100000</v>
      </c>
      <c r="M429" s="1">
        <f t="shared" ca="1" si="116"/>
        <v>122993.8516452628</v>
      </c>
      <c r="N429" s="10">
        <v>45931</v>
      </c>
      <c r="O429" s="10">
        <f t="shared" ca="1" si="123"/>
        <v>49583</v>
      </c>
      <c r="P429" s="7">
        <f t="shared" ca="1" si="124"/>
        <v>2.0900502800941471E-2</v>
      </c>
      <c r="Q429" s="13"/>
      <c r="R429" s="1">
        <f t="shared" si="125"/>
        <v>-100000</v>
      </c>
      <c r="S429" s="1">
        <f t="shared" ca="1" si="117"/>
        <v>118601.21408650343</v>
      </c>
      <c r="T429" s="14">
        <f t="shared" ca="1" si="118"/>
        <v>1.35</v>
      </c>
      <c r="U429" s="7">
        <f t="shared" ca="1" si="126"/>
        <v>1.7196497321128844E-2</v>
      </c>
    </row>
    <row r="430" spans="1:21" x14ac:dyDescent="0.2">
      <c r="A430">
        <f t="shared" si="119"/>
        <v>429</v>
      </c>
      <c r="B430">
        <f t="shared" ca="1" si="109"/>
        <v>3</v>
      </c>
      <c r="C430" s="7">
        <f t="shared" ca="1" si="110"/>
        <v>2.3516946914963074E-2</v>
      </c>
      <c r="D430" t="str">
        <f t="shared" ca="1" si="120"/>
        <v>Yes</v>
      </c>
      <c r="E430">
        <f t="shared" ca="1" si="111"/>
        <v>1.7</v>
      </c>
      <c r="F430" s="1">
        <f ca="1">InitialHomeValue* (1 + 'Portfolio Simulation'!C430)^'Portfolio Simulation'!B430</f>
        <v>1072222.9870935462</v>
      </c>
      <c r="G430" s="1">
        <f t="shared" ca="1" si="112"/>
        <v>182277.90780590285</v>
      </c>
      <c r="H430" s="1">
        <f t="shared" ca="1" si="113"/>
        <v>172800</v>
      </c>
      <c r="I430" s="1">
        <f t="shared" ca="1" si="121"/>
        <v>172800</v>
      </c>
      <c r="J430" s="1">
        <f t="shared" si="114"/>
        <v>100000</v>
      </c>
      <c r="K430" s="1">
        <f t="shared" si="115"/>
        <v>1000000</v>
      </c>
      <c r="L430" s="1">
        <f t="shared" si="122"/>
        <v>-100000</v>
      </c>
      <c r="M430" s="1">
        <f t="shared" ca="1" si="116"/>
        <v>172800</v>
      </c>
      <c r="N430" s="10">
        <v>45931</v>
      </c>
      <c r="O430" s="10">
        <f t="shared" ca="1" si="123"/>
        <v>47027</v>
      </c>
      <c r="P430" s="7">
        <f t="shared" ca="1" si="124"/>
        <v>0.19980039000511171</v>
      </c>
      <c r="Q430" s="13"/>
      <c r="R430" s="1">
        <f t="shared" si="125"/>
        <v>-100000</v>
      </c>
      <c r="S430" s="1">
        <f t="shared" ca="1" si="117"/>
        <v>176916.79287043514</v>
      </c>
      <c r="T430" s="14">
        <f t="shared" ca="1" si="118"/>
        <v>1.65</v>
      </c>
      <c r="U430" s="7">
        <f t="shared" ca="1" si="126"/>
        <v>0.2092450797557831</v>
      </c>
    </row>
    <row r="431" spans="1:21" x14ac:dyDescent="0.2">
      <c r="A431">
        <f t="shared" si="119"/>
        <v>430</v>
      </c>
      <c r="B431">
        <f t="shared" ca="1" si="109"/>
        <v>5</v>
      </c>
      <c r="C431" s="7">
        <f t="shared" ca="1" si="110"/>
        <v>-6.3692916308040276E-2</v>
      </c>
      <c r="D431" t="str">
        <f t="shared" ca="1" si="120"/>
        <v>No</v>
      </c>
      <c r="E431">
        <f t="shared" ca="1" si="111"/>
        <v>1.4</v>
      </c>
      <c r="F431" s="1">
        <f ca="1">InitialHomeValue* (1 + 'Portfolio Simulation'!C431)^'Portfolio Simulation'!B431</f>
        <v>719600.64741478884</v>
      </c>
      <c r="G431" s="1">
        <f t="shared" ca="1" si="112"/>
        <v>100744.09063807043</v>
      </c>
      <c r="H431" s="1">
        <f t="shared" ca="1" si="113"/>
        <v>248832</v>
      </c>
      <c r="I431" s="1">
        <f t="shared" ca="1" si="121"/>
        <v>100744.09063807043</v>
      </c>
      <c r="J431" s="1">
        <f t="shared" si="114"/>
        <v>100000</v>
      </c>
      <c r="K431" s="1">
        <f t="shared" si="115"/>
        <v>1000000</v>
      </c>
      <c r="L431" s="1">
        <f t="shared" si="122"/>
        <v>-100000</v>
      </c>
      <c r="M431" s="1">
        <f t="shared" ca="1" si="116"/>
        <v>100744.09063807043</v>
      </c>
      <c r="N431" s="10">
        <v>45931</v>
      </c>
      <c r="O431" s="10">
        <f t="shared" ca="1" si="123"/>
        <v>47757</v>
      </c>
      <c r="P431" s="7">
        <f t="shared" ca="1" si="124"/>
        <v>1.4829605817794798E-3</v>
      </c>
      <c r="Q431" s="13"/>
      <c r="R431" s="1">
        <f t="shared" si="125"/>
        <v>-100000</v>
      </c>
      <c r="S431" s="1">
        <f t="shared" ca="1" si="117"/>
        <v>97146.087400996505</v>
      </c>
      <c r="T431" s="14">
        <f t="shared" ca="1" si="118"/>
        <v>1.35</v>
      </c>
      <c r="U431" s="7">
        <f t="shared" ca="1" si="126"/>
        <v>-5.7709664106369027E-3</v>
      </c>
    </row>
    <row r="432" spans="1:21" x14ac:dyDescent="0.2">
      <c r="A432">
        <f t="shared" si="119"/>
        <v>431</v>
      </c>
      <c r="B432">
        <f t="shared" ca="1" si="109"/>
        <v>4</v>
      </c>
      <c r="C432" s="7">
        <f t="shared" ca="1" si="110"/>
        <v>9.2294885328523674E-2</v>
      </c>
      <c r="D432" t="str">
        <f t="shared" ca="1" si="120"/>
        <v>Yes</v>
      </c>
      <c r="E432">
        <f t="shared" ca="1" si="111"/>
        <v>1.7</v>
      </c>
      <c r="F432" s="1">
        <f ca="1">InitialHomeValue* (1 + 'Portfolio Simulation'!C432)^'Portfolio Simulation'!B432</f>
        <v>1423506.9776936194</v>
      </c>
      <c r="G432" s="1">
        <f t="shared" ca="1" si="112"/>
        <v>241996.18620791531</v>
      </c>
      <c r="H432" s="1">
        <f t="shared" ca="1" si="113"/>
        <v>207360</v>
      </c>
      <c r="I432" s="1">
        <f t="shared" ca="1" si="121"/>
        <v>207360</v>
      </c>
      <c r="J432" s="1">
        <f t="shared" si="114"/>
        <v>100000</v>
      </c>
      <c r="K432" s="1">
        <f t="shared" si="115"/>
        <v>1000000</v>
      </c>
      <c r="L432" s="1">
        <f t="shared" si="122"/>
        <v>-100000</v>
      </c>
      <c r="M432" s="1">
        <f t="shared" ca="1" si="116"/>
        <v>207360</v>
      </c>
      <c r="N432" s="10">
        <v>45931</v>
      </c>
      <c r="O432" s="10">
        <f t="shared" ca="1" si="123"/>
        <v>47392</v>
      </c>
      <c r="P432" s="7">
        <f t="shared" ca="1" si="124"/>
        <v>0.19985025525093081</v>
      </c>
      <c r="Q432" s="13"/>
      <c r="R432" s="1">
        <f t="shared" si="125"/>
        <v>-100000</v>
      </c>
      <c r="S432" s="1">
        <f t="shared" ca="1" si="117"/>
        <v>234878.65131944721</v>
      </c>
      <c r="T432" s="14">
        <f t="shared" ca="1" si="118"/>
        <v>1.65</v>
      </c>
      <c r="U432" s="7">
        <f t="shared" ca="1" si="126"/>
        <v>0.23779130578041077</v>
      </c>
    </row>
    <row r="433" spans="1:21" x14ac:dyDescent="0.2">
      <c r="A433">
        <f t="shared" si="119"/>
        <v>432</v>
      </c>
      <c r="B433">
        <f t="shared" ca="1" si="109"/>
        <v>6</v>
      </c>
      <c r="C433" s="7">
        <f t="shared" ca="1" si="110"/>
        <v>7.3495767420105801E-2</v>
      </c>
      <c r="D433" t="str">
        <f t="shared" ca="1" si="120"/>
        <v>Yes</v>
      </c>
      <c r="E433">
        <f t="shared" ca="1" si="111"/>
        <v>1.7</v>
      </c>
      <c r="F433" s="1">
        <f ca="1">InitialHomeValue* (1 + 'Portfolio Simulation'!C433)^'Portfolio Simulation'!B433</f>
        <v>1530389.6455300571</v>
      </c>
      <c r="G433" s="1">
        <f t="shared" ca="1" si="112"/>
        <v>260166.23974010974</v>
      </c>
      <c r="H433" s="1">
        <f t="shared" ca="1" si="113"/>
        <v>298598.39999999997</v>
      </c>
      <c r="I433" s="1">
        <f t="shared" ca="1" si="121"/>
        <v>260166.23974010974</v>
      </c>
      <c r="J433" s="1">
        <f t="shared" si="114"/>
        <v>100000</v>
      </c>
      <c r="K433" s="1">
        <f t="shared" si="115"/>
        <v>1000000</v>
      </c>
      <c r="L433" s="1">
        <f t="shared" si="122"/>
        <v>-100000</v>
      </c>
      <c r="M433" s="1">
        <f t="shared" ca="1" si="116"/>
        <v>260166.23974010974</v>
      </c>
      <c r="N433" s="10">
        <v>45931</v>
      </c>
      <c r="O433" s="10">
        <f t="shared" ca="1" si="123"/>
        <v>48122</v>
      </c>
      <c r="P433" s="7">
        <f t="shared" ca="1" si="124"/>
        <v>0.17267293334007264</v>
      </c>
      <c r="Q433" s="13"/>
      <c r="R433" s="1">
        <f t="shared" si="125"/>
        <v>-100000</v>
      </c>
      <c r="S433" s="1">
        <f t="shared" ca="1" si="117"/>
        <v>252514.29151245943</v>
      </c>
      <c r="T433" s="14">
        <f t="shared" ca="1" si="118"/>
        <v>1.65</v>
      </c>
      <c r="U433" s="7">
        <f t="shared" ca="1" si="126"/>
        <v>0.16685544848442074</v>
      </c>
    </row>
    <row r="434" spans="1:21" x14ac:dyDescent="0.2">
      <c r="A434">
        <f t="shared" si="119"/>
        <v>433</v>
      </c>
      <c r="B434">
        <f t="shared" ca="1" si="109"/>
        <v>6</v>
      </c>
      <c r="C434" s="7">
        <f t="shared" ca="1" si="110"/>
        <v>9.4739726788511211E-2</v>
      </c>
      <c r="D434" t="str">
        <f t="shared" ca="1" si="120"/>
        <v>Yes</v>
      </c>
      <c r="E434">
        <f t="shared" ca="1" si="111"/>
        <v>1.7</v>
      </c>
      <c r="F434" s="1">
        <f ca="1">InitialHomeValue* (1 + 'Portfolio Simulation'!C434)^'Portfolio Simulation'!B434</f>
        <v>1721334.4886772679</v>
      </c>
      <c r="G434" s="1">
        <f t="shared" ca="1" si="112"/>
        <v>292626.86307513557</v>
      </c>
      <c r="H434" s="1">
        <f t="shared" ca="1" si="113"/>
        <v>298598.39999999997</v>
      </c>
      <c r="I434" s="1">
        <f t="shared" ca="1" si="121"/>
        <v>292626.86307513557</v>
      </c>
      <c r="J434" s="1">
        <f t="shared" si="114"/>
        <v>100000</v>
      </c>
      <c r="K434" s="1">
        <f t="shared" si="115"/>
        <v>1000000</v>
      </c>
      <c r="L434" s="1">
        <f t="shared" si="122"/>
        <v>-100000</v>
      </c>
      <c r="M434" s="1">
        <f t="shared" ca="1" si="116"/>
        <v>292626.86307513557</v>
      </c>
      <c r="N434" s="10">
        <v>45931</v>
      </c>
      <c r="O434" s="10">
        <f t="shared" ca="1" si="123"/>
        <v>48122</v>
      </c>
      <c r="P434" s="7">
        <f t="shared" ca="1" si="124"/>
        <v>0.19586886763572695</v>
      </c>
      <c r="Q434" s="13"/>
      <c r="R434" s="1">
        <f t="shared" si="125"/>
        <v>-100000</v>
      </c>
      <c r="S434" s="1">
        <f t="shared" ca="1" si="117"/>
        <v>284020.19063174922</v>
      </c>
      <c r="T434" s="14">
        <f t="shared" ca="1" si="118"/>
        <v>1.65</v>
      </c>
      <c r="U434" s="7">
        <f t="shared" ca="1" si="126"/>
        <v>0.18993631005287168</v>
      </c>
    </row>
    <row r="435" spans="1:21" x14ac:dyDescent="0.2">
      <c r="A435">
        <f t="shared" si="119"/>
        <v>434</v>
      </c>
      <c r="B435">
        <f t="shared" ca="1" si="109"/>
        <v>3</v>
      </c>
      <c r="C435" s="7">
        <f t="shared" ca="1" si="110"/>
        <v>6.3813819645288788E-2</v>
      </c>
      <c r="D435" t="str">
        <f t="shared" ca="1" si="120"/>
        <v>Yes</v>
      </c>
      <c r="E435">
        <f t="shared" ca="1" si="111"/>
        <v>1.7</v>
      </c>
      <c r="F435" s="1">
        <f ca="1">InitialHomeValue* (1 + 'Portfolio Simulation'!C435)^'Portfolio Simulation'!B435</f>
        <v>1203917.9325336986</v>
      </c>
      <c r="G435" s="1">
        <f t="shared" ca="1" si="112"/>
        <v>204666.04853072879</v>
      </c>
      <c r="H435" s="1">
        <f t="shared" ca="1" si="113"/>
        <v>172800</v>
      </c>
      <c r="I435" s="1">
        <f t="shared" ca="1" si="121"/>
        <v>172800</v>
      </c>
      <c r="J435" s="1">
        <f t="shared" si="114"/>
        <v>100000</v>
      </c>
      <c r="K435" s="1">
        <f t="shared" si="115"/>
        <v>1000000</v>
      </c>
      <c r="L435" s="1">
        <f t="shared" si="122"/>
        <v>-100000</v>
      </c>
      <c r="M435" s="1">
        <f t="shared" ca="1" si="116"/>
        <v>172800</v>
      </c>
      <c r="N435" s="10">
        <v>45931</v>
      </c>
      <c r="O435" s="10">
        <f t="shared" ca="1" si="123"/>
        <v>47027</v>
      </c>
      <c r="P435" s="7">
        <f t="shared" ca="1" si="124"/>
        <v>0.19980039000511171</v>
      </c>
      <c r="Q435" s="13"/>
      <c r="R435" s="1">
        <f t="shared" si="125"/>
        <v>-100000</v>
      </c>
      <c r="S435" s="1">
        <f t="shared" ca="1" si="117"/>
        <v>198646.45886806026</v>
      </c>
      <c r="T435" s="14">
        <f t="shared" ca="1" si="118"/>
        <v>1.65</v>
      </c>
      <c r="U435" s="7">
        <f t="shared" ca="1" si="126"/>
        <v>0.25680997967720032</v>
      </c>
    </row>
    <row r="436" spans="1:21" x14ac:dyDescent="0.2">
      <c r="A436">
        <f t="shared" si="119"/>
        <v>435</v>
      </c>
      <c r="B436">
        <f t="shared" ca="1" si="109"/>
        <v>10</v>
      </c>
      <c r="C436" s="7">
        <f t="shared" ca="1" si="110"/>
        <v>-1.0892186271421623E-2</v>
      </c>
      <c r="D436" t="str">
        <f t="shared" ca="1" si="120"/>
        <v>No</v>
      </c>
      <c r="E436">
        <f t="shared" ca="1" si="111"/>
        <v>1.4</v>
      </c>
      <c r="F436" s="1">
        <f ca="1">InitialHomeValue* (1 + 'Portfolio Simulation'!C436)^'Portfolio Simulation'!B436</f>
        <v>896264.77279615682</v>
      </c>
      <c r="G436" s="1">
        <f t="shared" ca="1" si="112"/>
        <v>125477.06819146195</v>
      </c>
      <c r="H436" s="1">
        <f t="shared" ca="1" si="113"/>
        <v>619173.64223999996</v>
      </c>
      <c r="I436" s="1">
        <f t="shared" ca="1" si="121"/>
        <v>125477.06819146195</v>
      </c>
      <c r="J436" s="1">
        <f t="shared" si="114"/>
        <v>100000</v>
      </c>
      <c r="K436" s="1">
        <f t="shared" si="115"/>
        <v>1000000</v>
      </c>
      <c r="L436" s="1">
        <f t="shared" si="122"/>
        <v>-100000</v>
      </c>
      <c r="M436" s="1">
        <f t="shared" ca="1" si="116"/>
        <v>125477.06819146195</v>
      </c>
      <c r="N436" s="10">
        <v>45931</v>
      </c>
      <c r="O436" s="10">
        <f t="shared" ca="1" si="123"/>
        <v>49583</v>
      </c>
      <c r="P436" s="7">
        <f t="shared" ca="1" si="124"/>
        <v>2.2942069172859191E-2</v>
      </c>
      <c r="Q436" s="13"/>
      <c r="R436" s="1">
        <f t="shared" si="125"/>
        <v>-100000</v>
      </c>
      <c r="S436" s="1">
        <f t="shared" ca="1" si="117"/>
        <v>120995.7443274812</v>
      </c>
      <c r="T436" s="14">
        <f t="shared" ca="1" si="118"/>
        <v>1.35</v>
      </c>
      <c r="U436" s="7">
        <f t="shared" ca="1" si="126"/>
        <v>1.9230654835700991E-2</v>
      </c>
    </row>
    <row r="437" spans="1:21" x14ac:dyDescent="0.2">
      <c r="A437">
        <f t="shared" si="119"/>
        <v>436</v>
      </c>
      <c r="B437">
        <f t="shared" ca="1" si="109"/>
        <v>7</v>
      </c>
      <c r="C437" s="7">
        <f t="shared" ca="1" si="110"/>
        <v>-1.4862314831943956E-2</v>
      </c>
      <c r="D437" t="str">
        <f t="shared" ca="1" si="120"/>
        <v>No</v>
      </c>
      <c r="E437">
        <f t="shared" ca="1" si="111"/>
        <v>1.4</v>
      </c>
      <c r="F437" s="1">
        <f ca="1">InitialHomeValue* (1 + 'Portfolio Simulation'!C437)^'Portfolio Simulation'!B437</f>
        <v>900489.24322367774</v>
      </c>
      <c r="G437" s="1">
        <f t="shared" ca="1" si="112"/>
        <v>126068.49405131488</v>
      </c>
      <c r="H437" s="1">
        <f t="shared" ca="1" si="113"/>
        <v>358318.07999999996</v>
      </c>
      <c r="I437" s="1">
        <f t="shared" ca="1" si="121"/>
        <v>126068.49405131488</v>
      </c>
      <c r="J437" s="1">
        <f t="shared" si="114"/>
        <v>100000</v>
      </c>
      <c r="K437" s="1">
        <f t="shared" si="115"/>
        <v>1000000</v>
      </c>
      <c r="L437" s="1">
        <f t="shared" si="122"/>
        <v>-100000</v>
      </c>
      <c r="M437" s="1">
        <f t="shared" ca="1" si="116"/>
        <v>126068.49405131488</v>
      </c>
      <c r="N437" s="10">
        <v>45931</v>
      </c>
      <c r="O437" s="10">
        <f t="shared" ca="1" si="123"/>
        <v>48488</v>
      </c>
      <c r="P437" s="7">
        <f t="shared" ca="1" si="124"/>
        <v>3.362052738666535E-2</v>
      </c>
      <c r="Q437" s="13"/>
      <c r="R437" s="1">
        <f t="shared" si="125"/>
        <v>-100000</v>
      </c>
      <c r="S437" s="1">
        <f t="shared" ca="1" si="117"/>
        <v>121566.04783519651</v>
      </c>
      <c r="T437" s="14">
        <f t="shared" ca="1" si="118"/>
        <v>1.35</v>
      </c>
      <c r="U437" s="7">
        <f t="shared" ca="1" si="126"/>
        <v>2.8268578648567199E-2</v>
      </c>
    </row>
    <row r="438" spans="1:21" x14ac:dyDescent="0.2">
      <c r="A438">
        <f t="shared" si="119"/>
        <v>437</v>
      </c>
      <c r="B438">
        <f t="shared" ca="1" si="109"/>
        <v>10</v>
      </c>
      <c r="C438" s="7">
        <f t="shared" ca="1" si="110"/>
        <v>3.011532367557114E-3</v>
      </c>
      <c r="D438" t="str">
        <f t="shared" ca="1" si="120"/>
        <v>Yes</v>
      </c>
      <c r="E438">
        <f t="shared" ca="1" si="111"/>
        <v>1.7</v>
      </c>
      <c r="F438" s="1">
        <f ca="1">InitialHomeValue* (1 + 'Portfolio Simulation'!C438)^'Portfolio Simulation'!B438</f>
        <v>1030526.7382439432</v>
      </c>
      <c r="G438" s="1">
        <f t="shared" ca="1" si="112"/>
        <v>175189.54550147033</v>
      </c>
      <c r="H438" s="1">
        <f t="shared" ca="1" si="113"/>
        <v>619173.64223999996</v>
      </c>
      <c r="I438" s="1">
        <f t="shared" ca="1" si="121"/>
        <v>175189.54550147033</v>
      </c>
      <c r="J438" s="1">
        <f t="shared" si="114"/>
        <v>100000</v>
      </c>
      <c r="K438" s="1">
        <f t="shared" si="115"/>
        <v>1000000</v>
      </c>
      <c r="L438" s="1">
        <f t="shared" si="122"/>
        <v>-100000</v>
      </c>
      <c r="M438" s="1">
        <f t="shared" ca="1" si="116"/>
        <v>175189.54550147033</v>
      </c>
      <c r="N438" s="10">
        <v>45931</v>
      </c>
      <c r="O438" s="10">
        <f t="shared" ca="1" si="123"/>
        <v>49583</v>
      </c>
      <c r="P438" s="7">
        <f t="shared" ca="1" si="124"/>
        <v>5.763906538486481E-2</v>
      </c>
      <c r="Q438" s="13"/>
      <c r="R438" s="1">
        <f t="shared" si="125"/>
        <v>-100000</v>
      </c>
      <c r="S438" s="1">
        <f t="shared" ca="1" si="117"/>
        <v>170036.91181025063</v>
      </c>
      <c r="T438" s="14">
        <f t="shared" ca="1" si="118"/>
        <v>1.65</v>
      </c>
      <c r="U438" s="7">
        <f t="shared" ca="1" si="126"/>
        <v>5.4488131403923029E-2</v>
      </c>
    </row>
    <row r="439" spans="1:21" x14ac:dyDescent="0.2">
      <c r="A439">
        <f t="shared" si="119"/>
        <v>438</v>
      </c>
      <c r="B439">
        <f t="shared" ca="1" si="109"/>
        <v>8</v>
      </c>
      <c r="C439" s="7">
        <f t="shared" ca="1" si="110"/>
        <v>6.5223943061394313E-2</v>
      </c>
      <c r="D439" t="str">
        <f t="shared" ca="1" si="120"/>
        <v>Yes</v>
      </c>
      <c r="E439">
        <f t="shared" ca="1" si="111"/>
        <v>1.7</v>
      </c>
      <c r="F439" s="1">
        <f ca="1">InitialHomeValue* (1 + 'Portfolio Simulation'!C439)^'Portfolio Simulation'!B439</f>
        <v>1657781.7571356229</v>
      </c>
      <c r="G439" s="1">
        <f t="shared" ca="1" si="112"/>
        <v>281822.89871305594</v>
      </c>
      <c r="H439" s="1">
        <f t="shared" ca="1" si="113"/>
        <v>429981.69599999994</v>
      </c>
      <c r="I439" s="1">
        <f t="shared" ca="1" si="121"/>
        <v>281822.89871305594</v>
      </c>
      <c r="J439" s="1">
        <f t="shared" si="114"/>
        <v>100000</v>
      </c>
      <c r="K439" s="1">
        <f t="shared" si="115"/>
        <v>1000000</v>
      </c>
      <c r="L439" s="1">
        <f t="shared" si="122"/>
        <v>-100000</v>
      </c>
      <c r="M439" s="1">
        <f t="shared" ca="1" si="116"/>
        <v>281822.89871305594</v>
      </c>
      <c r="N439" s="10">
        <v>45931</v>
      </c>
      <c r="O439" s="10">
        <f t="shared" ca="1" si="123"/>
        <v>48853</v>
      </c>
      <c r="P439" s="7">
        <f t="shared" ca="1" si="124"/>
        <v>0.13817366957664493</v>
      </c>
      <c r="Q439" s="13"/>
      <c r="R439" s="1">
        <f t="shared" si="125"/>
        <v>-100000</v>
      </c>
      <c r="S439" s="1">
        <f t="shared" ca="1" si="117"/>
        <v>273533.98992737778</v>
      </c>
      <c r="T439" s="14">
        <f t="shared" ca="1" si="118"/>
        <v>1.65</v>
      </c>
      <c r="U439" s="7">
        <f t="shared" ca="1" si="126"/>
        <v>0.13393725752830507</v>
      </c>
    </row>
    <row r="440" spans="1:21" x14ac:dyDescent="0.2">
      <c r="A440">
        <f t="shared" si="119"/>
        <v>439</v>
      </c>
      <c r="B440">
        <f t="shared" ca="1" si="109"/>
        <v>4</v>
      </c>
      <c r="C440" s="7">
        <f t="shared" ca="1" si="110"/>
        <v>1.3420098117608997E-2</v>
      </c>
      <c r="D440" t="str">
        <f t="shared" ca="1" si="120"/>
        <v>Yes</v>
      </c>
      <c r="E440">
        <f t="shared" ca="1" si="111"/>
        <v>1.7</v>
      </c>
      <c r="F440" s="1">
        <f ca="1">InitialHomeValue* (1 + 'Portfolio Simulation'!C440)^'Portfolio Simulation'!B440</f>
        <v>1054770.6868938159</v>
      </c>
      <c r="G440" s="1">
        <f t="shared" ca="1" si="112"/>
        <v>179311.01677194869</v>
      </c>
      <c r="H440" s="1">
        <f t="shared" ca="1" si="113"/>
        <v>207360</v>
      </c>
      <c r="I440" s="1">
        <f t="shared" ca="1" si="121"/>
        <v>179311.01677194869</v>
      </c>
      <c r="J440" s="1">
        <f t="shared" si="114"/>
        <v>100000</v>
      </c>
      <c r="K440" s="1">
        <f t="shared" si="115"/>
        <v>1000000</v>
      </c>
      <c r="L440" s="1">
        <f t="shared" si="122"/>
        <v>-100000</v>
      </c>
      <c r="M440" s="1">
        <f t="shared" ca="1" si="116"/>
        <v>179311.01677194869</v>
      </c>
      <c r="N440" s="10">
        <v>45931</v>
      </c>
      <c r="O440" s="10">
        <f t="shared" ca="1" si="123"/>
        <v>47392</v>
      </c>
      <c r="P440" s="7">
        <f t="shared" ca="1" si="124"/>
        <v>0.15706657767295837</v>
      </c>
      <c r="Q440" s="13"/>
      <c r="R440" s="1">
        <f t="shared" si="125"/>
        <v>-100000</v>
      </c>
      <c r="S440" s="1">
        <f t="shared" ca="1" si="117"/>
        <v>174037.16333747961</v>
      </c>
      <c r="T440" s="14">
        <f t="shared" ca="1" si="118"/>
        <v>1.65</v>
      </c>
      <c r="U440" s="7">
        <f t="shared" ca="1" si="126"/>
        <v>0.14846912026405337</v>
      </c>
    </row>
    <row r="441" spans="1:21" x14ac:dyDescent="0.2">
      <c r="A441">
        <f t="shared" si="119"/>
        <v>440</v>
      </c>
      <c r="B441">
        <f t="shared" ca="1" si="109"/>
        <v>6</v>
      </c>
      <c r="C441" s="7">
        <f t="shared" ca="1" si="110"/>
        <v>0.10878361155390072</v>
      </c>
      <c r="D441" t="str">
        <f t="shared" ca="1" si="120"/>
        <v>Yes</v>
      </c>
      <c r="E441">
        <f t="shared" ca="1" si="111"/>
        <v>1.7</v>
      </c>
      <c r="F441" s="1">
        <f ca="1">InitialHomeValue* (1 + 'Portfolio Simulation'!C441)^'Portfolio Simulation'!B441</f>
        <v>1858150.0834218962</v>
      </c>
      <c r="G441" s="1">
        <f t="shared" ca="1" si="112"/>
        <v>315885.51418172236</v>
      </c>
      <c r="H441" s="1">
        <f t="shared" ca="1" si="113"/>
        <v>298598.39999999997</v>
      </c>
      <c r="I441" s="1">
        <f t="shared" ca="1" si="121"/>
        <v>298598.39999999997</v>
      </c>
      <c r="J441" s="1">
        <f t="shared" si="114"/>
        <v>100000</v>
      </c>
      <c r="K441" s="1">
        <f t="shared" si="115"/>
        <v>1000000</v>
      </c>
      <c r="L441" s="1">
        <f t="shared" si="122"/>
        <v>-100000</v>
      </c>
      <c r="M441" s="1">
        <f t="shared" ca="1" si="116"/>
        <v>298598.39999999997</v>
      </c>
      <c r="N441" s="10">
        <v>45931</v>
      </c>
      <c r="O441" s="10">
        <f t="shared" ca="1" si="123"/>
        <v>48122</v>
      </c>
      <c r="P441" s="7">
        <f t="shared" ca="1" si="124"/>
        <v>0.19990014433860781</v>
      </c>
      <c r="Q441" s="13"/>
      <c r="R441" s="1">
        <f t="shared" si="125"/>
        <v>-100000</v>
      </c>
      <c r="S441" s="1">
        <f t="shared" ca="1" si="117"/>
        <v>306594.76376461284</v>
      </c>
      <c r="T441" s="14">
        <f t="shared" ca="1" si="118"/>
        <v>1.65</v>
      </c>
      <c r="U441" s="7">
        <f t="shared" ca="1" si="126"/>
        <v>0.20519440770149233</v>
      </c>
    </row>
    <row r="442" spans="1:21" x14ac:dyDescent="0.2">
      <c r="A442">
        <f t="shared" si="119"/>
        <v>441</v>
      </c>
      <c r="B442">
        <f t="shared" ca="1" si="109"/>
        <v>1</v>
      </c>
      <c r="C442" s="7">
        <f t="shared" ca="1" si="110"/>
        <v>3.1331787523950397E-2</v>
      </c>
      <c r="D442" t="str">
        <f t="shared" ca="1" si="120"/>
        <v>Yes</v>
      </c>
      <c r="E442">
        <f t="shared" ca="1" si="111"/>
        <v>1.7</v>
      </c>
      <c r="F442" s="1">
        <f ca="1">InitialHomeValue* (1 + 'Portfolio Simulation'!C442)^'Portfolio Simulation'!B442</f>
        <v>1031331.7875239505</v>
      </c>
      <c r="G442" s="1">
        <f t="shared" ca="1" si="112"/>
        <v>175326.40387907159</v>
      </c>
      <c r="H442" s="1">
        <f t="shared" ca="1" si="113"/>
        <v>120000</v>
      </c>
      <c r="I442" s="1">
        <f t="shared" ca="1" si="121"/>
        <v>120000</v>
      </c>
      <c r="J442" s="1">
        <f t="shared" si="114"/>
        <v>100000</v>
      </c>
      <c r="K442" s="1">
        <f t="shared" si="115"/>
        <v>1000000</v>
      </c>
      <c r="L442" s="1">
        <f t="shared" si="122"/>
        <v>-100000</v>
      </c>
      <c r="M442" s="1">
        <f t="shared" ca="1" si="116"/>
        <v>120000</v>
      </c>
      <c r="N442" s="10">
        <v>45931</v>
      </c>
      <c r="O442" s="10">
        <f t="shared" ca="1" si="123"/>
        <v>46296</v>
      </c>
      <c r="P442" s="7">
        <f t="shared" ca="1" si="124"/>
        <v>0.19999999403953553</v>
      </c>
      <c r="Q442" s="13"/>
      <c r="R442" s="1">
        <f t="shared" si="125"/>
        <v>-100000</v>
      </c>
      <c r="S442" s="1">
        <f t="shared" ca="1" si="117"/>
        <v>170169.74494145182</v>
      </c>
      <c r="T442" s="14">
        <f t="shared" ca="1" si="118"/>
        <v>1.65</v>
      </c>
      <c r="U442" s="7">
        <f t="shared" ca="1" si="126"/>
        <v>0.70169745683670071</v>
      </c>
    </row>
    <row r="443" spans="1:21" x14ac:dyDescent="0.2">
      <c r="A443">
        <f t="shared" si="119"/>
        <v>442</v>
      </c>
      <c r="B443">
        <f t="shared" ca="1" si="109"/>
        <v>8</v>
      </c>
      <c r="C443" s="7">
        <f t="shared" ca="1" si="110"/>
        <v>5.3651193795978186E-2</v>
      </c>
      <c r="D443" t="str">
        <f t="shared" ca="1" si="120"/>
        <v>Yes</v>
      </c>
      <c r="E443">
        <f t="shared" ca="1" si="111"/>
        <v>1.7</v>
      </c>
      <c r="F443" s="1">
        <f ca="1">InitialHomeValue* (1 + 'Portfolio Simulation'!C443)^'Portfolio Simulation'!B443</f>
        <v>1519059.9314282665</v>
      </c>
      <c r="G443" s="1">
        <f t="shared" ca="1" si="112"/>
        <v>258240.18834280531</v>
      </c>
      <c r="H443" s="1">
        <f t="shared" ca="1" si="113"/>
        <v>429981.69599999994</v>
      </c>
      <c r="I443" s="1">
        <f t="shared" ca="1" si="121"/>
        <v>258240.18834280531</v>
      </c>
      <c r="J443" s="1">
        <f t="shared" si="114"/>
        <v>100000</v>
      </c>
      <c r="K443" s="1">
        <f t="shared" si="115"/>
        <v>1000000</v>
      </c>
      <c r="L443" s="1">
        <f t="shared" si="122"/>
        <v>-100000</v>
      </c>
      <c r="M443" s="1">
        <f t="shared" ca="1" si="116"/>
        <v>258240.18834280531</v>
      </c>
      <c r="N443" s="10">
        <v>45931</v>
      </c>
      <c r="O443" s="10">
        <f t="shared" ca="1" si="123"/>
        <v>48853</v>
      </c>
      <c r="P443" s="7">
        <f t="shared" ca="1" si="124"/>
        <v>0.12581680417060856</v>
      </c>
      <c r="Q443" s="13"/>
      <c r="R443" s="1">
        <f t="shared" si="125"/>
        <v>-100000</v>
      </c>
      <c r="S443" s="1">
        <f t="shared" ca="1" si="117"/>
        <v>250644.88868566393</v>
      </c>
      <c r="T443" s="14">
        <f t="shared" ca="1" si="118"/>
        <v>1.65</v>
      </c>
      <c r="U443" s="7">
        <f t="shared" ca="1" si="126"/>
        <v>0.12162637114524841</v>
      </c>
    </row>
    <row r="444" spans="1:21" x14ac:dyDescent="0.2">
      <c r="A444">
        <f t="shared" si="119"/>
        <v>443</v>
      </c>
      <c r="B444">
        <f t="shared" ca="1" si="109"/>
        <v>10</v>
      </c>
      <c r="C444" s="7">
        <f t="shared" ca="1" si="110"/>
        <v>9.0957129871409331E-2</v>
      </c>
      <c r="D444" t="str">
        <f t="shared" ca="1" si="120"/>
        <v>Yes</v>
      </c>
      <c r="E444">
        <f t="shared" ca="1" si="111"/>
        <v>1.7</v>
      </c>
      <c r="F444" s="1">
        <f ca="1">InitialHomeValue* (1 + 'Portfolio Simulation'!C444)^'Portfolio Simulation'!B444</f>
        <v>2388233.8487675809</v>
      </c>
      <c r="G444" s="1">
        <f t="shared" ca="1" si="112"/>
        <v>405999.75429048878</v>
      </c>
      <c r="H444" s="1">
        <f t="shared" ca="1" si="113"/>
        <v>619173.64223999996</v>
      </c>
      <c r="I444" s="1">
        <f t="shared" ca="1" si="121"/>
        <v>405999.75429048878</v>
      </c>
      <c r="J444" s="1">
        <f t="shared" si="114"/>
        <v>100000</v>
      </c>
      <c r="K444" s="1">
        <f t="shared" si="115"/>
        <v>1000000</v>
      </c>
      <c r="L444" s="1">
        <f t="shared" si="122"/>
        <v>-100000</v>
      </c>
      <c r="M444" s="1">
        <f t="shared" ca="1" si="116"/>
        <v>405999.75429048878</v>
      </c>
      <c r="N444" s="10">
        <v>45931</v>
      </c>
      <c r="O444" s="10">
        <f t="shared" ca="1" si="123"/>
        <v>49583</v>
      </c>
      <c r="P444" s="7">
        <f t="shared" ca="1" si="124"/>
        <v>0.15032153725624089</v>
      </c>
      <c r="Q444" s="13"/>
      <c r="R444" s="1">
        <f t="shared" si="125"/>
        <v>-100000</v>
      </c>
      <c r="S444" s="1">
        <f t="shared" ca="1" si="117"/>
        <v>394058.58504665084</v>
      </c>
      <c r="T444" s="14">
        <f t="shared" ca="1" si="118"/>
        <v>1.65</v>
      </c>
      <c r="U444" s="7">
        <f t="shared" ca="1" si="126"/>
        <v>0.14689448475837713</v>
      </c>
    </row>
    <row r="445" spans="1:21" x14ac:dyDescent="0.2">
      <c r="A445">
        <f t="shared" si="119"/>
        <v>444</v>
      </c>
      <c r="B445">
        <f t="shared" ca="1" si="109"/>
        <v>6</v>
      </c>
      <c r="C445" s="7">
        <f t="shared" ca="1" si="110"/>
        <v>-4.6347853538267772E-2</v>
      </c>
      <c r="D445" t="str">
        <f t="shared" ca="1" si="120"/>
        <v>No</v>
      </c>
      <c r="E445">
        <f t="shared" ca="1" si="111"/>
        <v>1.4</v>
      </c>
      <c r="F445" s="1">
        <f ca="1">InitialHomeValue* (1 + 'Portfolio Simulation'!C445)^'Portfolio Simulation'!B445</f>
        <v>752211.45660953817</v>
      </c>
      <c r="G445" s="1">
        <f t="shared" ca="1" si="112"/>
        <v>105309.60392533534</v>
      </c>
      <c r="H445" s="1">
        <f t="shared" ca="1" si="113"/>
        <v>298598.39999999997</v>
      </c>
      <c r="I445" s="1">
        <f t="shared" ca="1" si="121"/>
        <v>105309.60392533534</v>
      </c>
      <c r="J445" s="1">
        <f t="shared" si="114"/>
        <v>100000</v>
      </c>
      <c r="K445" s="1">
        <f t="shared" si="115"/>
        <v>1000000</v>
      </c>
      <c r="L445" s="1">
        <f t="shared" si="122"/>
        <v>-100000</v>
      </c>
      <c r="M445" s="1">
        <f t="shared" ca="1" si="116"/>
        <v>105309.60392533534</v>
      </c>
      <c r="N445" s="10">
        <v>45931</v>
      </c>
      <c r="O445" s="10">
        <f t="shared" ca="1" si="123"/>
        <v>48122</v>
      </c>
      <c r="P445" s="7">
        <f t="shared" ca="1" si="124"/>
        <v>8.6557179689407369E-3</v>
      </c>
      <c r="Q445" s="13"/>
      <c r="R445" s="1">
        <f t="shared" si="125"/>
        <v>-100000</v>
      </c>
      <c r="S445" s="1">
        <f t="shared" ca="1" si="117"/>
        <v>101548.54664228766</v>
      </c>
      <c r="T445" s="14">
        <f t="shared" ca="1" si="118"/>
        <v>1.35</v>
      </c>
      <c r="U445" s="7">
        <f t="shared" ca="1" si="126"/>
        <v>2.5632411241531374E-3</v>
      </c>
    </row>
    <row r="446" spans="1:21" x14ac:dyDescent="0.2">
      <c r="A446">
        <f t="shared" si="119"/>
        <v>445</v>
      </c>
      <c r="B446">
        <f t="shared" ca="1" si="109"/>
        <v>4</v>
      </c>
      <c r="C446" s="7">
        <f t="shared" ca="1" si="110"/>
        <v>3.0584130410193189E-2</v>
      </c>
      <c r="D446" t="str">
        <f t="shared" ca="1" si="120"/>
        <v>Yes</v>
      </c>
      <c r="E446">
        <f t="shared" ca="1" si="111"/>
        <v>1.7</v>
      </c>
      <c r="F446" s="1">
        <f ca="1">InitialHomeValue* (1 + 'Portfolio Simulation'!C446)^'Portfolio Simulation'!B446</f>
        <v>1128064.1630317741</v>
      </c>
      <c r="G446" s="1">
        <f t="shared" ca="1" si="112"/>
        <v>191770.90771540161</v>
      </c>
      <c r="H446" s="1">
        <f t="shared" ca="1" si="113"/>
        <v>207360</v>
      </c>
      <c r="I446" s="1">
        <f t="shared" ca="1" si="121"/>
        <v>191770.90771540161</v>
      </c>
      <c r="J446" s="1">
        <f t="shared" si="114"/>
        <v>100000</v>
      </c>
      <c r="K446" s="1">
        <f t="shared" si="115"/>
        <v>1000000</v>
      </c>
      <c r="L446" s="1">
        <f t="shared" si="122"/>
        <v>-100000</v>
      </c>
      <c r="M446" s="1">
        <f t="shared" ca="1" si="116"/>
        <v>191770.90771540161</v>
      </c>
      <c r="N446" s="10">
        <v>45931</v>
      </c>
      <c r="O446" s="10">
        <f t="shared" ca="1" si="123"/>
        <v>47392</v>
      </c>
      <c r="P446" s="7">
        <f t="shared" ca="1" si="124"/>
        <v>0.17664998173713684</v>
      </c>
      <c r="Q446" s="13"/>
      <c r="R446" s="1">
        <f t="shared" si="125"/>
        <v>-100000</v>
      </c>
      <c r="S446" s="1">
        <f t="shared" ca="1" si="117"/>
        <v>186130.58690024272</v>
      </c>
      <c r="T446" s="14">
        <f t="shared" ca="1" si="118"/>
        <v>1.65</v>
      </c>
      <c r="U446" s="7">
        <f t="shared" ca="1" si="126"/>
        <v>0.16790701746940614</v>
      </c>
    </row>
    <row r="447" spans="1:21" x14ac:dyDescent="0.2">
      <c r="A447">
        <f t="shared" si="119"/>
        <v>446</v>
      </c>
      <c r="B447">
        <f t="shared" ca="1" si="109"/>
        <v>8</v>
      </c>
      <c r="C447" s="7">
        <f t="shared" ca="1" si="110"/>
        <v>-7.1046579250546207E-2</v>
      </c>
      <c r="D447" t="str">
        <f t="shared" ca="1" si="120"/>
        <v>No</v>
      </c>
      <c r="E447">
        <f t="shared" ca="1" si="111"/>
        <v>1.4</v>
      </c>
      <c r="F447" s="1">
        <f ca="1">InitialHomeValue* (1 + 'Portfolio Simulation'!C447)^'Portfolio Simulation'!B447</f>
        <v>554563.7865613515</v>
      </c>
      <c r="G447" s="1">
        <f t="shared" ca="1" si="112"/>
        <v>77638.930118589211</v>
      </c>
      <c r="H447" s="1">
        <f t="shared" ca="1" si="113"/>
        <v>429981.69599999994</v>
      </c>
      <c r="I447" s="1">
        <f t="shared" ca="1" si="121"/>
        <v>77638.930118589211</v>
      </c>
      <c r="J447" s="1">
        <f t="shared" si="114"/>
        <v>100000</v>
      </c>
      <c r="K447" s="1">
        <f t="shared" si="115"/>
        <v>1000000</v>
      </c>
      <c r="L447" s="1">
        <f t="shared" si="122"/>
        <v>-100000</v>
      </c>
      <c r="M447" s="1">
        <f t="shared" ca="1" si="116"/>
        <v>77638.930118589211</v>
      </c>
      <c r="N447" s="10">
        <v>45931</v>
      </c>
      <c r="O447" s="10">
        <f t="shared" ca="1" si="123"/>
        <v>48853</v>
      </c>
      <c r="P447" s="7">
        <f t="shared" ca="1" si="124"/>
        <v>-3.1121435761451717E-2</v>
      </c>
      <c r="Q447" s="13"/>
      <c r="R447" s="1">
        <f t="shared" si="125"/>
        <v>-100000</v>
      </c>
      <c r="S447" s="1">
        <f t="shared" ca="1" si="117"/>
        <v>74866.111185782458</v>
      </c>
      <c r="T447" s="14">
        <f t="shared" ca="1" si="118"/>
        <v>1.35</v>
      </c>
      <c r="U447" s="7">
        <f t="shared" ca="1" si="126"/>
        <v>-3.5512916743755348E-2</v>
      </c>
    </row>
    <row r="448" spans="1:21" x14ac:dyDescent="0.2">
      <c r="A448">
        <f t="shared" si="119"/>
        <v>447</v>
      </c>
      <c r="B448">
        <f t="shared" ca="1" si="109"/>
        <v>5</v>
      </c>
      <c r="C448" s="7">
        <f t="shared" ca="1" si="110"/>
        <v>5.2284755945645328E-2</v>
      </c>
      <c r="D448" t="str">
        <f t="shared" ca="1" si="120"/>
        <v>Yes</v>
      </c>
      <c r="E448">
        <f t="shared" ca="1" si="111"/>
        <v>1.7</v>
      </c>
      <c r="F448" s="1">
        <f ca="1">InitialHomeValue* (1 + 'Portfolio Simulation'!C448)^'Portfolio Simulation'!B448</f>
        <v>1290227.7990882921</v>
      </c>
      <c r="G448" s="1">
        <f t="shared" ca="1" si="112"/>
        <v>219338.72584500967</v>
      </c>
      <c r="H448" s="1">
        <f t="shared" ca="1" si="113"/>
        <v>248832</v>
      </c>
      <c r="I448" s="1">
        <f t="shared" ca="1" si="121"/>
        <v>219338.72584500967</v>
      </c>
      <c r="J448" s="1">
        <f t="shared" si="114"/>
        <v>100000</v>
      </c>
      <c r="K448" s="1">
        <f t="shared" si="115"/>
        <v>1000000</v>
      </c>
      <c r="L448" s="1">
        <f t="shared" si="122"/>
        <v>-100000</v>
      </c>
      <c r="M448" s="1">
        <f t="shared" ca="1" si="116"/>
        <v>219338.72584500967</v>
      </c>
      <c r="N448" s="10">
        <v>45931</v>
      </c>
      <c r="O448" s="10">
        <f t="shared" ca="1" si="123"/>
        <v>47757</v>
      </c>
      <c r="P448" s="7">
        <f t="shared" ca="1" si="124"/>
        <v>0.16999956965446469</v>
      </c>
      <c r="Q448" s="13"/>
      <c r="R448" s="1">
        <f t="shared" si="125"/>
        <v>-100000</v>
      </c>
      <c r="S448" s="1">
        <f t="shared" ca="1" si="117"/>
        <v>212887.58684956818</v>
      </c>
      <c r="T448" s="14">
        <f t="shared" ca="1" si="118"/>
        <v>1.65</v>
      </c>
      <c r="U448" s="7">
        <f t="shared" ca="1" si="126"/>
        <v>0.16303859353065495</v>
      </c>
    </row>
    <row r="449" spans="1:21" x14ac:dyDescent="0.2">
      <c r="A449">
        <f t="shared" si="119"/>
        <v>448</v>
      </c>
      <c r="B449">
        <f t="shared" ca="1" si="109"/>
        <v>3</v>
      </c>
      <c r="C449" s="7">
        <f t="shared" ca="1" si="110"/>
        <v>4.2510177985117553E-2</v>
      </c>
      <c r="D449" t="str">
        <f t="shared" ca="1" si="120"/>
        <v>Yes</v>
      </c>
      <c r="E449">
        <f t="shared" ca="1" si="111"/>
        <v>1.7</v>
      </c>
      <c r="F449" s="1">
        <f ca="1">InitialHomeValue* (1 + 'Portfolio Simulation'!C449)^'Portfolio Simulation'!B449</f>
        <v>1133028.7004424976</v>
      </c>
      <c r="G449" s="1">
        <f t="shared" ca="1" si="112"/>
        <v>192614.8790752246</v>
      </c>
      <c r="H449" s="1">
        <f t="shared" ca="1" si="113"/>
        <v>172800</v>
      </c>
      <c r="I449" s="1">
        <f t="shared" ca="1" si="121"/>
        <v>172800</v>
      </c>
      <c r="J449" s="1">
        <f t="shared" si="114"/>
        <v>100000</v>
      </c>
      <c r="K449" s="1">
        <f t="shared" si="115"/>
        <v>1000000</v>
      </c>
      <c r="L449" s="1">
        <f t="shared" si="122"/>
        <v>-100000</v>
      </c>
      <c r="M449" s="1">
        <f t="shared" ca="1" si="116"/>
        <v>172800</v>
      </c>
      <c r="N449" s="10">
        <v>45931</v>
      </c>
      <c r="O449" s="10">
        <f t="shared" ca="1" si="123"/>
        <v>47027</v>
      </c>
      <c r="P449" s="7">
        <f t="shared" ca="1" si="124"/>
        <v>0.19980039000511171</v>
      </c>
      <c r="Q449" s="13"/>
      <c r="R449" s="1">
        <f t="shared" si="125"/>
        <v>-100000</v>
      </c>
      <c r="S449" s="1">
        <f t="shared" ca="1" si="117"/>
        <v>186949.73557301212</v>
      </c>
      <c r="T449" s="14">
        <f t="shared" ca="1" si="118"/>
        <v>1.65</v>
      </c>
      <c r="U449" s="7">
        <f t="shared" ca="1" si="126"/>
        <v>0.23166417479515078</v>
      </c>
    </row>
    <row r="450" spans="1:21" x14ac:dyDescent="0.2">
      <c r="A450">
        <f t="shared" si="119"/>
        <v>449</v>
      </c>
      <c r="B450">
        <f t="shared" ca="1" si="109"/>
        <v>2</v>
      </c>
      <c r="C450" s="7">
        <f t="shared" ca="1" si="110"/>
        <v>-1.4773533188485146E-2</v>
      </c>
      <c r="D450" t="str">
        <f t="shared" ca="1" si="120"/>
        <v>No</v>
      </c>
      <c r="E450">
        <f t="shared" ca="1" si="111"/>
        <v>1.4</v>
      </c>
      <c r="F450" s="1">
        <f ca="1">InitialHomeValue* (1 + 'Portfolio Simulation'!C450)^'Portfolio Simulation'!B450</f>
        <v>970671.1909059009</v>
      </c>
      <c r="G450" s="1">
        <f t="shared" ca="1" si="112"/>
        <v>135893.96672682613</v>
      </c>
      <c r="H450" s="1">
        <f t="shared" ca="1" si="113"/>
        <v>144000</v>
      </c>
      <c r="I450" s="1">
        <f t="shared" ca="1" si="121"/>
        <v>135893.96672682613</v>
      </c>
      <c r="J450" s="1">
        <f t="shared" si="114"/>
        <v>100000</v>
      </c>
      <c r="K450" s="1">
        <f t="shared" si="115"/>
        <v>1000000</v>
      </c>
      <c r="L450" s="1">
        <f t="shared" si="122"/>
        <v>-100000</v>
      </c>
      <c r="M450" s="1">
        <f t="shared" ca="1" si="116"/>
        <v>135893.96672682613</v>
      </c>
      <c r="N450" s="10">
        <v>45931</v>
      </c>
      <c r="O450" s="10">
        <f t="shared" ca="1" si="123"/>
        <v>46661</v>
      </c>
      <c r="P450" s="7">
        <f t="shared" ca="1" si="124"/>
        <v>0.16573567986488344</v>
      </c>
      <c r="Q450" s="13"/>
      <c r="R450" s="1">
        <f t="shared" si="125"/>
        <v>-100000</v>
      </c>
      <c r="S450" s="1">
        <f t="shared" ca="1" si="117"/>
        <v>131040.61077229663</v>
      </c>
      <c r="T450" s="14">
        <f t="shared" ca="1" si="118"/>
        <v>1.35</v>
      </c>
      <c r="U450" s="7">
        <f t="shared" ca="1" si="126"/>
        <v>0.14472970366477966</v>
      </c>
    </row>
    <row r="451" spans="1:21" x14ac:dyDescent="0.2">
      <c r="A451">
        <f t="shared" si="119"/>
        <v>450</v>
      </c>
      <c r="B451">
        <f t="shared" ref="B451:B514" ca="1" si="127">RANDBETWEEN(MinExitYear,MaxTerm)</f>
        <v>2</v>
      </c>
      <c r="C451" s="7">
        <f t="shared" ref="C451:C514" ca="1" si="128">NORMINV(RAND(),HPAMean,HPAStdDev)</f>
        <v>-4.5301024609489468E-2</v>
      </c>
      <c r="D451" t="str">
        <f t="shared" ca="1" si="120"/>
        <v>No</v>
      </c>
      <c r="E451">
        <f t="shared" ref="E451:E514" ca="1" si="129">IF(D451="Yes",UpMultiplier,DownMultiplier)</f>
        <v>1.4</v>
      </c>
      <c r="F451" s="1">
        <f ca="1">InitialHomeValue* (1 + 'Portfolio Simulation'!C451)^'Portfolio Simulation'!B451</f>
        <v>911450.1336116906</v>
      </c>
      <c r="G451" s="1">
        <f t="shared" ref="G451:G514" ca="1" si="130">F451*E451*(InvestmentAmount/InitialHomeValue)</f>
        <v>127603.01870563668</v>
      </c>
      <c r="H451" s="1">
        <f t="shared" ref="H451:H514" ca="1" si="131">InvestmentAmount*(1 + IRRCap)^B451</f>
        <v>144000</v>
      </c>
      <c r="I451" s="1">
        <f t="shared" ca="1" si="121"/>
        <v>127603.01870563668</v>
      </c>
      <c r="J451" s="1">
        <f t="shared" ref="J451:J514" si="132">InvestmentAmount</f>
        <v>100000</v>
      </c>
      <c r="K451" s="1">
        <f t="shared" ref="K451:K514" si="133">InitialHomeValue</f>
        <v>1000000</v>
      </c>
      <c r="L451" s="1">
        <f t="shared" si="122"/>
        <v>-100000</v>
      </c>
      <c r="M451" s="1">
        <f t="shared" ref="M451:M514" ca="1" si="134">IF(B451&gt;0,I451,0)</f>
        <v>127603.01870563668</v>
      </c>
      <c r="N451" s="10">
        <v>45931</v>
      </c>
      <c r="O451" s="10">
        <f t="shared" ca="1" si="123"/>
        <v>46661</v>
      </c>
      <c r="P451" s="7">
        <f t="shared" ca="1" si="124"/>
        <v>0.12961506247520446</v>
      </c>
      <c r="Q451" s="13"/>
      <c r="R451" s="1">
        <f t="shared" si="125"/>
        <v>-100000</v>
      </c>
      <c r="S451" s="1">
        <f t="shared" ref="S451:S514" ca="1" si="135">F451*T451*(InvestmentAmount/InitialHomeValue)</f>
        <v>123045.76803757824</v>
      </c>
      <c r="T451" s="14">
        <f t="shared" ref="T451:T514" ca="1" si="136">IF(D451="Yes",ModifiedUpShare,ModifiedDownShare)</f>
        <v>1.35</v>
      </c>
      <c r="U451" s="7">
        <f t="shared" ca="1" si="126"/>
        <v>0.10925996899604798</v>
      </c>
    </row>
    <row r="452" spans="1:21" x14ac:dyDescent="0.2">
      <c r="A452">
        <f t="shared" ref="A452:A515" si="137">ROW()-1</f>
        <v>451</v>
      </c>
      <c r="B452">
        <f t="shared" ca="1" si="127"/>
        <v>3</v>
      </c>
      <c r="C452" s="7">
        <f t="shared" ca="1" si="128"/>
        <v>7.1464753193875817E-3</v>
      </c>
      <c r="D452" t="str">
        <f t="shared" ref="D452:D515" ca="1" si="138">IF(C452&gt;=0, "Yes", "No")</f>
        <v>Yes</v>
      </c>
      <c r="E452">
        <f t="shared" ca="1" si="129"/>
        <v>1.7</v>
      </c>
      <c r="F452" s="1">
        <f ca="1">InitialHomeValue* (1 + 'Portfolio Simulation'!C452)^'Portfolio Simulation'!B452</f>
        <v>1021593.0072722044</v>
      </c>
      <c r="G452" s="1">
        <f t="shared" ca="1" si="130"/>
        <v>173670.81123627475</v>
      </c>
      <c r="H452" s="1">
        <f t="shared" ca="1" si="131"/>
        <v>172800</v>
      </c>
      <c r="I452" s="1">
        <f t="shared" ref="I452:I515" ca="1" si="139">MIN(G452,H452)</f>
        <v>172800</v>
      </c>
      <c r="J452" s="1">
        <f t="shared" si="132"/>
        <v>100000</v>
      </c>
      <c r="K452" s="1">
        <f t="shared" si="133"/>
        <v>1000000</v>
      </c>
      <c r="L452" s="1">
        <f t="shared" ref="L452:L515" si="140">-J452</f>
        <v>-100000</v>
      </c>
      <c r="M452" s="1">
        <f t="shared" ca="1" si="134"/>
        <v>172800</v>
      </c>
      <c r="N452" s="10">
        <v>45931</v>
      </c>
      <c r="O452" s="10">
        <f t="shared" ref="O452:O515" ca="1" si="141">EDATE(N452, B452 *12)</f>
        <v>47027</v>
      </c>
      <c r="P452" s="7">
        <f t="shared" ref="P452:P515" ca="1" si="142">XIRR(L452:M452,N452:O452)</f>
        <v>0.19980039000511171</v>
      </c>
      <c r="Q452" s="13"/>
      <c r="R452" s="1">
        <f t="shared" ref="R452:R515" si="143">-J452</f>
        <v>-100000</v>
      </c>
      <c r="S452" s="1">
        <f t="shared" ca="1" si="135"/>
        <v>168562.84619991374</v>
      </c>
      <c r="T452" s="14">
        <f t="shared" ca="1" si="136"/>
        <v>1.65</v>
      </c>
      <c r="U452" s="7">
        <f t="shared" ref="U452:U515" ca="1" si="144">XIRR(R452:S452,N452:O452)</f>
        <v>0.18992151618003841</v>
      </c>
    </row>
    <row r="453" spans="1:21" x14ac:dyDescent="0.2">
      <c r="A453">
        <f t="shared" si="137"/>
        <v>452</v>
      </c>
      <c r="B453">
        <f t="shared" ca="1" si="127"/>
        <v>1</v>
      </c>
      <c r="C453" s="7">
        <f t="shared" ca="1" si="128"/>
        <v>6.7957056117889381E-2</v>
      </c>
      <c r="D453" t="str">
        <f t="shared" ca="1" si="138"/>
        <v>Yes</v>
      </c>
      <c r="E453">
        <f t="shared" ca="1" si="129"/>
        <v>1.7</v>
      </c>
      <c r="F453" s="1">
        <f ca="1">InitialHomeValue* (1 + 'Portfolio Simulation'!C453)^'Portfolio Simulation'!B453</f>
        <v>1067957.0561178892</v>
      </c>
      <c r="G453" s="1">
        <f t="shared" ca="1" si="130"/>
        <v>181552.69954004115</v>
      </c>
      <c r="H453" s="1">
        <f t="shared" ca="1" si="131"/>
        <v>120000</v>
      </c>
      <c r="I453" s="1">
        <f t="shared" ca="1" si="139"/>
        <v>120000</v>
      </c>
      <c r="J453" s="1">
        <f t="shared" si="132"/>
        <v>100000</v>
      </c>
      <c r="K453" s="1">
        <f t="shared" si="133"/>
        <v>1000000</v>
      </c>
      <c r="L453" s="1">
        <f t="shared" si="140"/>
        <v>-100000</v>
      </c>
      <c r="M453" s="1">
        <f t="shared" ca="1" si="134"/>
        <v>120000</v>
      </c>
      <c r="N453" s="10">
        <v>45931</v>
      </c>
      <c r="O453" s="10">
        <f t="shared" ca="1" si="141"/>
        <v>46296</v>
      </c>
      <c r="P453" s="7">
        <f t="shared" ca="1" si="142"/>
        <v>0.19999999403953553</v>
      </c>
      <c r="Q453" s="13"/>
      <c r="R453" s="1">
        <f t="shared" si="143"/>
        <v>-100000</v>
      </c>
      <c r="S453" s="1">
        <f t="shared" ca="1" si="135"/>
        <v>176212.91425945173</v>
      </c>
      <c r="T453" s="14">
        <f t="shared" ca="1" si="136"/>
        <v>1.65</v>
      </c>
      <c r="U453" s="7">
        <f t="shared" ca="1" si="144"/>
        <v>0.76212915182113639</v>
      </c>
    </row>
    <row r="454" spans="1:21" x14ac:dyDescent="0.2">
      <c r="A454">
        <f t="shared" si="137"/>
        <v>453</v>
      </c>
      <c r="B454">
        <f t="shared" ca="1" si="127"/>
        <v>1</v>
      </c>
      <c r="C454" s="7">
        <f t="shared" ca="1" si="128"/>
        <v>-6.8902800456609611E-2</v>
      </c>
      <c r="D454" t="str">
        <f t="shared" ca="1" si="138"/>
        <v>No</v>
      </c>
      <c r="E454">
        <f t="shared" ca="1" si="129"/>
        <v>1.4</v>
      </c>
      <c r="F454" s="1">
        <f ca="1">InitialHomeValue* (1 + 'Portfolio Simulation'!C454)^'Portfolio Simulation'!B454</f>
        <v>931097.19954339042</v>
      </c>
      <c r="G454" s="1">
        <f t="shared" ca="1" si="130"/>
        <v>130353.60793607467</v>
      </c>
      <c r="H454" s="1">
        <f t="shared" ca="1" si="131"/>
        <v>120000</v>
      </c>
      <c r="I454" s="1">
        <f t="shared" ca="1" si="139"/>
        <v>120000</v>
      </c>
      <c r="J454" s="1">
        <f t="shared" si="132"/>
        <v>100000</v>
      </c>
      <c r="K454" s="1">
        <f t="shared" si="133"/>
        <v>1000000</v>
      </c>
      <c r="L454" s="1">
        <f t="shared" si="140"/>
        <v>-100000</v>
      </c>
      <c r="M454" s="1">
        <f t="shared" ca="1" si="134"/>
        <v>120000</v>
      </c>
      <c r="N454" s="10">
        <v>45931</v>
      </c>
      <c r="O454" s="10">
        <f t="shared" ca="1" si="141"/>
        <v>46296</v>
      </c>
      <c r="P454" s="7">
        <f t="shared" ca="1" si="142"/>
        <v>0.19999999403953553</v>
      </c>
      <c r="Q454" s="13"/>
      <c r="R454" s="1">
        <f t="shared" si="143"/>
        <v>-100000</v>
      </c>
      <c r="S454" s="1">
        <f t="shared" ca="1" si="135"/>
        <v>125698.12193835771</v>
      </c>
      <c r="T454" s="14">
        <f t="shared" ca="1" si="136"/>
        <v>1.35</v>
      </c>
      <c r="U454" s="7">
        <f t="shared" ca="1" si="144"/>
        <v>0.25698122382164001</v>
      </c>
    </row>
    <row r="455" spans="1:21" x14ac:dyDescent="0.2">
      <c r="A455">
        <f t="shared" si="137"/>
        <v>454</v>
      </c>
      <c r="B455">
        <f t="shared" ca="1" si="127"/>
        <v>6</v>
      </c>
      <c r="C455" s="7">
        <f t="shared" ca="1" si="128"/>
        <v>-6.1637317601919185E-3</v>
      </c>
      <c r="D455" t="str">
        <f t="shared" ca="1" si="138"/>
        <v>No</v>
      </c>
      <c r="E455">
        <f t="shared" ca="1" si="129"/>
        <v>1.4</v>
      </c>
      <c r="F455" s="1">
        <f ca="1">InitialHomeValue* (1 + 'Portfolio Simulation'!C455)^'Portfolio Simulation'!B455</f>
        <v>963582.82147481025</v>
      </c>
      <c r="G455" s="1">
        <f t="shared" ca="1" si="130"/>
        <v>134901.59500647345</v>
      </c>
      <c r="H455" s="1">
        <f t="shared" ca="1" si="131"/>
        <v>298598.39999999997</v>
      </c>
      <c r="I455" s="1">
        <f t="shared" ca="1" si="139"/>
        <v>134901.59500647345</v>
      </c>
      <c r="J455" s="1">
        <f t="shared" si="132"/>
        <v>100000</v>
      </c>
      <c r="K455" s="1">
        <f t="shared" si="133"/>
        <v>1000000</v>
      </c>
      <c r="L455" s="1">
        <f t="shared" si="140"/>
        <v>-100000</v>
      </c>
      <c r="M455" s="1">
        <f t="shared" ca="1" si="134"/>
        <v>134901.59500647345</v>
      </c>
      <c r="N455" s="10">
        <v>45931</v>
      </c>
      <c r="O455" s="10">
        <f t="shared" ca="1" si="141"/>
        <v>48122</v>
      </c>
      <c r="P455" s="7">
        <f t="shared" ca="1" si="142"/>
        <v>5.1137724518775948E-2</v>
      </c>
      <c r="Q455" s="13"/>
      <c r="R455" s="1">
        <f t="shared" si="143"/>
        <v>-100000</v>
      </c>
      <c r="S455" s="1">
        <f t="shared" ca="1" si="135"/>
        <v>130083.6808990994</v>
      </c>
      <c r="T455" s="14">
        <f t="shared" ca="1" si="136"/>
        <v>1.35</v>
      </c>
      <c r="U455" s="7">
        <f t="shared" ca="1" si="144"/>
        <v>4.4788655638694774E-2</v>
      </c>
    </row>
    <row r="456" spans="1:21" x14ac:dyDescent="0.2">
      <c r="A456">
        <f t="shared" si="137"/>
        <v>455</v>
      </c>
      <c r="B456">
        <f t="shared" ca="1" si="127"/>
        <v>8</v>
      </c>
      <c r="C456" s="7">
        <f t="shared" ca="1" si="128"/>
        <v>6.741831774778638E-2</v>
      </c>
      <c r="D456" t="str">
        <f t="shared" ca="1" si="138"/>
        <v>Yes</v>
      </c>
      <c r="E456">
        <f t="shared" ca="1" si="129"/>
        <v>1.7</v>
      </c>
      <c r="F456" s="1">
        <f ca="1">InitialHomeValue* (1 + 'Portfolio Simulation'!C456)^'Portfolio Simulation'!B456</f>
        <v>1685299.9618890043</v>
      </c>
      <c r="G456" s="1">
        <f t="shared" ca="1" si="130"/>
        <v>286500.99352113076</v>
      </c>
      <c r="H456" s="1">
        <f t="shared" ca="1" si="131"/>
        <v>429981.69599999994</v>
      </c>
      <c r="I456" s="1">
        <f t="shared" ca="1" si="139"/>
        <v>286500.99352113076</v>
      </c>
      <c r="J456" s="1">
        <f t="shared" si="132"/>
        <v>100000</v>
      </c>
      <c r="K456" s="1">
        <f t="shared" si="133"/>
        <v>1000000</v>
      </c>
      <c r="L456" s="1">
        <f t="shared" si="140"/>
        <v>-100000</v>
      </c>
      <c r="M456" s="1">
        <f t="shared" ca="1" si="134"/>
        <v>286500.99352113076</v>
      </c>
      <c r="N456" s="10">
        <v>45931</v>
      </c>
      <c r="O456" s="10">
        <f t="shared" ca="1" si="141"/>
        <v>48853</v>
      </c>
      <c r="P456" s="7">
        <f t="shared" ca="1" si="142"/>
        <v>0.14051671624183656</v>
      </c>
      <c r="Q456" s="13"/>
      <c r="R456" s="1">
        <f t="shared" si="143"/>
        <v>-100000</v>
      </c>
      <c r="S456" s="1">
        <f t="shared" ca="1" si="135"/>
        <v>278074.4937116857</v>
      </c>
      <c r="T456" s="14">
        <f t="shared" ca="1" si="136"/>
        <v>1.65</v>
      </c>
      <c r="U456" s="7">
        <f t="shared" ca="1" si="144"/>
        <v>0.1362715780735016</v>
      </c>
    </row>
    <row r="457" spans="1:21" x14ac:dyDescent="0.2">
      <c r="A457">
        <f t="shared" si="137"/>
        <v>456</v>
      </c>
      <c r="B457">
        <f t="shared" ca="1" si="127"/>
        <v>7</v>
      </c>
      <c r="C457" s="7">
        <f t="shared" ca="1" si="128"/>
        <v>7.6664824768542209E-2</v>
      </c>
      <c r="D457" t="str">
        <f t="shared" ca="1" si="138"/>
        <v>Yes</v>
      </c>
      <c r="E457">
        <f t="shared" ca="1" si="129"/>
        <v>1.7</v>
      </c>
      <c r="F457" s="1">
        <f ca="1">InitialHomeValue* (1 + 'Portfolio Simulation'!C457)^'Portfolio Simulation'!B457</f>
        <v>1677118.2023534537</v>
      </c>
      <c r="G457" s="1">
        <f t="shared" ca="1" si="130"/>
        <v>285110.09440008714</v>
      </c>
      <c r="H457" s="1">
        <f t="shared" ca="1" si="131"/>
        <v>358318.07999999996</v>
      </c>
      <c r="I457" s="1">
        <f t="shared" ca="1" si="139"/>
        <v>285110.09440008714</v>
      </c>
      <c r="J457" s="1">
        <f t="shared" si="132"/>
        <v>100000</v>
      </c>
      <c r="K457" s="1">
        <f t="shared" si="133"/>
        <v>1000000</v>
      </c>
      <c r="L457" s="1">
        <f t="shared" si="140"/>
        <v>-100000</v>
      </c>
      <c r="M457" s="1">
        <f t="shared" ca="1" si="134"/>
        <v>285110.09440008714</v>
      </c>
      <c r="N457" s="10">
        <v>45931</v>
      </c>
      <c r="O457" s="10">
        <f t="shared" ca="1" si="141"/>
        <v>48488</v>
      </c>
      <c r="P457" s="7">
        <f t="shared" ca="1" si="142"/>
        <v>0.16131746172904973</v>
      </c>
      <c r="Q457" s="13"/>
      <c r="R457" s="1">
        <f t="shared" si="143"/>
        <v>-100000</v>
      </c>
      <c r="S457" s="1">
        <f t="shared" ca="1" si="135"/>
        <v>276724.50338831986</v>
      </c>
      <c r="T457" s="14">
        <f t="shared" ca="1" si="136"/>
        <v>1.65</v>
      </c>
      <c r="U457" s="7">
        <f t="shared" ca="1" si="144"/>
        <v>0.15637918114662172</v>
      </c>
    </row>
    <row r="458" spans="1:21" x14ac:dyDescent="0.2">
      <c r="A458">
        <f t="shared" si="137"/>
        <v>457</v>
      </c>
      <c r="B458">
        <f t="shared" ca="1" si="127"/>
        <v>2</v>
      </c>
      <c r="C458" s="7">
        <f t="shared" ca="1" si="128"/>
        <v>-1.2995743796112787E-2</v>
      </c>
      <c r="D458" t="str">
        <f t="shared" ca="1" si="138"/>
        <v>No</v>
      </c>
      <c r="E458">
        <f t="shared" ca="1" si="129"/>
        <v>1.4</v>
      </c>
      <c r="F458" s="1">
        <f ca="1">InitialHomeValue* (1 + 'Portfolio Simulation'!C458)^'Portfolio Simulation'!B458</f>
        <v>974177.40176458866</v>
      </c>
      <c r="G458" s="1">
        <f t="shared" ca="1" si="130"/>
        <v>136384.8362470424</v>
      </c>
      <c r="H458" s="1">
        <f t="shared" ca="1" si="131"/>
        <v>144000</v>
      </c>
      <c r="I458" s="1">
        <f t="shared" ca="1" si="139"/>
        <v>136384.8362470424</v>
      </c>
      <c r="J458" s="1">
        <f t="shared" si="132"/>
        <v>100000</v>
      </c>
      <c r="K458" s="1">
        <f t="shared" si="133"/>
        <v>1000000</v>
      </c>
      <c r="L458" s="1">
        <f t="shared" si="140"/>
        <v>-100000</v>
      </c>
      <c r="M458" s="1">
        <f t="shared" ca="1" si="134"/>
        <v>136384.8362470424</v>
      </c>
      <c r="N458" s="10">
        <v>45931</v>
      </c>
      <c r="O458" s="10">
        <f t="shared" ca="1" si="141"/>
        <v>46661</v>
      </c>
      <c r="P458" s="7">
        <f t="shared" ca="1" si="142"/>
        <v>0.16783918738365175</v>
      </c>
      <c r="Q458" s="13"/>
      <c r="R458" s="1">
        <f t="shared" si="143"/>
        <v>-100000</v>
      </c>
      <c r="S458" s="1">
        <f t="shared" ca="1" si="135"/>
        <v>131513.9492382195</v>
      </c>
      <c r="T458" s="14">
        <f t="shared" ca="1" si="136"/>
        <v>1.35</v>
      </c>
      <c r="U458" s="7">
        <f t="shared" ca="1" si="144"/>
        <v>0.14679531455039982</v>
      </c>
    </row>
    <row r="459" spans="1:21" x14ac:dyDescent="0.2">
      <c r="A459">
        <f t="shared" si="137"/>
        <v>458</v>
      </c>
      <c r="B459">
        <f t="shared" ca="1" si="127"/>
        <v>5</v>
      </c>
      <c r="C459" s="7">
        <f t="shared" ca="1" si="128"/>
        <v>-4.7452587962410822E-2</v>
      </c>
      <c r="D459" t="str">
        <f t="shared" ca="1" si="138"/>
        <v>No</v>
      </c>
      <c r="E459">
        <f t="shared" ca="1" si="129"/>
        <v>1.4</v>
      </c>
      <c r="F459" s="1">
        <f ca="1">InitialHomeValue* (1 + 'Portfolio Simulation'!C459)^'Portfolio Simulation'!B459</f>
        <v>784211.13972682098</v>
      </c>
      <c r="G459" s="1">
        <f t="shared" ca="1" si="130"/>
        <v>109789.55956175493</v>
      </c>
      <c r="H459" s="1">
        <f t="shared" ca="1" si="131"/>
        <v>248832</v>
      </c>
      <c r="I459" s="1">
        <f t="shared" ca="1" si="139"/>
        <v>109789.55956175493</v>
      </c>
      <c r="J459" s="1">
        <f t="shared" si="132"/>
        <v>100000</v>
      </c>
      <c r="K459" s="1">
        <f t="shared" si="133"/>
        <v>1000000</v>
      </c>
      <c r="L459" s="1">
        <f t="shared" si="140"/>
        <v>-100000</v>
      </c>
      <c r="M459" s="1">
        <f t="shared" ca="1" si="134"/>
        <v>109789.55956175493</v>
      </c>
      <c r="N459" s="10">
        <v>45931</v>
      </c>
      <c r="O459" s="10">
        <f t="shared" ca="1" si="141"/>
        <v>47757</v>
      </c>
      <c r="P459" s="7">
        <f t="shared" ca="1" si="142"/>
        <v>1.8844172358512885E-2</v>
      </c>
      <c r="Q459" s="13"/>
      <c r="R459" s="1">
        <f t="shared" si="143"/>
        <v>-100000</v>
      </c>
      <c r="S459" s="1">
        <f t="shared" ca="1" si="135"/>
        <v>105868.50386312086</v>
      </c>
      <c r="T459" s="14">
        <f t="shared" ca="1" si="136"/>
        <v>1.35</v>
      </c>
      <c r="U459" s="7">
        <f t="shared" ca="1" si="144"/>
        <v>1.1464497447013857E-2</v>
      </c>
    </row>
    <row r="460" spans="1:21" x14ac:dyDescent="0.2">
      <c r="A460">
        <f t="shared" si="137"/>
        <v>459</v>
      </c>
      <c r="B460">
        <f t="shared" ca="1" si="127"/>
        <v>6</v>
      </c>
      <c r="C460" s="7">
        <f t="shared" ca="1" si="128"/>
        <v>-4.5948815141475668E-2</v>
      </c>
      <c r="D460" t="str">
        <f t="shared" ca="1" si="138"/>
        <v>No</v>
      </c>
      <c r="E460">
        <f t="shared" ca="1" si="129"/>
        <v>1.4</v>
      </c>
      <c r="F460" s="1">
        <f ca="1">InitialHomeValue* (1 + 'Portfolio Simulation'!C460)^'Portfolio Simulation'!B460</f>
        <v>754101.92845037021</v>
      </c>
      <c r="G460" s="1">
        <f t="shared" ca="1" si="130"/>
        <v>105574.26998305184</v>
      </c>
      <c r="H460" s="1">
        <f t="shared" ca="1" si="131"/>
        <v>298598.39999999997</v>
      </c>
      <c r="I460" s="1">
        <f t="shared" ca="1" si="139"/>
        <v>105574.26998305184</v>
      </c>
      <c r="J460" s="1">
        <f t="shared" si="132"/>
        <v>100000</v>
      </c>
      <c r="K460" s="1">
        <f t="shared" si="133"/>
        <v>1000000</v>
      </c>
      <c r="L460" s="1">
        <f t="shared" si="140"/>
        <v>-100000</v>
      </c>
      <c r="M460" s="1">
        <f t="shared" ca="1" si="134"/>
        <v>105574.26998305184</v>
      </c>
      <c r="N460" s="10">
        <v>45931</v>
      </c>
      <c r="O460" s="10">
        <f t="shared" ca="1" si="141"/>
        <v>48122</v>
      </c>
      <c r="P460" s="7">
        <f t="shared" ca="1" si="142"/>
        <v>9.0775758028030402E-3</v>
      </c>
      <c r="Q460" s="13"/>
      <c r="R460" s="1">
        <f t="shared" si="143"/>
        <v>-100000</v>
      </c>
      <c r="S460" s="1">
        <f t="shared" ca="1" si="135"/>
        <v>101803.76034079998</v>
      </c>
      <c r="T460" s="14">
        <f t="shared" ca="1" si="136"/>
        <v>1.35</v>
      </c>
      <c r="U460" s="7">
        <f t="shared" ca="1" si="144"/>
        <v>2.9825538396835325E-3</v>
      </c>
    </row>
    <row r="461" spans="1:21" x14ac:dyDescent="0.2">
      <c r="A461">
        <f t="shared" si="137"/>
        <v>460</v>
      </c>
      <c r="B461">
        <f t="shared" ca="1" si="127"/>
        <v>2</v>
      </c>
      <c r="C461" s="7">
        <f t="shared" ca="1" si="128"/>
        <v>7.7331758588744304E-2</v>
      </c>
      <c r="D461" t="str">
        <f t="shared" ca="1" si="138"/>
        <v>Yes</v>
      </c>
      <c r="E461">
        <f t="shared" ca="1" si="129"/>
        <v>1.7</v>
      </c>
      <c r="F461" s="1">
        <f ca="1">InitialHomeValue* (1 + 'Portfolio Simulation'!C461)^'Portfolio Simulation'!B461</f>
        <v>1160643.7180639163</v>
      </c>
      <c r="G461" s="1">
        <f t="shared" ca="1" si="130"/>
        <v>197309.43207086576</v>
      </c>
      <c r="H461" s="1">
        <f t="shared" ca="1" si="131"/>
        <v>144000</v>
      </c>
      <c r="I461" s="1">
        <f t="shared" ca="1" si="139"/>
        <v>144000</v>
      </c>
      <c r="J461" s="1">
        <f t="shared" si="132"/>
        <v>100000</v>
      </c>
      <c r="K461" s="1">
        <f t="shared" si="133"/>
        <v>1000000</v>
      </c>
      <c r="L461" s="1">
        <f t="shared" si="140"/>
        <v>-100000</v>
      </c>
      <c r="M461" s="1">
        <f t="shared" ca="1" si="134"/>
        <v>144000</v>
      </c>
      <c r="N461" s="10">
        <v>45931</v>
      </c>
      <c r="O461" s="10">
        <f t="shared" ca="1" si="141"/>
        <v>46661</v>
      </c>
      <c r="P461" s="7">
        <f t="shared" ca="1" si="142"/>
        <v>0.19999999403953553</v>
      </c>
      <c r="Q461" s="13"/>
      <c r="R461" s="1">
        <f t="shared" si="143"/>
        <v>-100000</v>
      </c>
      <c r="S461" s="1">
        <f t="shared" ca="1" si="135"/>
        <v>191506.2134805462</v>
      </c>
      <c r="T461" s="14">
        <f t="shared" ca="1" si="136"/>
        <v>1.65</v>
      </c>
      <c r="U461" s="7">
        <f t="shared" ca="1" si="144"/>
        <v>0.38385769724845886</v>
      </c>
    </row>
    <row r="462" spans="1:21" x14ac:dyDescent="0.2">
      <c r="A462">
        <f t="shared" si="137"/>
        <v>461</v>
      </c>
      <c r="B462">
        <f t="shared" ca="1" si="127"/>
        <v>6</v>
      </c>
      <c r="C462" s="7">
        <f t="shared" ca="1" si="128"/>
        <v>0.11647988779482916</v>
      </c>
      <c r="D462" t="str">
        <f t="shared" ca="1" si="138"/>
        <v>Yes</v>
      </c>
      <c r="E462">
        <f t="shared" ca="1" si="129"/>
        <v>1.7</v>
      </c>
      <c r="F462" s="1">
        <f ca="1">InitialHomeValue* (1 + 'Portfolio Simulation'!C462)^'Portfolio Simulation'!B462</f>
        <v>1936892.0863023791</v>
      </c>
      <c r="G462" s="1">
        <f t="shared" ca="1" si="130"/>
        <v>329271.65467140451</v>
      </c>
      <c r="H462" s="1">
        <f t="shared" ca="1" si="131"/>
        <v>298598.39999999997</v>
      </c>
      <c r="I462" s="1">
        <f t="shared" ca="1" si="139"/>
        <v>298598.39999999997</v>
      </c>
      <c r="J462" s="1">
        <f t="shared" si="132"/>
        <v>100000</v>
      </c>
      <c r="K462" s="1">
        <f t="shared" si="133"/>
        <v>1000000</v>
      </c>
      <c r="L462" s="1">
        <f t="shared" si="140"/>
        <v>-100000</v>
      </c>
      <c r="M462" s="1">
        <f t="shared" ca="1" si="134"/>
        <v>298598.39999999997</v>
      </c>
      <c r="N462" s="10">
        <v>45931</v>
      </c>
      <c r="O462" s="10">
        <f t="shared" ca="1" si="141"/>
        <v>48122</v>
      </c>
      <c r="P462" s="7">
        <f t="shared" ca="1" si="142"/>
        <v>0.19990014433860781</v>
      </c>
      <c r="Q462" s="13"/>
      <c r="R462" s="1">
        <f t="shared" si="143"/>
        <v>-100000</v>
      </c>
      <c r="S462" s="1">
        <f t="shared" ca="1" si="135"/>
        <v>319587.19423989253</v>
      </c>
      <c r="T462" s="14">
        <f t="shared" ca="1" si="136"/>
        <v>1.65</v>
      </c>
      <c r="U462" s="7">
        <f t="shared" ca="1" si="144"/>
        <v>0.21355606913566588</v>
      </c>
    </row>
    <row r="463" spans="1:21" x14ac:dyDescent="0.2">
      <c r="A463">
        <f t="shared" si="137"/>
        <v>462</v>
      </c>
      <c r="B463">
        <f t="shared" ca="1" si="127"/>
        <v>7</v>
      </c>
      <c r="C463" s="7">
        <f t="shared" ca="1" si="128"/>
        <v>2.2050478065745633E-2</v>
      </c>
      <c r="D463" t="str">
        <f t="shared" ca="1" si="138"/>
        <v>Yes</v>
      </c>
      <c r="E463">
        <f t="shared" ca="1" si="129"/>
        <v>1.7</v>
      </c>
      <c r="F463" s="1">
        <f ca="1">InitialHomeValue* (1 + 'Portfolio Simulation'!C463)^'Portfolio Simulation'!B463</f>
        <v>1164947.6776362788</v>
      </c>
      <c r="G463" s="1">
        <f t="shared" ca="1" si="130"/>
        <v>198041.10519816738</v>
      </c>
      <c r="H463" s="1">
        <f t="shared" ca="1" si="131"/>
        <v>358318.07999999996</v>
      </c>
      <c r="I463" s="1">
        <f t="shared" ca="1" si="139"/>
        <v>198041.10519816738</v>
      </c>
      <c r="J463" s="1">
        <f t="shared" si="132"/>
        <v>100000</v>
      </c>
      <c r="K463" s="1">
        <f t="shared" si="133"/>
        <v>1000000</v>
      </c>
      <c r="L463" s="1">
        <f t="shared" si="140"/>
        <v>-100000</v>
      </c>
      <c r="M463" s="1">
        <f t="shared" ca="1" si="134"/>
        <v>198041.10519816738</v>
      </c>
      <c r="N463" s="10">
        <v>45931</v>
      </c>
      <c r="O463" s="10">
        <f t="shared" ca="1" si="141"/>
        <v>48488</v>
      </c>
      <c r="P463" s="7">
        <f t="shared" ca="1" si="142"/>
        <v>0.10245395302772523</v>
      </c>
      <c r="Q463" s="13"/>
      <c r="R463" s="1">
        <f t="shared" si="143"/>
        <v>-100000</v>
      </c>
      <c r="S463" s="1">
        <f t="shared" ca="1" si="135"/>
        <v>192216.36680998601</v>
      </c>
      <c r="T463" s="14">
        <f t="shared" ca="1" si="136"/>
        <v>1.65</v>
      </c>
      <c r="U463" s="7">
        <f t="shared" ca="1" si="144"/>
        <v>9.7765988111495977E-2</v>
      </c>
    </row>
    <row r="464" spans="1:21" x14ac:dyDescent="0.2">
      <c r="A464">
        <f t="shared" si="137"/>
        <v>463</v>
      </c>
      <c r="B464">
        <f t="shared" ca="1" si="127"/>
        <v>3</v>
      </c>
      <c r="C464" s="7">
        <f t="shared" ca="1" si="128"/>
        <v>-3.9142276814455632E-2</v>
      </c>
      <c r="D464" t="str">
        <f t="shared" ca="1" si="138"/>
        <v>No</v>
      </c>
      <c r="E464">
        <f t="shared" ca="1" si="129"/>
        <v>1.4</v>
      </c>
      <c r="F464" s="1">
        <f ca="1">InitialHomeValue* (1 + 'Portfolio Simulation'!C464)^'Portfolio Simulation'!B464</f>
        <v>887109.55247891217</v>
      </c>
      <c r="G464" s="1">
        <f t="shared" ca="1" si="130"/>
        <v>124195.33734704771</v>
      </c>
      <c r="H464" s="1">
        <f t="shared" ca="1" si="131"/>
        <v>172800</v>
      </c>
      <c r="I464" s="1">
        <f t="shared" ca="1" si="139"/>
        <v>124195.33734704771</v>
      </c>
      <c r="J464" s="1">
        <f t="shared" si="132"/>
        <v>100000</v>
      </c>
      <c r="K464" s="1">
        <f t="shared" si="133"/>
        <v>1000000</v>
      </c>
      <c r="L464" s="1">
        <f t="shared" si="140"/>
        <v>-100000</v>
      </c>
      <c r="M464" s="1">
        <f t="shared" ca="1" si="134"/>
        <v>124195.33734704771</v>
      </c>
      <c r="N464" s="10">
        <v>45931</v>
      </c>
      <c r="O464" s="10">
        <f t="shared" ca="1" si="141"/>
        <v>47027</v>
      </c>
      <c r="P464" s="7">
        <f t="shared" ca="1" si="142"/>
        <v>7.4830076098442069E-2</v>
      </c>
      <c r="Q464" s="13"/>
      <c r="R464" s="1">
        <f t="shared" si="143"/>
        <v>-100000</v>
      </c>
      <c r="S464" s="1">
        <f t="shared" ca="1" si="135"/>
        <v>119759.78958465316</v>
      </c>
      <c r="T464" s="14">
        <f t="shared" ca="1" si="136"/>
        <v>1.35</v>
      </c>
      <c r="U464" s="7">
        <f t="shared" ca="1" si="144"/>
        <v>6.1890795826911926E-2</v>
      </c>
    </row>
    <row r="465" spans="1:21" x14ac:dyDescent="0.2">
      <c r="A465">
        <f t="shared" si="137"/>
        <v>464</v>
      </c>
      <c r="B465">
        <f t="shared" ca="1" si="127"/>
        <v>4</v>
      </c>
      <c r="C465" s="7">
        <f t="shared" ca="1" si="128"/>
        <v>0.10868699722630297</v>
      </c>
      <c r="D465" t="str">
        <f t="shared" ca="1" si="138"/>
        <v>Yes</v>
      </c>
      <c r="E465">
        <f t="shared" ca="1" si="129"/>
        <v>1.7</v>
      </c>
      <c r="F465" s="1">
        <f ca="1">InitialHomeValue* (1 + 'Portfolio Simulation'!C465)^'Portfolio Simulation'!B465</f>
        <v>1510900.3314341505</v>
      </c>
      <c r="G465" s="1">
        <f t="shared" ca="1" si="130"/>
        <v>256853.05634380557</v>
      </c>
      <c r="H465" s="1">
        <f t="shared" ca="1" si="131"/>
        <v>207360</v>
      </c>
      <c r="I465" s="1">
        <f t="shared" ca="1" si="139"/>
        <v>207360</v>
      </c>
      <c r="J465" s="1">
        <f t="shared" si="132"/>
        <v>100000</v>
      </c>
      <c r="K465" s="1">
        <f t="shared" si="133"/>
        <v>1000000</v>
      </c>
      <c r="L465" s="1">
        <f t="shared" si="140"/>
        <v>-100000</v>
      </c>
      <c r="M465" s="1">
        <f t="shared" ca="1" si="134"/>
        <v>207360</v>
      </c>
      <c r="N465" s="10">
        <v>45931</v>
      </c>
      <c r="O465" s="10">
        <f t="shared" ca="1" si="141"/>
        <v>47392</v>
      </c>
      <c r="P465" s="7">
        <f t="shared" ca="1" si="142"/>
        <v>0.19985025525093081</v>
      </c>
      <c r="Q465" s="13"/>
      <c r="R465" s="1">
        <f t="shared" si="143"/>
        <v>-100000</v>
      </c>
      <c r="S465" s="1">
        <f t="shared" ca="1" si="135"/>
        <v>249298.5546866348</v>
      </c>
      <c r="T465" s="14">
        <f t="shared" ca="1" si="136"/>
        <v>1.65</v>
      </c>
      <c r="U465" s="7">
        <f t="shared" ca="1" si="144"/>
        <v>0.25635408759117129</v>
      </c>
    </row>
    <row r="466" spans="1:21" x14ac:dyDescent="0.2">
      <c r="A466">
        <f t="shared" si="137"/>
        <v>465</v>
      </c>
      <c r="B466">
        <f t="shared" ca="1" si="127"/>
        <v>6</v>
      </c>
      <c r="C466" s="7">
        <f t="shared" ca="1" si="128"/>
        <v>0.1242971792774229</v>
      </c>
      <c r="D466" t="str">
        <f t="shared" ca="1" si="138"/>
        <v>Yes</v>
      </c>
      <c r="E466">
        <f t="shared" ca="1" si="129"/>
        <v>1.7</v>
      </c>
      <c r="F466" s="1">
        <f ca="1">InitialHomeValue* (1 + 'Portfolio Simulation'!C466)^'Portfolio Simulation'!B466</f>
        <v>2019699.3534339063</v>
      </c>
      <c r="G466" s="1">
        <f t="shared" ca="1" si="130"/>
        <v>343348.8900837641</v>
      </c>
      <c r="H466" s="1">
        <f t="shared" ca="1" si="131"/>
        <v>298598.39999999997</v>
      </c>
      <c r="I466" s="1">
        <f t="shared" ca="1" si="139"/>
        <v>298598.39999999997</v>
      </c>
      <c r="J466" s="1">
        <f t="shared" si="132"/>
        <v>100000</v>
      </c>
      <c r="K466" s="1">
        <f t="shared" si="133"/>
        <v>1000000</v>
      </c>
      <c r="L466" s="1">
        <f t="shared" si="140"/>
        <v>-100000</v>
      </c>
      <c r="M466" s="1">
        <f t="shared" ca="1" si="134"/>
        <v>298598.39999999997</v>
      </c>
      <c r="N466" s="10">
        <v>45931</v>
      </c>
      <c r="O466" s="10">
        <f t="shared" ca="1" si="141"/>
        <v>48122</v>
      </c>
      <c r="P466" s="7">
        <f t="shared" ca="1" si="142"/>
        <v>0.19990014433860781</v>
      </c>
      <c r="Q466" s="13"/>
      <c r="R466" s="1">
        <f t="shared" si="143"/>
        <v>-100000</v>
      </c>
      <c r="S466" s="1">
        <f t="shared" ca="1" si="135"/>
        <v>333250.39331659453</v>
      </c>
      <c r="T466" s="14">
        <f t="shared" ca="1" si="136"/>
        <v>1.65</v>
      </c>
      <c r="U466" s="7">
        <f t="shared" ca="1" si="144"/>
        <v>0.22204917073249814</v>
      </c>
    </row>
    <row r="467" spans="1:21" x14ac:dyDescent="0.2">
      <c r="A467">
        <f t="shared" si="137"/>
        <v>466</v>
      </c>
      <c r="B467">
        <f t="shared" ca="1" si="127"/>
        <v>9</v>
      </c>
      <c r="C467" s="7">
        <f t="shared" ca="1" si="128"/>
        <v>1.886469502989533E-2</v>
      </c>
      <c r="D467" t="str">
        <f t="shared" ca="1" si="138"/>
        <v>Yes</v>
      </c>
      <c r="E467">
        <f t="shared" ca="1" si="129"/>
        <v>1.7</v>
      </c>
      <c r="F467" s="1">
        <f ca="1">InitialHomeValue* (1 + 'Portfolio Simulation'!C467)^'Portfolio Simulation'!B467</f>
        <v>1183174.0141533492</v>
      </c>
      <c r="G467" s="1">
        <f t="shared" ca="1" si="130"/>
        <v>201139.58240606938</v>
      </c>
      <c r="H467" s="1">
        <f t="shared" ca="1" si="131"/>
        <v>515978.03519999993</v>
      </c>
      <c r="I467" s="1">
        <f t="shared" ca="1" si="139"/>
        <v>201139.58240606938</v>
      </c>
      <c r="J467" s="1">
        <f t="shared" si="132"/>
        <v>100000</v>
      </c>
      <c r="K467" s="1">
        <f t="shared" si="133"/>
        <v>1000000</v>
      </c>
      <c r="L467" s="1">
        <f t="shared" si="140"/>
        <v>-100000</v>
      </c>
      <c r="M467" s="1">
        <f t="shared" ca="1" si="134"/>
        <v>201139.58240606938</v>
      </c>
      <c r="N467" s="10">
        <v>45931</v>
      </c>
      <c r="O467" s="10">
        <f t="shared" ca="1" si="141"/>
        <v>49218</v>
      </c>
      <c r="P467" s="7">
        <f t="shared" ca="1" si="142"/>
        <v>8.0690744519233734E-2</v>
      </c>
      <c r="Q467" s="13"/>
      <c r="R467" s="1">
        <f t="shared" si="143"/>
        <v>-100000</v>
      </c>
      <c r="S467" s="1">
        <f t="shared" ca="1" si="135"/>
        <v>195223.71233530261</v>
      </c>
      <c r="T467" s="14">
        <f t="shared" ca="1" si="136"/>
        <v>1.65</v>
      </c>
      <c r="U467" s="7">
        <f t="shared" ca="1" si="144"/>
        <v>7.7114209532737732E-2</v>
      </c>
    </row>
    <row r="468" spans="1:21" x14ac:dyDescent="0.2">
      <c r="A468">
        <f t="shared" si="137"/>
        <v>467</v>
      </c>
      <c r="B468">
        <f t="shared" ca="1" si="127"/>
        <v>3</v>
      </c>
      <c r="C468" s="7">
        <f t="shared" ca="1" si="128"/>
        <v>4.8512418144494661E-2</v>
      </c>
      <c r="D468" t="str">
        <f t="shared" ca="1" si="138"/>
        <v>Yes</v>
      </c>
      <c r="E468">
        <f t="shared" ca="1" si="129"/>
        <v>1.7</v>
      </c>
      <c r="F468" s="1">
        <f ca="1">InitialHomeValue* (1 + 'Portfolio Simulation'!C468)^'Portfolio Simulation'!B468</f>
        <v>1152711.7903553436</v>
      </c>
      <c r="G468" s="1">
        <f t="shared" ca="1" si="130"/>
        <v>195961.00436040841</v>
      </c>
      <c r="H468" s="1">
        <f t="shared" ca="1" si="131"/>
        <v>172800</v>
      </c>
      <c r="I468" s="1">
        <f t="shared" ca="1" si="139"/>
        <v>172800</v>
      </c>
      <c r="J468" s="1">
        <f t="shared" si="132"/>
        <v>100000</v>
      </c>
      <c r="K468" s="1">
        <f t="shared" si="133"/>
        <v>1000000</v>
      </c>
      <c r="L468" s="1">
        <f t="shared" si="140"/>
        <v>-100000</v>
      </c>
      <c r="M468" s="1">
        <f t="shared" ca="1" si="134"/>
        <v>172800</v>
      </c>
      <c r="N468" s="10">
        <v>45931</v>
      </c>
      <c r="O468" s="10">
        <f t="shared" ca="1" si="141"/>
        <v>47027</v>
      </c>
      <c r="P468" s="7">
        <f t="shared" ca="1" si="142"/>
        <v>0.19980039000511171</v>
      </c>
      <c r="Q468" s="13"/>
      <c r="R468" s="1">
        <f t="shared" si="143"/>
        <v>-100000</v>
      </c>
      <c r="S468" s="1">
        <f t="shared" ca="1" si="135"/>
        <v>190197.4454086317</v>
      </c>
      <c r="T468" s="14">
        <f t="shared" ca="1" si="136"/>
        <v>1.65</v>
      </c>
      <c r="U468" s="7">
        <f t="shared" ca="1" si="144"/>
        <v>0.23874898552894588</v>
      </c>
    </row>
    <row r="469" spans="1:21" x14ac:dyDescent="0.2">
      <c r="A469">
        <f t="shared" si="137"/>
        <v>468</v>
      </c>
      <c r="B469">
        <f t="shared" ca="1" si="127"/>
        <v>9</v>
      </c>
      <c r="C469" s="7">
        <f t="shared" ca="1" si="128"/>
        <v>7.0284852164946496E-2</v>
      </c>
      <c r="D469" t="str">
        <f t="shared" ca="1" si="138"/>
        <v>Yes</v>
      </c>
      <c r="E469">
        <f t="shared" ca="1" si="129"/>
        <v>1.7</v>
      </c>
      <c r="F469" s="1">
        <f ca="1">InitialHomeValue* (1 + 'Portfolio Simulation'!C469)^'Portfolio Simulation'!B469</f>
        <v>1842868.7674085649</v>
      </c>
      <c r="G469" s="1">
        <f t="shared" ca="1" si="130"/>
        <v>313287.690459456</v>
      </c>
      <c r="H469" s="1">
        <f t="shared" ca="1" si="131"/>
        <v>515978.03519999993</v>
      </c>
      <c r="I469" s="1">
        <f t="shared" ca="1" si="139"/>
        <v>313287.690459456</v>
      </c>
      <c r="J469" s="1">
        <f t="shared" si="132"/>
        <v>100000</v>
      </c>
      <c r="K469" s="1">
        <f t="shared" si="133"/>
        <v>1000000</v>
      </c>
      <c r="L469" s="1">
        <f t="shared" si="140"/>
        <v>-100000</v>
      </c>
      <c r="M469" s="1">
        <f t="shared" ca="1" si="134"/>
        <v>313287.690459456</v>
      </c>
      <c r="N469" s="10">
        <v>45931</v>
      </c>
      <c r="O469" s="10">
        <f t="shared" ca="1" si="141"/>
        <v>49218</v>
      </c>
      <c r="P469" s="7">
        <f t="shared" ca="1" si="142"/>
        <v>0.1351971328258515</v>
      </c>
      <c r="Q469" s="13"/>
      <c r="R469" s="1">
        <f t="shared" si="143"/>
        <v>-100000</v>
      </c>
      <c r="S469" s="1">
        <f t="shared" ca="1" si="135"/>
        <v>304073.3466224132</v>
      </c>
      <c r="T469" s="14">
        <f t="shared" ca="1" si="136"/>
        <v>1.65</v>
      </c>
      <c r="U469" s="7">
        <f t="shared" ca="1" si="144"/>
        <v>0.13144021630287175</v>
      </c>
    </row>
    <row r="470" spans="1:21" x14ac:dyDescent="0.2">
      <c r="A470">
        <f t="shared" si="137"/>
        <v>469</v>
      </c>
      <c r="B470">
        <f t="shared" ca="1" si="127"/>
        <v>2</v>
      </c>
      <c r="C470" s="7">
        <f t="shared" ca="1" si="128"/>
        <v>2.6049078265657777E-2</v>
      </c>
      <c r="D470" t="str">
        <f t="shared" ca="1" si="138"/>
        <v>Yes</v>
      </c>
      <c r="E470">
        <f t="shared" ca="1" si="129"/>
        <v>1.7</v>
      </c>
      <c r="F470" s="1">
        <f ca="1">InitialHomeValue* (1 + 'Portfolio Simulation'!C470)^'Portfolio Simulation'!B470</f>
        <v>1052776.7110098058</v>
      </c>
      <c r="G470" s="1">
        <f t="shared" ca="1" si="130"/>
        <v>178972.04087166698</v>
      </c>
      <c r="H470" s="1">
        <f t="shared" ca="1" si="131"/>
        <v>144000</v>
      </c>
      <c r="I470" s="1">
        <f t="shared" ca="1" si="139"/>
        <v>144000</v>
      </c>
      <c r="J470" s="1">
        <f t="shared" si="132"/>
        <v>100000</v>
      </c>
      <c r="K470" s="1">
        <f t="shared" si="133"/>
        <v>1000000</v>
      </c>
      <c r="L470" s="1">
        <f t="shared" si="140"/>
        <v>-100000</v>
      </c>
      <c r="M470" s="1">
        <f t="shared" ca="1" si="134"/>
        <v>144000</v>
      </c>
      <c r="N470" s="10">
        <v>45931</v>
      </c>
      <c r="O470" s="10">
        <f t="shared" ca="1" si="141"/>
        <v>46661</v>
      </c>
      <c r="P470" s="7">
        <f t="shared" ca="1" si="142"/>
        <v>0.19999999403953553</v>
      </c>
      <c r="Q470" s="13"/>
      <c r="R470" s="1">
        <f t="shared" si="143"/>
        <v>-100000</v>
      </c>
      <c r="S470" s="1">
        <f t="shared" ca="1" si="135"/>
        <v>173708.15731661796</v>
      </c>
      <c r="T470" s="14">
        <f t="shared" ca="1" si="136"/>
        <v>1.65</v>
      </c>
      <c r="U470" s="7">
        <f t="shared" ca="1" si="144"/>
        <v>0.31798390746116645</v>
      </c>
    </row>
    <row r="471" spans="1:21" x14ac:dyDescent="0.2">
      <c r="A471">
        <f t="shared" si="137"/>
        <v>470</v>
      </c>
      <c r="B471">
        <f t="shared" ca="1" si="127"/>
        <v>7</v>
      </c>
      <c r="C471" s="7">
        <f t="shared" ca="1" si="128"/>
        <v>-5.0969216321872707E-2</v>
      </c>
      <c r="D471" t="str">
        <f t="shared" ca="1" si="138"/>
        <v>No</v>
      </c>
      <c r="E471">
        <f t="shared" ca="1" si="129"/>
        <v>1.4</v>
      </c>
      <c r="F471" s="1">
        <f ca="1">InitialHomeValue* (1 + 'Portfolio Simulation'!C471)^'Portfolio Simulation'!B471</f>
        <v>693365.29312131484</v>
      </c>
      <c r="G471" s="1">
        <f t="shared" ca="1" si="130"/>
        <v>97071.141036984074</v>
      </c>
      <c r="H471" s="1">
        <f t="shared" ca="1" si="131"/>
        <v>358318.07999999996</v>
      </c>
      <c r="I471" s="1">
        <f t="shared" ca="1" si="139"/>
        <v>97071.141036984074</v>
      </c>
      <c r="J471" s="1">
        <f t="shared" si="132"/>
        <v>100000</v>
      </c>
      <c r="K471" s="1">
        <f t="shared" si="133"/>
        <v>1000000</v>
      </c>
      <c r="L471" s="1">
        <f t="shared" si="140"/>
        <v>-100000</v>
      </c>
      <c r="M471" s="1">
        <f t="shared" ca="1" si="134"/>
        <v>97071.141036984074</v>
      </c>
      <c r="N471" s="10">
        <v>45931</v>
      </c>
      <c r="O471" s="10">
        <f t="shared" ca="1" si="141"/>
        <v>48488</v>
      </c>
      <c r="P471" s="7">
        <f t="shared" ca="1" si="142"/>
        <v>-4.2342692613601685E-3</v>
      </c>
      <c r="Q471" s="13"/>
      <c r="R471" s="1">
        <f t="shared" si="143"/>
        <v>-100000</v>
      </c>
      <c r="S471" s="1">
        <f t="shared" ca="1" si="135"/>
        <v>93604.314571377516</v>
      </c>
      <c r="T471" s="14">
        <f t="shared" ca="1" si="136"/>
        <v>1.35</v>
      </c>
      <c r="U471" s="7">
        <f t="shared" ca="1" si="144"/>
        <v>-9.3902081251144437E-3</v>
      </c>
    </row>
    <row r="472" spans="1:21" x14ac:dyDescent="0.2">
      <c r="A472">
        <f t="shared" si="137"/>
        <v>471</v>
      </c>
      <c r="B472">
        <f t="shared" ca="1" si="127"/>
        <v>10</v>
      </c>
      <c r="C472" s="7">
        <f t="shared" ca="1" si="128"/>
        <v>1.9196181745890474E-2</v>
      </c>
      <c r="D472" t="str">
        <f t="shared" ca="1" si="138"/>
        <v>Yes</v>
      </c>
      <c r="E472">
        <f t="shared" ca="1" si="129"/>
        <v>1.7</v>
      </c>
      <c r="F472" s="1">
        <f ca="1">InitialHomeValue* (1 + 'Portfolio Simulation'!C472)^'Portfolio Simulation'!B472</f>
        <v>1209422.042947459</v>
      </c>
      <c r="G472" s="1">
        <f t="shared" ca="1" si="130"/>
        <v>205601.74730106804</v>
      </c>
      <c r="H472" s="1">
        <f t="shared" ca="1" si="131"/>
        <v>619173.64223999996</v>
      </c>
      <c r="I472" s="1">
        <f t="shared" ca="1" si="139"/>
        <v>205601.74730106804</v>
      </c>
      <c r="J472" s="1">
        <f t="shared" si="132"/>
        <v>100000</v>
      </c>
      <c r="K472" s="1">
        <f t="shared" si="133"/>
        <v>1000000</v>
      </c>
      <c r="L472" s="1">
        <f t="shared" si="140"/>
        <v>-100000</v>
      </c>
      <c r="M472" s="1">
        <f t="shared" ca="1" si="134"/>
        <v>205601.74730106804</v>
      </c>
      <c r="N472" s="10">
        <v>45931</v>
      </c>
      <c r="O472" s="10">
        <f t="shared" ca="1" si="141"/>
        <v>49583</v>
      </c>
      <c r="P472" s="7">
        <f t="shared" ca="1" si="142"/>
        <v>7.469576299190521E-2</v>
      </c>
      <c r="Q472" s="13"/>
      <c r="R472" s="1">
        <f t="shared" si="143"/>
        <v>-100000</v>
      </c>
      <c r="S472" s="1">
        <f t="shared" ca="1" si="135"/>
        <v>199554.63708633074</v>
      </c>
      <c r="T472" s="14">
        <f t="shared" ca="1" si="136"/>
        <v>1.65</v>
      </c>
      <c r="U472" s="7">
        <f t="shared" ca="1" si="144"/>
        <v>7.1494016051292436E-2</v>
      </c>
    </row>
    <row r="473" spans="1:21" x14ac:dyDescent="0.2">
      <c r="A473">
        <f t="shared" si="137"/>
        <v>472</v>
      </c>
      <c r="B473">
        <f t="shared" ca="1" si="127"/>
        <v>5</v>
      </c>
      <c r="C473" s="7">
        <f t="shared" ca="1" si="128"/>
        <v>2.8556564965988053E-3</v>
      </c>
      <c r="D473" t="str">
        <f t="shared" ca="1" si="138"/>
        <v>Yes</v>
      </c>
      <c r="E473">
        <f t="shared" ca="1" si="129"/>
        <v>1.7</v>
      </c>
      <c r="F473" s="1">
        <f ca="1">InitialHomeValue* (1 + 'Portfolio Simulation'!C473)^'Portfolio Simulation'!B473</f>
        <v>1014360.0634282859</v>
      </c>
      <c r="G473" s="1">
        <f t="shared" ca="1" si="130"/>
        <v>172441.2107828086</v>
      </c>
      <c r="H473" s="1">
        <f t="shared" ca="1" si="131"/>
        <v>248832</v>
      </c>
      <c r="I473" s="1">
        <f t="shared" ca="1" si="139"/>
        <v>172441.2107828086</v>
      </c>
      <c r="J473" s="1">
        <f t="shared" si="132"/>
        <v>100000</v>
      </c>
      <c r="K473" s="1">
        <f t="shared" si="133"/>
        <v>1000000</v>
      </c>
      <c r="L473" s="1">
        <f t="shared" si="140"/>
        <v>-100000</v>
      </c>
      <c r="M473" s="1">
        <f t="shared" ca="1" si="134"/>
        <v>172441.2107828086</v>
      </c>
      <c r="N473" s="10">
        <v>45931</v>
      </c>
      <c r="O473" s="10">
        <f t="shared" ca="1" si="141"/>
        <v>47757</v>
      </c>
      <c r="P473" s="7">
        <f t="shared" ca="1" si="142"/>
        <v>0.11507042050361635</v>
      </c>
      <c r="Q473" s="13"/>
      <c r="R473" s="1">
        <f t="shared" si="143"/>
        <v>-100000</v>
      </c>
      <c r="S473" s="1">
        <f t="shared" ca="1" si="135"/>
        <v>167369.41046566717</v>
      </c>
      <c r="T473" s="14">
        <f t="shared" ca="1" si="136"/>
        <v>1.65</v>
      </c>
      <c r="U473" s="7">
        <f t="shared" ca="1" si="144"/>
        <v>0.10843624472618105</v>
      </c>
    </row>
    <row r="474" spans="1:21" x14ac:dyDescent="0.2">
      <c r="A474">
        <f t="shared" si="137"/>
        <v>473</v>
      </c>
      <c r="B474">
        <f t="shared" ca="1" si="127"/>
        <v>7</v>
      </c>
      <c r="C474" s="7">
        <f t="shared" ca="1" si="128"/>
        <v>1.7869621427402838E-2</v>
      </c>
      <c r="D474" t="str">
        <f t="shared" ca="1" si="138"/>
        <v>Yes</v>
      </c>
      <c r="E474">
        <f t="shared" ca="1" si="129"/>
        <v>1.7</v>
      </c>
      <c r="F474" s="1">
        <f ca="1">InitialHomeValue* (1 + 'Portfolio Simulation'!C474)^'Portfolio Simulation'!B474</f>
        <v>1131996.4646841632</v>
      </c>
      <c r="G474" s="1">
        <f t="shared" ca="1" si="130"/>
        <v>192439.39899630775</v>
      </c>
      <c r="H474" s="1">
        <f t="shared" ca="1" si="131"/>
        <v>358318.07999999996</v>
      </c>
      <c r="I474" s="1">
        <f t="shared" ca="1" si="139"/>
        <v>192439.39899630775</v>
      </c>
      <c r="J474" s="1">
        <f t="shared" si="132"/>
        <v>100000</v>
      </c>
      <c r="K474" s="1">
        <f t="shared" si="133"/>
        <v>1000000</v>
      </c>
      <c r="L474" s="1">
        <f t="shared" si="140"/>
        <v>-100000</v>
      </c>
      <c r="M474" s="1">
        <f t="shared" ca="1" si="134"/>
        <v>192439.39899630775</v>
      </c>
      <c r="N474" s="10">
        <v>45931</v>
      </c>
      <c r="O474" s="10">
        <f t="shared" ca="1" si="141"/>
        <v>48488</v>
      </c>
      <c r="P474" s="7">
        <f t="shared" ca="1" si="142"/>
        <v>9.7947722673416143E-2</v>
      </c>
      <c r="Q474" s="13"/>
      <c r="R474" s="1">
        <f t="shared" si="143"/>
        <v>-100000</v>
      </c>
      <c r="S474" s="1">
        <f t="shared" ca="1" si="135"/>
        <v>186779.41667288693</v>
      </c>
      <c r="T474" s="14">
        <f t="shared" ca="1" si="136"/>
        <v>1.65</v>
      </c>
      <c r="U474" s="7">
        <f t="shared" ca="1" si="144"/>
        <v>9.3278911709785459E-2</v>
      </c>
    </row>
    <row r="475" spans="1:21" x14ac:dyDescent="0.2">
      <c r="A475">
        <f t="shared" si="137"/>
        <v>474</v>
      </c>
      <c r="B475">
        <f t="shared" ca="1" si="127"/>
        <v>8</v>
      </c>
      <c r="C475" s="7">
        <f t="shared" ca="1" si="128"/>
        <v>0.14702438704837753</v>
      </c>
      <c r="D475" t="str">
        <f t="shared" ca="1" si="138"/>
        <v>Yes</v>
      </c>
      <c r="E475">
        <f t="shared" ca="1" si="129"/>
        <v>1.7</v>
      </c>
      <c r="F475" s="1">
        <f ca="1">InitialHomeValue* (1 + 'Portfolio Simulation'!C475)^'Portfolio Simulation'!B475</f>
        <v>2996271.8408114142</v>
      </c>
      <c r="G475" s="1">
        <f t="shared" ca="1" si="130"/>
        <v>509366.21293794038</v>
      </c>
      <c r="H475" s="1">
        <f t="shared" ca="1" si="131"/>
        <v>429981.69599999994</v>
      </c>
      <c r="I475" s="1">
        <f t="shared" ca="1" si="139"/>
        <v>429981.69599999994</v>
      </c>
      <c r="J475" s="1">
        <f t="shared" si="132"/>
        <v>100000</v>
      </c>
      <c r="K475" s="1">
        <f t="shared" si="133"/>
        <v>1000000</v>
      </c>
      <c r="L475" s="1">
        <f t="shared" si="140"/>
        <v>-100000</v>
      </c>
      <c r="M475" s="1">
        <f t="shared" ca="1" si="134"/>
        <v>429981.69599999994</v>
      </c>
      <c r="N475" s="10">
        <v>45931</v>
      </c>
      <c r="O475" s="10">
        <f t="shared" ca="1" si="141"/>
        <v>48853</v>
      </c>
      <c r="P475" s="7">
        <f t="shared" ca="1" si="142"/>
        <v>0.19985025525093081</v>
      </c>
      <c r="Q475" s="13"/>
      <c r="R475" s="1">
        <f t="shared" si="143"/>
        <v>-100000</v>
      </c>
      <c r="S475" s="1">
        <f t="shared" ca="1" si="135"/>
        <v>494384.85373388336</v>
      </c>
      <c r="T475" s="14">
        <f t="shared" ca="1" si="136"/>
        <v>1.65</v>
      </c>
      <c r="U475" s="7">
        <f t="shared" ca="1" si="144"/>
        <v>0.22095248103141782</v>
      </c>
    </row>
    <row r="476" spans="1:21" x14ac:dyDescent="0.2">
      <c r="A476">
        <f t="shared" si="137"/>
        <v>475</v>
      </c>
      <c r="B476">
        <f t="shared" ca="1" si="127"/>
        <v>10</v>
      </c>
      <c r="C476" s="7">
        <f t="shared" ca="1" si="128"/>
        <v>-3.6091103068468904E-3</v>
      </c>
      <c r="D476" t="str">
        <f t="shared" ca="1" si="138"/>
        <v>No</v>
      </c>
      <c r="E476">
        <f t="shared" ca="1" si="129"/>
        <v>1.4</v>
      </c>
      <c r="F476" s="1">
        <f ca="1">InitialHomeValue* (1 + 'Portfolio Simulation'!C476)^'Portfolio Simulation'!B476</f>
        <v>964489.44654962898</v>
      </c>
      <c r="G476" s="1">
        <f t="shared" ca="1" si="130"/>
        <v>135028.52251694805</v>
      </c>
      <c r="H476" s="1">
        <f t="shared" ca="1" si="131"/>
        <v>619173.64223999996</v>
      </c>
      <c r="I476" s="1">
        <f t="shared" ca="1" si="139"/>
        <v>135028.52251694805</v>
      </c>
      <c r="J476" s="1">
        <f t="shared" si="132"/>
        <v>100000</v>
      </c>
      <c r="K476" s="1">
        <f t="shared" si="133"/>
        <v>1000000</v>
      </c>
      <c r="L476" s="1">
        <f t="shared" si="140"/>
        <v>-100000</v>
      </c>
      <c r="M476" s="1">
        <f t="shared" ca="1" si="134"/>
        <v>135028.52251694805</v>
      </c>
      <c r="N476" s="10">
        <v>45931</v>
      </c>
      <c r="O476" s="10">
        <f t="shared" ca="1" si="141"/>
        <v>49583</v>
      </c>
      <c r="P476" s="7">
        <f t="shared" ca="1" si="142"/>
        <v>3.0470135807991027E-2</v>
      </c>
      <c r="Q476" s="13"/>
      <c r="R476" s="1">
        <f t="shared" si="143"/>
        <v>-100000</v>
      </c>
      <c r="S476" s="1">
        <f t="shared" ca="1" si="135"/>
        <v>130206.07528419993</v>
      </c>
      <c r="T476" s="14">
        <f t="shared" ca="1" si="136"/>
        <v>1.35</v>
      </c>
      <c r="U476" s="7">
        <f t="shared" ca="1" si="144"/>
        <v>2.6731404662132266E-2</v>
      </c>
    </row>
    <row r="477" spans="1:21" x14ac:dyDescent="0.2">
      <c r="A477">
        <f t="shared" si="137"/>
        <v>476</v>
      </c>
      <c r="B477">
        <f t="shared" ca="1" si="127"/>
        <v>7</v>
      </c>
      <c r="C477" s="7">
        <f t="shared" ca="1" si="128"/>
        <v>2.2711436124232057E-3</v>
      </c>
      <c r="D477" t="str">
        <f t="shared" ca="1" si="138"/>
        <v>Yes</v>
      </c>
      <c r="E477">
        <f t="shared" ca="1" si="129"/>
        <v>1.7</v>
      </c>
      <c r="F477" s="1">
        <f ca="1">InitialHomeValue* (1 + 'Portfolio Simulation'!C477)^'Portfolio Simulation'!B477</f>
        <v>1016006.7361958866</v>
      </c>
      <c r="G477" s="1">
        <f t="shared" ca="1" si="130"/>
        <v>172721.14515330072</v>
      </c>
      <c r="H477" s="1">
        <f t="shared" ca="1" si="131"/>
        <v>358318.07999999996</v>
      </c>
      <c r="I477" s="1">
        <f t="shared" ca="1" si="139"/>
        <v>172721.14515330072</v>
      </c>
      <c r="J477" s="1">
        <f t="shared" si="132"/>
        <v>100000</v>
      </c>
      <c r="K477" s="1">
        <f t="shared" si="133"/>
        <v>1000000</v>
      </c>
      <c r="L477" s="1">
        <f t="shared" si="140"/>
        <v>-100000</v>
      </c>
      <c r="M477" s="1">
        <f t="shared" ca="1" si="134"/>
        <v>172721.14515330072</v>
      </c>
      <c r="N477" s="10">
        <v>45931</v>
      </c>
      <c r="O477" s="10">
        <f t="shared" ca="1" si="141"/>
        <v>48488</v>
      </c>
      <c r="P477" s="7">
        <f t="shared" ca="1" si="142"/>
        <v>8.1135132908821128E-2</v>
      </c>
      <c r="Q477" s="13"/>
      <c r="R477" s="1">
        <f t="shared" si="143"/>
        <v>-100000</v>
      </c>
      <c r="S477" s="1">
        <f t="shared" ca="1" si="135"/>
        <v>167641.1114723213</v>
      </c>
      <c r="T477" s="14">
        <f t="shared" ca="1" si="136"/>
        <v>1.65</v>
      </c>
      <c r="U477" s="7">
        <f t="shared" ca="1" si="144"/>
        <v>7.6537814736366283E-2</v>
      </c>
    </row>
    <row r="478" spans="1:21" x14ac:dyDescent="0.2">
      <c r="A478">
        <f t="shared" si="137"/>
        <v>477</v>
      </c>
      <c r="B478">
        <f t="shared" ca="1" si="127"/>
        <v>5</v>
      </c>
      <c r="C478" s="7">
        <f t="shared" ca="1" si="128"/>
        <v>0.1382040758858942</v>
      </c>
      <c r="D478" t="str">
        <f t="shared" ca="1" si="138"/>
        <v>Yes</v>
      </c>
      <c r="E478">
        <f t="shared" ca="1" si="129"/>
        <v>1.7</v>
      </c>
      <c r="F478" s="1">
        <f ca="1">InitialHomeValue* (1 + 'Portfolio Simulation'!C478)^'Portfolio Simulation'!B478</f>
        <v>1910296.0706667432</v>
      </c>
      <c r="G478" s="1">
        <f t="shared" ca="1" si="130"/>
        <v>324750.33201334637</v>
      </c>
      <c r="H478" s="1">
        <f t="shared" ca="1" si="131"/>
        <v>248832</v>
      </c>
      <c r="I478" s="1">
        <f t="shared" ca="1" si="139"/>
        <v>248832</v>
      </c>
      <c r="J478" s="1">
        <f t="shared" si="132"/>
        <v>100000</v>
      </c>
      <c r="K478" s="1">
        <f t="shared" si="133"/>
        <v>1000000</v>
      </c>
      <c r="L478" s="1">
        <f t="shared" si="140"/>
        <v>-100000</v>
      </c>
      <c r="M478" s="1">
        <f t="shared" ca="1" si="134"/>
        <v>248832</v>
      </c>
      <c r="N478" s="10">
        <v>45931</v>
      </c>
      <c r="O478" s="10">
        <f t="shared" ca="1" si="141"/>
        <v>47757</v>
      </c>
      <c r="P478" s="7">
        <f t="shared" ca="1" si="142"/>
        <v>0.19988018870353702</v>
      </c>
      <c r="Q478" s="13"/>
      <c r="R478" s="1">
        <f t="shared" si="143"/>
        <v>-100000</v>
      </c>
      <c r="S478" s="1">
        <f t="shared" ca="1" si="135"/>
        <v>315198.85166001262</v>
      </c>
      <c r="T478" s="14">
        <f t="shared" ca="1" si="136"/>
        <v>1.65</v>
      </c>
      <c r="U478" s="7">
        <f t="shared" ca="1" si="144"/>
        <v>0.25794691443443296</v>
      </c>
    </row>
    <row r="479" spans="1:21" x14ac:dyDescent="0.2">
      <c r="A479">
        <f t="shared" si="137"/>
        <v>478</v>
      </c>
      <c r="B479">
        <f t="shared" ca="1" si="127"/>
        <v>10</v>
      </c>
      <c r="C479" s="7">
        <f t="shared" ca="1" si="128"/>
        <v>0.10199731025198575</v>
      </c>
      <c r="D479" t="str">
        <f t="shared" ca="1" si="138"/>
        <v>Yes</v>
      </c>
      <c r="E479">
        <f t="shared" ca="1" si="129"/>
        <v>1.7</v>
      </c>
      <c r="F479" s="1">
        <f ca="1">InitialHomeValue* (1 + 'Portfolio Simulation'!C479)^'Portfolio Simulation'!B479</f>
        <v>2641224.6690881308</v>
      </c>
      <c r="G479" s="1">
        <f t="shared" ca="1" si="130"/>
        <v>449008.19374498224</v>
      </c>
      <c r="H479" s="1">
        <f t="shared" ca="1" si="131"/>
        <v>619173.64223999996</v>
      </c>
      <c r="I479" s="1">
        <f t="shared" ca="1" si="139"/>
        <v>449008.19374498224</v>
      </c>
      <c r="J479" s="1">
        <f t="shared" si="132"/>
        <v>100000</v>
      </c>
      <c r="K479" s="1">
        <f t="shared" si="133"/>
        <v>1000000</v>
      </c>
      <c r="L479" s="1">
        <f t="shared" si="140"/>
        <v>-100000</v>
      </c>
      <c r="M479" s="1">
        <f t="shared" ca="1" si="134"/>
        <v>449008.19374498224</v>
      </c>
      <c r="N479" s="10">
        <v>45931</v>
      </c>
      <c r="O479" s="10">
        <f t="shared" ca="1" si="141"/>
        <v>49583</v>
      </c>
      <c r="P479" s="7">
        <f t="shared" ca="1" si="142"/>
        <v>0.16195606589317321</v>
      </c>
      <c r="Q479" s="13"/>
      <c r="R479" s="1">
        <f t="shared" si="143"/>
        <v>-100000</v>
      </c>
      <c r="S479" s="1">
        <f t="shared" ca="1" si="135"/>
        <v>435802.07039954164</v>
      </c>
      <c r="T479" s="14">
        <f t="shared" ca="1" si="136"/>
        <v>1.65</v>
      </c>
      <c r="U479" s="7">
        <f t="shared" ca="1" si="144"/>
        <v>0.1584943473339081</v>
      </c>
    </row>
    <row r="480" spans="1:21" x14ac:dyDescent="0.2">
      <c r="A480">
        <f t="shared" si="137"/>
        <v>479</v>
      </c>
      <c r="B480">
        <f t="shared" ca="1" si="127"/>
        <v>1</v>
      </c>
      <c r="C480" s="7">
        <f t="shared" ca="1" si="128"/>
        <v>2.1058428708481791E-2</v>
      </c>
      <c r="D480" t="str">
        <f t="shared" ca="1" si="138"/>
        <v>Yes</v>
      </c>
      <c r="E480">
        <f t="shared" ca="1" si="129"/>
        <v>1.7</v>
      </c>
      <c r="F480" s="1">
        <f ca="1">InitialHomeValue* (1 + 'Portfolio Simulation'!C480)^'Portfolio Simulation'!B480</f>
        <v>1021058.4287084818</v>
      </c>
      <c r="G480" s="1">
        <f t="shared" ca="1" si="130"/>
        <v>173579.93288044192</v>
      </c>
      <c r="H480" s="1">
        <f t="shared" ca="1" si="131"/>
        <v>120000</v>
      </c>
      <c r="I480" s="1">
        <f t="shared" ca="1" si="139"/>
        <v>120000</v>
      </c>
      <c r="J480" s="1">
        <f t="shared" si="132"/>
        <v>100000</v>
      </c>
      <c r="K480" s="1">
        <f t="shared" si="133"/>
        <v>1000000</v>
      </c>
      <c r="L480" s="1">
        <f t="shared" si="140"/>
        <v>-100000</v>
      </c>
      <c r="M480" s="1">
        <f t="shared" ca="1" si="134"/>
        <v>120000</v>
      </c>
      <c r="N480" s="10">
        <v>45931</v>
      </c>
      <c r="O480" s="10">
        <f t="shared" ca="1" si="141"/>
        <v>46296</v>
      </c>
      <c r="P480" s="7">
        <f t="shared" ca="1" si="142"/>
        <v>0.19999999403953553</v>
      </c>
      <c r="Q480" s="13"/>
      <c r="R480" s="1">
        <f t="shared" si="143"/>
        <v>-100000</v>
      </c>
      <c r="S480" s="1">
        <f t="shared" ca="1" si="135"/>
        <v>168474.64073689951</v>
      </c>
      <c r="T480" s="14">
        <f t="shared" ca="1" si="136"/>
        <v>1.65</v>
      </c>
      <c r="U480" s="7">
        <f t="shared" ca="1" si="144"/>
        <v>0.68474640250206009</v>
      </c>
    </row>
    <row r="481" spans="1:21" x14ac:dyDescent="0.2">
      <c r="A481">
        <f t="shared" si="137"/>
        <v>480</v>
      </c>
      <c r="B481">
        <f t="shared" ca="1" si="127"/>
        <v>4</v>
      </c>
      <c r="C481" s="7">
        <f t="shared" ca="1" si="128"/>
        <v>6.7159529841364293E-2</v>
      </c>
      <c r="D481" t="str">
        <f t="shared" ca="1" si="138"/>
        <v>Yes</v>
      </c>
      <c r="E481">
        <f t="shared" ca="1" si="129"/>
        <v>1.7</v>
      </c>
      <c r="F481" s="1">
        <f ca="1">InitialHomeValue* (1 + 'Portfolio Simulation'!C481)^'Portfolio Simulation'!B481</f>
        <v>1296932.5438181337</v>
      </c>
      <c r="G481" s="1">
        <f t="shared" ca="1" si="130"/>
        <v>220478.5324490827</v>
      </c>
      <c r="H481" s="1">
        <f t="shared" ca="1" si="131"/>
        <v>207360</v>
      </c>
      <c r="I481" s="1">
        <f t="shared" ca="1" si="139"/>
        <v>207360</v>
      </c>
      <c r="J481" s="1">
        <f t="shared" si="132"/>
        <v>100000</v>
      </c>
      <c r="K481" s="1">
        <f t="shared" si="133"/>
        <v>1000000</v>
      </c>
      <c r="L481" s="1">
        <f t="shared" si="140"/>
        <v>-100000</v>
      </c>
      <c r="M481" s="1">
        <f t="shared" ca="1" si="134"/>
        <v>207360</v>
      </c>
      <c r="N481" s="10">
        <v>45931</v>
      </c>
      <c r="O481" s="10">
        <f t="shared" ca="1" si="141"/>
        <v>47392</v>
      </c>
      <c r="P481" s="7">
        <f t="shared" ca="1" si="142"/>
        <v>0.19985025525093081</v>
      </c>
      <c r="Q481" s="13"/>
      <c r="R481" s="1">
        <f t="shared" si="143"/>
        <v>-100000</v>
      </c>
      <c r="S481" s="1">
        <f t="shared" ca="1" si="135"/>
        <v>213993.86972999206</v>
      </c>
      <c r="T481" s="14">
        <f t="shared" ca="1" si="136"/>
        <v>1.65</v>
      </c>
      <c r="U481" s="7">
        <f t="shared" ca="1" si="144"/>
        <v>0.20932713150978091</v>
      </c>
    </row>
    <row r="482" spans="1:21" x14ac:dyDescent="0.2">
      <c r="A482">
        <f t="shared" si="137"/>
        <v>481</v>
      </c>
      <c r="B482">
        <f t="shared" ca="1" si="127"/>
        <v>7</v>
      </c>
      <c r="C482" s="7">
        <f t="shared" ca="1" si="128"/>
        <v>5.8305404675046503E-2</v>
      </c>
      <c r="D482" t="str">
        <f t="shared" ca="1" si="138"/>
        <v>Yes</v>
      </c>
      <c r="E482">
        <f t="shared" ca="1" si="129"/>
        <v>1.7</v>
      </c>
      <c r="F482" s="1">
        <f ca="1">InitialHomeValue* (1 + 'Portfolio Simulation'!C482)^'Portfolio Simulation'!B482</f>
        <v>1486884.0346358523</v>
      </c>
      <c r="G482" s="1">
        <f t="shared" ca="1" si="130"/>
        <v>252770.28588809489</v>
      </c>
      <c r="H482" s="1">
        <f t="shared" ca="1" si="131"/>
        <v>358318.07999999996</v>
      </c>
      <c r="I482" s="1">
        <f t="shared" ca="1" si="139"/>
        <v>252770.28588809489</v>
      </c>
      <c r="J482" s="1">
        <f t="shared" si="132"/>
        <v>100000</v>
      </c>
      <c r="K482" s="1">
        <f t="shared" si="133"/>
        <v>1000000</v>
      </c>
      <c r="L482" s="1">
        <f t="shared" si="140"/>
        <v>-100000</v>
      </c>
      <c r="M482" s="1">
        <f t="shared" ca="1" si="134"/>
        <v>252770.28588809489</v>
      </c>
      <c r="N482" s="10">
        <v>45931</v>
      </c>
      <c r="O482" s="10">
        <f t="shared" ca="1" si="141"/>
        <v>48488</v>
      </c>
      <c r="P482" s="7">
        <f t="shared" ca="1" si="142"/>
        <v>0.14152988791465762</v>
      </c>
      <c r="Q482" s="13"/>
      <c r="R482" s="1">
        <f t="shared" si="143"/>
        <v>-100000</v>
      </c>
      <c r="S482" s="1">
        <f t="shared" ca="1" si="135"/>
        <v>245335.86571491562</v>
      </c>
      <c r="T482" s="14">
        <f t="shared" ca="1" si="136"/>
        <v>1.65</v>
      </c>
      <c r="U482" s="7">
        <f t="shared" ca="1" si="144"/>
        <v>0.13667575716972349</v>
      </c>
    </row>
    <row r="483" spans="1:21" x14ac:dyDescent="0.2">
      <c r="A483">
        <f t="shared" si="137"/>
        <v>482</v>
      </c>
      <c r="B483">
        <f t="shared" ca="1" si="127"/>
        <v>1</v>
      </c>
      <c r="C483" s="7">
        <f t="shared" ca="1" si="128"/>
        <v>6.0639653701161297E-2</v>
      </c>
      <c r="D483" t="str">
        <f t="shared" ca="1" si="138"/>
        <v>Yes</v>
      </c>
      <c r="E483">
        <f t="shared" ca="1" si="129"/>
        <v>1.7</v>
      </c>
      <c r="F483" s="1">
        <f ca="1">InitialHomeValue* (1 + 'Portfolio Simulation'!C483)^'Portfolio Simulation'!B483</f>
        <v>1060639.6537011613</v>
      </c>
      <c r="G483" s="1">
        <f t="shared" ca="1" si="130"/>
        <v>180308.74112919741</v>
      </c>
      <c r="H483" s="1">
        <f t="shared" ca="1" si="131"/>
        <v>120000</v>
      </c>
      <c r="I483" s="1">
        <f t="shared" ca="1" si="139"/>
        <v>120000</v>
      </c>
      <c r="J483" s="1">
        <f t="shared" si="132"/>
        <v>100000</v>
      </c>
      <c r="K483" s="1">
        <f t="shared" si="133"/>
        <v>1000000</v>
      </c>
      <c r="L483" s="1">
        <f t="shared" si="140"/>
        <v>-100000</v>
      </c>
      <c r="M483" s="1">
        <f t="shared" ca="1" si="134"/>
        <v>120000</v>
      </c>
      <c r="N483" s="10">
        <v>45931</v>
      </c>
      <c r="O483" s="10">
        <f t="shared" ca="1" si="141"/>
        <v>46296</v>
      </c>
      <c r="P483" s="7">
        <f t="shared" ca="1" si="142"/>
        <v>0.19999999403953553</v>
      </c>
      <c r="Q483" s="13"/>
      <c r="R483" s="1">
        <f t="shared" si="143"/>
        <v>-100000</v>
      </c>
      <c r="S483" s="1">
        <f t="shared" ca="1" si="135"/>
        <v>175005.54286069161</v>
      </c>
      <c r="T483" s="14">
        <f t="shared" ca="1" si="136"/>
        <v>1.65</v>
      </c>
      <c r="U483" s="7">
        <f t="shared" ca="1" si="144"/>
        <v>0.7500554203987122</v>
      </c>
    </row>
    <row r="484" spans="1:21" x14ac:dyDescent="0.2">
      <c r="A484">
        <f t="shared" si="137"/>
        <v>483</v>
      </c>
      <c r="B484">
        <f t="shared" ca="1" si="127"/>
        <v>3</v>
      </c>
      <c r="C484" s="7">
        <f t="shared" ca="1" si="128"/>
        <v>2.5407223265878964E-2</v>
      </c>
      <c r="D484" t="str">
        <f t="shared" ca="1" si="138"/>
        <v>Yes</v>
      </c>
      <c r="E484">
        <f t="shared" ca="1" si="129"/>
        <v>1.7</v>
      </c>
      <c r="F484" s="1">
        <f ca="1">InitialHomeValue* (1 + 'Portfolio Simulation'!C484)^'Portfolio Simulation'!B484</f>
        <v>1078174.6518283465</v>
      </c>
      <c r="G484" s="1">
        <f t="shared" ca="1" si="130"/>
        <v>183289.69081081892</v>
      </c>
      <c r="H484" s="1">
        <f t="shared" ca="1" si="131"/>
        <v>172800</v>
      </c>
      <c r="I484" s="1">
        <f t="shared" ca="1" si="139"/>
        <v>172800</v>
      </c>
      <c r="J484" s="1">
        <f t="shared" si="132"/>
        <v>100000</v>
      </c>
      <c r="K484" s="1">
        <f t="shared" si="133"/>
        <v>1000000</v>
      </c>
      <c r="L484" s="1">
        <f t="shared" si="140"/>
        <v>-100000</v>
      </c>
      <c r="M484" s="1">
        <f t="shared" ca="1" si="134"/>
        <v>172800</v>
      </c>
      <c r="N484" s="10">
        <v>45931</v>
      </c>
      <c r="O484" s="10">
        <f t="shared" ca="1" si="141"/>
        <v>47027</v>
      </c>
      <c r="P484" s="7">
        <f t="shared" ca="1" si="142"/>
        <v>0.19980039000511171</v>
      </c>
      <c r="Q484" s="13"/>
      <c r="R484" s="1">
        <f t="shared" si="143"/>
        <v>-100000</v>
      </c>
      <c r="S484" s="1">
        <f t="shared" ca="1" si="135"/>
        <v>177898.81755167717</v>
      </c>
      <c r="T484" s="14">
        <f t="shared" ca="1" si="136"/>
        <v>1.65</v>
      </c>
      <c r="U484" s="7">
        <f t="shared" ca="1" si="144"/>
        <v>0.21147633194923401</v>
      </c>
    </row>
    <row r="485" spans="1:21" x14ac:dyDescent="0.2">
      <c r="A485">
        <f t="shared" si="137"/>
        <v>484</v>
      </c>
      <c r="B485">
        <f t="shared" ca="1" si="127"/>
        <v>1</v>
      </c>
      <c r="C485" s="7">
        <f t="shared" ca="1" si="128"/>
        <v>9.7038847112888654E-2</v>
      </c>
      <c r="D485" t="str">
        <f t="shared" ca="1" si="138"/>
        <v>Yes</v>
      </c>
      <c r="E485">
        <f t="shared" ca="1" si="129"/>
        <v>1.7</v>
      </c>
      <c r="F485" s="1">
        <f ca="1">InitialHomeValue* (1 + 'Portfolio Simulation'!C485)^'Portfolio Simulation'!B485</f>
        <v>1097038.8471128887</v>
      </c>
      <c r="G485" s="1">
        <f t="shared" ca="1" si="130"/>
        <v>186496.60400919107</v>
      </c>
      <c r="H485" s="1">
        <f t="shared" ca="1" si="131"/>
        <v>120000</v>
      </c>
      <c r="I485" s="1">
        <f t="shared" ca="1" si="139"/>
        <v>120000</v>
      </c>
      <c r="J485" s="1">
        <f t="shared" si="132"/>
        <v>100000</v>
      </c>
      <c r="K485" s="1">
        <f t="shared" si="133"/>
        <v>1000000</v>
      </c>
      <c r="L485" s="1">
        <f t="shared" si="140"/>
        <v>-100000</v>
      </c>
      <c r="M485" s="1">
        <f t="shared" ca="1" si="134"/>
        <v>120000</v>
      </c>
      <c r="N485" s="10">
        <v>45931</v>
      </c>
      <c r="O485" s="10">
        <f t="shared" ca="1" si="141"/>
        <v>46296</v>
      </c>
      <c r="P485" s="7">
        <f t="shared" ca="1" si="142"/>
        <v>0.19999999403953553</v>
      </c>
      <c r="Q485" s="13"/>
      <c r="R485" s="1">
        <f t="shared" si="143"/>
        <v>-100000</v>
      </c>
      <c r="S485" s="1">
        <f t="shared" ca="1" si="135"/>
        <v>181011.40977362663</v>
      </c>
      <c r="T485" s="14">
        <f t="shared" ca="1" si="136"/>
        <v>1.65</v>
      </c>
      <c r="U485" s="7">
        <f t="shared" ca="1" si="144"/>
        <v>0.81011410951614371</v>
      </c>
    </row>
    <row r="486" spans="1:21" x14ac:dyDescent="0.2">
      <c r="A486">
        <f t="shared" si="137"/>
        <v>485</v>
      </c>
      <c r="B486">
        <f t="shared" ca="1" si="127"/>
        <v>4</v>
      </c>
      <c r="C486" s="7">
        <f t="shared" ca="1" si="128"/>
        <v>-4.444461626268912E-3</v>
      </c>
      <c r="D486" t="str">
        <f t="shared" ca="1" si="138"/>
        <v>No</v>
      </c>
      <c r="E486">
        <f t="shared" ca="1" si="129"/>
        <v>1.4</v>
      </c>
      <c r="F486" s="1">
        <f ca="1">InitialHomeValue* (1 + 'Portfolio Simulation'!C486)^'Portfolio Simulation'!B486</f>
        <v>982340.32214994566</v>
      </c>
      <c r="G486" s="1">
        <f t="shared" ca="1" si="130"/>
        <v>137527.64510099238</v>
      </c>
      <c r="H486" s="1">
        <f t="shared" ca="1" si="131"/>
        <v>207360</v>
      </c>
      <c r="I486" s="1">
        <f t="shared" ca="1" si="139"/>
        <v>137527.64510099238</v>
      </c>
      <c r="J486" s="1">
        <f t="shared" si="132"/>
        <v>100000</v>
      </c>
      <c r="K486" s="1">
        <f t="shared" si="133"/>
        <v>1000000</v>
      </c>
      <c r="L486" s="1">
        <f t="shared" si="140"/>
        <v>-100000</v>
      </c>
      <c r="M486" s="1">
        <f t="shared" ca="1" si="134"/>
        <v>137527.64510099238</v>
      </c>
      <c r="N486" s="10">
        <v>45931</v>
      </c>
      <c r="O486" s="10">
        <f t="shared" ca="1" si="141"/>
        <v>47392</v>
      </c>
      <c r="P486" s="7">
        <f t="shared" ca="1" si="142"/>
        <v>8.2863762974739075E-2</v>
      </c>
      <c r="Q486" s="13"/>
      <c r="R486" s="1">
        <f t="shared" si="143"/>
        <v>-100000</v>
      </c>
      <c r="S486" s="1">
        <f t="shared" ca="1" si="135"/>
        <v>132615.94349024267</v>
      </c>
      <c r="T486" s="14">
        <f t="shared" ca="1" si="136"/>
        <v>1.35</v>
      </c>
      <c r="U486" s="7">
        <f t="shared" ca="1" si="144"/>
        <v>7.306976020336152E-2</v>
      </c>
    </row>
    <row r="487" spans="1:21" x14ac:dyDescent="0.2">
      <c r="A487">
        <f t="shared" si="137"/>
        <v>486</v>
      </c>
      <c r="B487">
        <f t="shared" ca="1" si="127"/>
        <v>4</v>
      </c>
      <c r="C487" s="7">
        <f t="shared" ca="1" si="128"/>
        <v>9.7163033311693792E-4</v>
      </c>
      <c r="D487" t="str">
        <f t="shared" ca="1" si="138"/>
        <v>Yes</v>
      </c>
      <c r="E487">
        <f t="shared" ca="1" si="129"/>
        <v>1.7</v>
      </c>
      <c r="F487" s="1">
        <f ca="1">InitialHomeValue* (1 + 'Portfolio Simulation'!C487)^'Portfolio Simulation'!B487</f>
        <v>1003892.1893955148</v>
      </c>
      <c r="G487" s="1">
        <f t="shared" ca="1" si="130"/>
        <v>170661.67219723752</v>
      </c>
      <c r="H487" s="1">
        <f t="shared" ca="1" si="131"/>
        <v>207360</v>
      </c>
      <c r="I487" s="1">
        <f t="shared" ca="1" si="139"/>
        <v>170661.67219723752</v>
      </c>
      <c r="J487" s="1">
        <f t="shared" si="132"/>
        <v>100000</v>
      </c>
      <c r="K487" s="1">
        <f t="shared" si="133"/>
        <v>1000000</v>
      </c>
      <c r="L487" s="1">
        <f t="shared" si="140"/>
        <v>-100000</v>
      </c>
      <c r="M487" s="1">
        <f t="shared" ca="1" si="134"/>
        <v>170661.67219723752</v>
      </c>
      <c r="N487" s="10">
        <v>45931</v>
      </c>
      <c r="O487" s="10">
        <f t="shared" ca="1" si="141"/>
        <v>47392</v>
      </c>
      <c r="P487" s="7">
        <f t="shared" ca="1" si="142"/>
        <v>0.14286327958107001</v>
      </c>
      <c r="Q487" s="13"/>
      <c r="R487" s="1">
        <f t="shared" si="143"/>
        <v>-100000</v>
      </c>
      <c r="S487" s="1">
        <f t="shared" ca="1" si="135"/>
        <v>165642.21125025995</v>
      </c>
      <c r="T487" s="14">
        <f t="shared" ca="1" si="136"/>
        <v>1.65</v>
      </c>
      <c r="U487" s="7">
        <f t="shared" ca="1" si="144"/>
        <v>0.13437135815620427</v>
      </c>
    </row>
    <row r="488" spans="1:21" x14ac:dyDescent="0.2">
      <c r="A488">
        <f t="shared" si="137"/>
        <v>487</v>
      </c>
      <c r="B488">
        <f t="shared" ca="1" si="127"/>
        <v>8</v>
      </c>
      <c r="C488" s="7">
        <f t="shared" ca="1" si="128"/>
        <v>1.5005604263493261E-2</v>
      </c>
      <c r="D488" t="str">
        <f t="shared" ca="1" si="138"/>
        <v>Yes</v>
      </c>
      <c r="E488">
        <f t="shared" ca="1" si="129"/>
        <v>1.7</v>
      </c>
      <c r="F488" s="1">
        <f ca="1">InitialHomeValue* (1 + 'Portfolio Simulation'!C488)^'Portfolio Simulation'!B488</f>
        <v>1126542.3464635387</v>
      </c>
      <c r="G488" s="1">
        <f t="shared" ca="1" si="130"/>
        <v>191512.19889880158</v>
      </c>
      <c r="H488" s="1">
        <f t="shared" ca="1" si="131"/>
        <v>429981.69599999994</v>
      </c>
      <c r="I488" s="1">
        <f t="shared" ca="1" si="139"/>
        <v>191512.19889880158</v>
      </c>
      <c r="J488" s="1">
        <f t="shared" si="132"/>
        <v>100000</v>
      </c>
      <c r="K488" s="1">
        <f t="shared" si="133"/>
        <v>1000000</v>
      </c>
      <c r="L488" s="1">
        <f t="shared" si="140"/>
        <v>-100000</v>
      </c>
      <c r="M488" s="1">
        <f t="shared" ca="1" si="134"/>
        <v>191512.19889880158</v>
      </c>
      <c r="N488" s="10">
        <v>45931</v>
      </c>
      <c r="O488" s="10">
        <f t="shared" ca="1" si="141"/>
        <v>48853</v>
      </c>
      <c r="P488" s="7">
        <f t="shared" ca="1" si="142"/>
        <v>8.4552076458930994E-2</v>
      </c>
      <c r="Q488" s="13"/>
      <c r="R488" s="1">
        <f t="shared" si="143"/>
        <v>-100000</v>
      </c>
      <c r="S488" s="1">
        <f t="shared" ca="1" si="135"/>
        <v>185879.48716648389</v>
      </c>
      <c r="T488" s="14">
        <f t="shared" ca="1" si="136"/>
        <v>1.65</v>
      </c>
      <c r="U488" s="7">
        <f t="shared" ca="1" si="144"/>
        <v>8.0515244603157066E-2</v>
      </c>
    </row>
    <row r="489" spans="1:21" x14ac:dyDescent="0.2">
      <c r="A489">
        <f t="shared" si="137"/>
        <v>488</v>
      </c>
      <c r="B489">
        <f t="shared" ca="1" si="127"/>
        <v>7</v>
      </c>
      <c r="C489" s="7">
        <f t="shared" ca="1" si="128"/>
        <v>5.3184677425357388E-2</v>
      </c>
      <c r="D489" t="str">
        <f t="shared" ca="1" si="138"/>
        <v>Yes</v>
      </c>
      <c r="E489">
        <f t="shared" ca="1" si="129"/>
        <v>1.7</v>
      </c>
      <c r="F489" s="1">
        <f ca="1">InitialHomeValue* (1 + 'Portfolio Simulation'!C489)^'Portfolio Simulation'!B489</f>
        <v>1437248.0368476703</v>
      </c>
      <c r="G489" s="1">
        <f t="shared" ca="1" si="130"/>
        <v>244332.16626410396</v>
      </c>
      <c r="H489" s="1">
        <f t="shared" ca="1" si="131"/>
        <v>358318.07999999996</v>
      </c>
      <c r="I489" s="1">
        <f t="shared" ca="1" si="139"/>
        <v>244332.16626410396</v>
      </c>
      <c r="J489" s="1">
        <f t="shared" si="132"/>
        <v>100000</v>
      </c>
      <c r="K489" s="1">
        <f t="shared" si="133"/>
        <v>1000000</v>
      </c>
      <c r="L489" s="1">
        <f t="shared" si="140"/>
        <v>-100000</v>
      </c>
      <c r="M489" s="1">
        <f t="shared" ca="1" si="134"/>
        <v>244332.16626410396</v>
      </c>
      <c r="N489" s="10">
        <v>45931</v>
      </c>
      <c r="O489" s="10">
        <f t="shared" ca="1" si="141"/>
        <v>48488</v>
      </c>
      <c r="P489" s="7">
        <f t="shared" ca="1" si="142"/>
        <v>0.13601078391075136</v>
      </c>
      <c r="Q489" s="13"/>
      <c r="R489" s="1">
        <f t="shared" si="143"/>
        <v>-100000</v>
      </c>
      <c r="S489" s="1">
        <f t="shared" ca="1" si="135"/>
        <v>237145.9260798656</v>
      </c>
      <c r="T489" s="14">
        <f t="shared" ca="1" si="136"/>
        <v>1.65</v>
      </c>
      <c r="U489" s="7">
        <f t="shared" ca="1" si="144"/>
        <v>0.13118011355400083</v>
      </c>
    </row>
    <row r="490" spans="1:21" x14ac:dyDescent="0.2">
      <c r="A490">
        <f t="shared" si="137"/>
        <v>489</v>
      </c>
      <c r="B490">
        <f t="shared" ca="1" si="127"/>
        <v>8</v>
      </c>
      <c r="C490" s="7">
        <f t="shared" ca="1" si="128"/>
        <v>8.0713365900962925E-2</v>
      </c>
      <c r="D490" t="str">
        <f t="shared" ca="1" si="138"/>
        <v>Yes</v>
      </c>
      <c r="E490">
        <f t="shared" ca="1" si="129"/>
        <v>1.7</v>
      </c>
      <c r="F490" s="1">
        <f ca="1">InitialHomeValue* (1 + 'Portfolio Simulation'!C490)^'Portfolio Simulation'!B490</f>
        <v>1860733.5218115221</v>
      </c>
      <c r="G490" s="1">
        <f t="shared" ca="1" si="130"/>
        <v>316324.69870795874</v>
      </c>
      <c r="H490" s="1">
        <f t="shared" ca="1" si="131"/>
        <v>429981.69599999994</v>
      </c>
      <c r="I490" s="1">
        <f t="shared" ca="1" si="139"/>
        <v>316324.69870795874</v>
      </c>
      <c r="J490" s="1">
        <f t="shared" si="132"/>
        <v>100000</v>
      </c>
      <c r="K490" s="1">
        <f t="shared" si="133"/>
        <v>1000000</v>
      </c>
      <c r="L490" s="1">
        <f t="shared" si="140"/>
        <v>-100000</v>
      </c>
      <c r="M490" s="1">
        <f t="shared" ca="1" si="134"/>
        <v>316324.69870795874</v>
      </c>
      <c r="N490" s="10">
        <v>45931</v>
      </c>
      <c r="O490" s="10">
        <f t="shared" ca="1" si="141"/>
        <v>48853</v>
      </c>
      <c r="P490" s="7">
        <f t="shared" ca="1" si="142"/>
        <v>0.15471244454383856</v>
      </c>
      <c r="Q490" s="13"/>
      <c r="R490" s="1">
        <f t="shared" si="143"/>
        <v>-100000</v>
      </c>
      <c r="S490" s="1">
        <f t="shared" ca="1" si="135"/>
        <v>307021.03109890112</v>
      </c>
      <c r="T490" s="14">
        <f t="shared" ca="1" si="136"/>
        <v>1.65</v>
      </c>
      <c r="U490" s="7">
        <f t="shared" ca="1" si="144"/>
        <v>0.15041447281837469</v>
      </c>
    </row>
    <row r="491" spans="1:21" x14ac:dyDescent="0.2">
      <c r="A491">
        <f t="shared" si="137"/>
        <v>490</v>
      </c>
      <c r="B491">
        <f t="shared" ca="1" si="127"/>
        <v>6</v>
      </c>
      <c r="C491" s="7">
        <f t="shared" ca="1" si="128"/>
        <v>4.8694519647038997E-2</v>
      </c>
      <c r="D491" t="str">
        <f t="shared" ca="1" si="138"/>
        <v>Yes</v>
      </c>
      <c r="E491">
        <f t="shared" ca="1" si="129"/>
        <v>1.7</v>
      </c>
      <c r="F491" s="1">
        <f ca="1">InitialHomeValue* (1 + 'Portfolio Simulation'!C491)^'Portfolio Simulation'!B491</f>
        <v>1330129.699558578</v>
      </c>
      <c r="G491" s="1">
        <f t="shared" ca="1" si="130"/>
        <v>226122.04892495825</v>
      </c>
      <c r="H491" s="1">
        <f t="shared" ca="1" si="131"/>
        <v>298598.39999999997</v>
      </c>
      <c r="I491" s="1">
        <f t="shared" ca="1" si="139"/>
        <v>226122.04892495825</v>
      </c>
      <c r="J491" s="1">
        <f t="shared" si="132"/>
        <v>100000</v>
      </c>
      <c r="K491" s="1">
        <f t="shared" si="133"/>
        <v>1000000</v>
      </c>
      <c r="L491" s="1">
        <f t="shared" si="140"/>
        <v>-100000</v>
      </c>
      <c r="M491" s="1">
        <f t="shared" ca="1" si="134"/>
        <v>226122.04892495825</v>
      </c>
      <c r="N491" s="10">
        <v>45931</v>
      </c>
      <c r="O491" s="10">
        <f t="shared" ca="1" si="141"/>
        <v>48122</v>
      </c>
      <c r="P491" s="7">
        <f t="shared" ca="1" si="142"/>
        <v>0.14559260010719305</v>
      </c>
      <c r="Q491" s="13"/>
      <c r="R491" s="1">
        <f t="shared" si="143"/>
        <v>-100000</v>
      </c>
      <c r="S491" s="1">
        <f t="shared" ca="1" si="135"/>
        <v>219471.40042716535</v>
      </c>
      <c r="T491" s="14">
        <f t="shared" ca="1" si="136"/>
        <v>1.65</v>
      </c>
      <c r="U491" s="7">
        <f t="shared" ca="1" si="144"/>
        <v>0.13990945219993589</v>
      </c>
    </row>
    <row r="492" spans="1:21" x14ac:dyDescent="0.2">
      <c r="A492">
        <f t="shared" si="137"/>
        <v>491</v>
      </c>
      <c r="B492">
        <f t="shared" ca="1" si="127"/>
        <v>5</v>
      </c>
      <c r="C492" s="7">
        <f t="shared" ca="1" si="128"/>
        <v>7.632313072143046E-2</v>
      </c>
      <c r="D492" t="str">
        <f t="shared" ca="1" si="138"/>
        <v>Yes</v>
      </c>
      <c r="E492">
        <f t="shared" ca="1" si="129"/>
        <v>1.7</v>
      </c>
      <c r="F492" s="1">
        <f ca="1">InitialHomeValue* (1 + 'Portfolio Simulation'!C492)^'Portfolio Simulation'!B492</f>
        <v>1444486.1027739891</v>
      </c>
      <c r="G492" s="1">
        <f t="shared" ca="1" si="130"/>
        <v>245562.63747157814</v>
      </c>
      <c r="H492" s="1">
        <f t="shared" ca="1" si="131"/>
        <v>248832</v>
      </c>
      <c r="I492" s="1">
        <f t="shared" ca="1" si="139"/>
        <v>245562.63747157814</v>
      </c>
      <c r="J492" s="1">
        <f t="shared" si="132"/>
        <v>100000</v>
      </c>
      <c r="K492" s="1">
        <f t="shared" si="133"/>
        <v>1000000</v>
      </c>
      <c r="L492" s="1">
        <f t="shared" si="140"/>
        <v>-100000</v>
      </c>
      <c r="M492" s="1">
        <f t="shared" ca="1" si="134"/>
        <v>245562.63747157814</v>
      </c>
      <c r="N492" s="10">
        <v>45931</v>
      </c>
      <c r="O492" s="10">
        <f t="shared" ca="1" si="141"/>
        <v>47757</v>
      </c>
      <c r="P492" s="7">
        <f t="shared" ca="1" si="142"/>
        <v>0.19671221375465398</v>
      </c>
      <c r="Q492" s="13"/>
      <c r="R492" s="1">
        <f t="shared" si="143"/>
        <v>-100000</v>
      </c>
      <c r="S492" s="1">
        <f t="shared" ca="1" si="135"/>
        <v>238340.20695770823</v>
      </c>
      <c r="T492" s="14">
        <f t="shared" ca="1" si="136"/>
        <v>1.65</v>
      </c>
      <c r="U492" s="7">
        <f t="shared" ca="1" si="144"/>
        <v>0.18959230780601496</v>
      </c>
    </row>
    <row r="493" spans="1:21" x14ac:dyDescent="0.2">
      <c r="A493">
        <f t="shared" si="137"/>
        <v>492</v>
      </c>
      <c r="B493">
        <f t="shared" ca="1" si="127"/>
        <v>4</v>
      </c>
      <c r="C493" s="7">
        <f t="shared" ca="1" si="128"/>
        <v>6.9912612333707089E-2</v>
      </c>
      <c r="D493" t="str">
        <f t="shared" ca="1" si="138"/>
        <v>Yes</v>
      </c>
      <c r="E493">
        <f t="shared" ca="1" si="129"/>
        <v>1.7</v>
      </c>
      <c r="F493" s="1">
        <f ca="1">InitialHomeValue* (1 + 'Portfolio Simulation'!C493)^'Portfolio Simulation'!B493</f>
        <v>1310367.8478605191</v>
      </c>
      <c r="G493" s="1">
        <f t="shared" ca="1" si="130"/>
        <v>222762.53413628825</v>
      </c>
      <c r="H493" s="1">
        <f t="shared" ca="1" si="131"/>
        <v>207360</v>
      </c>
      <c r="I493" s="1">
        <f t="shared" ca="1" si="139"/>
        <v>207360</v>
      </c>
      <c r="J493" s="1">
        <f t="shared" si="132"/>
        <v>100000</v>
      </c>
      <c r="K493" s="1">
        <f t="shared" si="133"/>
        <v>1000000</v>
      </c>
      <c r="L493" s="1">
        <f t="shared" si="140"/>
        <v>-100000</v>
      </c>
      <c r="M493" s="1">
        <f t="shared" ca="1" si="134"/>
        <v>207360</v>
      </c>
      <c r="N493" s="10">
        <v>45931</v>
      </c>
      <c r="O493" s="10">
        <f t="shared" ca="1" si="141"/>
        <v>47392</v>
      </c>
      <c r="P493" s="7">
        <f t="shared" ca="1" si="142"/>
        <v>0.19985025525093081</v>
      </c>
      <c r="Q493" s="13"/>
      <c r="R493" s="1">
        <f t="shared" si="143"/>
        <v>-100000</v>
      </c>
      <c r="S493" s="1">
        <f t="shared" ca="1" si="135"/>
        <v>216210.69489698566</v>
      </c>
      <c r="T493" s="14">
        <f t="shared" ca="1" si="136"/>
        <v>1.65</v>
      </c>
      <c r="U493" s="7">
        <f t="shared" ca="1" si="144"/>
        <v>0.21244484782218936</v>
      </c>
    </row>
    <row r="494" spans="1:21" x14ac:dyDescent="0.2">
      <c r="A494">
        <f t="shared" si="137"/>
        <v>493</v>
      </c>
      <c r="B494">
        <f t="shared" ca="1" si="127"/>
        <v>9</v>
      </c>
      <c r="C494" s="7">
        <f t="shared" ca="1" si="128"/>
        <v>7.1235959916654198E-2</v>
      </c>
      <c r="D494" t="str">
        <f t="shared" ca="1" si="138"/>
        <v>Yes</v>
      </c>
      <c r="E494">
        <f t="shared" ca="1" si="129"/>
        <v>1.7</v>
      </c>
      <c r="F494" s="1">
        <f ca="1">InitialHomeValue* (1 + 'Portfolio Simulation'!C494)^'Portfolio Simulation'!B494</f>
        <v>1857660.2415974615</v>
      </c>
      <c r="G494" s="1">
        <f t="shared" ca="1" si="130"/>
        <v>315802.24107156845</v>
      </c>
      <c r="H494" s="1">
        <f t="shared" ca="1" si="131"/>
        <v>515978.03519999993</v>
      </c>
      <c r="I494" s="1">
        <f t="shared" ca="1" si="139"/>
        <v>315802.24107156845</v>
      </c>
      <c r="J494" s="1">
        <f t="shared" si="132"/>
        <v>100000</v>
      </c>
      <c r="K494" s="1">
        <f t="shared" si="133"/>
        <v>1000000</v>
      </c>
      <c r="L494" s="1">
        <f t="shared" si="140"/>
        <v>-100000</v>
      </c>
      <c r="M494" s="1">
        <f t="shared" ca="1" si="134"/>
        <v>315802.24107156845</v>
      </c>
      <c r="N494" s="10">
        <v>45931</v>
      </c>
      <c r="O494" s="10">
        <f t="shared" ca="1" si="141"/>
        <v>49218</v>
      </c>
      <c r="P494" s="7">
        <f t="shared" ca="1" si="142"/>
        <v>0.13620530962944033</v>
      </c>
      <c r="Q494" s="13"/>
      <c r="R494" s="1">
        <f t="shared" si="143"/>
        <v>-100000</v>
      </c>
      <c r="S494" s="1">
        <f t="shared" ca="1" si="135"/>
        <v>306513.93986358115</v>
      </c>
      <c r="T494" s="14">
        <f t="shared" ca="1" si="136"/>
        <v>1.65</v>
      </c>
      <c r="U494" s="7">
        <f t="shared" ca="1" si="144"/>
        <v>0.13244505524635314</v>
      </c>
    </row>
    <row r="495" spans="1:21" x14ac:dyDescent="0.2">
      <c r="A495">
        <f t="shared" si="137"/>
        <v>494</v>
      </c>
      <c r="B495">
        <f t="shared" ca="1" si="127"/>
        <v>5</v>
      </c>
      <c r="C495" s="7">
        <f t="shared" ca="1" si="128"/>
        <v>2.5401464918819124E-2</v>
      </c>
      <c r="D495" t="str">
        <f t="shared" ca="1" si="138"/>
        <v>Yes</v>
      </c>
      <c r="E495">
        <f t="shared" ca="1" si="129"/>
        <v>1.7</v>
      </c>
      <c r="F495" s="1">
        <f ca="1">InitialHomeValue* (1 + 'Portfolio Simulation'!C495)^'Portfolio Simulation'!B495</f>
        <v>1133625.6600017736</v>
      </c>
      <c r="G495" s="1">
        <f t="shared" ca="1" si="130"/>
        <v>192716.36220030152</v>
      </c>
      <c r="H495" s="1">
        <f t="shared" ca="1" si="131"/>
        <v>248832</v>
      </c>
      <c r="I495" s="1">
        <f t="shared" ca="1" si="139"/>
        <v>192716.36220030152</v>
      </c>
      <c r="J495" s="1">
        <f t="shared" si="132"/>
        <v>100000</v>
      </c>
      <c r="K495" s="1">
        <f t="shared" si="133"/>
        <v>1000000</v>
      </c>
      <c r="L495" s="1">
        <f t="shared" si="140"/>
        <v>-100000</v>
      </c>
      <c r="M495" s="1">
        <f t="shared" ca="1" si="134"/>
        <v>192716.36220030152</v>
      </c>
      <c r="N495" s="10">
        <v>45931</v>
      </c>
      <c r="O495" s="10">
        <f t="shared" ca="1" si="141"/>
        <v>47757</v>
      </c>
      <c r="P495" s="7">
        <f t="shared" ca="1" si="142"/>
        <v>0.14012511372566222</v>
      </c>
      <c r="Q495" s="13"/>
      <c r="R495" s="1">
        <f t="shared" si="143"/>
        <v>-100000</v>
      </c>
      <c r="S495" s="1">
        <f t="shared" ca="1" si="135"/>
        <v>187048.23390029266</v>
      </c>
      <c r="T495" s="14">
        <f t="shared" ca="1" si="136"/>
        <v>1.65</v>
      </c>
      <c r="U495" s="7">
        <f t="shared" ca="1" si="144"/>
        <v>0.13334187865257263</v>
      </c>
    </row>
    <row r="496" spans="1:21" x14ac:dyDescent="0.2">
      <c r="A496">
        <f t="shared" si="137"/>
        <v>495</v>
      </c>
      <c r="B496">
        <f t="shared" ca="1" si="127"/>
        <v>2</v>
      </c>
      <c r="C496" s="7">
        <f t="shared" ca="1" si="128"/>
        <v>4.2239118897476176E-2</v>
      </c>
      <c r="D496" t="str">
        <f t="shared" ca="1" si="138"/>
        <v>Yes</v>
      </c>
      <c r="E496">
        <f t="shared" ca="1" si="129"/>
        <v>1.7</v>
      </c>
      <c r="F496" s="1">
        <f ca="1">InitialHomeValue* (1 + 'Portfolio Simulation'!C496)^'Portfolio Simulation'!B496</f>
        <v>1086262.3809601876</v>
      </c>
      <c r="G496" s="1">
        <f t="shared" ca="1" si="130"/>
        <v>184664.60476323191</v>
      </c>
      <c r="H496" s="1">
        <f t="shared" ca="1" si="131"/>
        <v>144000</v>
      </c>
      <c r="I496" s="1">
        <f t="shared" ca="1" si="139"/>
        <v>144000</v>
      </c>
      <c r="J496" s="1">
        <f t="shared" si="132"/>
        <v>100000</v>
      </c>
      <c r="K496" s="1">
        <f t="shared" si="133"/>
        <v>1000000</v>
      </c>
      <c r="L496" s="1">
        <f t="shared" si="140"/>
        <v>-100000</v>
      </c>
      <c r="M496" s="1">
        <f t="shared" ca="1" si="134"/>
        <v>144000</v>
      </c>
      <c r="N496" s="10">
        <v>45931</v>
      </c>
      <c r="O496" s="10">
        <f t="shared" ca="1" si="141"/>
        <v>46661</v>
      </c>
      <c r="P496" s="7">
        <f t="shared" ca="1" si="142"/>
        <v>0.19999999403953553</v>
      </c>
      <c r="Q496" s="13"/>
      <c r="R496" s="1">
        <f t="shared" si="143"/>
        <v>-100000</v>
      </c>
      <c r="S496" s="1">
        <f t="shared" ca="1" si="135"/>
        <v>179233.29285843097</v>
      </c>
      <c r="T496" s="14">
        <f t="shared" ca="1" si="136"/>
        <v>1.65</v>
      </c>
      <c r="U496" s="7">
        <f t="shared" ca="1" si="144"/>
        <v>0.33878038525581367</v>
      </c>
    </row>
    <row r="497" spans="1:21" x14ac:dyDescent="0.2">
      <c r="A497">
        <f t="shared" si="137"/>
        <v>496</v>
      </c>
      <c r="B497">
        <f t="shared" ca="1" si="127"/>
        <v>6</v>
      </c>
      <c r="C497" s="7">
        <f t="shared" ca="1" si="128"/>
        <v>-2.4897925261049246E-3</v>
      </c>
      <c r="D497" t="str">
        <f t="shared" ca="1" si="138"/>
        <v>No</v>
      </c>
      <c r="E497">
        <f t="shared" ca="1" si="129"/>
        <v>1.4</v>
      </c>
      <c r="F497" s="1">
        <f ca="1">InitialHomeValue* (1 + 'Portfolio Simulation'!C497)^'Portfolio Simulation'!B497</f>
        <v>985153.92273376405</v>
      </c>
      <c r="G497" s="1">
        <f t="shared" ca="1" si="130"/>
        <v>137921.54918272697</v>
      </c>
      <c r="H497" s="1">
        <f t="shared" ca="1" si="131"/>
        <v>298598.39999999997</v>
      </c>
      <c r="I497" s="1">
        <f t="shared" ca="1" si="139"/>
        <v>137921.54918272697</v>
      </c>
      <c r="J497" s="1">
        <f t="shared" si="132"/>
        <v>100000</v>
      </c>
      <c r="K497" s="1">
        <f t="shared" si="133"/>
        <v>1000000</v>
      </c>
      <c r="L497" s="1">
        <f t="shared" si="140"/>
        <v>-100000</v>
      </c>
      <c r="M497" s="1">
        <f t="shared" ca="1" si="134"/>
        <v>137921.54918272697</v>
      </c>
      <c r="N497" s="10">
        <v>45931</v>
      </c>
      <c r="O497" s="10">
        <f t="shared" ca="1" si="141"/>
        <v>48122</v>
      </c>
      <c r="P497" s="7">
        <f t="shared" ca="1" si="142"/>
        <v>5.5021718144416809E-2</v>
      </c>
      <c r="Q497" s="13"/>
      <c r="R497" s="1">
        <f t="shared" si="143"/>
        <v>-100000</v>
      </c>
      <c r="S497" s="1">
        <f t="shared" ca="1" si="135"/>
        <v>132995.77956905818</v>
      </c>
      <c r="T497" s="14">
        <f t="shared" ca="1" si="136"/>
        <v>1.35</v>
      </c>
      <c r="U497" s="7">
        <f t="shared" ca="1" si="144"/>
        <v>4.8649182915687553E-2</v>
      </c>
    </row>
    <row r="498" spans="1:21" x14ac:dyDescent="0.2">
      <c r="A498">
        <f t="shared" si="137"/>
        <v>497</v>
      </c>
      <c r="B498">
        <f t="shared" ca="1" si="127"/>
        <v>6</v>
      </c>
      <c r="C498" s="7">
        <f t="shared" ca="1" si="128"/>
        <v>3.8849660175862027E-2</v>
      </c>
      <c r="D498" t="str">
        <f t="shared" ca="1" si="138"/>
        <v>Yes</v>
      </c>
      <c r="E498">
        <f t="shared" ca="1" si="129"/>
        <v>1.7</v>
      </c>
      <c r="F498" s="1">
        <f ca="1">InitialHomeValue* (1 + 'Portfolio Simulation'!C498)^'Portfolio Simulation'!B498</f>
        <v>1256944.8193503562</v>
      </c>
      <c r="G498" s="1">
        <f t="shared" ca="1" si="130"/>
        <v>213680.61928956059</v>
      </c>
      <c r="H498" s="1">
        <f t="shared" ca="1" si="131"/>
        <v>298598.39999999997</v>
      </c>
      <c r="I498" s="1">
        <f t="shared" ca="1" si="139"/>
        <v>213680.61928956059</v>
      </c>
      <c r="J498" s="1">
        <f t="shared" si="132"/>
        <v>100000</v>
      </c>
      <c r="K498" s="1">
        <f t="shared" si="133"/>
        <v>1000000</v>
      </c>
      <c r="L498" s="1">
        <f t="shared" si="140"/>
        <v>-100000</v>
      </c>
      <c r="M498" s="1">
        <f t="shared" ca="1" si="134"/>
        <v>213680.61928956059</v>
      </c>
      <c r="N498" s="10">
        <v>45931</v>
      </c>
      <c r="O498" s="10">
        <f t="shared" ca="1" si="141"/>
        <v>48122</v>
      </c>
      <c r="P498" s="7">
        <f t="shared" ca="1" si="142"/>
        <v>0.13484296202659607</v>
      </c>
      <c r="Q498" s="13"/>
      <c r="R498" s="1">
        <f t="shared" si="143"/>
        <v>-100000</v>
      </c>
      <c r="S498" s="1">
        <f t="shared" ca="1" si="135"/>
        <v>207395.89519280879</v>
      </c>
      <c r="T498" s="14">
        <f t="shared" ca="1" si="136"/>
        <v>1.65</v>
      </c>
      <c r="U498" s="7">
        <f t="shared" ca="1" si="144"/>
        <v>0.129213148355484</v>
      </c>
    </row>
    <row r="499" spans="1:21" x14ac:dyDescent="0.2">
      <c r="A499">
        <f t="shared" si="137"/>
        <v>498</v>
      </c>
      <c r="B499">
        <f t="shared" ca="1" si="127"/>
        <v>9</v>
      </c>
      <c r="C499" s="7">
        <f t="shared" ca="1" si="128"/>
        <v>3.4832041701856435E-2</v>
      </c>
      <c r="D499" t="str">
        <f t="shared" ca="1" si="138"/>
        <v>Yes</v>
      </c>
      <c r="E499">
        <f t="shared" ca="1" si="129"/>
        <v>1.7</v>
      </c>
      <c r="F499" s="1">
        <f ca="1">InitialHomeValue* (1 + 'Portfolio Simulation'!C499)^'Portfolio Simulation'!B499</f>
        <v>1360908.1238000081</v>
      </c>
      <c r="G499" s="1">
        <f t="shared" ca="1" si="130"/>
        <v>231354.38104600139</v>
      </c>
      <c r="H499" s="1">
        <f t="shared" ca="1" si="131"/>
        <v>515978.03519999993</v>
      </c>
      <c r="I499" s="1">
        <f t="shared" ca="1" si="139"/>
        <v>231354.38104600139</v>
      </c>
      <c r="J499" s="1">
        <f t="shared" si="132"/>
        <v>100000</v>
      </c>
      <c r="K499" s="1">
        <f t="shared" si="133"/>
        <v>1000000</v>
      </c>
      <c r="L499" s="1">
        <f t="shared" si="140"/>
        <v>-100000</v>
      </c>
      <c r="M499" s="1">
        <f t="shared" ca="1" si="134"/>
        <v>231354.38104600139</v>
      </c>
      <c r="N499" s="10">
        <v>45931</v>
      </c>
      <c r="O499" s="10">
        <f t="shared" ca="1" si="141"/>
        <v>49218</v>
      </c>
      <c r="P499" s="7">
        <f t="shared" ca="1" si="142"/>
        <v>9.7616618871688848E-2</v>
      </c>
      <c r="Q499" s="13"/>
      <c r="R499" s="1">
        <f t="shared" si="143"/>
        <v>-100000</v>
      </c>
      <c r="S499" s="1">
        <f t="shared" ca="1" si="135"/>
        <v>224549.84042700136</v>
      </c>
      <c r="T499" s="14">
        <f t="shared" ca="1" si="136"/>
        <v>1.65</v>
      </c>
      <c r="U499" s="7">
        <f t="shared" ca="1" si="144"/>
        <v>9.3984070420265201E-2</v>
      </c>
    </row>
    <row r="500" spans="1:21" x14ac:dyDescent="0.2">
      <c r="A500">
        <f t="shared" si="137"/>
        <v>499</v>
      </c>
      <c r="B500">
        <f t="shared" ca="1" si="127"/>
        <v>6</v>
      </c>
      <c r="C500" s="7">
        <f t="shared" ca="1" si="128"/>
        <v>2.3689645262561967E-2</v>
      </c>
      <c r="D500" t="str">
        <f t="shared" ca="1" si="138"/>
        <v>Yes</v>
      </c>
      <c r="E500">
        <f t="shared" ca="1" si="129"/>
        <v>1.7</v>
      </c>
      <c r="F500" s="1">
        <f ca="1">InitialHomeValue* (1 + 'Portfolio Simulation'!C500)^'Portfolio Simulation'!B500</f>
        <v>1150826.5223206584</v>
      </c>
      <c r="G500" s="1">
        <f t="shared" ca="1" si="130"/>
        <v>195640.50879451193</v>
      </c>
      <c r="H500" s="1">
        <f t="shared" ca="1" si="131"/>
        <v>298598.39999999997</v>
      </c>
      <c r="I500" s="1">
        <f t="shared" ca="1" si="139"/>
        <v>195640.50879451193</v>
      </c>
      <c r="J500" s="1">
        <f t="shared" si="132"/>
        <v>100000</v>
      </c>
      <c r="K500" s="1">
        <f t="shared" si="133"/>
        <v>1000000</v>
      </c>
      <c r="L500" s="1">
        <f t="shared" si="140"/>
        <v>-100000</v>
      </c>
      <c r="M500" s="1">
        <f t="shared" ca="1" si="134"/>
        <v>195640.50879451193</v>
      </c>
      <c r="N500" s="10">
        <v>45931</v>
      </c>
      <c r="O500" s="10">
        <f t="shared" ca="1" si="141"/>
        <v>48122</v>
      </c>
      <c r="P500" s="7">
        <f t="shared" ca="1" si="142"/>
        <v>0.11828961968421936</v>
      </c>
      <c r="Q500" s="13"/>
      <c r="R500" s="1">
        <f t="shared" si="143"/>
        <v>-100000</v>
      </c>
      <c r="S500" s="1">
        <f t="shared" ca="1" si="135"/>
        <v>189886.37618290866</v>
      </c>
      <c r="T500" s="14">
        <f t="shared" ca="1" si="136"/>
        <v>1.65</v>
      </c>
      <c r="U500" s="7">
        <f t="shared" ca="1" si="144"/>
        <v>0.11274191737174988</v>
      </c>
    </row>
    <row r="501" spans="1:21" x14ac:dyDescent="0.2">
      <c r="A501">
        <f t="shared" si="137"/>
        <v>500</v>
      </c>
      <c r="B501">
        <f t="shared" ca="1" si="127"/>
        <v>8</v>
      </c>
      <c r="C501" s="7">
        <f t="shared" ca="1" si="128"/>
        <v>8.7606219741936206E-2</v>
      </c>
      <c r="D501" t="str">
        <f t="shared" ca="1" si="138"/>
        <v>Yes</v>
      </c>
      <c r="E501">
        <f t="shared" ca="1" si="129"/>
        <v>1.7</v>
      </c>
      <c r="F501" s="1">
        <f ca="1">InitialHomeValue* (1 + 'Portfolio Simulation'!C501)^'Portfolio Simulation'!B501</f>
        <v>1957823.1539606091</v>
      </c>
      <c r="G501" s="1">
        <f t="shared" ca="1" si="130"/>
        <v>332829.93617330352</v>
      </c>
      <c r="H501" s="1">
        <f t="shared" ca="1" si="131"/>
        <v>429981.69599999994</v>
      </c>
      <c r="I501" s="1">
        <f t="shared" ca="1" si="139"/>
        <v>332829.93617330352</v>
      </c>
      <c r="J501" s="1">
        <f t="shared" si="132"/>
        <v>100000</v>
      </c>
      <c r="K501" s="1">
        <f t="shared" si="133"/>
        <v>1000000</v>
      </c>
      <c r="L501" s="1">
        <f t="shared" si="140"/>
        <v>-100000</v>
      </c>
      <c r="M501" s="1">
        <f t="shared" ca="1" si="134"/>
        <v>332829.93617330352</v>
      </c>
      <c r="N501" s="10">
        <v>45931</v>
      </c>
      <c r="O501" s="10">
        <f t="shared" ca="1" si="141"/>
        <v>48853</v>
      </c>
      <c r="P501" s="7">
        <f t="shared" ca="1" si="142"/>
        <v>0.1620722115039826</v>
      </c>
      <c r="Q501" s="13"/>
      <c r="R501" s="1">
        <f t="shared" si="143"/>
        <v>-100000</v>
      </c>
      <c r="S501" s="1">
        <f t="shared" ca="1" si="135"/>
        <v>323040.82040350052</v>
      </c>
      <c r="T501" s="14">
        <f t="shared" ca="1" si="136"/>
        <v>1.65</v>
      </c>
      <c r="U501" s="7">
        <f t="shared" ca="1" si="144"/>
        <v>0.15774684548377996</v>
      </c>
    </row>
    <row r="502" spans="1:21" x14ac:dyDescent="0.2">
      <c r="A502">
        <f t="shared" si="137"/>
        <v>501</v>
      </c>
      <c r="B502">
        <f t="shared" ca="1" si="127"/>
        <v>5</v>
      </c>
      <c r="C502" s="7">
        <f t="shared" ca="1" si="128"/>
        <v>8.4409311217172461E-2</v>
      </c>
      <c r="D502" t="str">
        <f t="shared" ca="1" si="138"/>
        <v>Yes</v>
      </c>
      <c r="E502">
        <f t="shared" ca="1" si="129"/>
        <v>1.7</v>
      </c>
      <c r="F502" s="1">
        <f ca="1">InitialHomeValue* (1 + 'Portfolio Simulation'!C502)^'Portfolio Simulation'!B502</f>
        <v>1499568.0884381654</v>
      </c>
      <c r="G502" s="1">
        <f t="shared" ca="1" si="130"/>
        <v>254926.57503448811</v>
      </c>
      <c r="H502" s="1">
        <f t="shared" ca="1" si="131"/>
        <v>248832</v>
      </c>
      <c r="I502" s="1">
        <f t="shared" ca="1" si="139"/>
        <v>248832</v>
      </c>
      <c r="J502" s="1">
        <f t="shared" si="132"/>
        <v>100000</v>
      </c>
      <c r="K502" s="1">
        <f t="shared" si="133"/>
        <v>1000000</v>
      </c>
      <c r="L502" s="1">
        <f t="shared" si="140"/>
        <v>-100000</v>
      </c>
      <c r="M502" s="1">
        <f t="shared" ca="1" si="134"/>
        <v>248832</v>
      </c>
      <c r="N502" s="10">
        <v>45931</v>
      </c>
      <c r="O502" s="10">
        <f t="shared" ca="1" si="141"/>
        <v>47757</v>
      </c>
      <c r="P502" s="7">
        <f t="shared" ca="1" si="142"/>
        <v>0.19988018870353702</v>
      </c>
      <c r="Q502" s="13"/>
      <c r="R502" s="1">
        <f t="shared" si="143"/>
        <v>-100000</v>
      </c>
      <c r="S502" s="1">
        <f t="shared" ca="1" si="135"/>
        <v>247428.73459229726</v>
      </c>
      <c r="T502" s="14">
        <f t="shared" ca="1" si="136"/>
        <v>1.65</v>
      </c>
      <c r="U502" s="7">
        <f t="shared" ca="1" si="144"/>
        <v>0.19852454066276554</v>
      </c>
    </row>
    <row r="503" spans="1:21" x14ac:dyDescent="0.2">
      <c r="A503">
        <f t="shared" si="137"/>
        <v>502</v>
      </c>
      <c r="B503">
        <f t="shared" ca="1" si="127"/>
        <v>6</v>
      </c>
      <c r="C503" s="7">
        <f t="shared" ca="1" si="128"/>
        <v>5.6295814499584158E-3</v>
      </c>
      <c r="D503" t="str">
        <f t="shared" ca="1" si="138"/>
        <v>Yes</v>
      </c>
      <c r="E503">
        <f t="shared" ca="1" si="129"/>
        <v>1.7</v>
      </c>
      <c r="F503" s="1">
        <f ca="1">InitialHomeValue* (1 + 'Portfolio Simulation'!C503)^'Portfolio Simulation'!B503</f>
        <v>1034256.4548841506</v>
      </c>
      <c r="G503" s="1">
        <f t="shared" ca="1" si="130"/>
        <v>175823.59733030561</v>
      </c>
      <c r="H503" s="1">
        <f t="shared" ca="1" si="131"/>
        <v>298598.39999999997</v>
      </c>
      <c r="I503" s="1">
        <f t="shared" ca="1" si="139"/>
        <v>175823.59733030561</v>
      </c>
      <c r="J503" s="1">
        <f t="shared" si="132"/>
        <v>100000</v>
      </c>
      <c r="K503" s="1">
        <f t="shared" si="133"/>
        <v>1000000</v>
      </c>
      <c r="L503" s="1">
        <f t="shared" si="140"/>
        <v>-100000</v>
      </c>
      <c r="M503" s="1">
        <f t="shared" ca="1" si="134"/>
        <v>175823.59733030561</v>
      </c>
      <c r="N503" s="10">
        <v>45931</v>
      </c>
      <c r="O503" s="10">
        <f t="shared" ca="1" si="141"/>
        <v>48122</v>
      </c>
      <c r="P503" s="7">
        <f t="shared" ca="1" si="142"/>
        <v>9.8569530248641984E-2</v>
      </c>
      <c r="Q503" s="13"/>
      <c r="R503" s="1">
        <f t="shared" si="143"/>
        <v>-100000</v>
      </c>
      <c r="S503" s="1">
        <f t="shared" ca="1" si="135"/>
        <v>170652.31505588486</v>
      </c>
      <c r="T503" s="14">
        <f t="shared" ca="1" si="136"/>
        <v>1.65</v>
      </c>
      <c r="U503" s="7">
        <f t="shared" ca="1" si="144"/>
        <v>9.3119665980339064E-2</v>
      </c>
    </row>
    <row r="504" spans="1:21" x14ac:dyDescent="0.2">
      <c r="A504">
        <f t="shared" si="137"/>
        <v>503</v>
      </c>
      <c r="B504">
        <f t="shared" ca="1" si="127"/>
        <v>6</v>
      </c>
      <c r="C504" s="7">
        <f t="shared" ca="1" si="128"/>
        <v>5.5932727572583871E-2</v>
      </c>
      <c r="D504" t="str">
        <f t="shared" ca="1" si="138"/>
        <v>Yes</v>
      </c>
      <c r="E504">
        <f t="shared" ca="1" si="129"/>
        <v>1.7</v>
      </c>
      <c r="F504" s="1">
        <f ca="1">InitialHomeValue* (1 + 'Portfolio Simulation'!C504)^'Portfolio Simulation'!B504</f>
        <v>1386173.2179403754</v>
      </c>
      <c r="G504" s="1">
        <f t="shared" ca="1" si="130"/>
        <v>235649.44704986384</v>
      </c>
      <c r="H504" s="1">
        <f t="shared" ca="1" si="131"/>
        <v>298598.39999999997</v>
      </c>
      <c r="I504" s="1">
        <f t="shared" ca="1" si="139"/>
        <v>235649.44704986384</v>
      </c>
      <c r="J504" s="1">
        <f t="shared" si="132"/>
        <v>100000</v>
      </c>
      <c r="K504" s="1">
        <f t="shared" si="133"/>
        <v>1000000</v>
      </c>
      <c r="L504" s="1">
        <f t="shared" si="140"/>
        <v>-100000</v>
      </c>
      <c r="M504" s="1">
        <f t="shared" ca="1" si="134"/>
        <v>235649.44704986384</v>
      </c>
      <c r="N504" s="10">
        <v>45931</v>
      </c>
      <c r="O504" s="10">
        <f t="shared" ca="1" si="141"/>
        <v>48122</v>
      </c>
      <c r="P504" s="7">
        <f t="shared" ca="1" si="142"/>
        <v>0.15349598526954653</v>
      </c>
      <c r="Q504" s="13"/>
      <c r="R504" s="1">
        <f t="shared" si="143"/>
        <v>-100000</v>
      </c>
      <c r="S504" s="1">
        <f t="shared" ca="1" si="135"/>
        <v>228718.58096016195</v>
      </c>
      <c r="T504" s="14">
        <f t="shared" ca="1" si="136"/>
        <v>1.65</v>
      </c>
      <c r="U504" s="7">
        <f t="shared" ca="1" si="144"/>
        <v>0.14777362942695624</v>
      </c>
    </row>
    <row r="505" spans="1:21" x14ac:dyDescent="0.2">
      <c r="A505">
        <f t="shared" si="137"/>
        <v>504</v>
      </c>
      <c r="B505">
        <f t="shared" ca="1" si="127"/>
        <v>2</v>
      </c>
      <c r="C505" s="7">
        <f t="shared" ca="1" si="128"/>
        <v>-3.045740658268373E-2</v>
      </c>
      <c r="D505" t="str">
        <f t="shared" ca="1" si="138"/>
        <v>No</v>
      </c>
      <c r="E505">
        <f t="shared" ca="1" si="129"/>
        <v>1.4</v>
      </c>
      <c r="F505" s="1">
        <f ca="1">InitialHomeValue* (1 + 'Portfolio Simulation'!C505)^'Portfolio Simulation'!B505</f>
        <v>940012.84045037546</v>
      </c>
      <c r="G505" s="1">
        <f t="shared" ca="1" si="130"/>
        <v>131601.79766305257</v>
      </c>
      <c r="H505" s="1">
        <f t="shared" ca="1" si="131"/>
        <v>144000</v>
      </c>
      <c r="I505" s="1">
        <f t="shared" ca="1" si="139"/>
        <v>131601.79766305257</v>
      </c>
      <c r="J505" s="1">
        <f t="shared" si="132"/>
        <v>100000</v>
      </c>
      <c r="K505" s="1">
        <f t="shared" si="133"/>
        <v>1000000</v>
      </c>
      <c r="L505" s="1">
        <f t="shared" si="140"/>
        <v>-100000</v>
      </c>
      <c r="M505" s="1">
        <f t="shared" ca="1" si="134"/>
        <v>131601.79766305257</v>
      </c>
      <c r="N505" s="10">
        <v>45931</v>
      </c>
      <c r="O505" s="10">
        <f t="shared" ca="1" si="141"/>
        <v>46661</v>
      </c>
      <c r="P505" s="7">
        <f t="shared" ca="1" si="142"/>
        <v>0.14717826247215274</v>
      </c>
      <c r="Q505" s="13"/>
      <c r="R505" s="1">
        <f t="shared" si="143"/>
        <v>-100000</v>
      </c>
      <c r="S505" s="1">
        <f t="shared" ca="1" si="135"/>
        <v>126901.73346080071</v>
      </c>
      <c r="T505" s="14">
        <f t="shared" ca="1" si="136"/>
        <v>1.35</v>
      </c>
      <c r="U505" s="7">
        <f t="shared" ca="1" si="144"/>
        <v>0.12650669217109681</v>
      </c>
    </row>
    <row r="506" spans="1:21" x14ac:dyDescent="0.2">
      <c r="A506">
        <f t="shared" si="137"/>
        <v>505</v>
      </c>
      <c r="B506">
        <f t="shared" ca="1" si="127"/>
        <v>9</v>
      </c>
      <c r="C506" s="7">
        <f t="shared" ca="1" si="128"/>
        <v>2.2049193991633909E-2</v>
      </c>
      <c r="D506" t="str">
        <f t="shared" ca="1" si="138"/>
        <v>Yes</v>
      </c>
      <c r="E506">
        <f t="shared" ca="1" si="129"/>
        <v>1.7</v>
      </c>
      <c r="F506" s="1">
        <f ca="1">InitialHomeValue* (1 + 'Portfolio Simulation'!C506)^'Portfolio Simulation'!B506</f>
        <v>1216875.6493900481</v>
      </c>
      <c r="G506" s="1">
        <f t="shared" ca="1" si="130"/>
        <v>206868.86039630818</v>
      </c>
      <c r="H506" s="1">
        <f t="shared" ca="1" si="131"/>
        <v>515978.03519999993</v>
      </c>
      <c r="I506" s="1">
        <f t="shared" ca="1" si="139"/>
        <v>206868.86039630818</v>
      </c>
      <c r="J506" s="1">
        <f t="shared" si="132"/>
        <v>100000</v>
      </c>
      <c r="K506" s="1">
        <f t="shared" si="133"/>
        <v>1000000</v>
      </c>
      <c r="L506" s="1">
        <f t="shared" si="140"/>
        <v>-100000</v>
      </c>
      <c r="M506" s="1">
        <f t="shared" ca="1" si="134"/>
        <v>206868.86039630818</v>
      </c>
      <c r="N506" s="10">
        <v>45931</v>
      </c>
      <c r="O506" s="10">
        <f t="shared" ca="1" si="141"/>
        <v>49218</v>
      </c>
      <c r="P506" s="7">
        <f t="shared" ca="1" si="142"/>
        <v>8.4066423773765567E-2</v>
      </c>
      <c r="Q506" s="13"/>
      <c r="R506" s="1">
        <f t="shared" si="143"/>
        <v>-100000</v>
      </c>
      <c r="S506" s="1">
        <f t="shared" ca="1" si="135"/>
        <v>200784.48214935794</v>
      </c>
      <c r="T506" s="14">
        <f t="shared" ca="1" si="136"/>
        <v>1.65</v>
      </c>
      <c r="U506" s="7">
        <f t="shared" ca="1" si="144"/>
        <v>8.0478718876838717E-2</v>
      </c>
    </row>
    <row r="507" spans="1:21" x14ac:dyDescent="0.2">
      <c r="A507">
        <f t="shared" si="137"/>
        <v>506</v>
      </c>
      <c r="B507">
        <f t="shared" ca="1" si="127"/>
        <v>6</v>
      </c>
      <c r="C507" s="7">
        <f t="shared" ca="1" si="128"/>
        <v>1.3604661173806907E-2</v>
      </c>
      <c r="D507" t="str">
        <f t="shared" ca="1" si="138"/>
        <v>Yes</v>
      </c>
      <c r="E507">
        <f t="shared" ca="1" si="129"/>
        <v>1.7</v>
      </c>
      <c r="F507" s="1">
        <f ca="1">InitialHomeValue* (1 + 'Portfolio Simulation'!C507)^'Portfolio Simulation'!B507</f>
        <v>1084455.1466527912</v>
      </c>
      <c r="G507" s="1">
        <f t="shared" ca="1" si="130"/>
        <v>184357.3749309745</v>
      </c>
      <c r="H507" s="1">
        <f t="shared" ca="1" si="131"/>
        <v>298598.39999999997</v>
      </c>
      <c r="I507" s="1">
        <f t="shared" ca="1" si="139"/>
        <v>184357.3749309745</v>
      </c>
      <c r="J507" s="1">
        <f t="shared" si="132"/>
        <v>100000</v>
      </c>
      <c r="K507" s="1">
        <f t="shared" si="133"/>
        <v>1000000</v>
      </c>
      <c r="L507" s="1">
        <f t="shared" si="140"/>
        <v>-100000</v>
      </c>
      <c r="M507" s="1">
        <f t="shared" ca="1" si="134"/>
        <v>184357.3749309745</v>
      </c>
      <c r="N507" s="10">
        <v>45931</v>
      </c>
      <c r="O507" s="10">
        <f t="shared" ca="1" si="141"/>
        <v>48122</v>
      </c>
      <c r="P507" s="7">
        <f t="shared" ca="1" si="142"/>
        <v>0.10727767348289491</v>
      </c>
      <c r="Q507" s="13"/>
      <c r="R507" s="1">
        <f t="shared" si="143"/>
        <v>-100000</v>
      </c>
      <c r="S507" s="1">
        <f t="shared" ca="1" si="135"/>
        <v>178935.09919771054</v>
      </c>
      <c r="T507" s="14">
        <f t="shared" ca="1" si="136"/>
        <v>1.65</v>
      </c>
      <c r="U507" s="7">
        <f t="shared" ca="1" si="144"/>
        <v>0.10178460478782653</v>
      </c>
    </row>
    <row r="508" spans="1:21" x14ac:dyDescent="0.2">
      <c r="A508">
        <f t="shared" si="137"/>
        <v>507</v>
      </c>
      <c r="B508">
        <f t="shared" ca="1" si="127"/>
        <v>1</v>
      </c>
      <c r="C508" s="7">
        <f t="shared" ca="1" si="128"/>
        <v>0.10920774642875082</v>
      </c>
      <c r="D508" t="str">
        <f t="shared" ca="1" si="138"/>
        <v>Yes</v>
      </c>
      <c r="E508">
        <f t="shared" ca="1" si="129"/>
        <v>1.7</v>
      </c>
      <c r="F508" s="1">
        <f ca="1">InitialHomeValue* (1 + 'Portfolio Simulation'!C508)^'Portfolio Simulation'!B508</f>
        <v>1109207.7464287509</v>
      </c>
      <c r="G508" s="1">
        <f t="shared" ca="1" si="130"/>
        <v>188565.31689288767</v>
      </c>
      <c r="H508" s="1">
        <f t="shared" ca="1" si="131"/>
        <v>120000</v>
      </c>
      <c r="I508" s="1">
        <f t="shared" ca="1" si="139"/>
        <v>120000</v>
      </c>
      <c r="J508" s="1">
        <f t="shared" si="132"/>
        <v>100000</v>
      </c>
      <c r="K508" s="1">
        <f t="shared" si="133"/>
        <v>1000000</v>
      </c>
      <c r="L508" s="1">
        <f t="shared" si="140"/>
        <v>-100000</v>
      </c>
      <c r="M508" s="1">
        <f t="shared" ca="1" si="134"/>
        <v>120000</v>
      </c>
      <c r="N508" s="10">
        <v>45931</v>
      </c>
      <c r="O508" s="10">
        <f t="shared" ca="1" si="141"/>
        <v>46296</v>
      </c>
      <c r="P508" s="7">
        <f t="shared" ca="1" si="142"/>
        <v>0.19999999403953553</v>
      </c>
      <c r="Q508" s="13"/>
      <c r="R508" s="1">
        <f t="shared" si="143"/>
        <v>-100000</v>
      </c>
      <c r="S508" s="1">
        <f t="shared" ca="1" si="135"/>
        <v>183019.27816074388</v>
      </c>
      <c r="T508" s="14">
        <f t="shared" ca="1" si="136"/>
        <v>1.65</v>
      </c>
      <c r="U508" s="7">
        <f t="shared" ca="1" si="144"/>
        <v>0.83019279241561894</v>
      </c>
    </row>
    <row r="509" spans="1:21" x14ac:dyDescent="0.2">
      <c r="A509">
        <f t="shared" si="137"/>
        <v>508</v>
      </c>
      <c r="B509">
        <f t="shared" ca="1" si="127"/>
        <v>1</v>
      </c>
      <c r="C509" s="7">
        <f t="shared" ca="1" si="128"/>
        <v>4.0601211500206923E-2</v>
      </c>
      <c r="D509" t="str">
        <f t="shared" ca="1" si="138"/>
        <v>Yes</v>
      </c>
      <c r="E509">
        <f t="shared" ca="1" si="129"/>
        <v>1.7</v>
      </c>
      <c r="F509" s="1">
        <f ca="1">InitialHomeValue* (1 + 'Portfolio Simulation'!C509)^'Portfolio Simulation'!B509</f>
        <v>1040601.211500207</v>
      </c>
      <c r="G509" s="1">
        <f t="shared" ca="1" si="130"/>
        <v>176902.20595503517</v>
      </c>
      <c r="H509" s="1">
        <f t="shared" ca="1" si="131"/>
        <v>120000</v>
      </c>
      <c r="I509" s="1">
        <f t="shared" ca="1" si="139"/>
        <v>120000</v>
      </c>
      <c r="J509" s="1">
        <f t="shared" si="132"/>
        <v>100000</v>
      </c>
      <c r="K509" s="1">
        <f t="shared" si="133"/>
        <v>1000000</v>
      </c>
      <c r="L509" s="1">
        <f t="shared" si="140"/>
        <v>-100000</v>
      </c>
      <c r="M509" s="1">
        <f t="shared" ca="1" si="134"/>
        <v>120000</v>
      </c>
      <c r="N509" s="10">
        <v>45931</v>
      </c>
      <c r="O509" s="10">
        <f t="shared" ca="1" si="141"/>
        <v>46296</v>
      </c>
      <c r="P509" s="7">
        <f t="shared" ca="1" si="142"/>
        <v>0.19999999403953553</v>
      </c>
      <c r="Q509" s="13"/>
      <c r="R509" s="1">
        <f t="shared" si="143"/>
        <v>-100000</v>
      </c>
      <c r="S509" s="1">
        <f t="shared" ca="1" si="135"/>
        <v>171699.19989753416</v>
      </c>
      <c r="T509" s="14">
        <f t="shared" ca="1" si="136"/>
        <v>1.65</v>
      </c>
      <c r="U509" s="7">
        <f t="shared" ca="1" si="144"/>
        <v>0.71699200868606572</v>
      </c>
    </row>
    <row r="510" spans="1:21" x14ac:dyDescent="0.2">
      <c r="A510">
        <f t="shared" si="137"/>
        <v>509</v>
      </c>
      <c r="B510">
        <f t="shared" ca="1" si="127"/>
        <v>2</v>
      </c>
      <c r="C510" s="7">
        <f t="shared" ca="1" si="128"/>
        <v>-6.4787274913255567E-3</v>
      </c>
      <c r="D510" t="str">
        <f t="shared" ca="1" si="138"/>
        <v>No</v>
      </c>
      <c r="E510">
        <f t="shared" ca="1" si="129"/>
        <v>1.4</v>
      </c>
      <c r="F510" s="1">
        <f ca="1">InitialHomeValue* (1 + 'Portfolio Simulation'!C510)^'Portfolio Simulation'!B510</f>
        <v>987084.51892725565</v>
      </c>
      <c r="G510" s="1">
        <f t="shared" ca="1" si="130"/>
        <v>138191.8326498158</v>
      </c>
      <c r="H510" s="1">
        <f t="shared" ca="1" si="131"/>
        <v>144000</v>
      </c>
      <c r="I510" s="1">
        <f t="shared" ca="1" si="139"/>
        <v>138191.8326498158</v>
      </c>
      <c r="J510" s="1">
        <f t="shared" si="132"/>
        <v>100000</v>
      </c>
      <c r="K510" s="1">
        <f t="shared" si="133"/>
        <v>1000000</v>
      </c>
      <c r="L510" s="1">
        <f t="shared" si="140"/>
        <v>-100000</v>
      </c>
      <c r="M510" s="1">
        <f t="shared" ca="1" si="134"/>
        <v>138191.8326498158</v>
      </c>
      <c r="N510" s="10">
        <v>45931</v>
      </c>
      <c r="O510" s="10">
        <f t="shared" ca="1" si="141"/>
        <v>46661</v>
      </c>
      <c r="P510" s="7">
        <f t="shared" ca="1" si="142"/>
        <v>0.17555022835731507</v>
      </c>
      <c r="Q510" s="13"/>
      <c r="R510" s="1">
        <f t="shared" si="143"/>
        <v>-100000</v>
      </c>
      <c r="S510" s="1">
        <f t="shared" ca="1" si="135"/>
        <v>133256.41005517953</v>
      </c>
      <c r="T510" s="14">
        <f t="shared" ca="1" si="136"/>
        <v>1.35</v>
      </c>
      <c r="U510" s="7">
        <f t="shared" ca="1" si="144"/>
        <v>0.15436740517616274</v>
      </c>
    </row>
    <row r="511" spans="1:21" x14ac:dyDescent="0.2">
      <c r="A511">
        <f t="shared" si="137"/>
        <v>510</v>
      </c>
      <c r="B511">
        <f t="shared" ca="1" si="127"/>
        <v>4</v>
      </c>
      <c r="C511" s="7">
        <f t="shared" ca="1" si="128"/>
        <v>3.8126422139225867E-2</v>
      </c>
      <c r="D511" t="str">
        <f t="shared" ca="1" si="138"/>
        <v>Yes</v>
      </c>
      <c r="E511">
        <f t="shared" ca="1" si="129"/>
        <v>1.7</v>
      </c>
      <c r="F511" s="1">
        <f ca="1">InitialHomeValue* (1 + 'Portfolio Simulation'!C511)^'Portfolio Simulation'!B511</f>
        <v>1161451.2319096138</v>
      </c>
      <c r="G511" s="1">
        <f t="shared" ca="1" si="130"/>
        <v>197446.70942463435</v>
      </c>
      <c r="H511" s="1">
        <f t="shared" ca="1" si="131"/>
        <v>207360</v>
      </c>
      <c r="I511" s="1">
        <f t="shared" ca="1" si="139"/>
        <v>197446.70942463435</v>
      </c>
      <c r="J511" s="1">
        <f t="shared" si="132"/>
        <v>100000</v>
      </c>
      <c r="K511" s="1">
        <f t="shared" si="133"/>
        <v>1000000</v>
      </c>
      <c r="L511" s="1">
        <f t="shared" si="140"/>
        <v>-100000</v>
      </c>
      <c r="M511" s="1">
        <f t="shared" ca="1" si="134"/>
        <v>197446.70942463435</v>
      </c>
      <c r="N511" s="10">
        <v>45931</v>
      </c>
      <c r="O511" s="10">
        <f t="shared" ca="1" si="141"/>
        <v>47392</v>
      </c>
      <c r="P511" s="7">
        <f t="shared" ca="1" si="142"/>
        <v>0.18525533080101014</v>
      </c>
      <c r="Q511" s="13"/>
      <c r="R511" s="1">
        <f t="shared" si="143"/>
        <v>-100000</v>
      </c>
      <c r="S511" s="1">
        <f t="shared" ca="1" si="135"/>
        <v>191639.45326508628</v>
      </c>
      <c r="T511" s="14">
        <f t="shared" ca="1" si="136"/>
        <v>1.65</v>
      </c>
      <c r="U511" s="7">
        <f t="shared" ca="1" si="144"/>
        <v>0.1764484226703644</v>
      </c>
    </row>
    <row r="512" spans="1:21" x14ac:dyDescent="0.2">
      <c r="A512">
        <f t="shared" si="137"/>
        <v>511</v>
      </c>
      <c r="B512">
        <f t="shared" ca="1" si="127"/>
        <v>7</v>
      </c>
      <c r="C512" s="7">
        <f t="shared" ca="1" si="128"/>
        <v>8.9062559465403812E-2</v>
      </c>
      <c r="D512" t="str">
        <f t="shared" ca="1" si="138"/>
        <v>Yes</v>
      </c>
      <c r="E512">
        <f t="shared" ca="1" si="129"/>
        <v>1.7</v>
      </c>
      <c r="F512" s="1">
        <f ca="1">InitialHomeValue* (1 + 'Portfolio Simulation'!C512)^'Portfolio Simulation'!B512</f>
        <v>1817062.203607236</v>
      </c>
      <c r="G512" s="1">
        <f t="shared" ca="1" si="130"/>
        <v>308900.57461323013</v>
      </c>
      <c r="H512" s="1">
        <f t="shared" ca="1" si="131"/>
        <v>358318.07999999996</v>
      </c>
      <c r="I512" s="1">
        <f t="shared" ca="1" si="139"/>
        <v>308900.57461323013</v>
      </c>
      <c r="J512" s="1">
        <f t="shared" si="132"/>
        <v>100000</v>
      </c>
      <c r="K512" s="1">
        <f t="shared" si="133"/>
        <v>1000000</v>
      </c>
      <c r="L512" s="1">
        <f t="shared" si="140"/>
        <v>-100000</v>
      </c>
      <c r="M512" s="1">
        <f t="shared" ca="1" si="134"/>
        <v>308900.57461323013</v>
      </c>
      <c r="N512" s="10">
        <v>45931</v>
      </c>
      <c r="O512" s="10">
        <f t="shared" ca="1" si="141"/>
        <v>48488</v>
      </c>
      <c r="P512" s="7">
        <f t="shared" ca="1" si="142"/>
        <v>0.17467945218086242</v>
      </c>
      <c r="Q512" s="13"/>
      <c r="R512" s="1">
        <f t="shared" si="143"/>
        <v>-100000</v>
      </c>
      <c r="S512" s="1">
        <f t="shared" ca="1" si="135"/>
        <v>299815.26359519397</v>
      </c>
      <c r="T512" s="14">
        <f t="shared" ca="1" si="136"/>
        <v>1.65</v>
      </c>
      <c r="U512" s="7">
        <f t="shared" ca="1" si="144"/>
        <v>0.16968435645103455</v>
      </c>
    </row>
    <row r="513" spans="1:21" x14ac:dyDescent="0.2">
      <c r="A513">
        <f t="shared" si="137"/>
        <v>512</v>
      </c>
      <c r="B513">
        <f t="shared" ca="1" si="127"/>
        <v>1</v>
      </c>
      <c r="C513" s="7">
        <f t="shared" ca="1" si="128"/>
        <v>-1.9848082839115402E-2</v>
      </c>
      <c r="D513" t="str">
        <f t="shared" ca="1" si="138"/>
        <v>No</v>
      </c>
      <c r="E513">
        <f t="shared" ca="1" si="129"/>
        <v>1.4</v>
      </c>
      <c r="F513" s="1">
        <f ca="1">InitialHomeValue* (1 + 'Portfolio Simulation'!C513)^'Portfolio Simulation'!B513</f>
        <v>980151.91716088459</v>
      </c>
      <c r="G513" s="1">
        <f t="shared" ca="1" si="130"/>
        <v>137221.26840252383</v>
      </c>
      <c r="H513" s="1">
        <f t="shared" ca="1" si="131"/>
        <v>120000</v>
      </c>
      <c r="I513" s="1">
        <f t="shared" ca="1" si="139"/>
        <v>120000</v>
      </c>
      <c r="J513" s="1">
        <f t="shared" si="132"/>
        <v>100000</v>
      </c>
      <c r="K513" s="1">
        <f t="shared" si="133"/>
        <v>1000000</v>
      </c>
      <c r="L513" s="1">
        <f t="shared" si="140"/>
        <v>-100000</v>
      </c>
      <c r="M513" s="1">
        <f t="shared" ca="1" si="134"/>
        <v>120000</v>
      </c>
      <c r="N513" s="10">
        <v>45931</v>
      </c>
      <c r="O513" s="10">
        <f t="shared" ca="1" si="141"/>
        <v>46296</v>
      </c>
      <c r="P513" s="7">
        <f t="shared" ca="1" si="142"/>
        <v>0.19999999403953553</v>
      </c>
      <c r="Q513" s="13"/>
      <c r="R513" s="1">
        <f t="shared" si="143"/>
        <v>-100000</v>
      </c>
      <c r="S513" s="1">
        <f t="shared" ca="1" si="135"/>
        <v>132320.50881671943</v>
      </c>
      <c r="T513" s="14">
        <f t="shared" ca="1" si="136"/>
        <v>1.35</v>
      </c>
      <c r="U513" s="7">
        <f t="shared" ca="1" si="144"/>
        <v>0.32320508360862743</v>
      </c>
    </row>
    <row r="514" spans="1:21" x14ac:dyDescent="0.2">
      <c r="A514">
        <f t="shared" si="137"/>
        <v>513</v>
      </c>
      <c r="B514">
        <f t="shared" ca="1" si="127"/>
        <v>3</v>
      </c>
      <c r="C514" s="7">
        <f t="shared" ca="1" si="128"/>
        <v>3.3908964432100105E-2</v>
      </c>
      <c r="D514" t="str">
        <f t="shared" ca="1" si="138"/>
        <v>Yes</v>
      </c>
      <c r="E514">
        <f t="shared" ca="1" si="129"/>
        <v>1.7</v>
      </c>
      <c r="F514" s="1">
        <f ca="1">InitialHomeValue* (1 + 'Portfolio Simulation'!C514)^'Portfolio Simulation'!B514</f>
        <v>1105215.3360360907</v>
      </c>
      <c r="G514" s="1">
        <f t="shared" ca="1" si="130"/>
        <v>187886.60712613544</v>
      </c>
      <c r="H514" s="1">
        <f t="shared" ca="1" si="131"/>
        <v>172800</v>
      </c>
      <c r="I514" s="1">
        <f t="shared" ca="1" si="139"/>
        <v>172800</v>
      </c>
      <c r="J514" s="1">
        <f t="shared" si="132"/>
        <v>100000</v>
      </c>
      <c r="K514" s="1">
        <f t="shared" si="133"/>
        <v>1000000</v>
      </c>
      <c r="L514" s="1">
        <f t="shared" si="140"/>
        <v>-100000</v>
      </c>
      <c r="M514" s="1">
        <f t="shared" ca="1" si="134"/>
        <v>172800</v>
      </c>
      <c r="N514" s="10">
        <v>45931</v>
      </c>
      <c r="O514" s="10">
        <f t="shared" ca="1" si="141"/>
        <v>47027</v>
      </c>
      <c r="P514" s="7">
        <f t="shared" ca="1" si="142"/>
        <v>0.19980039000511171</v>
      </c>
      <c r="Q514" s="13"/>
      <c r="R514" s="1">
        <f t="shared" si="143"/>
        <v>-100000</v>
      </c>
      <c r="S514" s="1">
        <f t="shared" ca="1" si="135"/>
        <v>182360.530445955</v>
      </c>
      <c r="T514" s="14">
        <f t="shared" ca="1" si="136"/>
        <v>1.65</v>
      </c>
      <c r="U514" s="7">
        <f t="shared" ca="1" si="144"/>
        <v>0.22151158452033998</v>
      </c>
    </row>
    <row r="515" spans="1:21" x14ac:dyDescent="0.2">
      <c r="A515">
        <f t="shared" si="137"/>
        <v>514</v>
      </c>
      <c r="B515">
        <f t="shared" ref="B515:B578" ca="1" si="145">RANDBETWEEN(MinExitYear,MaxTerm)</f>
        <v>4</v>
      </c>
      <c r="C515" s="7">
        <f t="shared" ref="C515:C578" ca="1" si="146">NORMINV(RAND(),HPAMean,HPAStdDev)</f>
        <v>0.1374735018860854</v>
      </c>
      <c r="D515" t="str">
        <f t="shared" ca="1" si="138"/>
        <v>Yes</v>
      </c>
      <c r="E515">
        <f t="shared" ref="E515:E578" ca="1" si="147">IF(D515="Yes",UpMultiplier,DownMultiplier)</f>
        <v>1.7</v>
      </c>
      <c r="F515" s="1">
        <f ca="1">InitialHomeValue* (1 + 'Portfolio Simulation'!C515)^'Portfolio Simulation'!B515</f>
        <v>1674037.3875978817</v>
      </c>
      <c r="G515" s="1">
        <f t="shared" ref="G515:G578" ca="1" si="148">F515*E515*(InvestmentAmount/InitialHomeValue)</f>
        <v>284586.35589163989</v>
      </c>
      <c r="H515" s="1">
        <f t="shared" ref="H515:H578" ca="1" si="149">InvestmentAmount*(1 + IRRCap)^B515</f>
        <v>207360</v>
      </c>
      <c r="I515" s="1">
        <f t="shared" ca="1" si="139"/>
        <v>207360</v>
      </c>
      <c r="J515" s="1">
        <f t="shared" ref="J515:J578" si="150">InvestmentAmount</f>
        <v>100000</v>
      </c>
      <c r="K515" s="1">
        <f t="shared" ref="K515:K578" si="151">InitialHomeValue</f>
        <v>1000000</v>
      </c>
      <c r="L515" s="1">
        <f t="shared" si="140"/>
        <v>-100000</v>
      </c>
      <c r="M515" s="1">
        <f t="shared" ref="M515:M578" ca="1" si="152">IF(B515&gt;0,I515,0)</f>
        <v>207360</v>
      </c>
      <c r="N515" s="10">
        <v>45931</v>
      </c>
      <c r="O515" s="10">
        <f t="shared" ca="1" si="141"/>
        <v>47392</v>
      </c>
      <c r="P515" s="7">
        <f t="shared" ca="1" si="142"/>
        <v>0.19985025525093081</v>
      </c>
      <c r="Q515" s="13"/>
      <c r="R515" s="1">
        <f t="shared" si="143"/>
        <v>-100000</v>
      </c>
      <c r="S515" s="1">
        <f t="shared" ref="S515:S578" ca="1" si="153">F515*T515*(InvestmentAmount/InitialHomeValue)</f>
        <v>276216.16895365051</v>
      </c>
      <c r="T515" s="14">
        <f t="shared" ref="T515:T578" ca="1" si="154">IF(D515="Yes",ModifiedUpShare,ModifiedDownShare)</f>
        <v>1.65</v>
      </c>
      <c r="U515" s="7">
        <f t="shared" ca="1" si="144"/>
        <v>0.28895207047462468</v>
      </c>
    </row>
    <row r="516" spans="1:21" x14ac:dyDescent="0.2">
      <c r="A516">
        <f t="shared" ref="A516:A579" si="155">ROW()-1</f>
        <v>515</v>
      </c>
      <c r="B516">
        <f t="shared" ca="1" si="145"/>
        <v>4</v>
      </c>
      <c r="C516" s="7">
        <f t="shared" ca="1" si="146"/>
        <v>1.5607007452137995E-2</v>
      </c>
      <c r="D516" t="str">
        <f t="shared" ref="D516:D579" ca="1" si="156">IF(C516&gt;=0, "Yes", "No")</f>
        <v>Yes</v>
      </c>
      <c r="E516">
        <f t="shared" ca="1" si="147"/>
        <v>1.7</v>
      </c>
      <c r="F516" s="1">
        <f ca="1">InitialHomeValue* (1 + 'Portfolio Simulation'!C516)^'Portfolio Simulation'!B516</f>
        <v>1063904.7673659888</v>
      </c>
      <c r="G516" s="1">
        <f t="shared" ca="1" si="148"/>
        <v>180863.81045221811</v>
      </c>
      <c r="H516" s="1">
        <f t="shared" ca="1" si="149"/>
        <v>207360</v>
      </c>
      <c r="I516" s="1">
        <f t="shared" ref="I516:I579" ca="1" si="157">MIN(G516,H516)</f>
        <v>180863.81045221811</v>
      </c>
      <c r="J516" s="1">
        <f t="shared" si="150"/>
        <v>100000</v>
      </c>
      <c r="K516" s="1">
        <f t="shared" si="151"/>
        <v>1000000</v>
      </c>
      <c r="L516" s="1">
        <f t="shared" ref="L516:L579" si="158">-J516</f>
        <v>-100000</v>
      </c>
      <c r="M516" s="1">
        <f t="shared" ca="1" si="152"/>
        <v>180863.81045221811</v>
      </c>
      <c r="N516" s="10">
        <v>45931</v>
      </c>
      <c r="O516" s="10">
        <f t="shared" ref="O516:O579" ca="1" si="159">EDATE(N516, B516 *12)</f>
        <v>47392</v>
      </c>
      <c r="P516" s="7">
        <f t="shared" ref="P516:P579" ca="1" si="160">XIRR(L516:M516,N516:O516)</f>
        <v>0.1595617473125458</v>
      </c>
      <c r="Q516" s="13"/>
      <c r="R516" s="1">
        <f t="shared" ref="R516:R579" si="161">-J516</f>
        <v>-100000</v>
      </c>
      <c r="S516" s="1">
        <f t="shared" ca="1" si="153"/>
        <v>175544.28661538815</v>
      </c>
      <c r="T516" s="14">
        <f t="shared" ca="1" si="154"/>
        <v>1.65</v>
      </c>
      <c r="U516" s="7">
        <f t="shared" ref="U516:U579" ca="1" si="162">XIRR(R516:S516,N516:O516)</f>
        <v>0.15094575285911563</v>
      </c>
    </row>
    <row r="517" spans="1:21" x14ac:dyDescent="0.2">
      <c r="A517">
        <f t="shared" si="155"/>
        <v>516</v>
      </c>
      <c r="B517">
        <f t="shared" ca="1" si="145"/>
        <v>10</v>
      </c>
      <c r="C517" s="7">
        <f t="shared" ca="1" si="146"/>
        <v>-1.4491834537750419E-2</v>
      </c>
      <c r="D517" t="str">
        <f t="shared" ca="1" si="156"/>
        <v>No</v>
      </c>
      <c r="E517">
        <f t="shared" ca="1" si="147"/>
        <v>1.4</v>
      </c>
      <c r="F517" s="1">
        <f ca="1">InitialHomeValue* (1 + 'Portfolio Simulation'!C517)^'Portfolio Simulation'!B517</f>
        <v>864176.13741893461</v>
      </c>
      <c r="G517" s="1">
        <f t="shared" ca="1" si="148"/>
        <v>120984.65923865084</v>
      </c>
      <c r="H517" s="1">
        <f t="shared" ca="1" si="149"/>
        <v>619173.64223999996</v>
      </c>
      <c r="I517" s="1">
        <f t="shared" ca="1" si="157"/>
        <v>120984.65923865084</v>
      </c>
      <c r="J517" s="1">
        <f t="shared" si="150"/>
        <v>100000</v>
      </c>
      <c r="K517" s="1">
        <f t="shared" si="151"/>
        <v>1000000</v>
      </c>
      <c r="L517" s="1">
        <f t="shared" si="158"/>
        <v>-100000</v>
      </c>
      <c r="M517" s="1">
        <f t="shared" ca="1" si="152"/>
        <v>120984.65923865084</v>
      </c>
      <c r="N517" s="10">
        <v>45931</v>
      </c>
      <c r="O517" s="10">
        <f t="shared" ca="1" si="159"/>
        <v>49583</v>
      </c>
      <c r="P517" s="7">
        <f t="shared" ca="1" si="160"/>
        <v>1.9221320748329166E-2</v>
      </c>
      <c r="Q517" s="13"/>
      <c r="R517" s="1">
        <f t="shared" si="161"/>
        <v>-100000</v>
      </c>
      <c r="S517" s="1">
        <f t="shared" ca="1" si="153"/>
        <v>116663.77855155617</v>
      </c>
      <c r="T517" s="14">
        <f t="shared" ca="1" si="154"/>
        <v>1.35</v>
      </c>
      <c r="U517" s="7">
        <f t="shared" ca="1" si="162"/>
        <v>1.5523406863212588E-2</v>
      </c>
    </row>
    <row r="518" spans="1:21" x14ac:dyDescent="0.2">
      <c r="A518">
        <f t="shared" si="155"/>
        <v>517</v>
      </c>
      <c r="B518">
        <f t="shared" ca="1" si="145"/>
        <v>7</v>
      </c>
      <c r="C518" s="7">
        <f t="shared" ca="1" si="146"/>
        <v>5.4146569016260256E-2</v>
      </c>
      <c r="D518" t="str">
        <f t="shared" ca="1" si="156"/>
        <v>Yes</v>
      </c>
      <c r="E518">
        <f t="shared" ca="1" si="147"/>
        <v>1.7</v>
      </c>
      <c r="F518" s="1">
        <f ca="1">InitialHomeValue* (1 + 'Portfolio Simulation'!C518)^'Portfolio Simulation'!B518</f>
        <v>1446461.8942513396</v>
      </c>
      <c r="G518" s="1">
        <f t="shared" ca="1" si="148"/>
        <v>245898.52202272776</v>
      </c>
      <c r="H518" s="1">
        <f t="shared" ca="1" si="149"/>
        <v>358318.07999999996</v>
      </c>
      <c r="I518" s="1">
        <f t="shared" ca="1" si="157"/>
        <v>245898.52202272776</v>
      </c>
      <c r="J518" s="1">
        <f t="shared" si="150"/>
        <v>100000</v>
      </c>
      <c r="K518" s="1">
        <f t="shared" si="151"/>
        <v>1000000</v>
      </c>
      <c r="L518" s="1">
        <f t="shared" si="158"/>
        <v>-100000</v>
      </c>
      <c r="M518" s="1">
        <f t="shared" ca="1" si="152"/>
        <v>245898.52202272776</v>
      </c>
      <c r="N518" s="10">
        <v>45931</v>
      </c>
      <c r="O518" s="10">
        <f t="shared" ca="1" si="159"/>
        <v>48488</v>
      </c>
      <c r="P518" s="7">
        <f t="shared" ca="1" si="160"/>
        <v>0.13704751133918766</v>
      </c>
      <c r="Q518" s="13"/>
      <c r="R518" s="1">
        <f t="shared" si="161"/>
        <v>-100000</v>
      </c>
      <c r="S518" s="1">
        <f t="shared" ca="1" si="153"/>
        <v>238666.21255147105</v>
      </c>
      <c r="T518" s="14">
        <f t="shared" ca="1" si="154"/>
        <v>1.65</v>
      </c>
      <c r="U518" s="7">
        <f t="shared" ca="1" si="162"/>
        <v>0.13221243023872375</v>
      </c>
    </row>
    <row r="519" spans="1:21" x14ac:dyDescent="0.2">
      <c r="A519">
        <f t="shared" si="155"/>
        <v>518</v>
      </c>
      <c r="B519">
        <f t="shared" ca="1" si="145"/>
        <v>5</v>
      </c>
      <c r="C519" s="7">
        <f t="shared" ca="1" si="146"/>
        <v>3.6873244498421373E-2</v>
      </c>
      <c r="D519" t="str">
        <f t="shared" ca="1" si="156"/>
        <v>Yes</v>
      </c>
      <c r="E519">
        <f t="shared" ca="1" si="147"/>
        <v>1.7</v>
      </c>
      <c r="F519" s="1">
        <f ca="1">InitialHomeValue* (1 + 'Portfolio Simulation'!C519)^'Portfolio Simulation'!B519</f>
        <v>1198473.2372727203</v>
      </c>
      <c r="G519" s="1">
        <f t="shared" ca="1" si="148"/>
        <v>203740.45033636247</v>
      </c>
      <c r="H519" s="1">
        <f t="shared" ca="1" si="149"/>
        <v>248832</v>
      </c>
      <c r="I519" s="1">
        <f t="shared" ca="1" si="157"/>
        <v>203740.45033636247</v>
      </c>
      <c r="J519" s="1">
        <f t="shared" si="150"/>
        <v>100000</v>
      </c>
      <c r="K519" s="1">
        <f t="shared" si="151"/>
        <v>1000000</v>
      </c>
      <c r="L519" s="1">
        <f t="shared" si="158"/>
        <v>-100000</v>
      </c>
      <c r="M519" s="1">
        <f t="shared" ca="1" si="152"/>
        <v>203740.45033636247</v>
      </c>
      <c r="N519" s="10">
        <v>45931</v>
      </c>
      <c r="O519" s="10">
        <f t="shared" ca="1" si="159"/>
        <v>47757</v>
      </c>
      <c r="P519" s="7">
        <f t="shared" ca="1" si="160"/>
        <v>0.15287334322929383</v>
      </c>
      <c r="Q519" s="13"/>
      <c r="R519" s="1">
        <f t="shared" si="161"/>
        <v>-100000</v>
      </c>
      <c r="S519" s="1">
        <f t="shared" ca="1" si="153"/>
        <v>197748.08414999885</v>
      </c>
      <c r="T519" s="14">
        <f t="shared" ca="1" si="154"/>
        <v>1.65</v>
      </c>
      <c r="U519" s="7">
        <f t="shared" ca="1" si="162"/>
        <v>0.14601426720619207</v>
      </c>
    </row>
    <row r="520" spans="1:21" x14ac:dyDescent="0.2">
      <c r="A520">
        <f t="shared" si="155"/>
        <v>519</v>
      </c>
      <c r="B520">
        <f t="shared" ca="1" si="145"/>
        <v>10</v>
      </c>
      <c r="C520" s="7">
        <f t="shared" ca="1" si="146"/>
        <v>5.7149260980976377E-2</v>
      </c>
      <c r="D520" t="str">
        <f t="shared" ca="1" si="156"/>
        <v>Yes</v>
      </c>
      <c r="E520">
        <f t="shared" ca="1" si="147"/>
        <v>1.7</v>
      </c>
      <c r="F520" s="1">
        <f ca="1">InitialHomeValue* (1 + 'Portfolio Simulation'!C520)^'Portfolio Simulation'!B520</f>
        <v>1743263.7736342985</v>
      </c>
      <c r="G520" s="1">
        <f t="shared" ca="1" si="148"/>
        <v>296354.84151783073</v>
      </c>
      <c r="H520" s="1">
        <f t="shared" ca="1" si="149"/>
        <v>619173.64223999996</v>
      </c>
      <c r="I520" s="1">
        <f t="shared" ca="1" si="157"/>
        <v>296354.84151783073</v>
      </c>
      <c r="J520" s="1">
        <f t="shared" si="150"/>
        <v>100000</v>
      </c>
      <c r="K520" s="1">
        <f t="shared" si="151"/>
        <v>1000000</v>
      </c>
      <c r="L520" s="1">
        <f t="shared" si="158"/>
        <v>-100000</v>
      </c>
      <c r="M520" s="1">
        <f t="shared" ca="1" si="152"/>
        <v>296354.84151783073</v>
      </c>
      <c r="N520" s="10">
        <v>45931</v>
      </c>
      <c r="O520" s="10">
        <f t="shared" ca="1" si="159"/>
        <v>49583</v>
      </c>
      <c r="P520" s="7">
        <f t="shared" ca="1" si="160"/>
        <v>0.11469323039054871</v>
      </c>
      <c r="Q520" s="13"/>
      <c r="R520" s="1">
        <f t="shared" si="161"/>
        <v>-100000</v>
      </c>
      <c r="S520" s="1">
        <f t="shared" ca="1" si="153"/>
        <v>287638.52264965925</v>
      </c>
      <c r="T520" s="14">
        <f t="shared" ca="1" si="154"/>
        <v>1.65</v>
      </c>
      <c r="U520" s="7">
        <f t="shared" ca="1" si="162"/>
        <v>0.11137232184410095</v>
      </c>
    </row>
    <row r="521" spans="1:21" x14ac:dyDescent="0.2">
      <c r="A521">
        <f t="shared" si="155"/>
        <v>520</v>
      </c>
      <c r="B521">
        <f t="shared" ca="1" si="145"/>
        <v>7</v>
      </c>
      <c r="C521" s="7">
        <f t="shared" ca="1" si="146"/>
        <v>1.2445313697393986E-2</v>
      </c>
      <c r="D521" t="str">
        <f t="shared" ca="1" si="156"/>
        <v>Yes</v>
      </c>
      <c r="E521">
        <f t="shared" ca="1" si="147"/>
        <v>1.7</v>
      </c>
      <c r="F521" s="1">
        <f ca="1">InitialHomeValue* (1 + 'Portfolio Simulation'!C521)^'Portfolio Simulation'!B521</f>
        <v>1090438.1104051156</v>
      </c>
      <c r="G521" s="1">
        <f t="shared" ca="1" si="148"/>
        <v>185374.47876886965</v>
      </c>
      <c r="H521" s="1">
        <f t="shared" ca="1" si="149"/>
        <v>358318.07999999996</v>
      </c>
      <c r="I521" s="1">
        <f t="shared" ca="1" si="157"/>
        <v>185374.47876886965</v>
      </c>
      <c r="J521" s="1">
        <f t="shared" si="150"/>
        <v>100000</v>
      </c>
      <c r="K521" s="1">
        <f t="shared" si="151"/>
        <v>1000000</v>
      </c>
      <c r="L521" s="1">
        <f t="shared" si="158"/>
        <v>-100000</v>
      </c>
      <c r="M521" s="1">
        <f t="shared" ca="1" si="152"/>
        <v>185374.47876886965</v>
      </c>
      <c r="N521" s="10">
        <v>45931</v>
      </c>
      <c r="O521" s="10">
        <f t="shared" ca="1" si="159"/>
        <v>48488</v>
      </c>
      <c r="P521" s="7">
        <f t="shared" ca="1" si="160"/>
        <v>9.2101231217384352E-2</v>
      </c>
      <c r="Q521" s="13"/>
      <c r="R521" s="1">
        <f t="shared" si="161"/>
        <v>-100000</v>
      </c>
      <c r="S521" s="1">
        <f t="shared" ca="1" si="153"/>
        <v>179922.28821684408</v>
      </c>
      <c r="T521" s="14">
        <f t="shared" ca="1" si="154"/>
        <v>1.65</v>
      </c>
      <c r="U521" s="7">
        <f t="shared" ca="1" si="162"/>
        <v>8.7457284331321716E-2</v>
      </c>
    </row>
    <row r="522" spans="1:21" x14ac:dyDescent="0.2">
      <c r="A522">
        <f t="shared" si="155"/>
        <v>521</v>
      </c>
      <c r="B522">
        <f t="shared" ca="1" si="145"/>
        <v>2</v>
      </c>
      <c r="C522" s="7">
        <f t="shared" ca="1" si="146"/>
        <v>5.7048798578736362E-2</v>
      </c>
      <c r="D522" t="str">
        <f t="shared" ca="1" si="156"/>
        <v>Yes</v>
      </c>
      <c r="E522">
        <f t="shared" ca="1" si="147"/>
        <v>1.7</v>
      </c>
      <c r="F522" s="1">
        <f ca="1">InitialHomeValue* (1 + 'Portfolio Simulation'!C522)^'Portfolio Simulation'!B522</f>
        <v>1117352.1625767502</v>
      </c>
      <c r="G522" s="1">
        <f t="shared" ca="1" si="148"/>
        <v>189949.86763804755</v>
      </c>
      <c r="H522" s="1">
        <f t="shared" ca="1" si="149"/>
        <v>144000</v>
      </c>
      <c r="I522" s="1">
        <f t="shared" ca="1" si="157"/>
        <v>144000</v>
      </c>
      <c r="J522" s="1">
        <f t="shared" si="150"/>
        <v>100000</v>
      </c>
      <c r="K522" s="1">
        <f t="shared" si="151"/>
        <v>1000000</v>
      </c>
      <c r="L522" s="1">
        <f t="shared" si="158"/>
        <v>-100000</v>
      </c>
      <c r="M522" s="1">
        <f t="shared" ca="1" si="152"/>
        <v>144000</v>
      </c>
      <c r="N522" s="10">
        <v>45931</v>
      </c>
      <c r="O522" s="10">
        <f t="shared" ca="1" si="159"/>
        <v>46661</v>
      </c>
      <c r="P522" s="7">
        <f t="shared" ca="1" si="160"/>
        <v>0.19999999403953553</v>
      </c>
      <c r="Q522" s="13"/>
      <c r="R522" s="1">
        <f t="shared" si="161"/>
        <v>-100000</v>
      </c>
      <c r="S522" s="1">
        <f t="shared" ca="1" si="153"/>
        <v>184363.10682516379</v>
      </c>
      <c r="T522" s="14">
        <f t="shared" ca="1" si="154"/>
        <v>1.65</v>
      </c>
      <c r="U522" s="7">
        <f t="shared" ca="1" si="162"/>
        <v>0.35780376791954049</v>
      </c>
    </row>
    <row r="523" spans="1:21" x14ac:dyDescent="0.2">
      <c r="A523">
        <f t="shared" si="155"/>
        <v>522</v>
      </c>
      <c r="B523">
        <f t="shared" ca="1" si="145"/>
        <v>8</v>
      </c>
      <c r="C523" s="7">
        <f t="shared" ca="1" si="146"/>
        <v>0.13592728304040227</v>
      </c>
      <c r="D523" t="str">
        <f t="shared" ca="1" si="156"/>
        <v>Yes</v>
      </c>
      <c r="E523">
        <f t="shared" ca="1" si="147"/>
        <v>1.7</v>
      </c>
      <c r="F523" s="1">
        <f ca="1">InitialHomeValue* (1 + 'Portfolio Simulation'!C523)^'Portfolio Simulation'!B523</f>
        <v>2772070.3359812628</v>
      </c>
      <c r="G523" s="1">
        <f t="shared" ca="1" si="148"/>
        <v>471251.95711681474</v>
      </c>
      <c r="H523" s="1">
        <f t="shared" ca="1" si="149"/>
        <v>429981.69599999994</v>
      </c>
      <c r="I523" s="1">
        <f t="shared" ca="1" si="157"/>
        <v>429981.69599999994</v>
      </c>
      <c r="J523" s="1">
        <f t="shared" si="150"/>
        <v>100000</v>
      </c>
      <c r="K523" s="1">
        <f t="shared" si="151"/>
        <v>1000000</v>
      </c>
      <c r="L523" s="1">
        <f t="shared" si="158"/>
        <v>-100000</v>
      </c>
      <c r="M523" s="1">
        <f t="shared" ca="1" si="152"/>
        <v>429981.69599999994</v>
      </c>
      <c r="N523" s="10">
        <v>45931</v>
      </c>
      <c r="O523" s="10">
        <f t="shared" ca="1" si="159"/>
        <v>48853</v>
      </c>
      <c r="P523" s="7">
        <f t="shared" ca="1" si="160"/>
        <v>0.19985025525093081</v>
      </c>
      <c r="Q523" s="13"/>
      <c r="R523" s="1">
        <f t="shared" si="161"/>
        <v>-100000</v>
      </c>
      <c r="S523" s="1">
        <f t="shared" ca="1" si="153"/>
        <v>457391.60543690837</v>
      </c>
      <c r="T523" s="14">
        <f t="shared" ca="1" si="154"/>
        <v>1.65</v>
      </c>
      <c r="U523" s="7">
        <f t="shared" ca="1" si="162"/>
        <v>0.20914818644523625</v>
      </c>
    </row>
    <row r="524" spans="1:21" x14ac:dyDescent="0.2">
      <c r="A524">
        <f t="shared" si="155"/>
        <v>523</v>
      </c>
      <c r="B524">
        <f t="shared" ca="1" si="145"/>
        <v>9</v>
      </c>
      <c r="C524" s="7">
        <f t="shared" ca="1" si="146"/>
        <v>-0.10105077738059563</v>
      </c>
      <c r="D524" t="str">
        <f t="shared" ca="1" si="156"/>
        <v>No</v>
      </c>
      <c r="E524">
        <f t="shared" ca="1" si="147"/>
        <v>1.4</v>
      </c>
      <c r="F524" s="1">
        <f ca="1">InitialHomeValue* (1 + 'Portfolio Simulation'!C524)^'Portfolio Simulation'!B524</f>
        <v>383368.52215580171</v>
      </c>
      <c r="G524" s="1">
        <f t="shared" ca="1" si="148"/>
        <v>53671.593101812236</v>
      </c>
      <c r="H524" s="1">
        <f t="shared" ca="1" si="149"/>
        <v>515978.03519999993</v>
      </c>
      <c r="I524" s="1">
        <f t="shared" ca="1" si="157"/>
        <v>53671.593101812236</v>
      </c>
      <c r="J524" s="1">
        <f t="shared" si="150"/>
        <v>100000</v>
      </c>
      <c r="K524" s="1">
        <f t="shared" si="151"/>
        <v>1000000</v>
      </c>
      <c r="L524" s="1">
        <f t="shared" si="158"/>
        <v>-100000</v>
      </c>
      <c r="M524" s="1">
        <f t="shared" ca="1" si="152"/>
        <v>53671.593101812236</v>
      </c>
      <c r="N524" s="10">
        <v>45931</v>
      </c>
      <c r="O524" s="10">
        <f t="shared" ca="1" si="159"/>
        <v>49218</v>
      </c>
      <c r="P524" s="7">
        <f t="shared" ca="1" si="160"/>
        <v>-6.676744520664217E-2</v>
      </c>
      <c r="Q524" s="13"/>
      <c r="R524" s="1">
        <f t="shared" si="161"/>
        <v>-100000</v>
      </c>
      <c r="S524" s="1">
        <f t="shared" ca="1" si="153"/>
        <v>51754.750491033235</v>
      </c>
      <c r="T524" s="14">
        <f t="shared" ca="1" si="154"/>
        <v>1.35</v>
      </c>
      <c r="U524" s="7">
        <f t="shared" ca="1" si="162"/>
        <v>-7.052860110998152E-2</v>
      </c>
    </row>
    <row r="525" spans="1:21" x14ac:dyDescent="0.2">
      <c r="A525">
        <f t="shared" si="155"/>
        <v>524</v>
      </c>
      <c r="B525">
        <f t="shared" ca="1" si="145"/>
        <v>5</v>
      </c>
      <c r="C525" s="7">
        <f t="shared" ca="1" si="146"/>
        <v>-6.0815853143313225E-2</v>
      </c>
      <c r="D525" t="str">
        <f t="shared" ca="1" si="156"/>
        <v>No</v>
      </c>
      <c r="E525">
        <f t="shared" ca="1" si="147"/>
        <v>1.4</v>
      </c>
      <c r="F525" s="1">
        <f ca="1">InitialHomeValue* (1 + 'Portfolio Simulation'!C525)^'Portfolio Simulation'!B525</f>
        <v>730724.66364087886</v>
      </c>
      <c r="G525" s="1">
        <f t="shared" ca="1" si="148"/>
        <v>102301.45290972304</v>
      </c>
      <c r="H525" s="1">
        <f t="shared" ca="1" si="149"/>
        <v>248832</v>
      </c>
      <c r="I525" s="1">
        <f t="shared" ca="1" si="157"/>
        <v>102301.45290972304</v>
      </c>
      <c r="J525" s="1">
        <f t="shared" si="150"/>
        <v>100000</v>
      </c>
      <c r="K525" s="1">
        <f t="shared" si="151"/>
        <v>1000000</v>
      </c>
      <c r="L525" s="1">
        <f t="shared" si="158"/>
        <v>-100000</v>
      </c>
      <c r="M525" s="1">
        <f t="shared" ca="1" si="152"/>
        <v>102301.45290972304</v>
      </c>
      <c r="N525" s="10">
        <v>45931</v>
      </c>
      <c r="O525" s="10">
        <f t="shared" ca="1" si="159"/>
        <v>47757</v>
      </c>
      <c r="P525" s="7">
        <f t="shared" ca="1" si="160"/>
        <v>4.5586019754409804E-3</v>
      </c>
      <c r="Q525" s="13"/>
      <c r="R525" s="1">
        <f t="shared" si="161"/>
        <v>-100000</v>
      </c>
      <c r="S525" s="1">
        <f t="shared" ca="1" si="153"/>
        <v>98647.829591518661</v>
      </c>
      <c r="T525" s="14">
        <f t="shared" ca="1" si="154"/>
        <v>1.35</v>
      </c>
      <c r="U525" s="7">
        <f t="shared" ca="1" si="162"/>
        <v>-2.7175992727279663E-3</v>
      </c>
    </row>
    <row r="526" spans="1:21" x14ac:dyDescent="0.2">
      <c r="A526">
        <f t="shared" si="155"/>
        <v>525</v>
      </c>
      <c r="B526">
        <f t="shared" ca="1" si="145"/>
        <v>5</v>
      </c>
      <c r="C526" s="7">
        <f t="shared" ca="1" si="146"/>
        <v>7.7501921350051226E-2</v>
      </c>
      <c r="D526" t="str">
        <f t="shared" ca="1" si="156"/>
        <v>Yes</v>
      </c>
      <c r="E526">
        <f t="shared" ca="1" si="147"/>
        <v>1.7</v>
      </c>
      <c r="F526" s="1">
        <f ca="1">InitialHomeValue* (1 + 'Portfolio Simulation'!C526)^'Portfolio Simulation'!B526</f>
        <v>1452413.4640868513</v>
      </c>
      <c r="G526" s="1">
        <f t="shared" ca="1" si="148"/>
        <v>246910.28889476473</v>
      </c>
      <c r="H526" s="1">
        <f t="shared" ca="1" si="149"/>
        <v>248832</v>
      </c>
      <c r="I526" s="1">
        <f t="shared" ca="1" si="157"/>
        <v>246910.28889476473</v>
      </c>
      <c r="J526" s="1">
        <f t="shared" si="150"/>
        <v>100000</v>
      </c>
      <c r="K526" s="1">
        <f t="shared" si="151"/>
        <v>1000000</v>
      </c>
      <c r="L526" s="1">
        <f t="shared" si="158"/>
        <v>-100000</v>
      </c>
      <c r="M526" s="1">
        <f t="shared" ca="1" si="152"/>
        <v>246910.28889476473</v>
      </c>
      <c r="N526" s="10">
        <v>45931</v>
      </c>
      <c r="O526" s="10">
        <f t="shared" ca="1" si="159"/>
        <v>47757</v>
      </c>
      <c r="P526" s="7">
        <f t="shared" ca="1" si="160"/>
        <v>0.19802213311195374</v>
      </c>
      <c r="Q526" s="13"/>
      <c r="R526" s="1">
        <f t="shared" si="161"/>
        <v>-100000</v>
      </c>
      <c r="S526" s="1">
        <f t="shared" ca="1" si="153"/>
        <v>239648.22157433047</v>
      </c>
      <c r="T526" s="14">
        <f t="shared" ca="1" si="154"/>
        <v>1.65</v>
      </c>
      <c r="U526" s="7">
        <f t="shared" ca="1" si="162"/>
        <v>0.19089444279670717</v>
      </c>
    </row>
    <row r="527" spans="1:21" x14ac:dyDescent="0.2">
      <c r="A527">
        <f t="shared" si="155"/>
        <v>526</v>
      </c>
      <c r="B527">
        <f t="shared" ca="1" si="145"/>
        <v>8</v>
      </c>
      <c r="C527" s="7">
        <f t="shared" ca="1" si="146"/>
        <v>-4.4584784304795247E-2</v>
      </c>
      <c r="D527" t="str">
        <f t="shared" ca="1" si="156"/>
        <v>No</v>
      </c>
      <c r="E527">
        <f t="shared" ca="1" si="147"/>
        <v>1.4</v>
      </c>
      <c r="F527" s="1">
        <f ca="1">InitialHomeValue* (1 + 'Portfolio Simulation'!C527)^'Portfolio Simulation'!B527</f>
        <v>694284.1131776853</v>
      </c>
      <c r="G527" s="1">
        <f t="shared" ca="1" si="148"/>
        <v>97199.775844875941</v>
      </c>
      <c r="H527" s="1">
        <f t="shared" ca="1" si="149"/>
        <v>429981.69599999994</v>
      </c>
      <c r="I527" s="1">
        <f t="shared" ca="1" si="157"/>
        <v>97199.775844875941</v>
      </c>
      <c r="J527" s="1">
        <f t="shared" si="150"/>
        <v>100000</v>
      </c>
      <c r="K527" s="1">
        <f t="shared" si="151"/>
        <v>1000000</v>
      </c>
      <c r="L527" s="1">
        <f t="shared" si="158"/>
        <v>-100000</v>
      </c>
      <c r="M527" s="1">
        <f t="shared" ca="1" si="152"/>
        <v>97199.775844875941</v>
      </c>
      <c r="N527" s="10">
        <v>45931</v>
      </c>
      <c r="O527" s="10">
        <f t="shared" ca="1" si="159"/>
        <v>48853</v>
      </c>
      <c r="P527" s="7">
        <f t="shared" ca="1" si="160"/>
        <v>-3.5415083169937139E-3</v>
      </c>
      <c r="Q527" s="13"/>
      <c r="R527" s="1">
        <f t="shared" si="161"/>
        <v>-100000</v>
      </c>
      <c r="S527" s="1">
        <f t="shared" ca="1" si="153"/>
        <v>93728.355278987525</v>
      </c>
      <c r="T527" s="14">
        <f t="shared" ca="1" si="154"/>
        <v>1.35</v>
      </c>
      <c r="U527" s="7">
        <f t="shared" ca="1" si="162"/>
        <v>-8.0579966306686401E-3</v>
      </c>
    </row>
    <row r="528" spans="1:21" x14ac:dyDescent="0.2">
      <c r="A528">
        <f t="shared" si="155"/>
        <v>527</v>
      </c>
      <c r="B528">
        <f t="shared" ca="1" si="145"/>
        <v>4</v>
      </c>
      <c r="C528" s="7">
        <f t="shared" ca="1" si="146"/>
        <v>8.174097132957843E-2</v>
      </c>
      <c r="D528" t="str">
        <f t="shared" ca="1" si="156"/>
        <v>Yes</v>
      </c>
      <c r="E528">
        <f t="shared" ca="1" si="147"/>
        <v>1.7</v>
      </c>
      <c r="F528" s="1">
        <f ca="1">InitialHomeValue* (1 + 'Portfolio Simulation'!C528)^'Portfolio Simulation'!B528</f>
        <v>1369282.6847259111</v>
      </c>
      <c r="G528" s="1">
        <f t="shared" ca="1" si="148"/>
        <v>232778.05640340492</v>
      </c>
      <c r="H528" s="1">
        <f t="shared" ca="1" si="149"/>
        <v>207360</v>
      </c>
      <c r="I528" s="1">
        <f t="shared" ca="1" si="157"/>
        <v>207360</v>
      </c>
      <c r="J528" s="1">
        <f t="shared" si="150"/>
        <v>100000</v>
      </c>
      <c r="K528" s="1">
        <f t="shared" si="151"/>
        <v>1000000</v>
      </c>
      <c r="L528" s="1">
        <f t="shared" si="158"/>
        <v>-100000</v>
      </c>
      <c r="M528" s="1">
        <f t="shared" ca="1" si="152"/>
        <v>207360</v>
      </c>
      <c r="N528" s="10">
        <v>45931</v>
      </c>
      <c r="O528" s="10">
        <f t="shared" ca="1" si="159"/>
        <v>47392</v>
      </c>
      <c r="P528" s="7">
        <f t="shared" ca="1" si="160"/>
        <v>0.19985025525093081</v>
      </c>
      <c r="Q528" s="13"/>
      <c r="R528" s="1">
        <f t="shared" si="161"/>
        <v>-100000</v>
      </c>
      <c r="S528" s="1">
        <f t="shared" ca="1" si="153"/>
        <v>225931.64297977532</v>
      </c>
      <c r="T528" s="14">
        <f t="shared" ca="1" si="154"/>
        <v>1.65</v>
      </c>
      <c r="U528" s="7">
        <f t="shared" ca="1" si="162"/>
        <v>0.2258397281169891</v>
      </c>
    </row>
    <row r="529" spans="1:21" x14ac:dyDescent="0.2">
      <c r="A529">
        <f t="shared" si="155"/>
        <v>528</v>
      </c>
      <c r="B529">
        <f t="shared" ca="1" si="145"/>
        <v>7</v>
      </c>
      <c r="C529" s="7">
        <f t="shared" ca="1" si="146"/>
        <v>8.5177336868317126E-3</v>
      </c>
      <c r="D529" t="str">
        <f t="shared" ca="1" si="156"/>
        <v>Yes</v>
      </c>
      <c r="E529">
        <f t="shared" ca="1" si="147"/>
        <v>1.7</v>
      </c>
      <c r="F529" s="1">
        <f ca="1">InitialHomeValue* (1 + 'Portfolio Simulation'!C529)^'Portfolio Simulation'!B529</f>
        <v>1061169.5377021127</v>
      </c>
      <c r="G529" s="1">
        <f t="shared" ca="1" si="148"/>
        <v>180398.82140935917</v>
      </c>
      <c r="H529" s="1">
        <f t="shared" ca="1" si="149"/>
        <v>358318.07999999996</v>
      </c>
      <c r="I529" s="1">
        <f t="shared" ca="1" si="157"/>
        <v>180398.82140935917</v>
      </c>
      <c r="J529" s="1">
        <f t="shared" si="150"/>
        <v>100000</v>
      </c>
      <c r="K529" s="1">
        <f t="shared" si="151"/>
        <v>1000000</v>
      </c>
      <c r="L529" s="1">
        <f t="shared" si="158"/>
        <v>-100000</v>
      </c>
      <c r="M529" s="1">
        <f t="shared" ca="1" si="152"/>
        <v>180398.82140935917</v>
      </c>
      <c r="N529" s="10">
        <v>45931</v>
      </c>
      <c r="O529" s="10">
        <f t="shared" ca="1" si="159"/>
        <v>48488</v>
      </c>
      <c r="P529" s="7">
        <f t="shared" ca="1" si="160"/>
        <v>8.7867954373359689E-2</v>
      </c>
      <c r="Q529" s="13"/>
      <c r="R529" s="1">
        <f t="shared" si="161"/>
        <v>-100000</v>
      </c>
      <c r="S529" s="1">
        <f t="shared" ca="1" si="153"/>
        <v>175092.97372084859</v>
      </c>
      <c r="T529" s="14">
        <f t="shared" ca="1" si="154"/>
        <v>1.65</v>
      </c>
      <c r="U529" s="7">
        <f t="shared" ca="1" si="162"/>
        <v>8.3242002129554751E-2</v>
      </c>
    </row>
    <row r="530" spans="1:21" x14ac:dyDescent="0.2">
      <c r="A530">
        <f t="shared" si="155"/>
        <v>529</v>
      </c>
      <c r="B530">
        <f t="shared" ca="1" si="145"/>
        <v>6</v>
      </c>
      <c r="C530" s="7">
        <f t="shared" ca="1" si="146"/>
        <v>2.4897742801973762E-2</v>
      </c>
      <c r="D530" t="str">
        <f t="shared" ca="1" si="156"/>
        <v>Yes</v>
      </c>
      <c r="E530">
        <f t="shared" ca="1" si="147"/>
        <v>1.7</v>
      </c>
      <c r="F530" s="1">
        <f ca="1">InitialHomeValue* (1 + 'Portfolio Simulation'!C530)^'Portfolio Simulation'!B530</f>
        <v>1158999.4235186819</v>
      </c>
      <c r="G530" s="1">
        <f t="shared" ca="1" si="148"/>
        <v>197029.90199817592</v>
      </c>
      <c r="H530" s="1">
        <f t="shared" ca="1" si="149"/>
        <v>298598.39999999997</v>
      </c>
      <c r="I530" s="1">
        <f t="shared" ca="1" si="157"/>
        <v>197029.90199817592</v>
      </c>
      <c r="J530" s="1">
        <f t="shared" si="150"/>
        <v>100000</v>
      </c>
      <c r="K530" s="1">
        <f t="shared" si="151"/>
        <v>1000000</v>
      </c>
      <c r="L530" s="1">
        <f t="shared" si="158"/>
        <v>-100000</v>
      </c>
      <c r="M530" s="1">
        <f t="shared" ca="1" si="152"/>
        <v>197029.90199817592</v>
      </c>
      <c r="N530" s="10">
        <v>45931</v>
      </c>
      <c r="O530" s="10">
        <f t="shared" ca="1" si="159"/>
        <v>48122</v>
      </c>
      <c r="P530" s="7">
        <f t="shared" ca="1" si="160"/>
        <v>0.11960875391960143</v>
      </c>
      <c r="Q530" s="13"/>
      <c r="R530" s="1">
        <f t="shared" si="161"/>
        <v>-100000</v>
      </c>
      <c r="S530" s="1">
        <f t="shared" ca="1" si="153"/>
        <v>191234.9048805825</v>
      </c>
      <c r="T530" s="14">
        <f t="shared" ca="1" si="154"/>
        <v>1.65</v>
      </c>
      <c r="U530" s="7">
        <f t="shared" ca="1" si="162"/>
        <v>0.11405450701713563</v>
      </c>
    </row>
    <row r="531" spans="1:21" x14ac:dyDescent="0.2">
      <c r="A531">
        <f t="shared" si="155"/>
        <v>530</v>
      </c>
      <c r="B531">
        <f t="shared" ca="1" si="145"/>
        <v>1</v>
      </c>
      <c r="C531" s="7">
        <f t="shared" ca="1" si="146"/>
        <v>2.5678559461599186E-2</v>
      </c>
      <c r="D531" t="str">
        <f t="shared" ca="1" si="156"/>
        <v>Yes</v>
      </c>
      <c r="E531">
        <f t="shared" ca="1" si="147"/>
        <v>1.7</v>
      </c>
      <c r="F531" s="1">
        <f ca="1">InitialHomeValue* (1 + 'Portfolio Simulation'!C531)^'Portfolio Simulation'!B531</f>
        <v>1025678.5594615991</v>
      </c>
      <c r="G531" s="1">
        <f t="shared" ca="1" si="148"/>
        <v>174365.35510847185</v>
      </c>
      <c r="H531" s="1">
        <f t="shared" ca="1" si="149"/>
        <v>120000</v>
      </c>
      <c r="I531" s="1">
        <f t="shared" ca="1" si="157"/>
        <v>120000</v>
      </c>
      <c r="J531" s="1">
        <f t="shared" si="150"/>
        <v>100000</v>
      </c>
      <c r="K531" s="1">
        <f t="shared" si="151"/>
        <v>1000000</v>
      </c>
      <c r="L531" s="1">
        <f t="shared" si="158"/>
        <v>-100000</v>
      </c>
      <c r="M531" s="1">
        <f t="shared" ca="1" si="152"/>
        <v>120000</v>
      </c>
      <c r="N531" s="10">
        <v>45931</v>
      </c>
      <c r="O531" s="10">
        <f t="shared" ca="1" si="159"/>
        <v>46296</v>
      </c>
      <c r="P531" s="7">
        <f t="shared" ca="1" si="160"/>
        <v>0.19999999403953553</v>
      </c>
      <c r="Q531" s="13"/>
      <c r="R531" s="1">
        <f t="shared" si="161"/>
        <v>-100000</v>
      </c>
      <c r="S531" s="1">
        <f t="shared" ca="1" si="153"/>
        <v>169236.96231116386</v>
      </c>
      <c r="T531" s="14">
        <f t="shared" ca="1" si="154"/>
        <v>1.65</v>
      </c>
      <c r="U531" s="7">
        <f t="shared" ca="1" si="162"/>
        <v>0.6923696160316466</v>
      </c>
    </row>
    <row r="532" spans="1:21" x14ac:dyDescent="0.2">
      <c r="A532">
        <f t="shared" si="155"/>
        <v>531</v>
      </c>
      <c r="B532">
        <f t="shared" ca="1" si="145"/>
        <v>3</v>
      </c>
      <c r="C532" s="7">
        <f t="shared" ca="1" si="146"/>
        <v>3.8544676901644884E-4</v>
      </c>
      <c r="D532" t="str">
        <f t="shared" ca="1" si="156"/>
        <v>Yes</v>
      </c>
      <c r="E532">
        <f t="shared" ca="1" si="147"/>
        <v>1.7</v>
      </c>
      <c r="F532" s="1">
        <f ca="1">InitialHomeValue* (1 + 'Portfolio Simulation'!C532)^'Portfolio Simulation'!B532</f>
        <v>1001156.7860719503</v>
      </c>
      <c r="G532" s="1">
        <f t="shared" ca="1" si="148"/>
        <v>170196.65363223155</v>
      </c>
      <c r="H532" s="1">
        <f t="shared" ca="1" si="149"/>
        <v>172800</v>
      </c>
      <c r="I532" s="1">
        <f t="shared" ca="1" si="157"/>
        <v>170196.65363223155</v>
      </c>
      <c r="J532" s="1">
        <f t="shared" si="150"/>
        <v>100000</v>
      </c>
      <c r="K532" s="1">
        <f t="shared" si="151"/>
        <v>1000000</v>
      </c>
      <c r="L532" s="1">
        <f t="shared" si="158"/>
        <v>-100000</v>
      </c>
      <c r="M532" s="1">
        <f t="shared" ca="1" si="152"/>
        <v>170196.65363223155</v>
      </c>
      <c r="N532" s="10">
        <v>45931</v>
      </c>
      <c r="O532" s="10">
        <f t="shared" ca="1" si="159"/>
        <v>47027</v>
      </c>
      <c r="P532" s="7">
        <f t="shared" ca="1" si="160"/>
        <v>0.19375012516975404</v>
      </c>
      <c r="Q532" s="13"/>
      <c r="R532" s="1">
        <f t="shared" si="161"/>
        <v>-100000</v>
      </c>
      <c r="S532" s="1">
        <f t="shared" ca="1" si="153"/>
        <v>165190.86970187179</v>
      </c>
      <c r="T532" s="14">
        <f t="shared" ca="1" si="154"/>
        <v>1.65</v>
      </c>
      <c r="U532" s="7">
        <f t="shared" ca="1" si="162"/>
        <v>0.18194077610969547</v>
      </c>
    </row>
    <row r="533" spans="1:21" x14ac:dyDescent="0.2">
      <c r="A533">
        <f t="shared" si="155"/>
        <v>532</v>
      </c>
      <c r="B533">
        <f t="shared" ca="1" si="145"/>
        <v>4</v>
      </c>
      <c r="C533" s="7">
        <f t="shared" ca="1" si="146"/>
        <v>3.2318352464961536E-2</v>
      </c>
      <c r="D533" t="str">
        <f t="shared" ca="1" si="156"/>
        <v>Yes</v>
      </c>
      <c r="E533">
        <f t="shared" ca="1" si="147"/>
        <v>1.7</v>
      </c>
      <c r="F533" s="1">
        <f ca="1">InitialHomeValue* (1 + 'Portfolio Simulation'!C533)^'Portfolio Simulation'!B533</f>
        <v>1135676.3791879527</v>
      </c>
      <c r="G533" s="1">
        <f t="shared" ca="1" si="148"/>
        <v>193064.98446195197</v>
      </c>
      <c r="H533" s="1">
        <f t="shared" ca="1" si="149"/>
        <v>207360</v>
      </c>
      <c r="I533" s="1">
        <f t="shared" ca="1" si="157"/>
        <v>193064.98446195197</v>
      </c>
      <c r="J533" s="1">
        <f t="shared" si="150"/>
        <v>100000</v>
      </c>
      <c r="K533" s="1">
        <f t="shared" si="151"/>
        <v>1000000</v>
      </c>
      <c r="L533" s="1">
        <f t="shared" si="158"/>
        <v>-100000</v>
      </c>
      <c r="M533" s="1">
        <f t="shared" ca="1" si="152"/>
        <v>193064.98446195197</v>
      </c>
      <c r="N533" s="10">
        <v>45931</v>
      </c>
      <c r="O533" s="10">
        <f t="shared" ca="1" si="159"/>
        <v>47392</v>
      </c>
      <c r="P533" s="7">
        <f t="shared" ca="1" si="160"/>
        <v>0.17862864136695866</v>
      </c>
      <c r="Q533" s="13"/>
      <c r="R533" s="1">
        <f t="shared" si="161"/>
        <v>-100000</v>
      </c>
      <c r="S533" s="1">
        <f t="shared" ca="1" si="153"/>
        <v>187386.60256601218</v>
      </c>
      <c r="T533" s="14">
        <f t="shared" ca="1" si="154"/>
        <v>1.65</v>
      </c>
      <c r="U533" s="7">
        <f t="shared" ca="1" si="162"/>
        <v>0.16987096667289731</v>
      </c>
    </row>
    <row r="534" spans="1:21" x14ac:dyDescent="0.2">
      <c r="A534">
        <f t="shared" si="155"/>
        <v>533</v>
      </c>
      <c r="B534">
        <f t="shared" ca="1" si="145"/>
        <v>7</v>
      </c>
      <c r="C534" s="7">
        <f t="shared" ca="1" si="146"/>
        <v>7.3518185372498268E-2</v>
      </c>
      <c r="D534" t="str">
        <f t="shared" ca="1" si="156"/>
        <v>Yes</v>
      </c>
      <c r="E534">
        <f t="shared" ca="1" si="147"/>
        <v>1.7</v>
      </c>
      <c r="F534" s="1">
        <f ca="1">InitialHomeValue* (1 + 'Portfolio Simulation'!C534)^'Portfolio Simulation'!B534</f>
        <v>1643106.9794418192</v>
      </c>
      <c r="G534" s="1">
        <f t="shared" ca="1" si="148"/>
        <v>279328.18650510925</v>
      </c>
      <c r="H534" s="1">
        <f t="shared" ca="1" si="149"/>
        <v>358318.07999999996</v>
      </c>
      <c r="I534" s="1">
        <f t="shared" ca="1" si="157"/>
        <v>279328.18650510925</v>
      </c>
      <c r="J534" s="1">
        <f t="shared" si="150"/>
        <v>100000</v>
      </c>
      <c r="K534" s="1">
        <f t="shared" si="151"/>
        <v>1000000</v>
      </c>
      <c r="L534" s="1">
        <f t="shared" si="158"/>
        <v>-100000</v>
      </c>
      <c r="M534" s="1">
        <f t="shared" ca="1" si="152"/>
        <v>279328.18650510925</v>
      </c>
      <c r="N534" s="10">
        <v>45931</v>
      </c>
      <c r="O534" s="10">
        <f t="shared" ca="1" si="159"/>
        <v>48488</v>
      </c>
      <c r="P534" s="7">
        <f t="shared" ca="1" si="160"/>
        <v>0.15792607665061953</v>
      </c>
      <c r="Q534" s="13"/>
      <c r="R534" s="1">
        <f t="shared" si="161"/>
        <v>-100000</v>
      </c>
      <c r="S534" s="1">
        <f t="shared" ca="1" si="153"/>
        <v>271112.65160790016</v>
      </c>
      <c r="T534" s="14">
        <f t="shared" ca="1" si="154"/>
        <v>1.65</v>
      </c>
      <c r="U534" s="7">
        <f t="shared" ca="1" si="162"/>
        <v>0.15300220847129822</v>
      </c>
    </row>
    <row r="535" spans="1:21" x14ac:dyDescent="0.2">
      <c r="A535">
        <f t="shared" si="155"/>
        <v>534</v>
      </c>
      <c r="B535">
        <f t="shared" ca="1" si="145"/>
        <v>3</v>
      </c>
      <c r="C535" s="7">
        <f t="shared" ca="1" si="146"/>
        <v>3.8781089363627952E-2</v>
      </c>
      <c r="D535" t="str">
        <f t="shared" ca="1" si="156"/>
        <v>Yes</v>
      </c>
      <c r="E535">
        <f t="shared" ca="1" si="147"/>
        <v>1.7</v>
      </c>
      <c r="F535" s="1">
        <f ca="1">InitialHomeValue* (1 + 'Portfolio Simulation'!C535)^'Portfolio Simulation'!B535</f>
        <v>1120913.5124747071</v>
      </c>
      <c r="G535" s="1">
        <f t="shared" ca="1" si="148"/>
        <v>190555.29712070021</v>
      </c>
      <c r="H535" s="1">
        <f t="shared" ca="1" si="149"/>
        <v>172800</v>
      </c>
      <c r="I535" s="1">
        <f t="shared" ca="1" si="157"/>
        <v>172800</v>
      </c>
      <c r="J535" s="1">
        <f t="shared" si="150"/>
        <v>100000</v>
      </c>
      <c r="K535" s="1">
        <f t="shared" si="151"/>
        <v>1000000</v>
      </c>
      <c r="L535" s="1">
        <f t="shared" si="158"/>
        <v>-100000</v>
      </c>
      <c r="M535" s="1">
        <f t="shared" ca="1" si="152"/>
        <v>172800</v>
      </c>
      <c r="N535" s="10">
        <v>45931</v>
      </c>
      <c r="O535" s="10">
        <f t="shared" ca="1" si="159"/>
        <v>47027</v>
      </c>
      <c r="P535" s="7">
        <f t="shared" ca="1" si="160"/>
        <v>0.19980039000511171</v>
      </c>
      <c r="Q535" s="13"/>
      <c r="R535" s="1">
        <f t="shared" si="161"/>
        <v>-100000</v>
      </c>
      <c r="S535" s="1">
        <f t="shared" ca="1" si="153"/>
        <v>184950.72955832665</v>
      </c>
      <c r="T535" s="14">
        <f t="shared" ca="1" si="154"/>
        <v>1.65</v>
      </c>
      <c r="U535" s="7">
        <f t="shared" ca="1" si="162"/>
        <v>0.22726249098777773</v>
      </c>
    </row>
    <row r="536" spans="1:21" x14ac:dyDescent="0.2">
      <c r="A536">
        <f t="shared" si="155"/>
        <v>535</v>
      </c>
      <c r="B536">
        <f t="shared" ca="1" si="145"/>
        <v>2</v>
      </c>
      <c r="C536" s="7">
        <f t="shared" ca="1" si="146"/>
        <v>2.5030849951709372E-2</v>
      </c>
      <c r="D536" t="str">
        <f t="shared" ca="1" si="156"/>
        <v>Yes</v>
      </c>
      <c r="E536">
        <f t="shared" ca="1" si="147"/>
        <v>1.7</v>
      </c>
      <c r="F536" s="1">
        <f ca="1">InitialHomeValue* (1 + 'Portfolio Simulation'!C536)^'Portfolio Simulation'!B536</f>
        <v>1050688.2433527235</v>
      </c>
      <c r="G536" s="1">
        <f t="shared" ca="1" si="148"/>
        <v>178617.00136996302</v>
      </c>
      <c r="H536" s="1">
        <f t="shared" ca="1" si="149"/>
        <v>144000</v>
      </c>
      <c r="I536" s="1">
        <f t="shared" ca="1" si="157"/>
        <v>144000</v>
      </c>
      <c r="J536" s="1">
        <f t="shared" si="150"/>
        <v>100000</v>
      </c>
      <c r="K536" s="1">
        <f t="shared" si="151"/>
        <v>1000000</v>
      </c>
      <c r="L536" s="1">
        <f t="shared" si="158"/>
        <v>-100000</v>
      </c>
      <c r="M536" s="1">
        <f t="shared" ca="1" si="152"/>
        <v>144000</v>
      </c>
      <c r="N536" s="10">
        <v>45931</v>
      </c>
      <c r="O536" s="10">
        <f t="shared" ca="1" si="159"/>
        <v>46661</v>
      </c>
      <c r="P536" s="7">
        <f t="shared" ca="1" si="160"/>
        <v>0.19999999403953553</v>
      </c>
      <c r="Q536" s="13"/>
      <c r="R536" s="1">
        <f t="shared" si="161"/>
        <v>-100000</v>
      </c>
      <c r="S536" s="1">
        <f t="shared" ca="1" si="153"/>
        <v>173363.56015319939</v>
      </c>
      <c r="T536" s="14">
        <f t="shared" ca="1" si="154"/>
        <v>1.65</v>
      </c>
      <c r="U536" s="7">
        <f t="shared" ca="1" si="162"/>
        <v>0.31667596697807321</v>
      </c>
    </row>
    <row r="537" spans="1:21" x14ac:dyDescent="0.2">
      <c r="A537">
        <f t="shared" si="155"/>
        <v>536</v>
      </c>
      <c r="B537">
        <f t="shared" ca="1" si="145"/>
        <v>7</v>
      </c>
      <c r="C537" s="7">
        <f t="shared" ca="1" si="146"/>
        <v>3.9020333122217948E-2</v>
      </c>
      <c r="D537" t="str">
        <f t="shared" ca="1" si="156"/>
        <v>Yes</v>
      </c>
      <c r="E537">
        <f t="shared" ca="1" si="147"/>
        <v>1.7</v>
      </c>
      <c r="F537" s="1">
        <f ca="1">InitialHomeValue* (1 + 'Portfolio Simulation'!C537)^'Portfolio Simulation'!B537</f>
        <v>1307279.1241118037</v>
      </c>
      <c r="G537" s="1">
        <f t="shared" ca="1" si="148"/>
        <v>222237.45109900666</v>
      </c>
      <c r="H537" s="1">
        <f t="shared" ca="1" si="149"/>
        <v>358318.07999999996</v>
      </c>
      <c r="I537" s="1">
        <f t="shared" ca="1" si="157"/>
        <v>222237.45109900666</v>
      </c>
      <c r="J537" s="1">
        <f t="shared" si="150"/>
        <v>100000</v>
      </c>
      <c r="K537" s="1">
        <f t="shared" si="151"/>
        <v>1000000</v>
      </c>
      <c r="L537" s="1">
        <f t="shared" si="158"/>
        <v>-100000</v>
      </c>
      <c r="M537" s="1">
        <f t="shared" ca="1" si="152"/>
        <v>222237.45109900666</v>
      </c>
      <c r="N537" s="10">
        <v>45931</v>
      </c>
      <c r="O537" s="10">
        <f t="shared" ca="1" si="159"/>
        <v>48488</v>
      </c>
      <c r="P537" s="7">
        <f t="shared" ca="1" si="160"/>
        <v>0.12074437737464902</v>
      </c>
      <c r="Q537" s="13"/>
      <c r="R537" s="1">
        <f t="shared" si="161"/>
        <v>-100000</v>
      </c>
      <c r="S537" s="1">
        <f t="shared" ca="1" si="153"/>
        <v>215701.05547844758</v>
      </c>
      <c r="T537" s="14">
        <f t="shared" ca="1" si="154"/>
        <v>1.65</v>
      </c>
      <c r="U537" s="7">
        <f t="shared" ca="1" si="162"/>
        <v>0.11597862839698794</v>
      </c>
    </row>
    <row r="538" spans="1:21" x14ac:dyDescent="0.2">
      <c r="A538">
        <f t="shared" si="155"/>
        <v>537</v>
      </c>
      <c r="B538">
        <f t="shared" ca="1" si="145"/>
        <v>4</v>
      </c>
      <c r="C538" s="7">
        <f t="shared" ca="1" si="146"/>
        <v>0.15218258924512007</v>
      </c>
      <c r="D538" t="str">
        <f t="shared" ca="1" si="156"/>
        <v>Yes</v>
      </c>
      <c r="E538">
        <f t="shared" ca="1" si="147"/>
        <v>1.7</v>
      </c>
      <c r="F538" s="1">
        <f ca="1">InitialHomeValue* (1 + 'Portfolio Simulation'!C538)^'Portfolio Simulation'!B538</f>
        <v>1762321.8794487361</v>
      </c>
      <c r="G538" s="1">
        <f t="shared" ca="1" si="148"/>
        <v>299594.7195062851</v>
      </c>
      <c r="H538" s="1">
        <f t="shared" ca="1" si="149"/>
        <v>207360</v>
      </c>
      <c r="I538" s="1">
        <f t="shared" ca="1" si="157"/>
        <v>207360</v>
      </c>
      <c r="J538" s="1">
        <f t="shared" si="150"/>
        <v>100000</v>
      </c>
      <c r="K538" s="1">
        <f t="shared" si="151"/>
        <v>1000000</v>
      </c>
      <c r="L538" s="1">
        <f t="shared" si="158"/>
        <v>-100000</v>
      </c>
      <c r="M538" s="1">
        <f t="shared" ca="1" si="152"/>
        <v>207360</v>
      </c>
      <c r="N538" s="10">
        <v>45931</v>
      </c>
      <c r="O538" s="10">
        <f t="shared" ca="1" si="159"/>
        <v>47392</v>
      </c>
      <c r="P538" s="7">
        <f t="shared" ca="1" si="160"/>
        <v>0.19985025525093081</v>
      </c>
      <c r="Q538" s="13"/>
      <c r="R538" s="1">
        <f t="shared" si="161"/>
        <v>-100000</v>
      </c>
      <c r="S538" s="1">
        <f t="shared" ca="1" si="153"/>
        <v>290783.11010904144</v>
      </c>
      <c r="T538" s="14">
        <f t="shared" ca="1" si="154"/>
        <v>1.65</v>
      </c>
      <c r="U538" s="7">
        <f t="shared" ca="1" si="162"/>
        <v>0.30560850501060488</v>
      </c>
    </row>
    <row r="539" spans="1:21" x14ac:dyDescent="0.2">
      <c r="A539">
        <f t="shared" si="155"/>
        <v>538</v>
      </c>
      <c r="B539">
        <f t="shared" ca="1" si="145"/>
        <v>3</v>
      </c>
      <c r="C539" s="7">
        <f t="shared" ca="1" si="146"/>
        <v>-4.7913140855975929E-3</v>
      </c>
      <c r="D539" t="str">
        <f t="shared" ca="1" si="156"/>
        <v>No</v>
      </c>
      <c r="E539">
        <f t="shared" ca="1" si="147"/>
        <v>1.4</v>
      </c>
      <c r="F539" s="1">
        <f ca="1">InitialHomeValue* (1 + 'Portfolio Simulation'!C539)^'Portfolio Simulation'!B539</f>
        <v>985694.81782249233</v>
      </c>
      <c r="G539" s="1">
        <f t="shared" ca="1" si="148"/>
        <v>137997.27449514891</v>
      </c>
      <c r="H539" s="1">
        <f t="shared" ca="1" si="149"/>
        <v>172800</v>
      </c>
      <c r="I539" s="1">
        <f t="shared" ca="1" si="157"/>
        <v>137997.27449514891</v>
      </c>
      <c r="J539" s="1">
        <f t="shared" si="150"/>
        <v>100000</v>
      </c>
      <c r="K539" s="1">
        <f t="shared" si="151"/>
        <v>1000000</v>
      </c>
      <c r="L539" s="1">
        <f t="shared" si="158"/>
        <v>-100000</v>
      </c>
      <c r="M539" s="1">
        <f t="shared" ca="1" si="152"/>
        <v>137997.27449514891</v>
      </c>
      <c r="N539" s="10">
        <v>45931</v>
      </c>
      <c r="O539" s="10">
        <f t="shared" ca="1" si="159"/>
        <v>47027</v>
      </c>
      <c r="P539" s="7">
        <f t="shared" ca="1" si="160"/>
        <v>0.11321991086006167</v>
      </c>
      <c r="Q539" s="13"/>
      <c r="R539" s="1">
        <f t="shared" si="161"/>
        <v>-100000</v>
      </c>
      <c r="S539" s="1">
        <f t="shared" ca="1" si="153"/>
        <v>133068.80040603649</v>
      </c>
      <c r="T539" s="14">
        <f t="shared" ca="1" si="154"/>
        <v>1.35</v>
      </c>
      <c r="U539" s="7">
        <f t="shared" ca="1" si="162"/>
        <v>9.9818474054336553E-2</v>
      </c>
    </row>
    <row r="540" spans="1:21" x14ac:dyDescent="0.2">
      <c r="A540">
        <f t="shared" si="155"/>
        <v>539</v>
      </c>
      <c r="B540">
        <f t="shared" ca="1" si="145"/>
        <v>5</v>
      </c>
      <c r="C540" s="7">
        <f t="shared" ca="1" si="146"/>
        <v>2.3195487376162529E-2</v>
      </c>
      <c r="D540" t="str">
        <f t="shared" ca="1" si="156"/>
        <v>Yes</v>
      </c>
      <c r="E540">
        <f t="shared" ca="1" si="147"/>
        <v>1.7</v>
      </c>
      <c r="F540" s="1">
        <f ca="1">InitialHomeValue* (1 + 'Portfolio Simulation'!C540)^'Portfolio Simulation'!B540</f>
        <v>1121483.9961543011</v>
      </c>
      <c r="G540" s="1">
        <f t="shared" ca="1" si="148"/>
        <v>190652.2793462312</v>
      </c>
      <c r="H540" s="1">
        <f t="shared" ca="1" si="149"/>
        <v>248832</v>
      </c>
      <c r="I540" s="1">
        <f t="shared" ca="1" si="157"/>
        <v>190652.2793462312</v>
      </c>
      <c r="J540" s="1">
        <f t="shared" si="150"/>
        <v>100000</v>
      </c>
      <c r="K540" s="1">
        <f t="shared" si="151"/>
        <v>1000000</v>
      </c>
      <c r="L540" s="1">
        <f t="shared" si="158"/>
        <v>-100000</v>
      </c>
      <c r="M540" s="1">
        <f t="shared" ca="1" si="152"/>
        <v>190652.2793462312</v>
      </c>
      <c r="N540" s="10">
        <v>45931</v>
      </c>
      <c r="O540" s="10">
        <f t="shared" ca="1" si="159"/>
        <v>47757</v>
      </c>
      <c r="P540" s="7">
        <f t="shared" ca="1" si="160"/>
        <v>0.13767367005348205</v>
      </c>
      <c r="Q540" s="13"/>
      <c r="R540" s="1">
        <f t="shared" si="161"/>
        <v>-100000</v>
      </c>
      <c r="S540" s="1">
        <f t="shared" ca="1" si="153"/>
        <v>185044.85936545968</v>
      </c>
      <c r="T540" s="14">
        <f t="shared" ca="1" si="154"/>
        <v>1.65</v>
      </c>
      <c r="U540" s="7">
        <f t="shared" ca="1" si="162"/>
        <v>0.1309050142765045</v>
      </c>
    </row>
    <row r="541" spans="1:21" x14ac:dyDescent="0.2">
      <c r="A541">
        <f t="shared" si="155"/>
        <v>540</v>
      </c>
      <c r="B541">
        <f t="shared" ca="1" si="145"/>
        <v>1</v>
      </c>
      <c r="C541" s="7">
        <f t="shared" ca="1" si="146"/>
        <v>0.11324499731731605</v>
      </c>
      <c r="D541" t="str">
        <f t="shared" ca="1" si="156"/>
        <v>Yes</v>
      </c>
      <c r="E541">
        <f t="shared" ca="1" si="147"/>
        <v>1.7</v>
      </c>
      <c r="F541" s="1">
        <f ca="1">InitialHomeValue* (1 + 'Portfolio Simulation'!C541)^'Portfolio Simulation'!B541</f>
        <v>1113244.997317316</v>
      </c>
      <c r="G541" s="1">
        <f t="shared" ca="1" si="148"/>
        <v>189251.64954394373</v>
      </c>
      <c r="H541" s="1">
        <f t="shared" ca="1" si="149"/>
        <v>120000</v>
      </c>
      <c r="I541" s="1">
        <f t="shared" ca="1" si="157"/>
        <v>120000</v>
      </c>
      <c r="J541" s="1">
        <f t="shared" si="150"/>
        <v>100000</v>
      </c>
      <c r="K541" s="1">
        <f t="shared" si="151"/>
        <v>1000000</v>
      </c>
      <c r="L541" s="1">
        <f t="shared" si="158"/>
        <v>-100000</v>
      </c>
      <c r="M541" s="1">
        <f t="shared" ca="1" si="152"/>
        <v>120000</v>
      </c>
      <c r="N541" s="10">
        <v>45931</v>
      </c>
      <c r="O541" s="10">
        <f t="shared" ca="1" si="159"/>
        <v>46296</v>
      </c>
      <c r="P541" s="7">
        <f t="shared" ca="1" si="160"/>
        <v>0.19999999403953553</v>
      </c>
      <c r="Q541" s="13"/>
      <c r="R541" s="1">
        <f t="shared" si="161"/>
        <v>-100000</v>
      </c>
      <c r="S541" s="1">
        <f t="shared" ca="1" si="153"/>
        <v>183685.42455735715</v>
      </c>
      <c r="T541" s="14">
        <f t="shared" ca="1" si="154"/>
        <v>1.65</v>
      </c>
      <c r="U541" s="7">
        <f t="shared" ca="1" si="162"/>
        <v>0.83685425519943246</v>
      </c>
    </row>
    <row r="542" spans="1:21" x14ac:dyDescent="0.2">
      <c r="A542">
        <f t="shared" si="155"/>
        <v>541</v>
      </c>
      <c r="B542">
        <f t="shared" ca="1" si="145"/>
        <v>8</v>
      </c>
      <c r="C542" s="7">
        <f t="shared" ca="1" si="146"/>
        <v>6.394785557354854E-2</v>
      </c>
      <c r="D542" t="str">
        <f t="shared" ca="1" si="156"/>
        <v>Yes</v>
      </c>
      <c r="E542">
        <f t="shared" ca="1" si="147"/>
        <v>1.7</v>
      </c>
      <c r="F542" s="1">
        <f ca="1">InitialHomeValue* (1 + 'Portfolio Simulation'!C542)^'Portfolio Simulation'!B542</f>
        <v>1641960.6636702574</v>
      </c>
      <c r="G542" s="1">
        <f t="shared" ca="1" si="148"/>
        <v>279133.31282394374</v>
      </c>
      <c r="H542" s="1">
        <f t="shared" ca="1" si="149"/>
        <v>429981.69599999994</v>
      </c>
      <c r="I542" s="1">
        <f t="shared" ca="1" si="157"/>
        <v>279133.31282394374</v>
      </c>
      <c r="J542" s="1">
        <f t="shared" si="150"/>
        <v>100000</v>
      </c>
      <c r="K542" s="1">
        <f t="shared" si="151"/>
        <v>1000000</v>
      </c>
      <c r="L542" s="1">
        <f t="shared" si="158"/>
        <v>-100000</v>
      </c>
      <c r="M542" s="1">
        <f t="shared" ca="1" si="152"/>
        <v>279133.31282394374</v>
      </c>
      <c r="N542" s="10">
        <v>45931</v>
      </c>
      <c r="O542" s="10">
        <f t="shared" ca="1" si="159"/>
        <v>48853</v>
      </c>
      <c r="P542" s="7">
        <f t="shared" ca="1" si="160"/>
        <v>0.13681113123893737</v>
      </c>
      <c r="Q542" s="13"/>
      <c r="R542" s="1">
        <f t="shared" si="161"/>
        <v>-100000</v>
      </c>
      <c r="S542" s="1">
        <f t="shared" ca="1" si="153"/>
        <v>270923.50950559246</v>
      </c>
      <c r="T542" s="14">
        <f t="shared" ca="1" si="154"/>
        <v>1.65</v>
      </c>
      <c r="U542" s="7">
        <f t="shared" ca="1" si="162"/>
        <v>0.13257977366447449</v>
      </c>
    </row>
    <row r="543" spans="1:21" x14ac:dyDescent="0.2">
      <c r="A543">
        <f t="shared" si="155"/>
        <v>542</v>
      </c>
      <c r="B543">
        <f t="shared" ca="1" si="145"/>
        <v>10</v>
      </c>
      <c r="C543" s="7">
        <f t="shared" ca="1" si="146"/>
        <v>4.4051073254704448E-2</v>
      </c>
      <c r="D543" t="str">
        <f t="shared" ca="1" si="156"/>
        <v>Yes</v>
      </c>
      <c r="E543">
        <f t="shared" ca="1" si="147"/>
        <v>1.7</v>
      </c>
      <c r="F543" s="1">
        <f ca="1">InitialHomeValue* (1 + 'Portfolio Simulation'!C543)^'Portfolio Simulation'!B543</f>
        <v>1538924.9528064351</v>
      </c>
      <c r="G543" s="1">
        <f t="shared" ca="1" si="148"/>
        <v>261617.24197709397</v>
      </c>
      <c r="H543" s="1">
        <f t="shared" ca="1" si="149"/>
        <v>619173.64223999996</v>
      </c>
      <c r="I543" s="1">
        <f t="shared" ca="1" si="157"/>
        <v>261617.24197709397</v>
      </c>
      <c r="J543" s="1">
        <f t="shared" si="150"/>
        <v>100000</v>
      </c>
      <c r="K543" s="1">
        <f t="shared" si="151"/>
        <v>1000000</v>
      </c>
      <c r="L543" s="1">
        <f t="shared" si="158"/>
        <v>-100000</v>
      </c>
      <c r="M543" s="1">
        <f t="shared" ca="1" si="152"/>
        <v>261617.24197709397</v>
      </c>
      <c r="N543" s="10">
        <v>45931</v>
      </c>
      <c r="O543" s="10">
        <f t="shared" ca="1" si="159"/>
        <v>49583</v>
      </c>
      <c r="P543" s="7">
        <f t="shared" ca="1" si="160"/>
        <v>0.10088958144187929</v>
      </c>
      <c r="Q543" s="13"/>
      <c r="R543" s="1">
        <f t="shared" si="161"/>
        <v>-100000</v>
      </c>
      <c r="S543" s="1">
        <f t="shared" ca="1" si="153"/>
        <v>253922.61721306178</v>
      </c>
      <c r="T543" s="14">
        <f t="shared" ca="1" si="154"/>
        <v>1.65</v>
      </c>
      <c r="U543" s="7">
        <f t="shared" ca="1" si="162"/>
        <v>9.7609800100326521E-2</v>
      </c>
    </row>
    <row r="544" spans="1:21" x14ac:dyDescent="0.2">
      <c r="A544">
        <f t="shared" si="155"/>
        <v>543</v>
      </c>
      <c r="B544">
        <f t="shared" ca="1" si="145"/>
        <v>4</v>
      </c>
      <c r="C544" s="7">
        <f t="shared" ca="1" si="146"/>
        <v>0.15631062118147518</v>
      </c>
      <c r="D544" t="str">
        <f t="shared" ca="1" si="156"/>
        <v>Yes</v>
      </c>
      <c r="E544">
        <f t="shared" ca="1" si="147"/>
        <v>1.7</v>
      </c>
      <c r="F544" s="1">
        <f ca="1">InitialHomeValue* (1 + 'Portfolio Simulation'!C544)^'Portfolio Simulation'!B544</f>
        <v>1787714.0745484061</v>
      </c>
      <c r="G544" s="1">
        <f t="shared" ca="1" si="148"/>
        <v>303911.39267322904</v>
      </c>
      <c r="H544" s="1">
        <f t="shared" ca="1" si="149"/>
        <v>207360</v>
      </c>
      <c r="I544" s="1">
        <f t="shared" ca="1" si="157"/>
        <v>207360</v>
      </c>
      <c r="J544" s="1">
        <f t="shared" si="150"/>
        <v>100000</v>
      </c>
      <c r="K544" s="1">
        <f t="shared" si="151"/>
        <v>1000000</v>
      </c>
      <c r="L544" s="1">
        <f t="shared" si="158"/>
        <v>-100000</v>
      </c>
      <c r="M544" s="1">
        <f t="shared" ca="1" si="152"/>
        <v>207360</v>
      </c>
      <c r="N544" s="10">
        <v>45931</v>
      </c>
      <c r="O544" s="10">
        <f t="shared" ca="1" si="159"/>
        <v>47392</v>
      </c>
      <c r="P544" s="7">
        <f t="shared" ca="1" si="160"/>
        <v>0.19985025525093081</v>
      </c>
      <c r="Q544" s="13"/>
      <c r="R544" s="1">
        <f t="shared" si="161"/>
        <v>-100000</v>
      </c>
      <c r="S544" s="1">
        <f t="shared" ca="1" si="153"/>
        <v>294972.82230048697</v>
      </c>
      <c r="T544" s="14">
        <f t="shared" ca="1" si="154"/>
        <v>1.65</v>
      </c>
      <c r="U544" s="7">
        <f t="shared" ca="1" si="162"/>
        <v>0.31028302311897282</v>
      </c>
    </row>
    <row r="545" spans="1:21" x14ac:dyDescent="0.2">
      <c r="A545">
        <f t="shared" si="155"/>
        <v>544</v>
      </c>
      <c r="B545">
        <f t="shared" ca="1" si="145"/>
        <v>5</v>
      </c>
      <c r="C545" s="7">
        <f t="shared" ca="1" si="146"/>
        <v>2.825997910003995E-2</v>
      </c>
      <c r="D545" t="str">
        <f t="shared" ca="1" si="156"/>
        <v>Yes</v>
      </c>
      <c r="E545">
        <f t="shared" ca="1" si="147"/>
        <v>1.7</v>
      </c>
      <c r="F545" s="1">
        <f ca="1">InitialHomeValue* (1 + 'Portfolio Simulation'!C545)^'Portfolio Simulation'!B545</f>
        <v>1149515.0583916842</v>
      </c>
      <c r="G545" s="1">
        <f t="shared" ca="1" si="148"/>
        <v>195417.55992658634</v>
      </c>
      <c r="H545" s="1">
        <f t="shared" ca="1" si="149"/>
        <v>248832</v>
      </c>
      <c r="I545" s="1">
        <f t="shared" ca="1" si="157"/>
        <v>195417.55992658634</v>
      </c>
      <c r="J545" s="1">
        <f t="shared" si="150"/>
        <v>100000</v>
      </c>
      <c r="K545" s="1">
        <f t="shared" si="151"/>
        <v>1000000</v>
      </c>
      <c r="L545" s="1">
        <f t="shared" si="158"/>
        <v>-100000</v>
      </c>
      <c r="M545" s="1">
        <f t="shared" ca="1" si="152"/>
        <v>195417.55992658634</v>
      </c>
      <c r="N545" s="10">
        <v>45931</v>
      </c>
      <c r="O545" s="10">
        <f t="shared" ca="1" si="159"/>
        <v>47757</v>
      </c>
      <c r="P545" s="7">
        <f t="shared" ca="1" si="160"/>
        <v>0.14330169558525085</v>
      </c>
      <c r="Q545" s="13"/>
      <c r="R545" s="1">
        <f t="shared" si="161"/>
        <v>-100000</v>
      </c>
      <c r="S545" s="1">
        <f t="shared" ca="1" si="153"/>
        <v>189669.98463462791</v>
      </c>
      <c r="T545" s="14">
        <f t="shared" ca="1" si="154"/>
        <v>1.65</v>
      </c>
      <c r="U545" s="7">
        <f t="shared" ca="1" si="162"/>
        <v>0.13649956583976747</v>
      </c>
    </row>
    <row r="546" spans="1:21" x14ac:dyDescent="0.2">
      <c r="A546">
        <f t="shared" si="155"/>
        <v>545</v>
      </c>
      <c r="B546">
        <f t="shared" ca="1" si="145"/>
        <v>8</v>
      </c>
      <c r="C546" s="7">
        <f t="shared" ca="1" si="146"/>
        <v>-9.8638798579976691E-2</v>
      </c>
      <c r="D546" t="str">
        <f t="shared" ca="1" si="156"/>
        <v>No</v>
      </c>
      <c r="E546">
        <f t="shared" ca="1" si="147"/>
        <v>1.4</v>
      </c>
      <c r="F546" s="1">
        <f ca="1">InitialHomeValue* (1 + 'Portfolio Simulation'!C546)^'Portfolio Simulation'!B546</f>
        <v>435703.33225404314</v>
      </c>
      <c r="G546" s="1">
        <f t="shared" ca="1" si="148"/>
        <v>60998.46651556604</v>
      </c>
      <c r="H546" s="1">
        <f t="shared" ca="1" si="149"/>
        <v>429981.69599999994</v>
      </c>
      <c r="I546" s="1">
        <f t="shared" ca="1" si="157"/>
        <v>60998.46651556604</v>
      </c>
      <c r="J546" s="1">
        <f t="shared" si="150"/>
        <v>100000</v>
      </c>
      <c r="K546" s="1">
        <f t="shared" si="151"/>
        <v>1000000</v>
      </c>
      <c r="L546" s="1">
        <f t="shared" si="158"/>
        <v>-100000</v>
      </c>
      <c r="M546" s="1">
        <f t="shared" ca="1" si="152"/>
        <v>60998.46651556604</v>
      </c>
      <c r="N546" s="10">
        <v>45931</v>
      </c>
      <c r="O546" s="10">
        <f t="shared" ca="1" si="159"/>
        <v>48853</v>
      </c>
      <c r="P546" s="7">
        <f t="shared" ca="1" si="160"/>
        <v>-5.9880128502845756E-2</v>
      </c>
      <c r="Q546" s="13"/>
      <c r="R546" s="1">
        <f t="shared" si="161"/>
        <v>-100000</v>
      </c>
      <c r="S546" s="1">
        <f t="shared" ca="1" si="153"/>
        <v>58819.949854295832</v>
      </c>
      <c r="T546" s="14">
        <f t="shared" ca="1" si="154"/>
        <v>1.35</v>
      </c>
      <c r="U546" s="7">
        <f t="shared" ca="1" si="162"/>
        <v>-6.4141258597373935E-2</v>
      </c>
    </row>
    <row r="547" spans="1:21" x14ac:dyDescent="0.2">
      <c r="A547">
        <f t="shared" si="155"/>
        <v>546</v>
      </c>
      <c r="B547">
        <f t="shared" ca="1" si="145"/>
        <v>1</v>
      </c>
      <c r="C547" s="7">
        <f t="shared" ca="1" si="146"/>
        <v>7.540809229060684E-2</v>
      </c>
      <c r="D547" t="str">
        <f t="shared" ca="1" si="156"/>
        <v>Yes</v>
      </c>
      <c r="E547">
        <f t="shared" ca="1" si="147"/>
        <v>1.7</v>
      </c>
      <c r="F547" s="1">
        <f ca="1">InitialHomeValue* (1 + 'Portfolio Simulation'!C547)^'Portfolio Simulation'!B547</f>
        <v>1075408.0922906068</v>
      </c>
      <c r="G547" s="1">
        <f t="shared" ca="1" si="148"/>
        <v>182819.37568940315</v>
      </c>
      <c r="H547" s="1">
        <f t="shared" ca="1" si="149"/>
        <v>120000</v>
      </c>
      <c r="I547" s="1">
        <f t="shared" ca="1" si="157"/>
        <v>120000</v>
      </c>
      <c r="J547" s="1">
        <f t="shared" si="150"/>
        <v>100000</v>
      </c>
      <c r="K547" s="1">
        <f t="shared" si="151"/>
        <v>1000000</v>
      </c>
      <c r="L547" s="1">
        <f t="shared" si="158"/>
        <v>-100000</v>
      </c>
      <c r="M547" s="1">
        <f t="shared" ca="1" si="152"/>
        <v>120000</v>
      </c>
      <c r="N547" s="10">
        <v>45931</v>
      </c>
      <c r="O547" s="10">
        <f t="shared" ca="1" si="159"/>
        <v>46296</v>
      </c>
      <c r="P547" s="7">
        <f t="shared" ca="1" si="160"/>
        <v>0.19999999403953553</v>
      </c>
      <c r="Q547" s="13"/>
      <c r="R547" s="1">
        <f t="shared" si="161"/>
        <v>-100000</v>
      </c>
      <c r="S547" s="1">
        <f t="shared" ca="1" si="153"/>
        <v>177442.33522795013</v>
      </c>
      <c r="T547" s="14">
        <f t="shared" ca="1" si="154"/>
        <v>1.65</v>
      </c>
      <c r="U547" s="7">
        <f t="shared" ca="1" si="162"/>
        <v>0.77442334890365605</v>
      </c>
    </row>
    <row r="548" spans="1:21" x14ac:dyDescent="0.2">
      <c r="A548">
        <f t="shared" si="155"/>
        <v>547</v>
      </c>
      <c r="B548">
        <f t="shared" ca="1" si="145"/>
        <v>7</v>
      </c>
      <c r="C548" s="7">
        <f t="shared" ca="1" si="146"/>
        <v>2.9585340130838172E-2</v>
      </c>
      <c r="D548" t="str">
        <f t="shared" ca="1" si="156"/>
        <v>Yes</v>
      </c>
      <c r="E548">
        <f t="shared" ca="1" si="147"/>
        <v>1.7</v>
      </c>
      <c r="F548" s="1">
        <f ca="1">InitialHomeValue* (1 + 'Portfolio Simulation'!C548)^'Portfolio Simulation'!B548</f>
        <v>1226412.1695396318</v>
      </c>
      <c r="G548" s="1">
        <f t="shared" ca="1" si="148"/>
        <v>208490.06882173743</v>
      </c>
      <c r="H548" s="1">
        <f t="shared" ca="1" si="149"/>
        <v>358318.07999999996</v>
      </c>
      <c r="I548" s="1">
        <f t="shared" ca="1" si="157"/>
        <v>208490.06882173743</v>
      </c>
      <c r="J548" s="1">
        <f t="shared" si="150"/>
        <v>100000</v>
      </c>
      <c r="K548" s="1">
        <f t="shared" si="151"/>
        <v>1000000</v>
      </c>
      <c r="L548" s="1">
        <f t="shared" si="158"/>
        <v>-100000</v>
      </c>
      <c r="M548" s="1">
        <f t="shared" ca="1" si="152"/>
        <v>208490.06882173743</v>
      </c>
      <c r="N548" s="10">
        <v>45931</v>
      </c>
      <c r="O548" s="10">
        <f t="shared" ca="1" si="159"/>
        <v>48488</v>
      </c>
      <c r="P548" s="7">
        <f t="shared" ca="1" si="160"/>
        <v>0.11057519316673278</v>
      </c>
      <c r="Q548" s="13"/>
      <c r="R548" s="1">
        <f t="shared" si="161"/>
        <v>-100000</v>
      </c>
      <c r="S548" s="1">
        <f t="shared" ca="1" si="153"/>
        <v>202358.00797403924</v>
      </c>
      <c r="T548" s="14">
        <f t="shared" ca="1" si="154"/>
        <v>1.65</v>
      </c>
      <c r="U548" s="7">
        <f t="shared" ca="1" si="162"/>
        <v>0.10585269331932068</v>
      </c>
    </row>
    <row r="549" spans="1:21" x14ac:dyDescent="0.2">
      <c r="A549">
        <f t="shared" si="155"/>
        <v>548</v>
      </c>
      <c r="B549">
        <f t="shared" ca="1" si="145"/>
        <v>2</v>
      </c>
      <c r="C549" s="7">
        <f t="shared" ca="1" si="146"/>
        <v>-3.1842269925915975E-2</v>
      </c>
      <c r="D549" t="str">
        <f t="shared" ca="1" si="156"/>
        <v>No</v>
      </c>
      <c r="E549">
        <f t="shared" ca="1" si="147"/>
        <v>1.4</v>
      </c>
      <c r="F549" s="1">
        <f ca="1">InitialHomeValue* (1 + 'Portfolio Simulation'!C549)^'Portfolio Simulation'!B549</f>
        <v>937329.39030220301</v>
      </c>
      <c r="G549" s="1">
        <f t="shared" ca="1" si="148"/>
        <v>131226.11464230841</v>
      </c>
      <c r="H549" s="1">
        <f t="shared" ca="1" si="149"/>
        <v>144000</v>
      </c>
      <c r="I549" s="1">
        <f t="shared" ca="1" si="157"/>
        <v>131226.11464230841</v>
      </c>
      <c r="J549" s="1">
        <f t="shared" si="150"/>
        <v>100000</v>
      </c>
      <c r="K549" s="1">
        <f t="shared" si="151"/>
        <v>1000000</v>
      </c>
      <c r="L549" s="1">
        <f t="shared" si="158"/>
        <v>-100000</v>
      </c>
      <c r="M549" s="1">
        <f t="shared" ca="1" si="152"/>
        <v>131226.11464230841</v>
      </c>
      <c r="N549" s="10">
        <v>45931</v>
      </c>
      <c r="O549" s="10">
        <f t="shared" ca="1" si="159"/>
        <v>46661</v>
      </c>
      <c r="P549" s="7">
        <f t="shared" ca="1" si="160"/>
        <v>0.14553967118263247</v>
      </c>
      <c r="Q549" s="13"/>
      <c r="R549" s="1">
        <f t="shared" si="161"/>
        <v>-100000</v>
      </c>
      <c r="S549" s="1">
        <f t="shared" ca="1" si="153"/>
        <v>126539.46769079741</v>
      </c>
      <c r="T549" s="14">
        <f t="shared" ca="1" si="154"/>
        <v>1.35</v>
      </c>
      <c r="U549" s="7">
        <f t="shared" ca="1" si="162"/>
        <v>0.12489762902259829</v>
      </c>
    </row>
    <row r="550" spans="1:21" x14ac:dyDescent="0.2">
      <c r="A550">
        <f t="shared" si="155"/>
        <v>549</v>
      </c>
      <c r="B550">
        <f t="shared" ca="1" si="145"/>
        <v>7</v>
      </c>
      <c r="C550" s="7">
        <f t="shared" ca="1" si="146"/>
        <v>5.5649395325628861E-2</v>
      </c>
      <c r="D550" t="str">
        <f t="shared" ca="1" si="156"/>
        <v>Yes</v>
      </c>
      <c r="E550">
        <f t="shared" ca="1" si="147"/>
        <v>1.7</v>
      </c>
      <c r="F550" s="1">
        <f ca="1">InitialHomeValue* (1 + 'Portfolio Simulation'!C550)^'Portfolio Simulation'!B550</f>
        <v>1460958.645967657</v>
      </c>
      <c r="G550" s="1">
        <f t="shared" ca="1" si="148"/>
        <v>248362.9698145017</v>
      </c>
      <c r="H550" s="1">
        <f t="shared" ca="1" si="149"/>
        <v>358318.07999999996</v>
      </c>
      <c r="I550" s="1">
        <f t="shared" ca="1" si="157"/>
        <v>248362.9698145017</v>
      </c>
      <c r="J550" s="1">
        <f t="shared" si="150"/>
        <v>100000</v>
      </c>
      <c r="K550" s="1">
        <f t="shared" si="151"/>
        <v>1000000</v>
      </c>
      <c r="L550" s="1">
        <f t="shared" si="158"/>
        <v>-100000</v>
      </c>
      <c r="M550" s="1">
        <f t="shared" ca="1" si="152"/>
        <v>248362.9698145017</v>
      </c>
      <c r="N550" s="10">
        <v>45931</v>
      </c>
      <c r="O550" s="10">
        <f t="shared" ca="1" si="159"/>
        <v>48488</v>
      </c>
      <c r="P550" s="7">
        <f t="shared" ca="1" si="160"/>
        <v>0.13866725564002993</v>
      </c>
      <c r="Q550" s="13"/>
      <c r="R550" s="1">
        <f t="shared" si="161"/>
        <v>-100000</v>
      </c>
      <c r="S550" s="1">
        <f t="shared" ca="1" si="153"/>
        <v>241058.17658466339</v>
      </c>
      <c r="T550" s="14">
        <f t="shared" ca="1" si="154"/>
        <v>1.65</v>
      </c>
      <c r="U550" s="7">
        <f t="shared" ca="1" si="162"/>
        <v>0.13382529616355898</v>
      </c>
    </row>
    <row r="551" spans="1:21" x14ac:dyDescent="0.2">
      <c r="A551">
        <f t="shared" si="155"/>
        <v>550</v>
      </c>
      <c r="B551">
        <f t="shared" ca="1" si="145"/>
        <v>9</v>
      </c>
      <c r="C551" s="7">
        <f t="shared" ca="1" si="146"/>
        <v>9.124694159514235E-2</v>
      </c>
      <c r="D551" t="str">
        <f t="shared" ca="1" si="156"/>
        <v>Yes</v>
      </c>
      <c r="E551">
        <f t="shared" ca="1" si="147"/>
        <v>1.7</v>
      </c>
      <c r="F551" s="1">
        <f ca="1">InitialHomeValue* (1 + 'Portfolio Simulation'!C551)^'Portfolio Simulation'!B551</f>
        <v>2194357.3608323014</v>
      </c>
      <c r="G551" s="1">
        <f t="shared" ca="1" si="148"/>
        <v>373040.75134149124</v>
      </c>
      <c r="H551" s="1">
        <f t="shared" ca="1" si="149"/>
        <v>515978.03519999993</v>
      </c>
      <c r="I551" s="1">
        <f t="shared" ca="1" si="157"/>
        <v>373040.75134149124</v>
      </c>
      <c r="J551" s="1">
        <f t="shared" si="150"/>
        <v>100000</v>
      </c>
      <c r="K551" s="1">
        <f t="shared" si="151"/>
        <v>1000000</v>
      </c>
      <c r="L551" s="1">
        <f t="shared" si="158"/>
        <v>-100000</v>
      </c>
      <c r="M551" s="1">
        <f t="shared" ca="1" si="152"/>
        <v>373040.75134149124</v>
      </c>
      <c r="N551" s="10">
        <v>45931</v>
      </c>
      <c r="O551" s="10">
        <f t="shared" ca="1" si="159"/>
        <v>49218</v>
      </c>
      <c r="P551" s="7">
        <f t="shared" ca="1" si="160"/>
        <v>0.1574168980121613</v>
      </c>
      <c r="Q551" s="13"/>
      <c r="R551" s="1">
        <f t="shared" si="161"/>
        <v>-100000</v>
      </c>
      <c r="S551" s="1">
        <f t="shared" ca="1" si="153"/>
        <v>362068.96453732974</v>
      </c>
      <c r="T551" s="14">
        <f t="shared" ca="1" si="154"/>
        <v>1.65</v>
      </c>
      <c r="U551" s="7">
        <f t="shared" ca="1" si="162"/>
        <v>0.15358644127845764</v>
      </c>
    </row>
    <row r="552" spans="1:21" x14ac:dyDescent="0.2">
      <c r="A552">
        <f t="shared" si="155"/>
        <v>551</v>
      </c>
      <c r="B552">
        <f t="shared" ca="1" si="145"/>
        <v>9</v>
      </c>
      <c r="C552" s="7">
        <f t="shared" ca="1" si="146"/>
        <v>-3.6074912127144421E-2</v>
      </c>
      <c r="D552" t="str">
        <f t="shared" ca="1" si="156"/>
        <v>No</v>
      </c>
      <c r="E552">
        <f t="shared" ca="1" si="147"/>
        <v>1.4</v>
      </c>
      <c r="F552" s="1">
        <f ca="1">InitialHomeValue* (1 + 'Portfolio Simulation'!C552)^'Portfolio Simulation'!B552</f>
        <v>718438.42709044192</v>
      </c>
      <c r="G552" s="1">
        <f t="shared" ca="1" si="148"/>
        <v>100581.37979266187</v>
      </c>
      <c r="H552" s="1">
        <f t="shared" ca="1" si="149"/>
        <v>515978.03519999993</v>
      </c>
      <c r="I552" s="1">
        <f t="shared" ca="1" si="157"/>
        <v>100581.37979266187</v>
      </c>
      <c r="J552" s="1">
        <f t="shared" si="150"/>
        <v>100000</v>
      </c>
      <c r="K552" s="1">
        <f t="shared" si="151"/>
        <v>1000000</v>
      </c>
      <c r="L552" s="1">
        <f t="shared" si="158"/>
        <v>-100000</v>
      </c>
      <c r="M552" s="1">
        <f t="shared" ca="1" si="152"/>
        <v>100581.37979266187</v>
      </c>
      <c r="N552" s="10">
        <v>45931</v>
      </c>
      <c r="O552" s="10">
        <f t="shared" ca="1" si="159"/>
        <v>49218</v>
      </c>
      <c r="P552" s="7">
        <f t="shared" ca="1" si="160"/>
        <v>6.4392387866973877E-4</v>
      </c>
      <c r="Q552" s="13"/>
      <c r="R552" s="1">
        <f t="shared" si="161"/>
        <v>-100000</v>
      </c>
      <c r="S552" s="1">
        <f t="shared" ca="1" si="153"/>
        <v>96989.187657209666</v>
      </c>
      <c r="T552" s="14">
        <f t="shared" ca="1" si="154"/>
        <v>1.35</v>
      </c>
      <c r="U552" s="7">
        <f t="shared" ca="1" si="162"/>
        <v>-3.3889204263687139E-3</v>
      </c>
    </row>
    <row r="553" spans="1:21" x14ac:dyDescent="0.2">
      <c r="A553">
        <f t="shared" si="155"/>
        <v>552</v>
      </c>
      <c r="B553">
        <f t="shared" ca="1" si="145"/>
        <v>10</v>
      </c>
      <c r="C553" s="7">
        <f t="shared" ca="1" si="146"/>
        <v>5.601660217168334E-2</v>
      </c>
      <c r="D553" t="str">
        <f t="shared" ca="1" si="156"/>
        <v>Yes</v>
      </c>
      <c r="E553">
        <f t="shared" ca="1" si="147"/>
        <v>1.7</v>
      </c>
      <c r="F553" s="1">
        <f ca="1">InitialHomeValue* (1 + 'Portfolio Simulation'!C553)^'Portfolio Simulation'!B553</f>
        <v>1724675.7626585288</v>
      </c>
      <c r="G553" s="1">
        <f t="shared" ca="1" si="148"/>
        <v>293194.87965194992</v>
      </c>
      <c r="H553" s="1">
        <f t="shared" ca="1" si="149"/>
        <v>619173.64223999996</v>
      </c>
      <c r="I553" s="1">
        <f t="shared" ca="1" si="157"/>
        <v>293194.87965194992</v>
      </c>
      <c r="J553" s="1">
        <f t="shared" si="150"/>
        <v>100000</v>
      </c>
      <c r="K553" s="1">
        <f t="shared" si="151"/>
        <v>1000000</v>
      </c>
      <c r="L553" s="1">
        <f t="shared" si="158"/>
        <v>-100000</v>
      </c>
      <c r="M553" s="1">
        <f t="shared" ca="1" si="152"/>
        <v>293194.87965194992</v>
      </c>
      <c r="N553" s="10">
        <v>45931</v>
      </c>
      <c r="O553" s="10">
        <f t="shared" ca="1" si="159"/>
        <v>49583</v>
      </c>
      <c r="P553" s="7">
        <f t="shared" ca="1" si="160"/>
        <v>0.11349957585334777</v>
      </c>
      <c r="Q553" s="13"/>
      <c r="R553" s="1">
        <f t="shared" si="161"/>
        <v>-100000</v>
      </c>
      <c r="S553" s="1">
        <f t="shared" ca="1" si="153"/>
        <v>284571.50083865726</v>
      </c>
      <c r="T553" s="14">
        <f t="shared" ca="1" si="154"/>
        <v>1.65</v>
      </c>
      <c r="U553" s="7">
        <f t="shared" ca="1" si="162"/>
        <v>0.11018221974372863</v>
      </c>
    </row>
    <row r="554" spans="1:21" x14ac:dyDescent="0.2">
      <c r="A554">
        <f t="shared" si="155"/>
        <v>553</v>
      </c>
      <c r="B554">
        <f t="shared" ca="1" si="145"/>
        <v>6</v>
      </c>
      <c r="C554" s="7">
        <f t="shared" ca="1" si="146"/>
        <v>-5.0698255303968334E-2</v>
      </c>
      <c r="D554" t="str">
        <f t="shared" ca="1" si="156"/>
        <v>No</v>
      </c>
      <c r="E554">
        <f t="shared" ca="1" si="147"/>
        <v>1.4</v>
      </c>
      <c r="F554" s="1">
        <f ca="1">InitialHomeValue* (1 + 'Portfolio Simulation'!C554)^'Portfolio Simulation'!B554</f>
        <v>731856.06174392463</v>
      </c>
      <c r="G554" s="1">
        <f t="shared" ca="1" si="148"/>
        <v>102459.84864414945</v>
      </c>
      <c r="H554" s="1">
        <f t="shared" ca="1" si="149"/>
        <v>298598.39999999997</v>
      </c>
      <c r="I554" s="1">
        <f t="shared" ca="1" si="157"/>
        <v>102459.84864414945</v>
      </c>
      <c r="J554" s="1">
        <f t="shared" si="150"/>
        <v>100000</v>
      </c>
      <c r="K554" s="1">
        <f t="shared" si="151"/>
        <v>1000000</v>
      </c>
      <c r="L554" s="1">
        <f t="shared" si="158"/>
        <v>-100000</v>
      </c>
      <c r="M554" s="1">
        <f t="shared" ca="1" si="152"/>
        <v>102459.84864414945</v>
      </c>
      <c r="N554" s="10">
        <v>45931</v>
      </c>
      <c r="O554" s="10">
        <f t="shared" ca="1" si="159"/>
        <v>48122</v>
      </c>
      <c r="P554" s="7">
        <f t="shared" ca="1" si="160"/>
        <v>4.0564924478530889E-3</v>
      </c>
      <c r="Q554" s="13"/>
      <c r="R554" s="1">
        <f t="shared" si="161"/>
        <v>-100000</v>
      </c>
      <c r="S554" s="1">
        <f t="shared" ca="1" si="153"/>
        <v>98800.568335429838</v>
      </c>
      <c r="T554" s="14">
        <f t="shared" ca="1" si="154"/>
        <v>1.35</v>
      </c>
      <c r="U554" s="7">
        <f t="shared" ca="1" si="162"/>
        <v>-2.0082026720046999E-3</v>
      </c>
    </row>
    <row r="555" spans="1:21" x14ac:dyDescent="0.2">
      <c r="A555">
        <f t="shared" si="155"/>
        <v>554</v>
      </c>
      <c r="B555">
        <f t="shared" ca="1" si="145"/>
        <v>2</v>
      </c>
      <c r="C555" s="7">
        <f t="shared" ca="1" si="146"/>
        <v>-2.2502131081317291E-2</v>
      </c>
      <c r="D555" t="str">
        <f t="shared" ca="1" si="156"/>
        <v>No</v>
      </c>
      <c r="E555">
        <f t="shared" ca="1" si="147"/>
        <v>1.4</v>
      </c>
      <c r="F555" s="1">
        <f ca="1">InitialHomeValue* (1 + 'Portfolio Simulation'!C555)^'Portfolio Simulation'!B555</f>
        <v>955502.08374056628</v>
      </c>
      <c r="G555" s="1">
        <f t="shared" ca="1" si="148"/>
        <v>133770.29172367926</v>
      </c>
      <c r="H555" s="1">
        <f t="shared" ca="1" si="149"/>
        <v>144000</v>
      </c>
      <c r="I555" s="1">
        <f t="shared" ca="1" si="157"/>
        <v>133770.29172367926</v>
      </c>
      <c r="J555" s="1">
        <f t="shared" si="150"/>
        <v>100000</v>
      </c>
      <c r="K555" s="1">
        <f t="shared" si="151"/>
        <v>1000000</v>
      </c>
      <c r="L555" s="1">
        <f t="shared" si="158"/>
        <v>-100000</v>
      </c>
      <c r="M555" s="1">
        <f t="shared" ca="1" si="152"/>
        <v>133770.29172367926</v>
      </c>
      <c r="N555" s="10">
        <v>45931</v>
      </c>
      <c r="O555" s="10">
        <f t="shared" ca="1" si="159"/>
        <v>46661</v>
      </c>
      <c r="P555" s="7">
        <f t="shared" ca="1" si="160"/>
        <v>0.15659107565879823</v>
      </c>
      <c r="Q555" s="13"/>
      <c r="R555" s="1">
        <f t="shared" si="161"/>
        <v>-100000</v>
      </c>
      <c r="S555" s="1">
        <f t="shared" ca="1" si="153"/>
        <v>128992.78130497647</v>
      </c>
      <c r="T555" s="14">
        <f t="shared" ca="1" si="154"/>
        <v>1.35</v>
      </c>
      <c r="U555" s="7">
        <f t="shared" ca="1" si="162"/>
        <v>0.13574989438056947</v>
      </c>
    </row>
    <row r="556" spans="1:21" x14ac:dyDescent="0.2">
      <c r="A556">
        <f t="shared" si="155"/>
        <v>555</v>
      </c>
      <c r="B556">
        <f t="shared" ca="1" si="145"/>
        <v>6</v>
      </c>
      <c r="C556" s="7">
        <f t="shared" ca="1" si="146"/>
        <v>3.5671638974450942E-2</v>
      </c>
      <c r="D556" t="str">
        <f t="shared" ca="1" si="156"/>
        <v>Yes</v>
      </c>
      <c r="E556">
        <f t="shared" ca="1" si="147"/>
        <v>1.7</v>
      </c>
      <c r="F556" s="1">
        <f ca="1">InitialHomeValue* (1 + 'Portfolio Simulation'!C556)^'Portfolio Simulation'!B556</f>
        <v>1234049.2762354959</v>
      </c>
      <c r="G556" s="1">
        <f t="shared" ca="1" si="148"/>
        <v>209788.37696003431</v>
      </c>
      <c r="H556" s="1">
        <f t="shared" ca="1" si="149"/>
        <v>298598.39999999997</v>
      </c>
      <c r="I556" s="1">
        <f t="shared" ca="1" si="157"/>
        <v>209788.37696003431</v>
      </c>
      <c r="J556" s="1">
        <f t="shared" si="150"/>
        <v>100000</v>
      </c>
      <c r="K556" s="1">
        <f t="shared" si="151"/>
        <v>1000000</v>
      </c>
      <c r="L556" s="1">
        <f t="shared" si="158"/>
        <v>-100000</v>
      </c>
      <c r="M556" s="1">
        <f t="shared" ca="1" si="152"/>
        <v>209788.37696003431</v>
      </c>
      <c r="N556" s="10">
        <v>45931</v>
      </c>
      <c r="O556" s="10">
        <f t="shared" ca="1" si="159"/>
        <v>48122</v>
      </c>
      <c r="P556" s="7">
        <f t="shared" ca="1" si="160"/>
        <v>0.13137286305427553</v>
      </c>
      <c r="Q556" s="13"/>
      <c r="R556" s="1">
        <f t="shared" si="161"/>
        <v>-100000</v>
      </c>
      <c r="S556" s="1">
        <f t="shared" ca="1" si="153"/>
        <v>203618.13057885683</v>
      </c>
      <c r="T556" s="14">
        <f t="shared" ca="1" si="154"/>
        <v>1.65</v>
      </c>
      <c r="U556" s="7">
        <f t="shared" ca="1" si="162"/>
        <v>0.12576026320457456</v>
      </c>
    </row>
    <row r="557" spans="1:21" x14ac:dyDescent="0.2">
      <c r="A557">
        <f t="shared" si="155"/>
        <v>556</v>
      </c>
      <c r="B557">
        <f t="shared" ca="1" si="145"/>
        <v>1</v>
      </c>
      <c r="C557" s="7">
        <f t="shared" ca="1" si="146"/>
        <v>3.1035285626127035E-2</v>
      </c>
      <c r="D557" t="str">
        <f t="shared" ca="1" si="156"/>
        <v>Yes</v>
      </c>
      <c r="E557">
        <f t="shared" ca="1" si="147"/>
        <v>1.7</v>
      </c>
      <c r="F557" s="1">
        <f ca="1">InitialHomeValue* (1 + 'Portfolio Simulation'!C557)^'Portfolio Simulation'!B557</f>
        <v>1031035.2856261272</v>
      </c>
      <c r="G557" s="1">
        <f t="shared" ca="1" si="148"/>
        <v>175275.99855644163</v>
      </c>
      <c r="H557" s="1">
        <f t="shared" ca="1" si="149"/>
        <v>120000</v>
      </c>
      <c r="I557" s="1">
        <f t="shared" ca="1" si="157"/>
        <v>120000</v>
      </c>
      <c r="J557" s="1">
        <f t="shared" si="150"/>
        <v>100000</v>
      </c>
      <c r="K557" s="1">
        <f t="shared" si="151"/>
        <v>1000000</v>
      </c>
      <c r="L557" s="1">
        <f t="shared" si="158"/>
        <v>-100000</v>
      </c>
      <c r="M557" s="1">
        <f t="shared" ca="1" si="152"/>
        <v>120000</v>
      </c>
      <c r="N557" s="10">
        <v>45931</v>
      </c>
      <c r="O557" s="10">
        <f t="shared" ca="1" si="159"/>
        <v>46296</v>
      </c>
      <c r="P557" s="7">
        <f t="shared" ca="1" si="160"/>
        <v>0.19999999403953553</v>
      </c>
      <c r="Q557" s="13"/>
      <c r="R557" s="1">
        <f t="shared" si="161"/>
        <v>-100000</v>
      </c>
      <c r="S557" s="1">
        <f t="shared" ca="1" si="153"/>
        <v>170120.82212831097</v>
      </c>
      <c r="T557" s="14">
        <f t="shared" ca="1" si="154"/>
        <v>1.65</v>
      </c>
      <c r="U557" s="7">
        <f t="shared" ca="1" si="162"/>
        <v>0.70120822191238408</v>
      </c>
    </row>
    <row r="558" spans="1:21" x14ac:dyDescent="0.2">
      <c r="A558">
        <f t="shared" si="155"/>
        <v>557</v>
      </c>
      <c r="B558">
        <f t="shared" ca="1" si="145"/>
        <v>4</v>
      </c>
      <c r="C558" s="7">
        <f t="shared" ca="1" si="146"/>
        <v>1.1968391372275546E-2</v>
      </c>
      <c r="D558" t="str">
        <f t="shared" ca="1" si="156"/>
        <v>Yes</v>
      </c>
      <c r="E558">
        <f t="shared" ca="1" si="147"/>
        <v>1.7</v>
      </c>
      <c r="F558" s="1">
        <f ca="1">InitialHomeValue* (1 + 'Portfolio Simulation'!C558)^'Portfolio Simulation'!B558</f>
        <v>1048739.8978837607</v>
      </c>
      <c r="G558" s="1">
        <f t="shared" ca="1" si="148"/>
        <v>178285.78264023934</v>
      </c>
      <c r="H558" s="1">
        <f t="shared" ca="1" si="149"/>
        <v>207360</v>
      </c>
      <c r="I558" s="1">
        <f t="shared" ca="1" si="157"/>
        <v>178285.78264023934</v>
      </c>
      <c r="J558" s="1">
        <f t="shared" si="150"/>
        <v>100000</v>
      </c>
      <c r="K558" s="1">
        <f t="shared" si="151"/>
        <v>1000000</v>
      </c>
      <c r="L558" s="1">
        <f t="shared" si="158"/>
        <v>-100000</v>
      </c>
      <c r="M558" s="1">
        <f t="shared" ca="1" si="152"/>
        <v>178285.78264023934</v>
      </c>
      <c r="N558" s="10">
        <v>45931</v>
      </c>
      <c r="O558" s="10">
        <f t="shared" ca="1" si="159"/>
        <v>47392</v>
      </c>
      <c r="P558" s="7">
        <f t="shared" ca="1" si="160"/>
        <v>0.15541022419929512</v>
      </c>
      <c r="Q558" s="13"/>
      <c r="R558" s="1">
        <f t="shared" si="161"/>
        <v>-100000</v>
      </c>
      <c r="S558" s="1">
        <f t="shared" ca="1" si="153"/>
        <v>173042.08315082052</v>
      </c>
      <c r="T558" s="14">
        <f t="shared" ca="1" si="154"/>
        <v>1.65</v>
      </c>
      <c r="U558" s="7">
        <f t="shared" ca="1" si="162"/>
        <v>0.14682508111000062</v>
      </c>
    </row>
    <row r="559" spans="1:21" x14ac:dyDescent="0.2">
      <c r="A559">
        <f t="shared" si="155"/>
        <v>558</v>
      </c>
      <c r="B559">
        <f t="shared" ca="1" si="145"/>
        <v>7</v>
      </c>
      <c r="C559" s="7">
        <f t="shared" ca="1" si="146"/>
        <v>-2.2900859141889839E-2</v>
      </c>
      <c r="D559" t="str">
        <f t="shared" ca="1" si="156"/>
        <v>No</v>
      </c>
      <c r="E559">
        <f t="shared" ca="1" si="147"/>
        <v>1.4</v>
      </c>
      <c r="F559" s="1">
        <f ca="1">InitialHomeValue* (1 + 'Portfolio Simulation'!C559)^'Portfolio Simulation'!B559</f>
        <v>850296.55580170976</v>
      </c>
      <c r="G559" s="1">
        <f t="shared" ca="1" si="148"/>
        <v>119041.51781223936</v>
      </c>
      <c r="H559" s="1">
        <f t="shared" ca="1" si="149"/>
        <v>358318.07999999996</v>
      </c>
      <c r="I559" s="1">
        <f t="shared" ca="1" si="157"/>
        <v>119041.51781223936</v>
      </c>
      <c r="J559" s="1">
        <f t="shared" si="150"/>
        <v>100000</v>
      </c>
      <c r="K559" s="1">
        <f t="shared" si="151"/>
        <v>1000000</v>
      </c>
      <c r="L559" s="1">
        <f t="shared" si="158"/>
        <v>-100000</v>
      </c>
      <c r="M559" s="1">
        <f t="shared" ca="1" si="152"/>
        <v>119041.51781223936</v>
      </c>
      <c r="N559" s="10">
        <v>45931</v>
      </c>
      <c r="O559" s="10">
        <f t="shared" ca="1" si="159"/>
        <v>48488</v>
      </c>
      <c r="P559" s="7">
        <f t="shared" ca="1" si="160"/>
        <v>2.5192937254905699E-2</v>
      </c>
      <c r="Q559" s="13"/>
      <c r="R559" s="1">
        <f t="shared" si="161"/>
        <v>-100000</v>
      </c>
      <c r="S559" s="1">
        <f t="shared" ca="1" si="153"/>
        <v>114790.03503323084</v>
      </c>
      <c r="T559" s="14">
        <f t="shared" ca="1" si="154"/>
        <v>1.35</v>
      </c>
      <c r="U559" s="7">
        <f t="shared" ca="1" si="162"/>
        <v>1.9884631037712104E-2</v>
      </c>
    </row>
    <row r="560" spans="1:21" x14ac:dyDescent="0.2">
      <c r="A560">
        <f t="shared" si="155"/>
        <v>559</v>
      </c>
      <c r="B560">
        <f t="shared" ca="1" si="145"/>
        <v>2</v>
      </c>
      <c r="C560" s="7">
        <f t="shared" ca="1" si="146"/>
        <v>-7.1851545660576194E-2</v>
      </c>
      <c r="D560" t="str">
        <f t="shared" ca="1" si="156"/>
        <v>No</v>
      </c>
      <c r="E560">
        <f t="shared" ca="1" si="147"/>
        <v>1.4</v>
      </c>
      <c r="F560" s="1">
        <f ca="1">InitialHomeValue* (1 + 'Portfolio Simulation'!C560)^'Portfolio Simulation'!B560</f>
        <v>861459.55329266156</v>
      </c>
      <c r="G560" s="1">
        <f t="shared" ca="1" si="148"/>
        <v>120604.3374609726</v>
      </c>
      <c r="H560" s="1">
        <f t="shared" ca="1" si="149"/>
        <v>144000</v>
      </c>
      <c r="I560" s="1">
        <f t="shared" ca="1" si="157"/>
        <v>120604.3374609726</v>
      </c>
      <c r="J560" s="1">
        <f t="shared" si="150"/>
        <v>100000</v>
      </c>
      <c r="K560" s="1">
        <f t="shared" si="151"/>
        <v>1000000</v>
      </c>
      <c r="L560" s="1">
        <f t="shared" si="158"/>
        <v>-100000</v>
      </c>
      <c r="M560" s="1">
        <f t="shared" ca="1" si="152"/>
        <v>120604.3374609726</v>
      </c>
      <c r="N560" s="10">
        <v>45931</v>
      </c>
      <c r="O560" s="10">
        <f t="shared" ca="1" si="159"/>
        <v>46661</v>
      </c>
      <c r="P560" s="7">
        <f t="shared" ca="1" si="160"/>
        <v>9.8200064897537243E-2</v>
      </c>
      <c r="Q560" s="13"/>
      <c r="R560" s="1">
        <f t="shared" si="161"/>
        <v>-100000</v>
      </c>
      <c r="S560" s="1">
        <f t="shared" ca="1" si="153"/>
        <v>116297.03969450934</v>
      </c>
      <c r="T560" s="14">
        <f t="shared" ca="1" si="154"/>
        <v>1.35</v>
      </c>
      <c r="U560" s="7">
        <f t="shared" ca="1" si="162"/>
        <v>7.8411051630973824E-2</v>
      </c>
    </row>
    <row r="561" spans="1:21" x14ac:dyDescent="0.2">
      <c r="A561">
        <f t="shared" si="155"/>
        <v>560</v>
      </c>
      <c r="B561">
        <f t="shared" ca="1" si="145"/>
        <v>2</v>
      </c>
      <c r="C561" s="7">
        <f t="shared" ca="1" si="146"/>
        <v>-5.4172295254833018E-3</v>
      </c>
      <c r="D561" t="str">
        <f t="shared" ca="1" si="156"/>
        <v>No</v>
      </c>
      <c r="E561">
        <f t="shared" ca="1" si="147"/>
        <v>1.4</v>
      </c>
      <c r="F561" s="1">
        <f ca="1">InitialHomeValue* (1 + 'Portfolio Simulation'!C561)^'Portfolio Simulation'!B561</f>
        <v>989194.88732476521</v>
      </c>
      <c r="G561" s="1">
        <f t="shared" ca="1" si="148"/>
        <v>138487.28422546713</v>
      </c>
      <c r="H561" s="1">
        <f t="shared" ca="1" si="149"/>
        <v>144000</v>
      </c>
      <c r="I561" s="1">
        <f t="shared" ca="1" si="157"/>
        <v>138487.28422546713</v>
      </c>
      <c r="J561" s="1">
        <f t="shared" si="150"/>
        <v>100000</v>
      </c>
      <c r="K561" s="1">
        <f t="shared" si="151"/>
        <v>1000000</v>
      </c>
      <c r="L561" s="1">
        <f t="shared" si="158"/>
        <v>-100000</v>
      </c>
      <c r="M561" s="1">
        <f t="shared" ca="1" si="152"/>
        <v>138487.28422546713</v>
      </c>
      <c r="N561" s="10">
        <v>45931</v>
      </c>
      <c r="O561" s="10">
        <f t="shared" ca="1" si="159"/>
        <v>46661</v>
      </c>
      <c r="P561" s="7">
        <f t="shared" ca="1" si="160"/>
        <v>0.17680620551109313</v>
      </c>
      <c r="Q561" s="13"/>
      <c r="R561" s="1">
        <f t="shared" si="161"/>
        <v>-100000</v>
      </c>
      <c r="S561" s="1">
        <f t="shared" ca="1" si="153"/>
        <v>133541.30978884333</v>
      </c>
      <c r="T561" s="14">
        <f t="shared" ca="1" si="154"/>
        <v>1.35</v>
      </c>
      <c r="U561" s="7">
        <f t="shared" ca="1" si="162"/>
        <v>0.15560075640678406</v>
      </c>
    </row>
    <row r="562" spans="1:21" x14ac:dyDescent="0.2">
      <c r="A562">
        <f t="shared" si="155"/>
        <v>561</v>
      </c>
      <c r="B562">
        <f t="shared" ca="1" si="145"/>
        <v>1</v>
      </c>
      <c r="C562" s="7">
        <f t="shared" ca="1" si="146"/>
        <v>7.7152084215135378E-2</v>
      </c>
      <c r="D562" t="str">
        <f t="shared" ca="1" si="156"/>
        <v>Yes</v>
      </c>
      <c r="E562">
        <f t="shared" ca="1" si="147"/>
        <v>1.7</v>
      </c>
      <c r="F562" s="1">
        <f ca="1">InitialHomeValue* (1 + 'Portfolio Simulation'!C562)^'Portfolio Simulation'!B562</f>
        <v>1077152.0842151353</v>
      </c>
      <c r="G562" s="1">
        <f t="shared" ca="1" si="148"/>
        <v>183115.85431657301</v>
      </c>
      <c r="H562" s="1">
        <f t="shared" ca="1" si="149"/>
        <v>120000</v>
      </c>
      <c r="I562" s="1">
        <f t="shared" ca="1" si="157"/>
        <v>120000</v>
      </c>
      <c r="J562" s="1">
        <f t="shared" si="150"/>
        <v>100000</v>
      </c>
      <c r="K562" s="1">
        <f t="shared" si="151"/>
        <v>1000000</v>
      </c>
      <c r="L562" s="1">
        <f t="shared" si="158"/>
        <v>-100000</v>
      </c>
      <c r="M562" s="1">
        <f t="shared" ca="1" si="152"/>
        <v>120000</v>
      </c>
      <c r="N562" s="10">
        <v>45931</v>
      </c>
      <c r="O562" s="10">
        <f t="shared" ca="1" si="159"/>
        <v>46296</v>
      </c>
      <c r="P562" s="7">
        <f t="shared" ca="1" si="160"/>
        <v>0.19999999403953553</v>
      </c>
      <c r="Q562" s="13"/>
      <c r="R562" s="1">
        <f t="shared" si="161"/>
        <v>-100000</v>
      </c>
      <c r="S562" s="1">
        <f t="shared" ca="1" si="153"/>
        <v>177730.09389549732</v>
      </c>
      <c r="T562" s="14">
        <f t="shared" ca="1" si="154"/>
        <v>1.65</v>
      </c>
      <c r="U562" s="7">
        <f t="shared" ca="1" si="162"/>
        <v>0.77730094194412236</v>
      </c>
    </row>
    <row r="563" spans="1:21" x14ac:dyDescent="0.2">
      <c r="A563">
        <f t="shared" si="155"/>
        <v>562</v>
      </c>
      <c r="B563">
        <f t="shared" ca="1" si="145"/>
        <v>6</v>
      </c>
      <c r="C563" s="7">
        <f t="shared" ca="1" si="146"/>
        <v>3.870063621941866E-4</v>
      </c>
      <c r="D563" t="str">
        <f t="shared" ca="1" si="156"/>
        <v>Yes</v>
      </c>
      <c r="E563">
        <f t="shared" ca="1" si="147"/>
        <v>1.7</v>
      </c>
      <c r="F563" s="1">
        <f ca="1">InitialHomeValue* (1 + 'Portfolio Simulation'!C563)^'Portfolio Simulation'!B563</f>
        <v>1002324.2859416368</v>
      </c>
      <c r="G563" s="1">
        <f t="shared" ca="1" si="148"/>
        <v>170395.12861007825</v>
      </c>
      <c r="H563" s="1">
        <f t="shared" ca="1" si="149"/>
        <v>298598.39999999997</v>
      </c>
      <c r="I563" s="1">
        <f t="shared" ca="1" si="157"/>
        <v>170395.12861007825</v>
      </c>
      <c r="J563" s="1">
        <f t="shared" si="150"/>
        <v>100000</v>
      </c>
      <c r="K563" s="1">
        <f t="shared" si="151"/>
        <v>1000000</v>
      </c>
      <c r="L563" s="1">
        <f t="shared" si="158"/>
        <v>-100000</v>
      </c>
      <c r="M563" s="1">
        <f t="shared" ca="1" si="152"/>
        <v>170395.12861007825</v>
      </c>
      <c r="N563" s="10">
        <v>45931</v>
      </c>
      <c r="O563" s="10">
        <f t="shared" ca="1" si="159"/>
        <v>48122</v>
      </c>
      <c r="P563" s="7">
        <f t="shared" ca="1" si="160"/>
        <v>9.2845049500465376E-2</v>
      </c>
      <c r="Q563" s="13"/>
      <c r="R563" s="1">
        <f t="shared" si="161"/>
        <v>-100000</v>
      </c>
      <c r="S563" s="1">
        <f t="shared" ca="1" si="153"/>
        <v>165383.50718037007</v>
      </c>
      <c r="T563" s="14">
        <f t="shared" ca="1" si="154"/>
        <v>1.65</v>
      </c>
      <c r="U563" s="7">
        <f t="shared" ca="1" si="162"/>
        <v>8.7423577904701247E-2</v>
      </c>
    </row>
    <row r="564" spans="1:21" x14ac:dyDescent="0.2">
      <c r="A564">
        <f t="shared" si="155"/>
        <v>563</v>
      </c>
      <c r="B564">
        <f t="shared" ca="1" si="145"/>
        <v>2</v>
      </c>
      <c r="C564" s="7">
        <f t="shared" ca="1" si="146"/>
        <v>-8.6981676217948341E-3</v>
      </c>
      <c r="D564" t="str">
        <f t="shared" ca="1" si="156"/>
        <v>No</v>
      </c>
      <c r="E564">
        <f t="shared" ca="1" si="147"/>
        <v>1.4</v>
      </c>
      <c r="F564" s="1">
        <f ca="1">InitialHomeValue* (1 + 'Portfolio Simulation'!C564)^'Portfolio Simulation'!B564</f>
        <v>982679.32287638716</v>
      </c>
      <c r="G564" s="1">
        <f t="shared" ca="1" si="148"/>
        <v>137575.10520269419</v>
      </c>
      <c r="H564" s="1">
        <f t="shared" ca="1" si="149"/>
        <v>144000</v>
      </c>
      <c r="I564" s="1">
        <f t="shared" ca="1" si="157"/>
        <v>137575.10520269419</v>
      </c>
      <c r="J564" s="1">
        <f t="shared" si="150"/>
        <v>100000</v>
      </c>
      <c r="K564" s="1">
        <f t="shared" si="151"/>
        <v>1000000</v>
      </c>
      <c r="L564" s="1">
        <f t="shared" si="158"/>
        <v>-100000</v>
      </c>
      <c r="M564" s="1">
        <f t="shared" ca="1" si="152"/>
        <v>137575.10520269419</v>
      </c>
      <c r="N564" s="10">
        <v>45931</v>
      </c>
      <c r="O564" s="10">
        <f t="shared" ca="1" si="159"/>
        <v>46661</v>
      </c>
      <c r="P564" s="7">
        <f t="shared" ca="1" si="160"/>
        <v>0.172924143075943</v>
      </c>
      <c r="Q564" s="13"/>
      <c r="R564" s="1">
        <f t="shared" si="161"/>
        <v>-100000</v>
      </c>
      <c r="S564" s="1">
        <f t="shared" ca="1" si="153"/>
        <v>132661.70858831226</v>
      </c>
      <c r="T564" s="14">
        <f t="shared" ca="1" si="154"/>
        <v>1.35</v>
      </c>
      <c r="U564" s="7">
        <f t="shared" ca="1" si="162"/>
        <v>0.15178864598274233</v>
      </c>
    </row>
    <row r="565" spans="1:21" x14ac:dyDescent="0.2">
      <c r="A565">
        <f t="shared" si="155"/>
        <v>564</v>
      </c>
      <c r="B565">
        <f t="shared" ca="1" si="145"/>
        <v>4</v>
      </c>
      <c r="C565" s="7">
        <f t="shared" ca="1" si="146"/>
        <v>-6.0445513053211483E-2</v>
      </c>
      <c r="D565" t="str">
        <f t="shared" ca="1" si="156"/>
        <v>No</v>
      </c>
      <c r="E565">
        <f t="shared" ca="1" si="147"/>
        <v>1.4</v>
      </c>
      <c r="F565" s="1">
        <f ca="1">InitialHomeValue* (1 + 'Portfolio Simulation'!C565)^'Portfolio Simulation'!B565</f>
        <v>779269.86788394034</v>
      </c>
      <c r="G565" s="1">
        <f t="shared" ca="1" si="148"/>
        <v>109097.78150375164</v>
      </c>
      <c r="H565" s="1">
        <f t="shared" ca="1" si="149"/>
        <v>207360</v>
      </c>
      <c r="I565" s="1">
        <f t="shared" ca="1" si="157"/>
        <v>109097.78150375164</v>
      </c>
      <c r="J565" s="1">
        <f t="shared" si="150"/>
        <v>100000</v>
      </c>
      <c r="K565" s="1">
        <f t="shared" si="151"/>
        <v>1000000</v>
      </c>
      <c r="L565" s="1">
        <f t="shared" si="158"/>
        <v>-100000</v>
      </c>
      <c r="M565" s="1">
        <f t="shared" ca="1" si="152"/>
        <v>109097.78150375164</v>
      </c>
      <c r="N565" s="10">
        <v>45931</v>
      </c>
      <c r="O565" s="10">
        <f t="shared" ca="1" si="159"/>
        <v>47392</v>
      </c>
      <c r="P565" s="7">
        <f t="shared" ca="1" si="160"/>
        <v>2.1992030739784237E-2</v>
      </c>
      <c r="Q565" s="13"/>
      <c r="R565" s="1">
        <f t="shared" si="161"/>
        <v>-100000</v>
      </c>
      <c r="S565" s="1">
        <f t="shared" ca="1" si="153"/>
        <v>105201.43216433196</v>
      </c>
      <c r="T565" s="14">
        <f t="shared" ca="1" si="154"/>
        <v>1.35</v>
      </c>
      <c r="U565" s="7">
        <f t="shared" ca="1" si="162"/>
        <v>1.2748584151268005E-2</v>
      </c>
    </row>
    <row r="566" spans="1:21" x14ac:dyDescent="0.2">
      <c r="A566">
        <f t="shared" si="155"/>
        <v>565</v>
      </c>
      <c r="B566">
        <f t="shared" ca="1" si="145"/>
        <v>7</v>
      </c>
      <c r="C566" s="7">
        <f t="shared" ca="1" si="146"/>
        <v>3.9604281989536735E-2</v>
      </c>
      <c r="D566" t="str">
        <f t="shared" ca="1" si="156"/>
        <v>Yes</v>
      </c>
      <c r="E566">
        <f t="shared" ca="1" si="147"/>
        <v>1.7</v>
      </c>
      <c r="F566" s="1">
        <f ca="1">InitialHomeValue* (1 + 'Portfolio Simulation'!C566)^'Portfolio Simulation'!B566</f>
        <v>1312430.8109267186</v>
      </c>
      <c r="G566" s="1">
        <f t="shared" ca="1" si="148"/>
        <v>223113.23785754215</v>
      </c>
      <c r="H566" s="1">
        <f t="shared" ca="1" si="149"/>
        <v>358318.07999999996</v>
      </c>
      <c r="I566" s="1">
        <f t="shared" ca="1" si="157"/>
        <v>223113.23785754215</v>
      </c>
      <c r="J566" s="1">
        <f t="shared" si="150"/>
        <v>100000</v>
      </c>
      <c r="K566" s="1">
        <f t="shared" si="151"/>
        <v>1000000</v>
      </c>
      <c r="L566" s="1">
        <f t="shared" si="158"/>
        <v>-100000</v>
      </c>
      <c r="M566" s="1">
        <f t="shared" ca="1" si="152"/>
        <v>223113.23785754215</v>
      </c>
      <c r="N566" s="10">
        <v>45931</v>
      </c>
      <c r="O566" s="10">
        <f t="shared" ca="1" si="159"/>
        <v>48488</v>
      </c>
      <c r="P566" s="7">
        <f t="shared" ca="1" si="160"/>
        <v>0.1213737666606903</v>
      </c>
      <c r="Q566" s="13"/>
      <c r="R566" s="1">
        <f t="shared" si="161"/>
        <v>-100000</v>
      </c>
      <c r="S566" s="1">
        <f t="shared" ca="1" si="153"/>
        <v>216551.08380290857</v>
      </c>
      <c r="T566" s="14">
        <f t="shared" ca="1" si="154"/>
        <v>1.65</v>
      </c>
      <c r="U566" s="7">
        <f t="shared" ca="1" si="162"/>
        <v>0.11660533547401428</v>
      </c>
    </row>
    <row r="567" spans="1:21" x14ac:dyDescent="0.2">
      <c r="A567">
        <f t="shared" si="155"/>
        <v>566</v>
      </c>
      <c r="B567">
        <f t="shared" ca="1" si="145"/>
        <v>4</v>
      </c>
      <c r="C567" s="7">
        <f t="shared" ca="1" si="146"/>
        <v>0.10946314196540423</v>
      </c>
      <c r="D567" t="str">
        <f t="shared" ca="1" si="156"/>
        <v>Yes</v>
      </c>
      <c r="E567">
        <f t="shared" ca="1" si="147"/>
        <v>1.7</v>
      </c>
      <c r="F567" s="1">
        <f ca="1">InitialHomeValue* (1 + 'Portfolio Simulation'!C567)^'Portfolio Simulation'!B567</f>
        <v>1515135.6452198892</v>
      </c>
      <c r="G567" s="1">
        <f t="shared" ca="1" si="148"/>
        <v>257573.05968738114</v>
      </c>
      <c r="H567" s="1">
        <f t="shared" ca="1" si="149"/>
        <v>207360</v>
      </c>
      <c r="I567" s="1">
        <f t="shared" ca="1" si="157"/>
        <v>207360</v>
      </c>
      <c r="J567" s="1">
        <f t="shared" si="150"/>
        <v>100000</v>
      </c>
      <c r="K567" s="1">
        <f t="shared" si="151"/>
        <v>1000000</v>
      </c>
      <c r="L567" s="1">
        <f t="shared" si="158"/>
        <v>-100000</v>
      </c>
      <c r="M567" s="1">
        <f t="shared" ca="1" si="152"/>
        <v>207360</v>
      </c>
      <c r="N567" s="10">
        <v>45931</v>
      </c>
      <c r="O567" s="10">
        <f t="shared" ca="1" si="159"/>
        <v>47392</v>
      </c>
      <c r="P567" s="7">
        <f t="shared" ca="1" si="160"/>
        <v>0.19985025525093081</v>
      </c>
      <c r="Q567" s="13"/>
      <c r="R567" s="1">
        <f t="shared" si="161"/>
        <v>-100000</v>
      </c>
      <c r="S567" s="1">
        <f t="shared" ca="1" si="153"/>
        <v>249997.38146128171</v>
      </c>
      <c r="T567" s="14">
        <f t="shared" ca="1" si="154"/>
        <v>1.65</v>
      </c>
      <c r="U567" s="7">
        <f t="shared" ca="1" si="162"/>
        <v>0.25723300576210029</v>
      </c>
    </row>
    <row r="568" spans="1:21" x14ac:dyDescent="0.2">
      <c r="A568">
        <f t="shared" si="155"/>
        <v>567</v>
      </c>
      <c r="B568">
        <f t="shared" ca="1" si="145"/>
        <v>4</v>
      </c>
      <c r="C568" s="7">
        <f t="shared" ca="1" si="146"/>
        <v>2.8462161647917934E-2</v>
      </c>
      <c r="D568" t="str">
        <f t="shared" ca="1" si="156"/>
        <v>Yes</v>
      </c>
      <c r="E568">
        <f t="shared" ca="1" si="147"/>
        <v>1.7</v>
      </c>
      <c r="F568" s="1">
        <f ca="1">InitialHomeValue* (1 + 'Portfolio Simulation'!C568)^'Portfolio Simulation'!B568</f>
        <v>1118802.0988980606</v>
      </c>
      <c r="G568" s="1">
        <f t="shared" ca="1" si="148"/>
        <v>190196.3568126703</v>
      </c>
      <c r="H568" s="1">
        <f t="shared" ca="1" si="149"/>
        <v>207360</v>
      </c>
      <c r="I568" s="1">
        <f t="shared" ca="1" si="157"/>
        <v>190196.3568126703</v>
      </c>
      <c r="J568" s="1">
        <f t="shared" si="150"/>
        <v>100000</v>
      </c>
      <c r="K568" s="1">
        <f t="shared" si="151"/>
        <v>1000000</v>
      </c>
      <c r="L568" s="1">
        <f t="shared" si="158"/>
        <v>-100000</v>
      </c>
      <c r="M568" s="1">
        <f t="shared" ca="1" si="152"/>
        <v>190196.3568126703</v>
      </c>
      <c r="N568" s="10">
        <v>45931</v>
      </c>
      <c r="O568" s="10">
        <f t="shared" ca="1" si="159"/>
        <v>47392</v>
      </c>
      <c r="P568" s="7">
        <f t="shared" ca="1" si="160"/>
        <v>0.17422892451286318</v>
      </c>
      <c r="Q568" s="13"/>
      <c r="R568" s="1">
        <f t="shared" si="161"/>
        <v>-100000</v>
      </c>
      <c r="S568" s="1">
        <f t="shared" ca="1" si="153"/>
        <v>184602.34631818</v>
      </c>
      <c r="T568" s="14">
        <f t="shared" ca="1" si="154"/>
        <v>1.65</v>
      </c>
      <c r="U568" s="7">
        <f t="shared" ca="1" si="162"/>
        <v>0.16550393700599672</v>
      </c>
    </row>
    <row r="569" spans="1:21" x14ac:dyDescent="0.2">
      <c r="A569">
        <f t="shared" si="155"/>
        <v>568</v>
      </c>
      <c r="B569">
        <f t="shared" ca="1" si="145"/>
        <v>9</v>
      </c>
      <c r="C569" s="7">
        <f t="shared" ca="1" si="146"/>
        <v>4.0781797215899057E-2</v>
      </c>
      <c r="D569" t="str">
        <f t="shared" ca="1" si="156"/>
        <v>Yes</v>
      </c>
      <c r="E569">
        <f t="shared" ca="1" si="147"/>
        <v>1.7</v>
      </c>
      <c r="F569" s="1">
        <f ca="1">InitialHomeValue* (1 + 'Portfolio Simulation'!C569)^'Portfolio Simulation'!B569</f>
        <v>1432970.3095635909</v>
      </c>
      <c r="G569" s="1">
        <f t="shared" ca="1" si="148"/>
        <v>243604.95262581046</v>
      </c>
      <c r="H569" s="1">
        <f t="shared" ca="1" si="149"/>
        <v>515978.03519999993</v>
      </c>
      <c r="I569" s="1">
        <f t="shared" ca="1" si="157"/>
        <v>243604.95262581046</v>
      </c>
      <c r="J569" s="1">
        <f t="shared" si="150"/>
        <v>100000</v>
      </c>
      <c r="K569" s="1">
        <f t="shared" si="151"/>
        <v>1000000</v>
      </c>
      <c r="L569" s="1">
        <f t="shared" si="158"/>
        <v>-100000</v>
      </c>
      <c r="M569" s="1">
        <f t="shared" ca="1" si="152"/>
        <v>243604.95262581046</v>
      </c>
      <c r="N569" s="10">
        <v>45931</v>
      </c>
      <c r="O569" s="10">
        <f t="shared" ca="1" si="159"/>
        <v>49218</v>
      </c>
      <c r="P569" s="7">
        <f t="shared" ca="1" si="160"/>
        <v>0.10392350554466248</v>
      </c>
      <c r="Q569" s="13"/>
      <c r="R569" s="1">
        <f t="shared" si="161"/>
        <v>-100000</v>
      </c>
      <c r="S569" s="1">
        <f t="shared" ca="1" si="153"/>
        <v>236440.10107799247</v>
      </c>
      <c r="T569" s="14">
        <f t="shared" ca="1" si="154"/>
        <v>1.65</v>
      </c>
      <c r="U569" s="7">
        <f t="shared" ca="1" si="162"/>
        <v>0.10027008652687075</v>
      </c>
    </row>
    <row r="570" spans="1:21" x14ac:dyDescent="0.2">
      <c r="A570">
        <f t="shared" si="155"/>
        <v>569</v>
      </c>
      <c r="B570">
        <f t="shared" ca="1" si="145"/>
        <v>8</v>
      </c>
      <c r="C570" s="7">
        <f t="shared" ca="1" si="146"/>
        <v>6.4738097072264744E-2</v>
      </c>
      <c r="D570" t="str">
        <f t="shared" ca="1" si="156"/>
        <v>Yes</v>
      </c>
      <c r="E570">
        <f t="shared" ca="1" si="147"/>
        <v>1.7</v>
      </c>
      <c r="F570" s="1">
        <f ca="1">InitialHomeValue* (1 + 'Portfolio Simulation'!C570)^'Portfolio Simulation'!B570</f>
        <v>1651742.5233448057</v>
      </c>
      <c r="G570" s="1">
        <f t="shared" ca="1" si="148"/>
        <v>280796.22896861698</v>
      </c>
      <c r="H570" s="1">
        <f t="shared" ca="1" si="149"/>
        <v>429981.69599999994</v>
      </c>
      <c r="I570" s="1">
        <f t="shared" ca="1" si="157"/>
        <v>280796.22896861698</v>
      </c>
      <c r="J570" s="1">
        <f t="shared" si="150"/>
        <v>100000</v>
      </c>
      <c r="K570" s="1">
        <f t="shared" si="151"/>
        <v>1000000</v>
      </c>
      <c r="L570" s="1">
        <f t="shared" si="158"/>
        <v>-100000</v>
      </c>
      <c r="M570" s="1">
        <f t="shared" ca="1" si="152"/>
        <v>280796.22896861698</v>
      </c>
      <c r="N570" s="10">
        <v>45931</v>
      </c>
      <c r="O570" s="10">
        <f t="shared" ca="1" si="159"/>
        <v>48853</v>
      </c>
      <c r="P570" s="7">
        <f t="shared" ca="1" si="160"/>
        <v>0.13765490651130674</v>
      </c>
      <c r="Q570" s="13"/>
      <c r="R570" s="1">
        <f t="shared" si="161"/>
        <v>-100000</v>
      </c>
      <c r="S570" s="1">
        <f t="shared" ca="1" si="153"/>
        <v>272537.51635189296</v>
      </c>
      <c r="T570" s="14">
        <f t="shared" ca="1" si="154"/>
        <v>1.65</v>
      </c>
      <c r="U570" s="7">
        <f t="shared" ca="1" si="162"/>
        <v>0.13342041373252869</v>
      </c>
    </row>
    <row r="571" spans="1:21" x14ac:dyDescent="0.2">
      <c r="A571">
        <f t="shared" si="155"/>
        <v>570</v>
      </c>
      <c r="B571">
        <f t="shared" ca="1" si="145"/>
        <v>3</v>
      </c>
      <c r="C571" s="7">
        <f t="shared" ca="1" si="146"/>
        <v>4.1314845053352534E-2</v>
      </c>
      <c r="D571" t="str">
        <f t="shared" ca="1" si="156"/>
        <v>Yes</v>
      </c>
      <c r="E571">
        <f t="shared" ca="1" si="147"/>
        <v>1.7</v>
      </c>
      <c r="F571" s="1">
        <f ca="1">InitialHomeValue* (1 + 'Portfolio Simulation'!C571)^'Portfolio Simulation'!B571</f>
        <v>1129135.8054128899</v>
      </c>
      <c r="G571" s="1">
        <f t="shared" ca="1" si="148"/>
        <v>191953.0869201913</v>
      </c>
      <c r="H571" s="1">
        <f t="shared" ca="1" si="149"/>
        <v>172800</v>
      </c>
      <c r="I571" s="1">
        <f t="shared" ca="1" si="157"/>
        <v>172800</v>
      </c>
      <c r="J571" s="1">
        <f t="shared" si="150"/>
        <v>100000</v>
      </c>
      <c r="K571" s="1">
        <f t="shared" si="151"/>
        <v>1000000</v>
      </c>
      <c r="L571" s="1">
        <f t="shared" si="158"/>
        <v>-100000</v>
      </c>
      <c r="M571" s="1">
        <f t="shared" ca="1" si="152"/>
        <v>172800</v>
      </c>
      <c r="N571" s="10">
        <v>45931</v>
      </c>
      <c r="O571" s="10">
        <f t="shared" ca="1" si="159"/>
        <v>47027</v>
      </c>
      <c r="P571" s="7">
        <f t="shared" ca="1" si="160"/>
        <v>0.19980039000511171</v>
      </c>
      <c r="Q571" s="13"/>
      <c r="R571" s="1">
        <f t="shared" si="161"/>
        <v>-100000</v>
      </c>
      <c r="S571" s="1">
        <f t="shared" ca="1" si="153"/>
        <v>186307.40789312683</v>
      </c>
      <c r="T571" s="14">
        <f t="shared" ca="1" si="154"/>
        <v>1.65</v>
      </c>
      <c r="U571" s="7">
        <f t="shared" ca="1" si="162"/>
        <v>0.23025324940681458</v>
      </c>
    </row>
    <row r="572" spans="1:21" x14ac:dyDescent="0.2">
      <c r="A572">
        <f t="shared" si="155"/>
        <v>571</v>
      </c>
      <c r="B572">
        <f t="shared" ca="1" si="145"/>
        <v>2</v>
      </c>
      <c r="C572" s="7">
        <f t="shared" ca="1" si="146"/>
        <v>4.5985412546789076E-2</v>
      </c>
      <c r="D572" t="str">
        <f t="shared" ca="1" si="156"/>
        <v>Yes</v>
      </c>
      <c r="E572">
        <f t="shared" ca="1" si="147"/>
        <v>1.7</v>
      </c>
      <c r="F572" s="1">
        <f ca="1">InitialHomeValue* (1 + 'Portfolio Simulation'!C572)^'Portfolio Simulation'!B572</f>
        <v>1094085.4832606765</v>
      </c>
      <c r="G572" s="1">
        <f t="shared" ca="1" si="148"/>
        <v>185994.53215431501</v>
      </c>
      <c r="H572" s="1">
        <f t="shared" ca="1" si="149"/>
        <v>144000</v>
      </c>
      <c r="I572" s="1">
        <f t="shared" ca="1" si="157"/>
        <v>144000</v>
      </c>
      <c r="J572" s="1">
        <f t="shared" si="150"/>
        <v>100000</v>
      </c>
      <c r="K572" s="1">
        <f t="shared" si="151"/>
        <v>1000000</v>
      </c>
      <c r="L572" s="1">
        <f t="shared" si="158"/>
        <v>-100000</v>
      </c>
      <c r="M572" s="1">
        <f t="shared" ca="1" si="152"/>
        <v>144000</v>
      </c>
      <c r="N572" s="10">
        <v>45931</v>
      </c>
      <c r="O572" s="10">
        <f t="shared" ca="1" si="159"/>
        <v>46661</v>
      </c>
      <c r="P572" s="7">
        <f t="shared" ca="1" si="160"/>
        <v>0.19999999403953553</v>
      </c>
      <c r="Q572" s="13"/>
      <c r="R572" s="1">
        <f t="shared" si="161"/>
        <v>-100000</v>
      </c>
      <c r="S572" s="1">
        <f t="shared" ca="1" si="153"/>
        <v>180524.10473801161</v>
      </c>
      <c r="T572" s="14">
        <f t="shared" ca="1" si="154"/>
        <v>1.65</v>
      </c>
      <c r="U572" s="7">
        <f t="shared" ca="1" si="162"/>
        <v>0.34359259009361276</v>
      </c>
    </row>
    <row r="573" spans="1:21" x14ac:dyDescent="0.2">
      <c r="A573">
        <f t="shared" si="155"/>
        <v>572</v>
      </c>
      <c r="B573">
        <f t="shared" ca="1" si="145"/>
        <v>10</v>
      </c>
      <c r="C573" s="7">
        <f t="shared" ca="1" si="146"/>
        <v>-8.0516472472664385E-5</v>
      </c>
      <c r="D573" t="str">
        <f t="shared" ca="1" si="156"/>
        <v>No</v>
      </c>
      <c r="E573">
        <f t="shared" ca="1" si="147"/>
        <v>1.4</v>
      </c>
      <c r="F573" s="1">
        <f ca="1">InitialHomeValue* (1 + 'Portfolio Simulation'!C573)^'Portfolio Simulation'!B573</f>
        <v>999195.12694325007</v>
      </c>
      <c r="G573" s="1">
        <f t="shared" ca="1" si="148"/>
        <v>139887.31777205502</v>
      </c>
      <c r="H573" s="1">
        <f t="shared" ca="1" si="149"/>
        <v>619173.64223999996</v>
      </c>
      <c r="I573" s="1">
        <f t="shared" ca="1" si="157"/>
        <v>139887.31777205502</v>
      </c>
      <c r="J573" s="1">
        <f t="shared" si="150"/>
        <v>100000</v>
      </c>
      <c r="K573" s="1">
        <f t="shared" si="151"/>
        <v>1000000</v>
      </c>
      <c r="L573" s="1">
        <f t="shared" si="158"/>
        <v>-100000</v>
      </c>
      <c r="M573" s="1">
        <f t="shared" ca="1" si="152"/>
        <v>139887.31777205502</v>
      </c>
      <c r="N573" s="10">
        <v>45931</v>
      </c>
      <c r="O573" s="10">
        <f t="shared" ca="1" si="159"/>
        <v>49583</v>
      </c>
      <c r="P573" s="7">
        <f t="shared" ca="1" si="160"/>
        <v>3.4117409586906441E-2</v>
      </c>
      <c r="Q573" s="13"/>
      <c r="R573" s="1">
        <f t="shared" si="161"/>
        <v>-100000</v>
      </c>
      <c r="S573" s="1">
        <f t="shared" ca="1" si="153"/>
        <v>134891.3421373388</v>
      </c>
      <c r="T573" s="14">
        <f t="shared" ca="1" si="154"/>
        <v>1.35</v>
      </c>
      <c r="U573" s="7">
        <f t="shared" ca="1" si="162"/>
        <v>3.0365452170372009E-2</v>
      </c>
    </row>
    <row r="574" spans="1:21" x14ac:dyDescent="0.2">
      <c r="A574">
        <f t="shared" si="155"/>
        <v>573</v>
      </c>
      <c r="B574">
        <f t="shared" ca="1" si="145"/>
        <v>5</v>
      </c>
      <c r="C574" s="7">
        <f t="shared" ca="1" si="146"/>
        <v>-1.9042916857452328E-2</v>
      </c>
      <c r="D574" t="str">
        <f t="shared" ca="1" si="156"/>
        <v>No</v>
      </c>
      <c r="E574">
        <f t="shared" ca="1" si="147"/>
        <v>1.4</v>
      </c>
      <c r="F574" s="1">
        <f ca="1">InitialHomeValue* (1 + 'Portfolio Simulation'!C574)^'Portfolio Simulation'!B574</f>
        <v>908343.34170504333</v>
      </c>
      <c r="G574" s="1">
        <f t="shared" ca="1" si="148"/>
        <v>127168.06783870606</v>
      </c>
      <c r="H574" s="1">
        <f t="shared" ca="1" si="149"/>
        <v>248832</v>
      </c>
      <c r="I574" s="1">
        <f t="shared" ca="1" si="157"/>
        <v>127168.06783870606</v>
      </c>
      <c r="J574" s="1">
        <f t="shared" si="150"/>
        <v>100000</v>
      </c>
      <c r="K574" s="1">
        <f t="shared" si="151"/>
        <v>1000000</v>
      </c>
      <c r="L574" s="1">
        <f t="shared" si="158"/>
        <v>-100000</v>
      </c>
      <c r="M574" s="1">
        <f t="shared" ca="1" si="152"/>
        <v>127168.06783870606</v>
      </c>
      <c r="N574" s="10">
        <v>45931</v>
      </c>
      <c r="O574" s="10">
        <f t="shared" ca="1" si="159"/>
        <v>47757</v>
      </c>
      <c r="P574" s="7">
        <f t="shared" ca="1" si="160"/>
        <v>4.9214252829551691E-2</v>
      </c>
      <c r="Q574" s="13"/>
      <c r="R574" s="1">
        <f t="shared" si="161"/>
        <v>-100000</v>
      </c>
      <c r="S574" s="1">
        <f t="shared" ca="1" si="153"/>
        <v>122626.35113018086</v>
      </c>
      <c r="T574" s="14">
        <f t="shared" ca="1" si="154"/>
        <v>1.35</v>
      </c>
      <c r="U574" s="7">
        <f t="shared" ca="1" si="162"/>
        <v>4.1614601016044625E-2</v>
      </c>
    </row>
    <row r="575" spans="1:21" x14ac:dyDescent="0.2">
      <c r="A575">
        <f t="shared" si="155"/>
        <v>574</v>
      </c>
      <c r="B575">
        <f t="shared" ca="1" si="145"/>
        <v>9</v>
      </c>
      <c r="C575" s="7">
        <f t="shared" ca="1" si="146"/>
        <v>-4.1551862847521756E-2</v>
      </c>
      <c r="D575" t="str">
        <f t="shared" ca="1" si="156"/>
        <v>No</v>
      </c>
      <c r="E575">
        <f t="shared" ca="1" si="147"/>
        <v>1.4</v>
      </c>
      <c r="F575" s="1">
        <f ca="1">InitialHomeValue* (1 + 'Portfolio Simulation'!C575)^'Portfolio Simulation'!B575</f>
        <v>682523.42051614402</v>
      </c>
      <c r="G575" s="1">
        <f t="shared" ca="1" si="148"/>
        <v>95553.278872260169</v>
      </c>
      <c r="H575" s="1">
        <f t="shared" ca="1" si="149"/>
        <v>515978.03519999993</v>
      </c>
      <c r="I575" s="1">
        <f t="shared" ca="1" si="157"/>
        <v>95553.278872260169</v>
      </c>
      <c r="J575" s="1">
        <f t="shared" si="150"/>
        <v>100000</v>
      </c>
      <c r="K575" s="1">
        <f t="shared" si="151"/>
        <v>1000000</v>
      </c>
      <c r="L575" s="1">
        <f t="shared" si="158"/>
        <v>-100000</v>
      </c>
      <c r="M575" s="1">
        <f t="shared" ca="1" si="152"/>
        <v>95553.278872260169</v>
      </c>
      <c r="N575" s="10">
        <v>45931</v>
      </c>
      <c r="O575" s="10">
        <f t="shared" ca="1" si="159"/>
        <v>49218</v>
      </c>
      <c r="P575" s="7">
        <f t="shared" ca="1" si="160"/>
        <v>-5.0382107496261611E-3</v>
      </c>
      <c r="Q575" s="13"/>
      <c r="R575" s="1">
        <f t="shared" si="161"/>
        <v>-100000</v>
      </c>
      <c r="S575" s="1">
        <f t="shared" ca="1" si="153"/>
        <v>92140.661769679456</v>
      </c>
      <c r="T575" s="14">
        <f t="shared" ca="1" si="154"/>
        <v>1.35</v>
      </c>
      <c r="U575" s="7">
        <f t="shared" ca="1" si="162"/>
        <v>-9.0481549501419088E-3</v>
      </c>
    </row>
    <row r="576" spans="1:21" x14ac:dyDescent="0.2">
      <c r="A576">
        <f t="shared" si="155"/>
        <v>575</v>
      </c>
      <c r="B576">
        <f t="shared" ca="1" si="145"/>
        <v>3</v>
      </c>
      <c r="C576" s="7">
        <f t="shared" ca="1" si="146"/>
        <v>1.173238475129311E-2</v>
      </c>
      <c r="D576" t="str">
        <f t="shared" ca="1" si="156"/>
        <v>Yes</v>
      </c>
      <c r="E576">
        <f t="shared" ca="1" si="147"/>
        <v>1.7</v>
      </c>
      <c r="F576" s="1">
        <f ca="1">InitialHomeValue* (1 + 'Portfolio Simulation'!C576)^'Portfolio Simulation'!B576</f>
        <v>1035611.7157590283</v>
      </c>
      <c r="G576" s="1">
        <f t="shared" ca="1" si="148"/>
        <v>176053.99167903481</v>
      </c>
      <c r="H576" s="1">
        <f t="shared" ca="1" si="149"/>
        <v>172800</v>
      </c>
      <c r="I576" s="1">
        <f t="shared" ca="1" si="157"/>
        <v>172800</v>
      </c>
      <c r="J576" s="1">
        <f t="shared" si="150"/>
        <v>100000</v>
      </c>
      <c r="K576" s="1">
        <f t="shared" si="151"/>
        <v>1000000</v>
      </c>
      <c r="L576" s="1">
        <f t="shared" si="158"/>
        <v>-100000</v>
      </c>
      <c r="M576" s="1">
        <f t="shared" ca="1" si="152"/>
        <v>172800</v>
      </c>
      <c r="N576" s="10">
        <v>45931</v>
      </c>
      <c r="O576" s="10">
        <f t="shared" ca="1" si="159"/>
        <v>47027</v>
      </c>
      <c r="P576" s="7">
        <f t="shared" ca="1" si="160"/>
        <v>0.19980039000511171</v>
      </c>
      <c r="Q576" s="13"/>
      <c r="R576" s="1">
        <f t="shared" si="161"/>
        <v>-100000</v>
      </c>
      <c r="S576" s="1">
        <f t="shared" ca="1" si="153"/>
        <v>170875.93310023969</v>
      </c>
      <c r="T576" s="14">
        <f t="shared" ca="1" si="154"/>
        <v>1.65</v>
      </c>
      <c r="U576" s="7">
        <f t="shared" ca="1" si="162"/>
        <v>0.1953347146511078</v>
      </c>
    </row>
    <row r="577" spans="1:21" x14ac:dyDescent="0.2">
      <c r="A577">
        <f t="shared" si="155"/>
        <v>576</v>
      </c>
      <c r="B577">
        <f t="shared" ca="1" si="145"/>
        <v>3</v>
      </c>
      <c r="C577" s="7">
        <f t="shared" ca="1" si="146"/>
        <v>-5.450529532761185E-2</v>
      </c>
      <c r="D577" t="str">
        <f t="shared" ca="1" si="156"/>
        <v>No</v>
      </c>
      <c r="E577">
        <f t="shared" ca="1" si="147"/>
        <v>1.4</v>
      </c>
      <c r="F577" s="1">
        <f ca="1">InitialHomeValue* (1 + 'Portfolio Simulation'!C577)^'Portfolio Simulation'!B577</f>
        <v>845234.66985848977</v>
      </c>
      <c r="G577" s="1">
        <f t="shared" ca="1" si="148"/>
        <v>118332.85378018855</v>
      </c>
      <c r="H577" s="1">
        <f t="shared" ca="1" si="149"/>
        <v>172800</v>
      </c>
      <c r="I577" s="1">
        <f t="shared" ca="1" si="157"/>
        <v>118332.85378018855</v>
      </c>
      <c r="J577" s="1">
        <f t="shared" si="150"/>
        <v>100000</v>
      </c>
      <c r="K577" s="1">
        <f t="shared" si="151"/>
        <v>1000000</v>
      </c>
      <c r="L577" s="1">
        <f t="shared" si="158"/>
        <v>-100000</v>
      </c>
      <c r="M577" s="1">
        <f t="shared" ca="1" si="152"/>
        <v>118332.85378018855</v>
      </c>
      <c r="N577" s="10">
        <v>45931</v>
      </c>
      <c r="O577" s="10">
        <f t="shared" ca="1" si="159"/>
        <v>47027</v>
      </c>
      <c r="P577" s="7">
        <f t="shared" ca="1" si="160"/>
        <v>5.7660320401191706E-2</v>
      </c>
      <c r="Q577" s="13"/>
      <c r="R577" s="1">
        <f t="shared" si="161"/>
        <v>-100000</v>
      </c>
      <c r="S577" s="1">
        <f t="shared" ca="1" si="153"/>
        <v>114106.68043089611</v>
      </c>
      <c r="T577" s="14">
        <f t="shared" ca="1" si="154"/>
        <v>1.35</v>
      </c>
      <c r="U577" s="7">
        <f t="shared" ca="1" si="162"/>
        <v>4.4927743077278148E-2</v>
      </c>
    </row>
    <row r="578" spans="1:21" x14ac:dyDescent="0.2">
      <c r="A578">
        <f t="shared" si="155"/>
        <v>577</v>
      </c>
      <c r="B578">
        <f t="shared" ca="1" si="145"/>
        <v>6</v>
      </c>
      <c r="C578" s="7">
        <f t="shared" ca="1" si="146"/>
        <v>6.125177333321713E-2</v>
      </c>
      <c r="D578" t="str">
        <f t="shared" ca="1" si="156"/>
        <v>Yes</v>
      </c>
      <c r="E578">
        <f t="shared" ca="1" si="147"/>
        <v>1.7</v>
      </c>
      <c r="F578" s="1">
        <f ca="1">InitialHomeValue* (1 + 'Portfolio Simulation'!C578)^'Portfolio Simulation'!B578</f>
        <v>1428599.7628889787</v>
      </c>
      <c r="G578" s="1">
        <f t="shared" ca="1" si="148"/>
        <v>242861.95969112637</v>
      </c>
      <c r="H578" s="1">
        <f t="shared" ca="1" si="149"/>
        <v>298598.39999999997</v>
      </c>
      <c r="I578" s="1">
        <f t="shared" ca="1" si="157"/>
        <v>242861.95969112637</v>
      </c>
      <c r="J578" s="1">
        <f t="shared" si="150"/>
        <v>100000</v>
      </c>
      <c r="K578" s="1">
        <f t="shared" si="151"/>
        <v>1000000</v>
      </c>
      <c r="L578" s="1">
        <f t="shared" si="158"/>
        <v>-100000</v>
      </c>
      <c r="M578" s="1">
        <f t="shared" ca="1" si="152"/>
        <v>242861.95969112637</v>
      </c>
      <c r="N578" s="10">
        <v>45931</v>
      </c>
      <c r="O578" s="10">
        <f t="shared" ca="1" si="159"/>
        <v>48122</v>
      </c>
      <c r="P578" s="7">
        <f t="shared" ca="1" si="160"/>
        <v>0.15930382609367377</v>
      </c>
      <c r="Q578" s="13"/>
      <c r="R578" s="1">
        <f t="shared" si="161"/>
        <v>-100000</v>
      </c>
      <c r="S578" s="1">
        <f t="shared" ca="1" si="153"/>
        <v>235718.96087668149</v>
      </c>
      <c r="T578" s="14">
        <f t="shared" ca="1" si="154"/>
        <v>1.65</v>
      </c>
      <c r="U578" s="7">
        <f t="shared" ca="1" si="162"/>
        <v>0.15355265736579896</v>
      </c>
    </row>
    <row r="579" spans="1:21" x14ac:dyDescent="0.2">
      <c r="A579">
        <f t="shared" si="155"/>
        <v>578</v>
      </c>
      <c r="B579">
        <f t="shared" ref="B579:B642" ca="1" si="163">RANDBETWEEN(MinExitYear,MaxTerm)</f>
        <v>10</v>
      </c>
      <c r="C579" s="7">
        <f t="shared" ref="C579:C642" ca="1" si="164">NORMINV(RAND(),HPAMean,HPAStdDev)</f>
        <v>-1.4726710659936092E-2</v>
      </c>
      <c r="D579" t="str">
        <f t="shared" ca="1" si="156"/>
        <v>No</v>
      </c>
      <c r="E579">
        <f t="shared" ref="E579:E642" ca="1" si="165">IF(D579="Yes",UpMultiplier,DownMultiplier)</f>
        <v>1.4</v>
      </c>
      <c r="F579" s="1">
        <f ca="1">InitialHomeValue* (1 + 'Portfolio Simulation'!C579)^'Portfolio Simulation'!B579</f>
        <v>862118.75424808357</v>
      </c>
      <c r="G579" s="1">
        <f t="shared" ref="G579:G642" ca="1" si="166">F579*E579*(InvestmentAmount/InitialHomeValue)</f>
        <v>120696.62559473171</v>
      </c>
      <c r="H579" s="1">
        <f t="shared" ref="H579:H642" ca="1" si="167">InvestmentAmount*(1 + IRRCap)^B579</f>
        <v>619173.64223999996</v>
      </c>
      <c r="I579" s="1">
        <f t="shared" ca="1" si="157"/>
        <v>120696.62559473171</v>
      </c>
      <c r="J579" s="1">
        <f t="shared" ref="J579:J642" si="168">InvestmentAmount</f>
        <v>100000</v>
      </c>
      <c r="K579" s="1">
        <f t="shared" ref="K579:K642" si="169">InitialHomeValue</f>
        <v>1000000</v>
      </c>
      <c r="L579" s="1">
        <f t="shared" si="158"/>
        <v>-100000</v>
      </c>
      <c r="M579" s="1">
        <f t="shared" ref="M579:M642" ca="1" si="170">IF(B579&gt;0,I579,0)</f>
        <v>120696.62559473171</v>
      </c>
      <c r="N579" s="10">
        <v>45931</v>
      </c>
      <c r="O579" s="10">
        <f t="shared" ca="1" si="159"/>
        <v>49583</v>
      </c>
      <c r="P579" s="7">
        <f t="shared" ca="1" si="160"/>
        <v>1.897854506969452E-2</v>
      </c>
      <c r="Q579" s="13"/>
      <c r="R579" s="1">
        <f t="shared" si="161"/>
        <v>-100000</v>
      </c>
      <c r="S579" s="1">
        <f t="shared" ref="S579:S642" ca="1" si="171">F579*T579*(InvestmentAmount/InitialHomeValue)</f>
        <v>116386.03182349128</v>
      </c>
      <c r="T579" s="14">
        <f t="shared" ref="T579:T642" ca="1" si="172">IF(D579="Yes",ModifiedUpShare,ModifiedDownShare)</f>
        <v>1.35</v>
      </c>
      <c r="U579" s="7">
        <f t="shared" ca="1" si="162"/>
        <v>1.5281507372856138E-2</v>
      </c>
    </row>
    <row r="580" spans="1:21" x14ac:dyDescent="0.2">
      <c r="A580">
        <f t="shared" ref="A580:A643" si="173">ROW()-1</f>
        <v>579</v>
      </c>
      <c r="B580">
        <f t="shared" ca="1" si="163"/>
        <v>3</v>
      </c>
      <c r="C580" s="7">
        <f t="shared" ca="1" si="164"/>
        <v>3.2404716214144112E-2</v>
      </c>
      <c r="D580" t="str">
        <f t="shared" ref="D580:D643" ca="1" si="174">IF(C580&gt;=0, "Yes", "No")</f>
        <v>Yes</v>
      </c>
      <c r="E580">
        <f t="shared" ca="1" si="165"/>
        <v>1.7</v>
      </c>
      <c r="F580" s="1">
        <f ca="1">InitialHomeValue* (1 + 'Portfolio Simulation'!C580)^'Portfolio Simulation'!B580</f>
        <v>1100398.372620031</v>
      </c>
      <c r="G580" s="1">
        <f t="shared" ca="1" si="166"/>
        <v>187067.72334540528</v>
      </c>
      <c r="H580" s="1">
        <f t="shared" ca="1" si="167"/>
        <v>172800</v>
      </c>
      <c r="I580" s="1">
        <f t="shared" ref="I580:I643" ca="1" si="175">MIN(G580,H580)</f>
        <v>172800</v>
      </c>
      <c r="J580" s="1">
        <f t="shared" si="168"/>
        <v>100000</v>
      </c>
      <c r="K580" s="1">
        <f t="shared" si="169"/>
        <v>1000000</v>
      </c>
      <c r="L580" s="1">
        <f t="shared" ref="L580:L643" si="176">-J580</f>
        <v>-100000</v>
      </c>
      <c r="M580" s="1">
        <f t="shared" ca="1" si="170"/>
        <v>172800</v>
      </c>
      <c r="N580" s="10">
        <v>45931</v>
      </c>
      <c r="O580" s="10">
        <f t="shared" ref="O580:O643" ca="1" si="177">EDATE(N580, B580 *12)</f>
        <v>47027</v>
      </c>
      <c r="P580" s="7">
        <f t="shared" ref="P580:P643" ca="1" si="178">XIRR(L580:M580,N580:O580)</f>
        <v>0.19980039000511171</v>
      </c>
      <c r="Q580" s="13"/>
      <c r="R580" s="1">
        <f t="shared" ref="R580:R643" si="179">-J580</f>
        <v>-100000</v>
      </c>
      <c r="S580" s="1">
        <f t="shared" ca="1" si="171"/>
        <v>181565.7314823051</v>
      </c>
      <c r="T580" s="14">
        <f t="shared" ca="1" si="172"/>
        <v>1.65</v>
      </c>
      <c r="U580" s="7">
        <f t="shared" ref="U580:U643" ca="1" si="180">XIRR(R580:S580,N580:O580)</f>
        <v>0.21973600983619687</v>
      </c>
    </row>
    <row r="581" spans="1:21" x14ac:dyDescent="0.2">
      <c r="A581">
        <f t="shared" si="173"/>
        <v>580</v>
      </c>
      <c r="B581">
        <f t="shared" ca="1" si="163"/>
        <v>10</v>
      </c>
      <c r="C581" s="7">
        <f t="shared" ca="1" si="164"/>
        <v>6.7405782791321284E-2</v>
      </c>
      <c r="D581" t="str">
        <f t="shared" ca="1" si="174"/>
        <v>Yes</v>
      </c>
      <c r="E581">
        <f t="shared" ca="1" si="165"/>
        <v>1.7</v>
      </c>
      <c r="F581" s="1">
        <f ca="1">InitialHomeValue* (1 + 'Portfolio Simulation'!C581)^'Portfolio Simulation'!B581</f>
        <v>1919974.7318391872</v>
      </c>
      <c r="G581" s="1">
        <f t="shared" ca="1" si="166"/>
        <v>326395.70441266184</v>
      </c>
      <c r="H581" s="1">
        <f t="shared" ca="1" si="167"/>
        <v>619173.64223999996</v>
      </c>
      <c r="I581" s="1">
        <f t="shared" ca="1" si="175"/>
        <v>326395.70441266184</v>
      </c>
      <c r="J581" s="1">
        <f t="shared" si="168"/>
        <v>100000</v>
      </c>
      <c r="K581" s="1">
        <f t="shared" si="169"/>
        <v>1000000</v>
      </c>
      <c r="L581" s="1">
        <f t="shared" si="176"/>
        <v>-100000</v>
      </c>
      <c r="M581" s="1">
        <f t="shared" ca="1" si="170"/>
        <v>326395.70441266184</v>
      </c>
      <c r="N581" s="10">
        <v>45931</v>
      </c>
      <c r="O581" s="10">
        <f t="shared" ca="1" si="177"/>
        <v>49583</v>
      </c>
      <c r="P581" s="7">
        <f t="shared" ca="1" si="178"/>
        <v>0.12550209164619447</v>
      </c>
      <c r="Q581" s="13"/>
      <c r="R581" s="1">
        <f t="shared" si="179"/>
        <v>-100000</v>
      </c>
      <c r="S581" s="1">
        <f t="shared" ca="1" si="171"/>
        <v>316795.83075346588</v>
      </c>
      <c r="T581" s="14">
        <f t="shared" ca="1" si="172"/>
        <v>1.65</v>
      </c>
      <c r="U581" s="7">
        <f t="shared" ca="1" si="180"/>
        <v>0.122148984670639</v>
      </c>
    </row>
    <row r="582" spans="1:21" x14ac:dyDescent="0.2">
      <c r="A582">
        <f t="shared" si="173"/>
        <v>581</v>
      </c>
      <c r="B582">
        <f t="shared" ca="1" si="163"/>
        <v>7</v>
      </c>
      <c r="C582" s="7">
        <f t="shared" ca="1" si="164"/>
        <v>-3.2694348057884778E-2</v>
      </c>
      <c r="D582" t="str">
        <f t="shared" ca="1" si="174"/>
        <v>No</v>
      </c>
      <c r="E582">
        <f t="shared" ca="1" si="165"/>
        <v>1.4</v>
      </c>
      <c r="F582" s="1">
        <f ca="1">InitialHomeValue* (1 + 'Portfolio Simulation'!C582)^'Portfolio Simulation'!B582</f>
        <v>792402.93865432777</v>
      </c>
      <c r="G582" s="1">
        <f t="shared" ca="1" si="166"/>
        <v>110936.41141160588</v>
      </c>
      <c r="H582" s="1">
        <f t="shared" ca="1" si="167"/>
        <v>358318.07999999996</v>
      </c>
      <c r="I582" s="1">
        <f t="shared" ca="1" si="175"/>
        <v>110936.41141160588</v>
      </c>
      <c r="J582" s="1">
        <f t="shared" si="168"/>
        <v>100000</v>
      </c>
      <c r="K582" s="1">
        <f t="shared" si="169"/>
        <v>1000000</v>
      </c>
      <c r="L582" s="1">
        <f t="shared" si="176"/>
        <v>-100000</v>
      </c>
      <c r="M582" s="1">
        <f t="shared" ca="1" si="170"/>
        <v>110936.41141160588</v>
      </c>
      <c r="N582" s="10">
        <v>45931</v>
      </c>
      <c r="O582" s="10">
        <f t="shared" ca="1" si="177"/>
        <v>48488</v>
      </c>
      <c r="P582" s="7">
        <f t="shared" ca="1" si="178"/>
        <v>1.4925399422645567E-2</v>
      </c>
      <c r="Q582" s="13"/>
      <c r="R582" s="1">
        <f t="shared" si="179"/>
        <v>-100000</v>
      </c>
      <c r="S582" s="1">
        <f t="shared" ca="1" si="171"/>
        <v>106974.39671833428</v>
      </c>
      <c r="T582" s="14">
        <f t="shared" ca="1" si="172"/>
        <v>1.35</v>
      </c>
      <c r="U582" s="7">
        <f t="shared" ca="1" si="180"/>
        <v>9.6702605485916165E-3</v>
      </c>
    </row>
    <row r="583" spans="1:21" x14ac:dyDescent="0.2">
      <c r="A583">
        <f t="shared" si="173"/>
        <v>582</v>
      </c>
      <c r="B583">
        <f t="shared" ca="1" si="163"/>
        <v>7</v>
      </c>
      <c r="C583" s="7">
        <f t="shared" ca="1" si="164"/>
        <v>5.7943444608289388E-2</v>
      </c>
      <c r="D583" t="str">
        <f t="shared" ca="1" si="174"/>
        <v>Yes</v>
      </c>
      <c r="E583">
        <f t="shared" ca="1" si="165"/>
        <v>1.7</v>
      </c>
      <c r="F583" s="1">
        <f ca="1">InitialHomeValue* (1 + 'Portfolio Simulation'!C583)^'Portfolio Simulation'!B583</f>
        <v>1483327.8917794952</v>
      </c>
      <c r="G583" s="1">
        <f t="shared" ca="1" si="166"/>
        <v>252165.74160251417</v>
      </c>
      <c r="H583" s="1">
        <f t="shared" ca="1" si="167"/>
        <v>358318.07999999996</v>
      </c>
      <c r="I583" s="1">
        <f t="shared" ca="1" si="175"/>
        <v>252165.74160251417</v>
      </c>
      <c r="J583" s="1">
        <f t="shared" si="168"/>
        <v>100000</v>
      </c>
      <c r="K583" s="1">
        <f t="shared" si="169"/>
        <v>1000000</v>
      </c>
      <c r="L583" s="1">
        <f t="shared" si="176"/>
        <v>-100000</v>
      </c>
      <c r="M583" s="1">
        <f t="shared" ca="1" si="170"/>
        <v>252165.74160251417</v>
      </c>
      <c r="N583" s="10">
        <v>45931</v>
      </c>
      <c r="O583" s="10">
        <f t="shared" ca="1" si="177"/>
        <v>48488</v>
      </c>
      <c r="P583" s="7">
        <f t="shared" ca="1" si="178"/>
        <v>0.14113977551460266</v>
      </c>
      <c r="Q583" s="13"/>
      <c r="R583" s="1">
        <f t="shared" si="179"/>
        <v>-100000</v>
      </c>
      <c r="S583" s="1">
        <f t="shared" ca="1" si="171"/>
        <v>244749.10214361671</v>
      </c>
      <c r="T583" s="14">
        <f t="shared" ca="1" si="172"/>
        <v>1.65</v>
      </c>
      <c r="U583" s="7">
        <f t="shared" ca="1" si="180"/>
        <v>0.13628730177879333</v>
      </c>
    </row>
    <row r="584" spans="1:21" x14ac:dyDescent="0.2">
      <c r="A584">
        <f t="shared" si="173"/>
        <v>583</v>
      </c>
      <c r="B584">
        <f t="shared" ca="1" si="163"/>
        <v>3</v>
      </c>
      <c r="C584" s="7">
        <f t="shared" ca="1" si="164"/>
        <v>7.5655300261810679E-2</v>
      </c>
      <c r="D584" t="str">
        <f t="shared" ca="1" si="174"/>
        <v>Yes</v>
      </c>
      <c r="E584">
        <f t="shared" ca="1" si="165"/>
        <v>1.7</v>
      </c>
      <c r="F584" s="1">
        <f ca="1">InitialHomeValue* (1 + 'Portfolio Simulation'!C584)^'Portfolio Simulation'!B584</f>
        <v>1244570.1042510101</v>
      </c>
      <c r="G584" s="1">
        <f t="shared" ca="1" si="166"/>
        <v>211576.91772267173</v>
      </c>
      <c r="H584" s="1">
        <f t="shared" ca="1" si="167"/>
        <v>172800</v>
      </c>
      <c r="I584" s="1">
        <f t="shared" ca="1" si="175"/>
        <v>172800</v>
      </c>
      <c r="J584" s="1">
        <f t="shared" si="168"/>
        <v>100000</v>
      </c>
      <c r="K584" s="1">
        <f t="shared" si="169"/>
        <v>1000000</v>
      </c>
      <c r="L584" s="1">
        <f t="shared" si="176"/>
        <v>-100000</v>
      </c>
      <c r="M584" s="1">
        <f t="shared" ca="1" si="170"/>
        <v>172800</v>
      </c>
      <c r="N584" s="10">
        <v>45931</v>
      </c>
      <c r="O584" s="10">
        <f t="shared" ca="1" si="177"/>
        <v>47027</v>
      </c>
      <c r="P584" s="7">
        <f t="shared" ca="1" si="178"/>
        <v>0.19980039000511171</v>
      </c>
      <c r="Q584" s="13"/>
      <c r="R584" s="1">
        <f t="shared" si="179"/>
        <v>-100000</v>
      </c>
      <c r="S584" s="1">
        <f t="shared" ca="1" si="171"/>
        <v>205354.06720141668</v>
      </c>
      <c r="T584" s="14">
        <f t="shared" ca="1" si="172"/>
        <v>1.65</v>
      </c>
      <c r="U584" s="7">
        <f t="shared" ca="1" si="180"/>
        <v>0.27078688740730283</v>
      </c>
    </row>
    <row r="585" spans="1:21" x14ac:dyDescent="0.2">
      <c r="A585">
        <f t="shared" si="173"/>
        <v>584</v>
      </c>
      <c r="B585">
        <f t="shared" ca="1" si="163"/>
        <v>9</v>
      </c>
      <c r="C585" s="7">
        <f t="shared" ca="1" si="164"/>
        <v>-3.6247195424526216E-2</v>
      </c>
      <c r="D585" t="str">
        <f t="shared" ca="1" si="174"/>
        <v>No</v>
      </c>
      <c r="E585">
        <f t="shared" ca="1" si="165"/>
        <v>1.4</v>
      </c>
      <c r="F585" s="1">
        <f ca="1">InitialHomeValue* (1 + 'Portfolio Simulation'!C585)^'Portfolio Simulation'!B585</f>
        <v>717283.58797522716</v>
      </c>
      <c r="G585" s="1">
        <f t="shared" ca="1" si="166"/>
        <v>100419.7023165318</v>
      </c>
      <c r="H585" s="1">
        <f t="shared" ca="1" si="167"/>
        <v>515978.03519999993</v>
      </c>
      <c r="I585" s="1">
        <f t="shared" ca="1" si="175"/>
        <v>100419.7023165318</v>
      </c>
      <c r="J585" s="1">
        <f t="shared" si="168"/>
        <v>100000</v>
      </c>
      <c r="K585" s="1">
        <f t="shared" si="169"/>
        <v>1000000</v>
      </c>
      <c r="L585" s="1">
        <f t="shared" si="176"/>
        <v>-100000</v>
      </c>
      <c r="M585" s="1">
        <f t="shared" ca="1" si="170"/>
        <v>100419.7023165318</v>
      </c>
      <c r="N585" s="10">
        <v>45931</v>
      </c>
      <c r="O585" s="10">
        <f t="shared" ca="1" si="177"/>
        <v>49218</v>
      </c>
      <c r="P585" s="7">
        <f t="shared" ca="1" si="178"/>
        <v>4.6518743038177491E-4</v>
      </c>
      <c r="Q585" s="13"/>
      <c r="R585" s="1">
        <f t="shared" si="179"/>
        <v>-100000</v>
      </c>
      <c r="S585" s="1">
        <f t="shared" ca="1" si="171"/>
        <v>96833.284376655676</v>
      </c>
      <c r="T585" s="14">
        <f t="shared" ca="1" si="172"/>
        <v>1.35</v>
      </c>
      <c r="U585" s="7">
        <f t="shared" ca="1" si="180"/>
        <v>-3.566935658454895E-3</v>
      </c>
    </row>
    <row r="586" spans="1:21" x14ac:dyDescent="0.2">
      <c r="A586">
        <f t="shared" si="173"/>
        <v>585</v>
      </c>
      <c r="B586">
        <f t="shared" ca="1" si="163"/>
        <v>7</v>
      </c>
      <c r="C586" s="7">
        <f t="shared" ca="1" si="164"/>
        <v>-6.9911221679107051E-3</v>
      </c>
      <c r="D586" t="str">
        <f t="shared" ca="1" si="174"/>
        <v>No</v>
      </c>
      <c r="E586">
        <f t="shared" ca="1" si="165"/>
        <v>1.4</v>
      </c>
      <c r="F586" s="1">
        <f ca="1">InitialHomeValue* (1 + 'Portfolio Simulation'!C586)^'Portfolio Simulation'!B586</f>
        <v>952076.66027526418</v>
      </c>
      <c r="G586" s="1">
        <f t="shared" ca="1" si="166"/>
        <v>133290.73243853697</v>
      </c>
      <c r="H586" s="1">
        <f t="shared" ca="1" si="167"/>
        <v>358318.07999999996</v>
      </c>
      <c r="I586" s="1">
        <f t="shared" ca="1" si="175"/>
        <v>133290.73243853697</v>
      </c>
      <c r="J586" s="1">
        <f t="shared" si="168"/>
        <v>100000</v>
      </c>
      <c r="K586" s="1">
        <f t="shared" si="169"/>
        <v>1000000</v>
      </c>
      <c r="L586" s="1">
        <f t="shared" si="176"/>
        <v>-100000</v>
      </c>
      <c r="M586" s="1">
        <f t="shared" ca="1" si="170"/>
        <v>133290.73243853697</v>
      </c>
      <c r="N586" s="10">
        <v>45931</v>
      </c>
      <c r="O586" s="10">
        <f t="shared" ca="1" si="177"/>
        <v>48488</v>
      </c>
      <c r="P586" s="7">
        <f t="shared" ca="1" si="178"/>
        <v>4.1872605681419373E-2</v>
      </c>
      <c r="Q586" s="13"/>
      <c r="R586" s="1">
        <f t="shared" si="179"/>
        <v>-100000</v>
      </c>
      <c r="S586" s="1">
        <f t="shared" ca="1" si="171"/>
        <v>128530.34913716068</v>
      </c>
      <c r="T586" s="14">
        <f t="shared" ca="1" si="172"/>
        <v>1.35</v>
      </c>
      <c r="U586" s="7">
        <f t="shared" ca="1" si="180"/>
        <v>3.6477932333946236E-2</v>
      </c>
    </row>
    <row r="587" spans="1:21" x14ac:dyDescent="0.2">
      <c r="A587">
        <f t="shared" si="173"/>
        <v>586</v>
      </c>
      <c r="B587">
        <f t="shared" ca="1" si="163"/>
        <v>10</v>
      </c>
      <c r="C587" s="7">
        <f t="shared" ca="1" si="164"/>
        <v>3.6684677444638533E-3</v>
      </c>
      <c r="D587" t="str">
        <f t="shared" ca="1" si="174"/>
        <v>Yes</v>
      </c>
      <c r="E587">
        <f t="shared" ca="1" si="165"/>
        <v>1.7</v>
      </c>
      <c r="F587" s="1">
        <f ca="1">InitialHomeValue* (1 + 'Portfolio Simulation'!C587)^'Portfolio Simulation'!B587</f>
        <v>1037296.2344240637</v>
      </c>
      <c r="G587" s="1">
        <f t="shared" ca="1" si="166"/>
        <v>176340.35985209083</v>
      </c>
      <c r="H587" s="1">
        <f t="shared" ca="1" si="167"/>
        <v>619173.64223999996</v>
      </c>
      <c r="I587" s="1">
        <f t="shared" ca="1" si="175"/>
        <v>176340.35985209083</v>
      </c>
      <c r="J587" s="1">
        <f t="shared" si="168"/>
        <v>100000</v>
      </c>
      <c r="K587" s="1">
        <f t="shared" si="169"/>
        <v>1000000</v>
      </c>
      <c r="L587" s="1">
        <f t="shared" si="176"/>
        <v>-100000</v>
      </c>
      <c r="M587" s="1">
        <f t="shared" ca="1" si="170"/>
        <v>176340.35985209083</v>
      </c>
      <c r="N587" s="10">
        <v>45931</v>
      </c>
      <c r="O587" s="10">
        <f t="shared" ca="1" si="177"/>
        <v>49583</v>
      </c>
      <c r="P587" s="7">
        <f t="shared" ca="1" si="178"/>
        <v>5.8331397175788877E-2</v>
      </c>
      <c r="Q587" s="13"/>
      <c r="R587" s="1">
        <f t="shared" si="179"/>
        <v>-100000</v>
      </c>
      <c r="S587" s="1">
        <f t="shared" ca="1" si="171"/>
        <v>171153.87867997051</v>
      </c>
      <c r="T587" s="14">
        <f t="shared" ca="1" si="172"/>
        <v>1.65</v>
      </c>
      <c r="U587" s="7">
        <f t="shared" ca="1" si="180"/>
        <v>5.5178400874137876E-2</v>
      </c>
    </row>
    <row r="588" spans="1:21" x14ac:dyDescent="0.2">
      <c r="A588">
        <f t="shared" si="173"/>
        <v>587</v>
      </c>
      <c r="B588">
        <f t="shared" ca="1" si="163"/>
        <v>5</v>
      </c>
      <c r="C588" s="7">
        <f t="shared" ca="1" si="164"/>
        <v>-5.8201690276440413E-2</v>
      </c>
      <c r="D588" t="str">
        <f t="shared" ca="1" si="174"/>
        <v>No</v>
      </c>
      <c r="E588">
        <f t="shared" ca="1" si="165"/>
        <v>1.4</v>
      </c>
      <c r="F588" s="1">
        <f ca="1">InitialHomeValue* (1 + 'Portfolio Simulation'!C588)^'Portfolio Simulation'!B588</f>
        <v>740951.07647215866</v>
      </c>
      <c r="G588" s="1">
        <f t="shared" ca="1" si="166"/>
        <v>103733.15070610221</v>
      </c>
      <c r="H588" s="1">
        <f t="shared" ca="1" si="167"/>
        <v>248832</v>
      </c>
      <c r="I588" s="1">
        <f t="shared" ca="1" si="175"/>
        <v>103733.15070610221</v>
      </c>
      <c r="J588" s="1">
        <f t="shared" si="168"/>
        <v>100000</v>
      </c>
      <c r="K588" s="1">
        <f t="shared" si="169"/>
        <v>1000000</v>
      </c>
      <c r="L588" s="1">
        <f t="shared" si="176"/>
        <v>-100000</v>
      </c>
      <c r="M588" s="1">
        <f t="shared" ca="1" si="170"/>
        <v>103733.15070610221</v>
      </c>
      <c r="N588" s="10">
        <v>45931</v>
      </c>
      <c r="O588" s="10">
        <f t="shared" ca="1" si="177"/>
        <v>47757</v>
      </c>
      <c r="P588" s="7">
        <f t="shared" ca="1" si="178"/>
        <v>7.3532015085220337E-3</v>
      </c>
      <c r="Q588" s="13"/>
      <c r="R588" s="1">
        <f t="shared" si="179"/>
        <v>-100000</v>
      </c>
      <c r="S588" s="1">
        <f t="shared" ca="1" si="171"/>
        <v>100028.39532374142</v>
      </c>
      <c r="T588" s="14">
        <f t="shared" ca="1" si="172"/>
        <v>1.35</v>
      </c>
      <c r="U588" s="7">
        <f t="shared" ca="1" si="180"/>
        <v>5.6752562522888189E-5</v>
      </c>
    </row>
    <row r="589" spans="1:21" x14ac:dyDescent="0.2">
      <c r="A589">
        <f t="shared" si="173"/>
        <v>588</v>
      </c>
      <c r="B589">
        <f t="shared" ca="1" si="163"/>
        <v>9</v>
      </c>
      <c r="C589" s="7">
        <f t="shared" ca="1" si="164"/>
        <v>3.7550843924557112E-2</v>
      </c>
      <c r="D589" t="str">
        <f t="shared" ca="1" si="174"/>
        <v>Yes</v>
      </c>
      <c r="E589">
        <f t="shared" ca="1" si="165"/>
        <v>1.7</v>
      </c>
      <c r="F589" s="1">
        <f ca="1">InitialHomeValue* (1 + 'Portfolio Simulation'!C589)^'Portfolio Simulation'!B589</f>
        <v>1393427.8674632269</v>
      </c>
      <c r="G589" s="1">
        <f t="shared" ca="1" si="166"/>
        <v>236882.73746874859</v>
      </c>
      <c r="H589" s="1">
        <f t="shared" ca="1" si="167"/>
        <v>515978.03519999993</v>
      </c>
      <c r="I589" s="1">
        <f t="shared" ca="1" si="175"/>
        <v>236882.73746874859</v>
      </c>
      <c r="J589" s="1">
        <f t="shared" si="168"/>
        <v>100000</v>
      </c>
      <c r="K589" s="1">
        <f t="shared" si="169"/>
        <v>1000000</v>
      </c>
      <c r="L589" s="1">
        <f t="shared" si="176"/>
        <v>-100000</v>
      </c>
      <c r="M589" s="1">
        <f t="shared" ca="1" si="170"/>
        <v>236882.73746874859</v>
      </c>
      <c r="N589" s="10">
        <v>45931</v>
      </c>
      <c r="O589" s="10">
        <f t="shared" ca="1" si="177"/>
        <v>49218</v>
      </c>
      <c r="P589" s="7">
        <f t="shared" ca="1" si="178"/>
        <v>0.10049862265586856</v>
      </c>
      <c r="Q589" s="13"/>
      <c r="R589" s="1">
        <f t="shared" si="179"/>
        <v>-100000</v>
      </c>
      <c r="S589" s="1">
        <f t="shared" ca="1" si="171"/>
        <v>229915.59813143243</v>
      </c>
      <c r="T589" s="14">
        <f t="shared" ca="1" si="172"/>
        <v>1.65</v>
      </c>
      <c r="U589" s="7">
        <f t="shared" ca="1" si="180"/>
        <v>9.6856528520584129E-2</v>
      </c>
    </row>
    <row r="590" spans="1:21" x14ac:dyDescent="0.2">
      <c r="A590">
        <f t="shared" si="173"/>
        <v>589</v>
      </c>
      <c r="B590">
        <f t="shared" ca="1" si="163"/>
        <v>1</v>
      </c>
      <c r="C590" s="7">
        <f t="shared" ca="1" si="164"/>
        <v>9.0272864736396577E-2</v>
      </c>
      <c r="D590" t="str">
        <f t="shared" ca="1" si="174"/>
        <v>Yes</v>
      </c>
      <c r="E590">
        <f t="shared" ca="1" si="165"/>
        <v>1.7</v>
      </c>
      <c r="F590" s="1">
        <f ca="1">InitialHomeValue* (1 + 'Portfolio Simulation'!C590)^'Portfolio Simulation'!B590</f>
        <v>1090272.8647363966</v>
      </c>
      <c r="G590" s="1">
        <f t="shared" ca="1" si="166"/>
        <v>185346.38700518743</v>
      </c>
      <c r="H590" s="1">
        <f t="shared" ca="1" si="167"/>
        <v>120000</v>
      </c>
      <c r="I590" s="1">
        <f t="shared" ca="1" si="175"/>
        <v>120000</v>
      </c>
      <c r="J590" s="1">
        <f t="shared" si="168"/>
        <v>100000</v>
      </c>
      <c r="K590" s="1">
        <f t="shared" si="169"/>
        <v>1000000</v>
      </c>
      <c r="L590" s="1">
        <f t="shared" si="176"/>
        <v>-100000</v>
      </c>
      <c r="M590" s="1">
        <f t="shared" ca="1" si="170"/>
        <v>120000</v>
      </c>
      <c r="N590" s="10">
        <v>45931</v>
      </c>
      <c r="O590" s="10">
        <f t="shared" ca="1" si="177"/>
        <v>46296</v>
      </c>
      <c r="P590" s="7">
        <f t="shared" ca="1" si="178"/>
        <v>0.19999999403953553</v>
      </c>
      <c r="Q590" s="13"/>
      <c r="R590" s="1">
        <f t="shared" si="179"/>
        <v>-100000</v>
      </c>
      <c r="S590" s="1">
        <f t="shared" ca="1" si="171"/>
        <v>179895.02268150542</v>
      </c>
      <c r="T590" s="14">
        <f t="shared" ca="1" si="172"/>
        <v>1.65</v>
      </c>
      <c r="U590" s="7">
        <f t="shared" ca="1" si="180"/>
        <v>0.79895023107528695</v>
      </c>
    </row>
    <row r="591" spans="1:21" x14ac:dyDescent="0.2">
      <c r="A591">
        <f t="shared" si="173"/>
        <v>590</v>
      </c>
      <c r="B591">
        <f t="shared" ca="1" si="163"/>
        <v>5</v>
      </c>
      <c r="C591" s="7">
        <f t="shared" ca="1" si="164"/>
        <v>4.926119792424128E-2</v>
      </c>
      <c r="D591" t="str">
        <f t="shared" ca="1" si="174"/>
        <v>Yes</v>
      </c>
      <c r="E591">
        <f t="shared" ca="1" si="165"/>
        <v>1.7</v>
      </c>
      <c r="F591" s="1">
        <f ca="1">InitialHomeValue* (1 + 'Portfolio Simulation'!C591)^'Portfolio Simulation'!B591</f>
        <v>1271797.783999898</v>
      </c>
      <c r="G591" s="1">
        <f t="shared" ca="1" si="166"/>
        <v>216205.62327998268</v>
      </c>
      <c r="H591" s="1">
        <f t="shared" ca="1" si="167"/>
        <v>248832</v>
      </c>
      <c r="I591" s="1">
        <f t="shared" ca="1" si="175"/>
        <v>216205.62327998268</v>
      </c>
      <c r="J591" s="1">
        <f t="shared" si="168"/>
        <v>100000</v>
      </c>
      <c r="K591" s="1">
        <f t="shared" si="169"/>
        <v>1000000</v>
      </c>
      <c r="L591" s="1">
        <f t="shared" si="176"/>
        <v>-100000</v>
      </c>
      <c r="M591" s="1">
        <f t="shared" ca="1" si="170"/>
        <v>216205.62327998268</v>
      </c>
      <c r="N591" s="10">
        <v>45931</v>
      </c>
      <c r="O591" s="10">
        <f t="shared" ca="1" si="177"/>
        <v>47757</v>
      </c>
      <c r="P591" s="7">
        <f t="shared" ca="1" si="178"/>
        <v>0.16663962006568914</v>
      </c>
      <c r="Q591" s="13"/>
      <c r="R591" s="1">
        <f t="shared" si="179"/>
        <v>-100000</v>
      </c>
      <c r="S591" s="1">
        <f t="shared" ca="1" si="171"/>
        <v>209846.63435998317</v>
      </c>
      <c r="T591" s="14">
        <f t="shared" ca="1" si="172"/>
        <v>1.65</v>
      </c>
      <c r="U591" s="7">
        <f t="shared" ca="1" si="180"/>
        <v>0.15969863533973702</v>
      </c>
    </row>
    <row r="592" spans="1:21" x14ac:dyDescent="0.2">
      <c r="A592">
        <f t="shared" si="173"/>
        <v>591</v>
      </c>
      <c r="B592">
        <f t="shared" ca="1" si="163"/>
        <v>6</v>
      </c>
      <c r="C592" s="7">
        <f t="shared" ca="1" si="164"/>
        <v>6.8848594666413035E-2</v>
      </c>
      <c r="D592" t="str">
        <f t="shared" ca="1" si="174"/>
        <v>Yes</v>
      </c>
      <c r="E592">
        <f t="shared" ca="1" si="165"/>
        <v>1.7</v>
      </c>
      <c r="F592" s="1">
        <f ca="1">InitialHomeValue* (1 + 'Portfolio Simulation'!C592)^'Portfolio Simulation'!B592</f>
        <v>1491066.9477268169</v>
      </c>
      <c r="G592" s="1">
        <f t="shared" ca="1" si="166"/>
        <v>253481.38111355889</v>
      </c>
      <c r="H592" s="1">
        <f t="shared" ca="1" si="167"/>
        <v>298598.39999999997</v>
      </c>
      <c r="I592" s="1">
        <f t="shared" ca="1" si="175"/>
        <v>253481.38111355889</v>
      </c>
      <c r="J592" s="1">
        <f t="shared" si="168"/>
        <v>100000</v>
      </c>
      <c r="K592" s="1">
        <f t="shared" si="169"/>
        <v>1000000</v>
      </c>
      <c r="L592" s="1">
        <f t="shared" si="176"/>
        <v>-100000</v>
      </c>
      <c r="M592" s="1">
        <f t="shared" ca="1" si="170"/>
        <v>253481.38111355889</v>
      </c>
      <c r="N592" s="10">
        <v>45931</v>
      </c>
      <c r="O592" s="10">
        <f t="shared" ca="1" si="177"/>
        <v>48122</v>
      </c>
      <c r="P592" s="7">
        <f t="shared" ca="1" si="178"/>
        <v>0.16759874224662785</v>
      </c>
      <c r="Q592" s="13"/>
      <c r="R592" s="1">
        <f t="shared" si="179"/>
        <v>-100000</v>
      </c>
      <c r="S592" s="1">
        <f t="shared" ca="1" si="171"/>
        <v>246026.04637492477</v>
      </c>
      <c r="T592" s="14">
        <f t="shared" ca="1" si="172"/>
        <v>1.65</v>
      </c>
      <c r="U592" s="7">
        <f t="shared" ca="1" si="180"/>
        <v>0.16180642247200014</v>
      </c>
    </row>
    <row r="593" spans="1:21" x14ac:dyDescent="0.2">
      <c r="A593">
        <f t="shared" si="173"/>
        <v>592</v>
      </c>
      <c r="B593">
        <f t="shared" ca="1" si="163"/>
        <v>8</v>
      </c>
      <c r="C593" s="7">
        <f t="shared" ca="1" si="164"/>
        <v>0.16992271508603904</v>
      </c>
      <c r="D593" t="str">
        <f t="shared" ca="1" si="174"/>
        <v>Yes</v>
      </c>
      <c r="E593">
        <f t="shared" ca="1" si="165"/>
        <v>1.7</v>
      </c>
      <c r="F593" s="1">
        <f ca="1">InitialHomeValue* (1 + 'Portfolio Simulation'!C593)^'Portfolio Simulation'!B593</f>
        <v>3509598.0988404788</v>
      </c>
      <c r="G593" s="1">
        <f t="shared" ca="1" si="166"/>
        <v>596631.67680288141</v>
      </c>
      <c r="H593" s="1">
        <f t="shared" ca="1" si="167"/>
        <v>429981.69599999994</v>
      </c>
      <c r="I593" s="1">
        <f t="shared" ca="1" si="175"/>
        <v>429981.69599999994</v>
      </c>
      <c r="J593" s="1">
        <f t="shared" si="168"/>
        <v>100000</v>
      </c>
      <c r="K593" s="1">
        <f t="shared" si="169"/>
        <v>1000000</v>
      </c>
      <c r="L593" s="1">
        <f t="shared" si="176"/>
        <v>-100000</v>
      </c>
      <c r="M593" s="1">
        <f t="shared" ca="1" si="170"/>
        <v>429981.69599999994</v>
      </c>
      <c r="N593" s="10">
        <v>45931</v>
      </c>
      <c r="O593" s="10">
        <f t="shared" ca="1" si="177"/>
        <v>48853</v>
      </c>
      <c r="P593" s="7">
        <f t="shared" ca="1" si="178"/>
        <v>0.19985025525093081</v>
      </c>
      <c r="Q593" s="13"/>
      <c r="R593" s="1">
        <f t="shared" si="179"/>
        <v>-100000</v>
      </c>
      <c r="S593" s="1">
        <f t="shared" ca="1" si="171"/>
        <v>579083.68630867905</v>
      </c>
      <c r="T593" s="14">
        <f t="shared" ca="1" si="172"/>
        <v>1.65</v>
      </c>
      <c r="U593" s="7">
        <f t="shared" ca="1" si="180"/>
        <v>0.24530979990959165</v>
      </c>
    </row>
    <row r="594" spans="1:21" x14ac:dyDescent="0.2">
      <c r="A594">
        <f t="shared" si="173"/>
        <v>593</v>
      </c>
      <c r="B594">
        <f t="shared" ca="1" si="163"/>
        <v>5</v>
      </c>
      <c r="C594" s="7">
        <f t="shared" ca="1" si="164"/>
        <v>8.5172511256103103E-3</v>
      </c>
      <c r="D594" t="str">
        <f t="shared" ca="1" si="174"/>
        <v>Yes</v>
      </c>
      <c r="E594">
        <f t="shared" ca="1" si="165"/>
        <v>1.7</v>
      </c>
      <c r="F594" s="1">
        <f ca="1">InitialHomeValue* (1 + 'Portfolio Simulation'!C594)^'Portfolio Simulation'!B594</f>
        <v>1043317.8963708418</v>
      </c>
      <c r="G594" s="1">
        <f t="shared" ca="1" si="166"/>
        <v>177364.0423830431</v>
      </c>
      <c r="H594" s="1">
        <f t="shared" ca="1" si="167"/>
        <v>248832</v>
      </c>
      <c r="I594" s="1">
        <f t="shared" ca="1" si="175"/>
        <v>177364.0423830431</v>
      </c>
      <c r="J594" s="1">
        <f t="shared" si="168"/>
        <v>100000</v>
      </c>
      <c r="K594" s="1">
        <f t="shared" si="169"/>
        <v>1000000</v>
      </c>
      <c r="L594" s="1">
        <f t="shared" si="176"/>
        <v>-100000</v>
      </c>
      <c r="M594" s="1">
        <f t="shared" ca="1" si="170"/>
        <v>177364.0423830431</v>
      </c>
      <c r="N594" s="10">
        <v>45931</v>
      </c>
      <c r="O594" s="10">
        <f t="shared" ca="1" si="177"/>
        <v>47757</v>
      </c>
      <c r="P594" s="7">
        <f t="shared" ca="1" si="178"/>
        <v>0.12136206030845642</v>
      </c>
      <c r="Q594" s="13"/>
      <c r="R594" s="1">
        <f t="shared" si="179"/>
        <v>-100000</v>
      </c>
      <c r="S594" s="1">
        <f t="shared" ca="1" si="171"/>
        <v>172147.4529011889</v>
      </c>
      <c r="T594" s="14">
        <f t="shared" ca="1" si="172"/>
        <v>1.65</v>
      </c>
      <c r="U594" s="7">
        <f t="shared" ca="1" si="180"/>
        <v>0.11469045281410217</v>
      </c>
    </row>
    <row r="595" spans="1:21" x14ac:dyDescent="0.2">
      <c r="A595">
        <f t="shared" si="173"/>
        <v>594</v>
      </c>
      <c r="B595">
        <f t="shared" ca="1" si="163"/>
        <v>10</v>
      </c>
      <c r="C595" s="7">
        <f t="shared" ca="1" si="164"/>
        <v>-7.941904425602514E-2</v>
      </c>
      <c r="D595" t="str">
        <f t="shared" ca="1" si="174"/>
        <v>No</v>
      </c>
      <c r="E595">
        <f t="shared" ca="1" si="165"/>
        <v>1.4</v>
      </c>
      <c r="F595" s="1">
        <f ca="1">InitialHomeValue* (1 + 'Portfolio Simulation'!C595)^'Portfolio Simulation'!B595</f>
        <v>437139.31065757584</v>
      </c>
      <c r="G595" s="1">
        <f t="shared" ca="1" si="166"/>
        <v>61199.503492060619</v>
      </c>
      <c r="H595" s="1">
        <f t="shared" ca="1" si="167"/>
        <v>619173.64223999996</v>
      </c>
      <c r="I595" s="1">
        <f t="shared" ca="1" si="175"/>
        <v>61199.503492060619</v>
      </c>
      <c r="J595" s="1">
        <f t="shared" si="168"/>
        <v>100000</v>
      </c>
      <c r="K595" s="1">
        <f t="shared" si="169"/>
        <v>1000000</v>
      </c>
      <c r="L595" s="1">
        <f t="shared" si="176"/>
        <v>-100000</v>
      </c>
      <c r="M595" s="1">
        <f t="shared" ca="1" si="170"/>
        <v>61199.503492060619</v>
      </c>
      <c r="N595" s="10">
        <v>45931</v>
      </c>
      <c r="O595" s="10">
        <f t="shared" ca="1" si="177"/>
        <v>49583</v>
      </c>
      <c r="P595" s="7">
        <f t="shared" ca="1" si="178"/>
        <v>-4.7891440987586964E-2</v>
      </c>
      <c r="Q595" s="13"/>
      <c r="R595" s="1">
        <f t="shared" si="179"/>
        <v>-100000</v>
      </c>
      <c r="S595" s="1">
        <f t="shared" ca="1" si="171"/>
        <v>59013.806938772745</v>
      </c>
      <c r="T595" s="14">
        <f t="shared" ca="1" si="172"/>
        <v>1.35</v>
      </c>
      <c r="U595" s="7">
        <f t="shared" ca="1" si="180"/>
        <v>-5.1345857977867143E-2</v>
      </c>
    </row>
    <row r="596" spans="1:21" x14ac:dyDescent="0.2">
      <c r="A596">
        <f t="shared" si="173"/>
        <v>595</v>
      </c>
      <c r="B596">
        <f t="shared" ca="1" si="163"/>
        <v>4</v>
      </c>
      <c r="C596" s="7">
        <f t="shared" ca="1" si="164"/>
        <v>8.6393036756735306E-2</v>
      </c>
      <c r="D596" t="str">
        <f t="shared" ca="1" si="174"/>
        <v>Yes</v>
      </c>
      <c r="E596">
        <f t="shared" ca="1" si="165"/>
        <v>1.7</v>
      </c>
      <c r="F596" s="1">
        <f ca="1">InitialHomeValue* (1 + 'Portfolio Simulation'!C596)^'Portfolio Simulation'!B596</f>
        <v>1392989.6619550961</v>
      </c>
      <c r="G596" s="1">
        <f t="shared" ca="1" si="166"/>
        <v>236808.24253236633</v>
      </c>
      <c r="H596" s="1">
        <f t="shared" ca="1" si="167"/>
        <v>207360</v>
      </c>
      <c r="I596" s="1">
        <f t="shared" ca="1" si="175"/>
        <v>207360</v>
      </c>
      <c r="J596" s="1">
        <f t="shared" si="168"/>
        <v>100000</v>
      </c>
      <c r="K596" s="1">
        <f t="shared" si="169"/>
        <v>1000000</v>
      </c>
      <c r="L596" s="1">
        <f t="shared" si="176"/>
        <v>-100000</v>
      </c>
      <c r="M596" s="1">
        <f t="shared" ca="1" si="170"/>
        <v>207360</v>
      </c>
      <c r="N596" s="10">
        <v>45931</v>
      </c>
      <c r="O596" s="10">
        <f t="shared" ca="1" si="177"/>
        <v>47392</v>
      </c>
      <c r="P596" s="7">
        <f t="shared" ca="1" si="178"/>
        <v>0.19985025525093081</v>
      </c>
      <c r="Q596" s="13"/>
      <c r="R596" s="1">
        <f t="shared" si="179"/>
        <v>-100000</v>
      </c>
      <c r="S596" s="1">
        <f t="shared" ca="1" si="171"/>
        <v>229843.29422259086</v>
      </c>
      <c r="T596" s="14">
        <f t="shared" ca="1" si="172"/>
        <v>1.65</v>
      </c>
      <c r="U596" s="7">
        <f t="shared" ca="1" si="180"/>
        <v>0.23110788464546206</v>
      </c>
    </row>
    <row r="597" spans="1:21" x14ac:dyDescent="0.2">
      <c r="A597">
        <f t="shared" si="173"/>
        <v>596</v>
      </c>
      <c r="B597">
        <f t="shared" ca="1" si="163"/>
        <v>6</v>
      </c>
      <c r="C597" s="7">
        <f t="shared" ca="1" si="164"/>
        <v>-5.8557272461146878E-2</v>
      </c>
      <c r="D597" t="str">
        <f t="shared" ca="1" si="174"/>
        <v>No</v>
      </c>
      <c r="E597">
        <f t="shared" ca="1" si="165"/>
        <v>1.4</v>
      </c>
      <c r="F597" s="1">
        <f ca="1">InitialHomeValue* (1 + 'Portfolio Simulation'!C597)^'Portfolio Simulation'!B597</f>
        <v>696247.14876018674</v>
      </c>
      <c r="G597" s="1">
        <f t="shared" ca="1" si="166"/>
        <v>97474.600826426147</v>
      </c>
      <c r="H597" s="1">
        <f t="shared" ca="1" si="167"/>
        <v>298598.39999999997</v>
      </c>
      <c r="I597" s="1">
        <f t="shared" ca="1" si="175"/>
        <v>97474.600826426147</v>
      </c>
      <c r="J597" s="1">
        <f t="shared" si="168"/>
        <v>100000</v>
      </c>
      <c r="K597" s="1">
        <f t="shared" si="169"/>
        <v>1000000</v>
      </c>
      <c r="L597" s="1">
        <f t="shared" si="176"/>
        <v>-100000</v>
      </c>
      <c r="M597" s="1">
        <f t="shared" ca="1" si="170"/>
        <v>97474.600826426147</v>
      </c>
      <c r="N597" s="10">
        <v>45931</v>
      </c>
      <c r="O597" s="10">
        <f t="shared" ca="1" si="177"/>
        <v>48122</v>
      </c>
      <c r="P597" s="7">
        <f t="shared" ca="1" si="178"/>
        <v>-4.2520433664321906E-3</v>
      </c>
      <c r="Q597" s="13"/>
      <c r="R597" s="1">
        <f t="shared" si="179"/>
        <v>-100000</v>
      </c>
      <c r="S597" s="1">
        <f t="shared" ca="1" si="171"/>
        <v>93993.365082625227</v>
      </c>
      <c r="T597" s="14">
        <f t="shared" ca="1" si="172"/>
        <v>1.35</v>
      </c>
      <c r="U597" s="7">
        <f t="shared" ca="1" si="180"/>
        <v>-1.026655733585358E-2</v>
      </c>
    </row>
    <row r="598" spans="1:21" x14ac:dyDescent="0.2">
      <c r="A598">
        <f t="shared" si="173"/>
        <v>597</v>
      </c>
      <c r="B598">
        <f t="shared" ca="1" si="163"/>
        <v>5</v>
      </c>
      <c r="C598" s="7">
        <f t="shared" ca="1" si="164"/>
        <v>4.5817013048618169E-3</v>
      </c>
      <c r="D598" t="str">
        <f t="shared" ca="1" si="174"/>
        <v>Yes</v>
      </c>
      <c r="E598">
        <f t="shared" ca="1" si="165"/>
        <v>1.7</v>
      </c>
      <c r="F598" s="1">
        <f ca="1">InitialHomeValue* (1 + 'Portfolio Simulation'!C598)^'Portfolio Simulation'!B598</f>
        <v>1023119.3903882512</v>
      </c>
      <c r="G598" s="1">
        <f t="shared" ca="1" si="166"/>
        <v>173930.2963660027</v>
      </c>
      <c r="H598" s="1">
        <f t="shared" ca="1" si="167"/>
        <v>248832</v>
      </c>
      <c r="I598" s="1">
        <f t="shared" ca="1" si="175"/>
        <v>173930.2963660027</v>
      </c>
      <c r="J598" s="1">
        <f t="shared" si="168"/>
        <v>100000</v>
      </c>
      <c r="K598" s="1">
        <f t="shared" si="169"/>
        <v>1000000</v>
      </c>
      <c r="L598" s="1">
        <f t="shared" si="176"/>
        <v>-100000</v>
      </c>
      <c r="M598" s="1">
        <f t="shared" ca="1" si="170"/>
        <v>173930.2963660027</v>
      </c>
      <c r="N598" s="10">
        <v>45931</v>
      </c>
      <c r="O598" s="10">
        <f t="shared" ca="1" si="177"/>
        <v>47757</v>
      </c>
      <c r="P598" s="7">
        <f t="shared" ca="1" si="178"/>
        <v>0.11698854565620423</v>
      </c>
      <c r="Q598" s="13"/>
      <c r="R598" s="1">
        <f t="shared" si="179"/>
        <v>-100000</v>
      </c>
      <c r="S598" s="1">
        <f t="shared" ca="1" si="171"/>
        <v>168814.69941406144</v>
      </c>
      <c r="T598" s="14">
        <f t="shared" ca="1" si="172"/>
        <v>1.65</v>
      </c>
      <c r="U598" s="7">
        <f t="shared" ca="1" si="180"/>
        <v>0.11034296154975892</v>
      </c>
    </row>
    <row r="599" spans="1:21" x14ac:dyDescent="0.2">
      <c r="A599">
        <f t="shared" si="173"/>
        <v>598</v>
      </c>
      <c r="B599">
        <f t="shared" ca="1" si="163"/>
        <v>6</v>
      </c>
      <c r="C599" s="7">
        <f t="shared" ca="1" si="164"/>
        <v>0.10204571639113613</v>
      </c>
      <c r="D599" t="str">
        <f t="shared" ca="1" si="174"/>
        <v>Yes</v>
      </c>
      <c r="E599">
        <f t="shared" ca="1" si="165"/>
        <v>1.7</v>
      </c>
      <c r="F599" s="1">
        <f ca="1">InitialHomeValue* (1 + 'Portfolio Simulation'!C599)^'Portfolio Simulation'!B599</f>
        <v>1791421.0163500216</v>
      </c>
      <c r="G599" s="1">
        <f t="shared" ca="1" si="166"/>
        <v>304541.57277950365</v>
      </c>
      <c r="H599" s="1">
        <f t="shared" ca="1" si="167"/>
        <v>298598.39999999997</v>
      </c>
      <c r="I599" s="1">
        <f t="shared" ca="1" si="175"/>
        <v>298598.39999999997</v>
      </c>
      <c r="J599" s="1">
        <f t="shared" si="168"/>
        <v>100000</v>
      </c>
      <c r="K599" s="1">
        <f t="shared" si="169"/>
        <v>1000000</v>
      </c>
      <c r="L599" s="1">
        <f t="shared" si="176"/>
        <v>-100000</v>
      </c>
      <c r="M599" s="1">
        <f t="shared" ca="1" si="170"/>
        <v>298598.39999999997</v>
      </c>
      <c r="N599" s="10">
        <v>45931</v>
      </c>
      <c r="O599" s="10">
        <f t="shared" ca="1" si="177"/>
        <v>48122</v>
      </c>
      <c r="P599" s="7">
        <f t="shared" ca="1" si="178"/>
        <v>0.19990014433860781</v>
      </c>
      <c r="Q599" s="13"/>
      <c r="R599" s="1">
        <f t="shared" si="179"/>
        <v>-100000</v>
      </c>
      <c r="S599" s="1">
        <f t="shared" ca="1" si="171"/>
        <v>295584.46769775351</v>
      </c>
      <c r="T599" s="14">
        <f t="shared" ca="1" si="172"/>
        <v>1.65</v>
      </c>
      <c r="U599" s="7">
        <f t="shared" ca="1" si="180"/>
        <v>0.19787397980690005</v>
      </c>
    </row>
    <row r="600" spans="1:21" x14ac:dyDescent="0.2">
      <c r="A600">
        <f t="shared" si="173"/>
        <v>599</v>
      </c>
      <c r="B600">
        <f t="shared" ca="1" si="163"/>
        <v>8</v>
      </c>
      <c r="C600" s="7">
        <f t="shared" ca="1" si="164"/>
        <v>-1.7314743381170682E-2</v>
      </c>
      <c r="D600" t="str">
        <f t="shared" ca="1" si="174"/>
        <v>No</v>
      </c>
      <c r="E600">
        <f t="shared" ca="1" si="165"/>
        <v>1.4</v>
      </c>
      <c r="F600" s="1">
        <f ca="1">InitialHomeValue* (1 + 'Portfolio Simulation'!C600)^'Portfolio Simulation'!B600</f>
        <v>869591.973550422</v>
      </c>
      <c r="G600" s="1">
        <f t="shared" ca="1" si="166"/>
        <v>121742.87629705908</v>
      </c>
      <c r="H600" s="1">
        <f t="shared" ca="1" si="167"/>
        <v>429981.69599999994</v>
      </c>
      <c r="I600" s="1">
        <f t="shared" ca="1" si="175"/>
        <v>121742.87629705908</v>
      </c>
      <c r="J600" s="1">
        <f t="shared" si="168"/>
        <v>100000</v>
      </c>
      <c r="K600" s="1">
        <f t="shared" si="169"/>
        <v>1000000</v>
      </c>
      <c r="L600" s="1">
        <f t="shared" si="176"/>
        <v>-100000</v>
      </c>
      <c r="M600" s="1">
        <f t="shared" ca="1" si="170"/>
        <v>121742.87629705908</v>
      </c>
      <c r="N600" s="10">
        <v>45931</v>
      </c>
      <c r="O600" s="10">
        <f t="shared" ca="1" si="177"/>
        <v>48853</v>
      </c>
      <c r="P600" s="7">
        <f t="shared" ca="1" si="178"/>
        <v>2.4880275130271915E-2</v>
      </c>
      <c r="Q600" s="13"/>
      <c r="R600" s="1">
        <f t="shared" si="179"/>
        <v>-100000</v>
      </c>
      <c r="S600" s="1">
        <f t="shared" ca="1" si="171"/>
        <v>117394.91642930699</v>
      </c>
      <c r="T600" s="14">
        <f t="shared" ca="1" si="172"/>
        <v>1.35</v>
      </c>
      <c r="U600" s="7">
        <f t="shared" ca="1" si="180"/>
        <v>2.0234963297843935E-2</v>
      </c>
    </row>
    <row r="601" spans="1:21" x14ac:dyDescent="0.2">
      <c r="A601">
        <f t="shared" si="173"/>
        <v>600</v>
      </c>
      <c r="B601">
        <f t="shared" ca="1" si="163"/>
        <v>9</v>
      </c>
      <c r="C601" s="7">
        <f t="shared" ca="1" si="164"/>
        <v>7.145226810651259E-3</v>
      </c>
      <c r="D601" t="str">
        <f t="shared" ca="1" si="174"/>
        <v>Yes</v>
      </c>
      <c r="E601">
        <f t="shared" ca="1" si="165"/>
        <v>1.7</v>
      </c>
      <c r="F601" s="1">
        <f ca="1">InitialHomeValue* (1 + 'Portfolio Simulation'!C601)^'Portfolio Simulation'!B601</f>
        <v>1066175.968382024</v>
      </c>
      <c r="G601" s="1">
        <f t="shared" ca="1" si="166"/>
        <v>181249.9146249441</v>
      </c>
      <c r="H601" s="1">
        <f t="shared" ca="1" si="167"/>
        <v>515978.03519999993</v>
      </c>
      <c r="I601" s="1">
        <f t="shared" ca="1" si="175"/>
        <v>181249.9146249441</v>
      </c>
      <c r="J601" s="1">
        <f t="shared" si="168"/>
        <v>100000</v>
      </c>
      <c r="K601" s="1">
        <f t="shared" si="169"/>
        <v>1000000</v>
      </c>
      <c r="L601" s="1">
        <f t="shared" si="176"/>
        <v>-100000</v>
      </c>
      <c r="M601" s="1">
        <f t="shared" ca="1" si="170"/>
        <v>181249.9146249441</v>
      </c>
      <c r="N601" s="10">
        <v>45931</v>
      </c>
      <c r="O601" s="10">
        <f t="shared" ca="1" si="177"/>
        <v>49218</v>
      </c>
      <c r="P601" s="7">
        <f t="shared" ca="1" si="178"/>
        <v>6.8267640471458432E-2</v>
      </c>
      <c r="Q601" s="13"/>
      <c r="R601" s="1">
        <f t="shared" si="179"/>
        <v>-100000</v>
      </c>
      <c r="S601" s="1">
        <f t="shared" ca="1" si="171"/>
        <v>175919.03478303397</v>
      </c>
      <c r="T601" s="14">
        <f t="shared" ca="1" si="172"/>
        <v>1.65</v>
      </c>
      <c r="U601" s="7">
        <f t="shared" ca="1" si="180"/>
        <v>6.4732220768928553E-2</v>
      </c>
    </row>
    <row r="602" spans="1:21" x14ac:dyDescent="0.2">
      <c r="A602">
        <f t="shared" si="173"/>
        <v>601</v>
      </c>
      <c r="B602">
        <f t="shared" ca="1" si="163"/>
        <v>7</v>
      </c>
      <c r="C602" s="7">
        <f t="shared" ca="1" si="164"/>
        <v>7.4384928650132867E-2</v>
      </c>
      <c r="D602" t="str">
        <f t="shared" ca="1" si="174"/>
        <v>Yes</v>
      </c>
      <c r="E602">
        <f t="shared" ca="1" si="165"/>
        <v>1.7</v>
      </c>
      <c r="F602" s="1">
        <f ca="1">InitialHomeValue* (1 + 'Portfolio Simulation'!C602)^'Portfolio Simulation'!B602</f>
        <v>1652415.8507739042</v>
      </c>
      <c r="G602" s="1">
        <f t="shared" ca="1" si="166"/>
        <v>280910.69463156373</v>
      </c>
      <c r="H602" s="1">
        <f t="shared" ca="1" si="167"/>
        <v>358318.07999999996</v>
      </c>
      <c r="I602" s="1">
        <f t="shared" ca="1" si="175"/>
        <v>280910.69463156373</v>
      </c>
      <c r="J602" s="1">
        <f t="shared" si="168"/>
        <v>100000</v>
      </c>
      <c r="K602" s="1">
        <f t="shared" si="169"/>
        <v>1000000</v>
      </c>
      <c r="L602" s="1">
        <f t="shared" si="176"/>
        <v>-100000</v>
      </c>
      <c r="M602" s="1">
        <f t="shared" ca="1" si="170"/>
        <v>280910.69463156373</v>
      </c>
      <c r="N602" s="10">
        <v>45931</v>
      </c>
      <c r="O602" s="10">
        <f t="shared" ca="1" si="177"/>
        <v>48488</v>
      </c>
      <c r="P602" s="7">
        <f t="shared" ca="1" si="178"/>
        <v>0.15886023640632635</v>
      </c>
      <c r="Q602" s="13"/>
      <c r="R602" s="1">
        <f t="shared" si="179"/>
        <v>-100000</v>
      </c>
      <c r="S602" s="1">
        <f t="shared" ca="1" si="171"/>
        <v>272648.61537769419</v>
      </c>
      <c r="T602" s="14">
        <f t="shared" ca="1" si="172"/>
        <v>1.65</v>
      </c>
      <c r="U602" s="7">
        <f t="shared" ca="1" si="180"/>
        <v>0.153932398557663</v>
      </c>
    </row>
    <row r="603" spans="1:21" x14ac:dyDescent="0.2">
      <c r="A603">
        <f t="shared" si="173"/>
        <v>602</v>
      </c>
      <c r="B603">
        <f t="shared" ca="1" si="163"/>
        <v>10</v>
      </c>
      <c r="C603" s="7">
        <f t="shared" ca="1" si="164"/>
        <v>-8.0827118287772268E-2</v>
      </c>
      <c r="D603" t="str">
        <f t="shared" ca="1" si="174"/>
        <v>No</v>
      </c>
      <c r="E603">
        <f t="shared" ca="1" si="165"/>
        <v>1.4</v>
      </c>
      <c r="F603" s="1">
        <f ca="1">InitialHomeValue* (1 + 'Portfolio Simulation'!C603)^'Portfolio Simulation'!B603</f>
        <v>430498.88317655562</v>
      </c>
      <c r="G603" s="1">
        <f t="shared" ca="1" si="166"/>
        <v>60269.843644717781</v>
      </c>
      <c r="H603" s="1">
        <f t="shared" ca="1" si="167"/>
        <v>619173.64223999996</v>
      </c>
      <c r="I603" s="1">
        <f t="shared" ca="1" si="175"/>
        <v>60269.843644717781</v>
      </c>
      <c r="J603" s="1">
        <f t="shared" si="168"/>
        <v>100000</v>
      </c>
      <c r="K603" s="1">
        <f t="shared" si="169"/>
        <v>1000000</v>
      </c>
      <c r="L603" s="1">
        <f t="shared" si="176"/>
        <v>-100000</v>
      </c>
      <c r="M603" s="1">
        <f t="shared" ca="1" si="170"/>
        <v>60269.843644717781</v>
      </c>
      <c r="N603" s="10">
        <v>45931</v>
      </c>
      <c r="O603" s="10">
        <f t="shared" ca="1" si="177"/>
        <v>49583</v>
      </c>
      <c r="P603" s="7">
        <f t="shared" ca="1" si="178"/>
        <v>-4.9346943199634563E-2</v>
      </c>
      <c r="Q603" s="13"/>
      <c r="R603" s="1">
        <f t="shared" si="179"/>
        <v>-100000</v>
      </c>
      <c r="S603" s="1">
        <f t="shared" ca="1" si="171"/>
        <v>58117.349228835017</v>
      </c>
      <c r="T603" s="14">
        <f t="shared" ca="1" si="172"/>
        <v>1.35</v>
      </c>
      <c r="U603" s="7">
        <f t="shared" ca="1" si="180"/>
        <v>-5.2796079218387623E-2</v>
      </c>
    </row>
    <row r="604" spans="1:21" x14ac:dyDescent="0.2">
      <c r="A604">
        <f t="shared" si="173"/>
        <v>603</v>
      </c>
      <c r="B604">
        <f t="shared" ca="1" si="163"/>
        <v>10</v>
      </c>
      <c r="C604" s="7">
        <f t="shared" ca="1" si="164"/>
        <v>2.2449012487941976E-3</v>
      </c>
      <c r="D604" t="str">
        <f t="shared" ca="1" si="174"/>
        <v>Yes</v>
      </c>
      <c r="E604">
        <f t="shared" ca="1" si="165"/>
        <v>1.7</v>
      </c>
      <c r="F604" s="1">
        <f ca="1">InitialHomeValue* (1 + 'Portfolio Simulation'!C604)^'Portfolio Simulation'!B604</f>
        <v>1022677.1566121124</v>
      </c>
      <c r="G604" s="1">
        <f t="shared" ca="1" si="166"/>
        <v>173855.11662405913</v>
      </c>
      <c r="H604" s="1">
        <f t="shared" ca="1" si="167"/>
        <v>619173.64223999996</v>
      </c>
      <c r="I604" s="1">
        <f t="shared" ca="1" si="175"/>
        <v>173855.11662405913</v>
      </c>
      <c r="J604" s="1">
        <f t="shared" si="168"/>
        <v>100000</v>
      </c>
      <c r="K604" s="1">
        <f t="shared" si="169"/>
        <v>1000000</v>
      </c>
      <c r="L604" s="1">
        <f t="shared" si="176"/>
        <v>-100000</v>
      </c>
      <c r="M604" s="1">
        <f t="shared" ca="1" si="170"/>
        <v>173855.11662405913</v>
      </c>
      <c r="N604" s="10">
        <v>45931</v>
      </c>
      <c r="O604" s="10">
        <f t="shared" ca="1" si="177"/>
        <v>49583</v>
      </c>
      <c r="P604" s="7">
        <f t="shared" ca="1" si="178"/>
        <v>5.683112442493439E-2</v>
      </c>
      <c r="Q604" s="13"/>
      <c r="R604" s="1">
        <f t="shared" si="179"/>
        <v>-100000</v>
      </c>
      <c r="S604" s="1">
        <f t="shared" ca="1" si="171"/>
        <v>168741.73084099856</v>
      </c>
      <c r="T604" s="14">
        <f t="shared" ca="1" si="172"/>
        <v>1.65</v>
      </c>
      <c r="U604" s="7">
        <f t="shared" ca="1" si="180"/>
        <v>5.368259251117706E-2</v>
      </c>
    </row>
    <row r="605" spans="1:21" x14ac:dyDescent="0.2">
      <c r="A605">
        <f t="shared" si="173"/>
        <v>604</v>
      </c>
      <c r="B605">
        <f t="shared" ca="1" si="163"/>
        <v>2</v>
      </c>
      <c r="C605" s="7">
        <f t="shared" ca="1" si="164"/>
        <v>3.5667487032730386E-3</v>
      </c>
      <c r="D605" t="str">
        <f t="shared" ca="1" si="174"/>
        <v>Yes</v>
      </c>
      <c r="E605">
        <f t="shared" ca="1" si="165"/>
        <v>1.7</v>
      </c>
      <c r="F605" s="1">
        <f ca="1">InitialHomeValue* (1 + 'Portfolio Simulation'!C605)^'Portfolio Simulation'!B605</f>
        <v>1007146.2191028586</v>
      </c>
      <c r="G605" s="1">
        <f t="shared" ca="1" si="166"/>
        <v>171214.85724748595</v>
      </c>
      <c r="H605" s="1">
        <f t="shared" ca="1" si="167"/>
        <v>144000</v>
      </c>
      <c r="I605" s="1">
        <f t="shared" ca="1" si="175"/>
        <v>144000</v>
      </c>
      <c r="J605" s="1">
        <f t="shared" si="168"/>
        <v>100000</v>
      </c>
      <c r="K605" s="1">
        <f t="shared" si="169"/>
        <v>1000000</v>
      </c>
      <c r="L605" s="1">
        <f t="shared" si="176"/>
        <v>-100000</v>
      </c>
      <c r="M605" s="1">
        <f t="shared" ca="1" si="170"/>
        <v>144000</v>
      </c>
      <c r="N605" s="10">
        <v>45931</v>
      </c>
      <c r="O605" s="10">
        <f t="shared" ca="1" si="177"/>
        <v>46661</v>
      </c>
      <c r="P605" s="7">
        <f t="shared" ca="1" si="178"/>
        <v>0.19999999403953553</v>
      </c>
      <c r="Q605" s="13"/>
      <c r="R605" s="1">
        <f t="shared" si="179"/>
        <v>-100000</v>
      </c>
      <c r="S605" s="1">
        <f t="shared" ca="1" si="171"/>
        <v>166179.12615197166</v>
      </c>
      <c r="T605" s="14">
        <f t="shared" ca="1" si="172"/>
        <v>1.65</v>
      </c>
      <c r="U605" s="7">
        <f t="shared" ca="1" si="180"/>
        <v>0.28910482525825498</v>
      </c>
    </row>
    <row r="606" spans="1:21" x14ac:dyDescent="0.2">
      <c r="A606">
        <f t="shared" si="173"/>
        <v>605</v>
      </c>
      <c r="B606">
        <f t="shared" ca="1" si="163"/>
        <v>5</v>
      </c>
      <c r="C606" s="7">
        <f t="shared" ca="1" si="164"/>
        <v>-7.9222934975193615E-2</v>
      </c>
      <c r="D606" t="str">
        <f t="shared" ca="1" si="174"/>
        <v>No</v>
      </c>
      <c r="E606">
        <f t="shared" ca="1" si="165"/>
        <v>1.4</v>
      </c>
      <c r="F606" s="1">
        <f ca="1">InitialHomeValue* (1 + 'Portfolio Simulation'!C606)^'Portfolio Simulation'!B606</f>
        <v>661869.64869144408</v>
      </c>
      <c r="G606" s="1">
        <f t="shared" ca="1" si="166"/>
        <v>92661.750816802174</v>
      </c>
      <c r="H606" s="1">
        <f t="shared" ca="1" si="167"/>
        <v>248832</v>
      </c>
      <c r="I606" s="1">
        <f t="shared" ca="1" si="175"/>
        <v>92661.750816802174</v>
      </c>
      <c r="J606" s="1">
        <f t="shared" si="168"/>
        <v>100000</v>
      </c>
      <c r="K606" s="1">
        <f t="shared" si="169"/>
        <v>1000000</v>
      </c>
      <c r="L606" s="1">
        <f t="shared" si="176"/>
        <v>-100000</v>
      </c>
      <c r="M606" s="1">
        <f t="shared" ca="1" si="170"/>
        <v>92661.750816802174</v>
      </c>
      <c r="N606" s="10">
        <v>45931</v>
      </c>
      <c r="O606" s="10">
        <f t="shared" ca="1" si="177"/>
        <v>47757</v>
      </c>
      <c r="P606" s="7">
        <f t="shared" ca="1" si="178"/>
        <v>-1.5119078755378722E-2</v>
      </c>
      <c r="Q606" s="13"/>
      <c r="R606" s="1">
        <f t="shared" si="179"/>
        <v>-100000</v>
      </c>
      <c r="S606" s="1">
        <f t="shared" ca="1" si="171"/>
        <v>89352.402573344967</v>
      </c>
      <c r="T606" s="14">
        <f t="shared" ca="1" si="172"/>
        <v>1.35</v>
      </c>
      <c r="U606" s="7">
        <f t="shared" ca="1" si="180"/>
        <v>-2.2252753376960758E-2</v>
      </c>
    </row>
    <row r="607" spans="1:21" x14ac:dyDescent="0.2">
      <c r="A607">
        <f t="shared" si="173"/>
        <v>606</v>
      </c>
      <c r="B607">
        <f t="shared" ca="1" si="163"/>
        <v>10</v>
      </c>
      <c r="C607" s="7">
        <f t="shared" ca="1" si="164"/>
        <v>3.6345401054003211E-2</v>
      </c>
      <c r="D607" t="str">
        <f t="shared" ca="1" si="174"/>
        <v>Yes</v>
      </c>
      <c r="E607">
        <f t="shared" ca="1" si="165"/>
        <v>1.7</v>
      </c>
      <c r="F607" s="1">
        <f ca="1">InitialHomeValue* (1 + 'Portfolio Simulation'!C607)^'Portfolio Simulation'!B607</f>
        <v>1429042.8288906619</v>
      </c>
      <c r="G607" s="1">
        <f t="shared" ca="1" si="166"/>
        <v>242937.28091141253</v>
      </c>
      <c r="H607" s="1">
        <f t="shared" ca="1" si="167"/>
        <v>619173.64223999996</v>
      </c>
      <c r="I607" s="1">
        <f t="shared" ca="1" si="175"/>
        <v>242937.28091141253</v>
      </c>
      <c r="J607" s="1">
        <f t="shared" si="168"/>
        <v>100000</v>
      </c>
      <c r="K607" s="1">
        <f t="shared" si="169"/>
        <v>1000000</v>
      </c>
      <c r="L607" s="1">
        <f t="shared" si="176"/>
        <v>-100000</v>
      </c>
      <c r="M607" s="1">
        <f t="shared" ca="1" si="170"/>
        <v>242937.28091141253</v>
      </c>
      <c r="N607" s="10">
        <v>45931</v>
      </c>
      <c r="O607" s="10">
        <f t="shared" ca="1" si="177"/>
        <v>49583</v>
      </c>
      <c r="P607" s="7">
        <f t="shared" ca="1" si="178"/>
        <v>9.2768844962120067E-2</v>
      </c>
      <c r="Q607" s="13"/>
      <c r="R607" s="1">
        <f t="shared" si="179"/>
        <v>-100000</v>
      </c>
      <c r="S607" s="1">
        <f t="shared" ca="1" si="171"/>
        <v>235792.06676695921</v>
      </c>
      <c r="T607" s="14">
        <f t="shared" ca="1" si="172"/>
        <v>1.65</v>
      </c>
      <c r="U607" s="7">
        <f t="shared" ca="1" si="180"/>
        <v>8.9513251185417197E-2</v>
      </c>
    </row>
    <row r="608" spans="1:21" x14ac:dyDescent="0.2">
      <c r="A608">
        <f t="shared" si="173"/>
        <v>607</v>
      </c>
      <c r="B608">
        <f t="shared" ca="1" si="163"/>
        <v>5</v>
      </c>
      <c r="C608" s="7">
        <f t="shared" ca="1" si="164"/>
        <v>4.6885084342804272E-2</v>
      </c>
      <c r="D608" t="str">
        <f t="shared" ca="1" si="174"/>
        <v>Yes</v>
      </c>
      <c r="E608">
        <f t="shared" ca="1" si="165"/>
        <v>1.7</v>
      </c>
      <c r="F608" s="1">
        <f ca="1">InitialHomeValue* (1 + 'Portfolio Simulation'!C608)^'Portfolio Simulation'!B608</f>
        <v>1257462.5534123406</v>
      </c>
      <c r="G608" s="1">
        <f t="shared" ca="1" si="166"/>
        <v>213768.63408009789</v>
      </c>
      <c r="H608" s="1">
        <f t="shared" ca="1" si="167"/>
        <v>248832</v>
      </c>
      <c r="I608" s="1">
        <f t="shared" ca="1" si="175"/>
        <v>213768.63408009789</v>
      </c>
      <c r="J608" s="1">
        <f t="shared" si="168"/>
        <v>100000</v>
      </c>
      <c r="K608" s="1">
        <f t="shared" si="169"/>
        <v>1000000</v>
      </c>
      <c r="L608" s="1">
        <f t="shared" si="176"/>
        <v>-100000</v>
      </c>
      <c r="M608" s="1">
        <f t="shared" ca="1" si="170"/>
        <v>213768.63408009789</v>
      </c>
      <c r="N608" s="10">
        <v>45931</v>
      </c>
      <c r="O608" s="10">
        <f t="shared" ca="1" si="177"/>
        <v>47757</v>
      </c>
      <c r="P608" s="7">
        <f t="shared" ca="1" si="178"/>
        <v>0.16399913430213933</v>
      </c>
      <c r="Q608" s="13"/>
      <c r="R608" s="1">
        <f t="shared" si="179"/>
        <v>-100000</v>
      </c>
      <c r="S608" s="1">
        <f t="shared" ca="1" si="171"/>
        <v>207481.3213130362</v>
      </c>
      <c r="T608" s="14">
        <f t="shared" ca="1" si="172"/>
        <v>1.65</v>
      </c>
      <c r="U608" s="7">
        <f t="shared" ca="1" si="180"/>
        <v>0.15707386136054996</v>
      </c>
    </row>
    <row r="609" spans="1:21" x14ac:dyDescent="0.2">
      <c r="A609">
        <f t="shared" si="173"/>
        <v>608</v>
      </c>
      <c r="B609">
        <f t="shared" ca="1" si="163"/>
        <v>8</v>
      </c>
      <c r="C609" s="7">
        <f t="shared" ca="1" si="164"/>
        <v>-3.9583425950477341E-2</v>
      </c>
      <c r="D609" t="str">
        <f t="shared" ca="1" si="174"/>
        <v>No</v>
      </c>
      <c r="E609">
        <f t="shared" ca="1" si="165"/>
        <v>1.4</v>
      </c>
      <c r="F609" s="1">
        <f ca="1">InitialHomeValue* (1 + 'Portfolio Simulation'!C609)^'Portfolio Simulation'!B609</f>
        <v>723897.65381929465</v>
      </c>
      <c r="G609" s="1">
        <f t="shared" ca="1" si="166"/>
        <v>101345.67153470125</v>
      </c>
      <c r="H609" s="1">
        <f t="shared" ca="1" si="167"/>
        <v>429981.69599999994</v>
      </c>
      <c r="I609" s="1">
        <f t="shared" ca="1" si="175"/>
        <v>101345.67153470125</v>
      </c>
      <c r="J609" s="1">
        <f t="shared" si="168"/>
        <v>100000</v>
      </c>
      <c r="K609" s="1">
        <f t="shared" si="169"/>
        <v>1000000</v>
      </c>
      <c r="L609" s="1">
        <f t="shared" si="176"/>
        <v>-100000</v>
      </c>
      <c r="M609" s="1">
        <f t="shared" ca="1" si="170"/>
        <v>101345.67153470125</v>
      </c>
      <c r="N609" s="10">
        <v>45931</v>
      </c>
      <c r="O609" s="10">
        <f t="shared" ca="1" si="177"/>
        <v>48853</v>
      </c>
      <c r="P609" s="7">
        <f t="shared" ca="1" si="178"/>
        <v>1.6711205244064333E-3</v>
      </c>
      <c r="Q609" s="13"/>
      <c r="R609" s="1">
        <f t="shared" si="179"/>
        <v>-100000</v>
      </c>
      <c r="S609" s="1">
        <f t="shared" ca="1" si="171"/>
        <v>97726.183265604792</v>
      </c>
      <c r="T609" s="14">
        <f t="shared" ca="1" si="172"/>
        <v>1.35</v>
      </c>
      <c r="U609" s="7">
        <f t="shared" ca="1" si="180"/>
        <v>-2.8689906001091005E-3</v>
      </c>
    </row>
    <row r="610" spans="1:21" x14ac:dyDescent="0.2">
      <c r="A610">
        <f t="shared" si="173"/>
        <v>609</v>
      </c>
      <c r="B610">
        <f t="shared" ca="1" si="163"/>
        <v>8</v>
      </c>
      <c r="C610" s="7">
        <f t="shared" ca="1" si="164"/>
        <v>-1.6155722472394819E-2</v>
      </c>
      <c r="D610" t="str">
        <f t="shared" ca="1" si="174"/>
        <v>No</v>
      </c>
      <c r="E610">
        <f t="shared" ca="1" si="165"/>
        <v>1.4</v>
      </c>
      <c r="F610" s="1">
        <f ca="1">InitialHomeValue* (1 + 'Portfolio Simulation'!C610)^'Portfolio Simulation'!B610</f>
        <v>877830.99543648551</v>
      </c>
      <c r="G610" s="1">
        <f t="shared" ca="1" si="166"/>
        <v>122896.33936110797</v>
      </c>
      <c r="H610" s="1">
        <f t="shared" ca="1" si="167"/>
        <v>429981.69599999994</v>
      </c>
      <c r="I610" s="1">
        <f t="shared" ca="1" si="175"/>
        <v>122896.33936110797</v>
      </c>
      <c r="J610" s="1">
        <f t="shared" si="168"/>
        <v>100000</v>
      </c>
      <c r="K610" s="1">
        <f t="shared" si="169"/>
        <v>1000000</v>
      </c>
      <c r="L610" s="1">
        <f t="shared" si="176"/>
        <v>-100000</v>
      </c>
      <c r="M610" s="1">
        <f t="shared" ca="1" si="170"/>
        <v>122896.33936110797</v>
      </c>
      <c r="N610" s="10">
        <v>45931</v>
      </c>
      <c r="O610" s="10">
        <f t="shared" ca="1" si="177"/>
        <v>48853</v>
      </c>
      <c r="P610" s="7">
        <f t="shared" ca="1" si="178"/>
        <v>2.6088234782218941E-2</v>
      </c>
      <c r="Q610" s="13"/>
      <c r="R610" s="1">
        <f t="shared" si="179"/>
        <v>-100000</v>
      </c>
      <c r="S610" s="1">
        <f t="shared" ca="1" si="171"/>
        <v>118507.18438392557</v>
      </c>
      <c r="T610" s="14">
        <f t="shared" ca="1" si="172"/>
        <v>1.35</v>
      </c>
      <c r="U610" s="7">
        <f t="shared" ca="1" si="180"/>
        <v>2.1437445282936098E-2</v>
      </c>
    </row>
    <row r="611" spans="1:21" x14ac:dyDescent="0.2">
      <c r="A611">
        <f t="shared" si="173"/>
        <v>610</v>
      </c>
      <c r="B611">
        <f t="shared" ca="1" si="163"/>
        <v>10</v>
      </c>
      <c r="C611" s="7">
        <f t="shared" ca="1" si="164"/>
        <v>1.1285934761205371E-2</v>
      </c>
      <c r="D611" t="str">
        <f t="shared" ca="1" si="174"/>
        <v>Yes</v>
      </c>
      <c r="E611">
        <f t="shared" ca="1" si="165"/>
        <v>1.7</v>
      </c>
      <c r="F611" s="1">
        <f ca="1">InitialHomeValue* (1 + 'Portfolio Simulation'!C611)^'Portfolio Simulation'!B611</f>
        <v>1118767.057611248</v>
      </c>
      <c r="G611" s="1">
        <f t="shared" ca="1" si="166"/>
        <v>190190.39979391216</v>
      </c>
      <c r="H611" s="1">
        <f t="shared" ca="1" si="167"/>
        <v>619173.64223999996</v>
      </c>
      <c r="I611" s="1">
        <f t="shared" ca="1" si="175"/>
        <v>190190.39979391216</v>
      </c>
      <c r="J611" s="1">
        <f t="shared" si="168"/>
        <v>100000</v>
      </c>
      <c r="K611" s="1">
        <f t="shared" si="169"/>
        <v>1000000</v>
      </c>
      <c r="L611" s="1">
        <f t="shared" si="176"/>
        <v>-100000</v>
      </c>
      <c r="M611" s="1">
        <f t="shared" ca="1" si="170"/>
        <v>190190.39979391216</v>
      </c>
      <c r="N611" s="10">
        <v>45931</v>
      </c>
      <c r="O611" s="10">
        <f t="shared" ca="1" si="177"/>
        <v>49583</v>
      </c>
      <c r="P611" s="7">
        <f t="shared" ca="1" si="178"/>
        <v>6.6359320282936091E-2</v>
      </c>
      <c r="Q611" s="13"/>
      <c r="R611" s="1">
        <f t="shared" si="179"/>
        <v>-100000</v>
      </c>
      <c r="S611" s="1">
        <f t="shared" ca="1" si="171"/>
        <v>184596.5645058559</v>
      </c>
      <c r="T611" s="14">
        <f t="shared" ca="1" si="172"/>
        <v>1.65</v>
      </c>
      <c r="U611" s="7">
        <f t="shared" ca="1" si="180"/>
        <v>6.3182410597801178E-2</v>
      </c>
    </row>
    <row r="612" spans="1:21" x14ac:dyDescent="0.2">
      <c r="A612">
        <f t="shared" si="173"/>
        <v>611</v>
      </c>
      <c r="B612">
        <f t="shared" ca="1" si="163"/>
        <v>6</v>
      </c>
      <c r="C612" s="7">
        <f t="shared" ca="1" si="164"/>
        <v>9.9981613995196034E-4</v>
      </c>
      <c r="D612" t="str">
        <f t="shared" ca="1" si="174"/>
        <v>Yes</v>
      </c>
      <c r="E612">
        <f t="shared" ca="1" si="165"/>
        <v>1.7</v>
      </c>
      <c r="F612" s="1">
        <f ca="1">InitialHomeValue* (1 + 'Portfolio Simulation'!C612)^'Portfolio Simulation'!B612</f>
        <v>1006013.9113283835</v>
      </c>
      <c r="G612" s="1">
        <f t="shared" ca="1" si="166"/>
        <v>171022.36492582521</v>
      </c>
      <c r="H612" s="1">
        <f t="shared" ca="1" si="167"/>
        <v>298598.39999999997</v>
      </c>
      <c r="I612" s="1">
        <f t="shared" ca="1" si="175"/>
        <v>171022.36492582521</v>
      </c>
      <c r="J612" s="1">
        <f t="shared" si="168"/>
        <v>100000</v>
      </c>
      <c r="K612" s="1">
        <f t="shared" si="169"/>
        <v>1000000</v>
      </c>
      <c r="L612" s="1">
        <f t="shared" si="176"/>
        <v>-100000</v>
      </c>
      <c r="M612" s="1">
        <f t="shared" ca="1" si="170"/>
        <v>171022.36492582521</v>
      </c>
      <c r="N612" s="10">
        <v>45931</v>
      </c>
      <c r="O612" s="10">
        <f t="shared" ca="1" si="177"/>
        <v>48122</v>
      </c>
      <c r="P612" s="7">
        <f t="shared" ca="1" si="178"/>
        <v>9.3514189124107361E-2</v>
      </c>
      <c r="Q612" s="13"/>
      <c r="R612" s="1">
        <f t="shared" si="179"/>
        <v>-100000</v>
      </c>
      <c r="S612" s="1">
        <f t="shared" ca="1" si="171"/>
        <v>165992.2953691833</v>
      </c>
      <c r="T612" s="14">
        <f t="shared" ca="1" si="172"/>
        <v>1.65</v>
      </c>
      <c r="U612" s="7">
        <f t="shared" ca="1" si="180"/>
        <v>8.8089403510093686E-2</v>
      </c>
    </row>
    <row r="613" spans="1:21" x14ac:dyDescent="0.2">
      <c r="A613">
        <f t="shared" si="173"/>
        <v>612</v>
      </c>
      <c r="B613">
        <f t="shared" ca="1" si="163"/>
        <v>5</v>
      </c>
      <c r="C613" s="7">
        <f t="shared" ca="1" si="164"/>
        <v>9.7324783612502352E-2</v>
      </c>
      <c r="D613" t="str">
        <f t="shared" ca="1" si="174"/>
        <v>Yes</v>
      </c>
      <c r="E613">
        <f t="shared" ca="1" si="165"/>
        <v>1.7</v>
      </c>
      <c r="F613" s="1">
        <f ca="1">InitialHomeValue* (1 + 'Portfolio Simulation'!C613)^'Portfolio Simulation'!B613</f>
        <v>1591021.1038289936</v>
      </c>
      <c r="G613" s="1">
        <f t="shared" ca="1" si="166"/>
        <v>270473.58765092894</v>
      </c>
      <c r="H613" s="1">
        <f t="shared" ca="1" si="167"/>
        <v>248832</v>
      </c>
      <c r="I613" s="1">
        <f t="shared" ca="1" si="175"/>
        <v>248832</v>
      </c>
      <c r="J613" s="1">
        <f t="shared" si="168"/>
        <v>100000</v>
      </c>
      <c r="K613" s="1">
        <f t="shared" si="169"/>
        <v>1000000</v>
      </c>
      <c r="L613" s="1">
        <f t="shared" si="176"/>
        <v>-100000</v>
      </c>
      <c r="M613" s="1">
        <f t="shared" ca="1" si="170"/>
        <v>248832</v>
      </c>
      <c r="N613" s="10">
        <v>45931</v>
      </c>
      <c r="O613" s="10">
        <f t="shared" ca="1" si="177"/>
        <v>47757</v>
      </c>
      <c r="P613" s="7">
        <f t="shared" ca="1" si="178"/>
        <v>0.19988018870353702</v>
      </c>
      <c r="Q613" s="13"/>
      <c r="R613" s="1">
        <f t="shared" si="179"/>
        <v>-100000</v>
      </c>
      <c r="S613" s="1">
        <f t="shared" ca="1" si="171"/>
        <v>262518.48213178397</v>
      </c>
      <c r="T613" s="14">
        <f t="shared" ca="1" si="172"/>
        <v>1.65</v>
      </c>
      <c r="U613" s="7">
        <f t="shared" ca="1" si="180"/>
        <v>0.2127912819385529</v>
      </c>
    </row>
    <row r="614" spans="1:21" x14ac:dyDescent="0.2">
      <c r="A614">
        <f t="shared" si="173"/>
        <v>613</v>
      </c>
      <c r="B614">
        <f t="shared" ca="1" si="163"/>
        <v>10</v>
      </c>
      <c r="C614" s="7">
        <f t="shared" ca="1" si="164"/>
        <v>4.9943079427260964E-2</v>
      </c>
      <c r="D614" t="str">
        <f t="shared" ca="1" si="174"/>
        <v>Yes</v>
      </c>
      <c r="E614">
        <f t="shared" ca="1" si="165"/>
        <v>1.7</v>
      </c>
      <c r="F614" s="1">
        <f ca="1">InitialHomeValue* (1 + 'Portfolio Simulation'!C614)^'Portfolio Simulation'!B614</f>
        <v>1628011.8172504944</v>
      </c>
      <c r="G614" s="1">
        <f t="shared" ca="1" si="166"/>
        <v>276762.00893258408</v>
      </c>
      <c r="H614" s="1">
        <f t="shared" ca="1" si="167"/>
        <v>619173.64223999996</v>
      </c>
      <c r="I614" s="1">
        <f t="shared" ca="1" si="175"/>
        <v>276762.00893258408</v>
      </c>
      <c r="J614" s="1">
        <f t="shared" si="168"/>
        <v>100000</v>
      </c>
      <c r="K614" s="1">
        <f t="shared" si="169"/>
        <v>1000000</v>
      </c>
      <c r="L614" s="1">
        <f t="shared" si="176"/>
        <v>-100000</v>
      </c>
      <c r="M614" s="1">
        <f t="shared" ca="1" si="170"/>
        <v>276762.00893258408</v>
      </c>
      <c r="N614" s="10">
        <v>45931</v>
      </c>
      <c r="O614" s="10">
        <f t="shared" ca="1" si="177"/>
        <v>49583</v>
      </c>
      <c r="P614" s="7">
        <f t="shared" ca="1" si="178"/>
        <v>0.10709894299507144</v>
      </c>
      <c r="Q614" s="13"/>
      <c r="R614" s="1">
        <f t="shared" si="179"/>
        <v>-100000</v>
      </c>
      <c r="S614" s="1">
        <f t="shared" ca="1" si="171"/>
        <v>268621.94984633155</v>
      </c>
      <c r="T614" s="14">
        <f t="shared" ca="1" si="172"/>
        <v>1.65</v>
      </c>
      <c r="U614" s="7">
        <f t="shared" ca="1" si="180"/>
        <v>0.10380066037178043</v>
      </c>
    </row>
    <row r="615" spans="1:21" x14ac:dyDescent="0.2">
      <c r="A615">
        <f t="shared" si="173"/>
        <v>614</v>
      </c>
      <c r="B615">
        <f t="shared" ca="1" si="163"/>
        <v>1</v>
      </c>
      <c r="C615" s="7">
        <f t="shared" ca="1" si="164"/>
        <v>3.9735559789288041E-2</v>
      </c>
      <c r="D615" t="str">
        <f t="shared" ca="1" si="174"/>
        <v>Yes</v>
      </c>
      <c r="E615">
        <f t="shared" ca="1" si="165"/>
        <v>1.7</v>
      </c>
      <c r="F615" s="1">
        <f ca="1">InitialHomeValue* (1 + 'Portfolio Simulation'!C615)^'Portfolio Simulation'!B615</f>
        <v>1039735.5597892881</v>
      </c>
      <c r="G615" s="1">
        <f t="shared" ca="1" si="166"/>
        <v>176755.04516417897</v>
      </c>
      <c r="H615" s="1">
        <f t="shared" ca="1" si="167"/>
        <v>120000</v>
      </c>
      <c r="I615" s="1">
        <f t="shared" ca="1" si="175"/>
        <v>120000</v>
      </c>
      <c r="J615" s="1">
        <f t="shared" si="168"/>
        <v>100000</v>
      </c>
      <c r="K615" s="1">
        <f t="shared" si="169"/>
        <v>1000000</v>
      </c>
      <c r="L615" s="1">
        <f t="shared" si="176"/>
        <v>-100000</v>
      </c>
      <c r="M615" s="1">
        <f t="shared" ca="1" si="170"/>
        <v>120000</v>
      </c>
      <c r="N615" s="10">
        <v>45931</v>
      </c>
      <c r="O615" s="10">
        <f t="shared" ca="1" si="177"/>
        <v>46296</v>
      </c>
      <c r="P615" s="7">
        <f t="shared" ca="1" si="178"/>
        <v>0.19999999403953553</v>
      </c>
      <c r="Q615" s="13"/>
      <c r="R615" s="1">
        <f t="shared" si="179"/>
        <v>-100000</v>
      </c>
      <c r="S615" s="1">
        <f t="shared" ca="1" si="171"/>
        <v>171556.36736523255</v>
      </c>
      <c r="T615" s="14">
        <f t="shared" ca="1" si="172"/>
        <v>1.65</v>
      </c>
      <c r="U615" s="7">
        <f t="shared" ca="1" si="180"/>
        <v>0.7155636668205263</v>
      </c>
    </row>
    <row r="616" spans="1:21" x14ac:dyDescent="0.2">
      <c r="A616">
        <f t="shared" si="173"/>
        <v>615</v>
      </c>
      <c r="B616">
        <f t="shared" ca="1" si="163"/>
        <v>1</v>
      </c>
      <c r="C616" s="7">
        <f t="shared" ca="1" si="164"/>
        <v>0.13083806998059141</v>
      </c>
      <c r="D616" t="str">
        <f t="shared" ca="1" si="174"/>
        <v>Yes</v>
      </c>
      <c r="E616">
        <f t="shared" ca="1" si="165"/>
        <v>1.7</v>
      </c>
      <c r="F616" s="1">
        <f ca="1">InitialHomeValue* (1 + 'Portfolio Simulation'!C616)^'Portfolio Simulation'!B616</f>
        <v>1130838.0699805913</v>
      </c>
      <c r="G616" s="1">
        <f t="shared" ca="1" si="166"/>
        <v>192242.47189670053</v>
      </c>
      <c r="H616" s="1">
        <f t="shared" ca="1" si="167"/>
        <v>120000</v>
      </c>
      <c r="I616" s="1">
        <f t="shared" ca="1" si="175"/>
        <v>120000</v>
      </c>
      <c r="J616" s="1">
        <f t="shared" si="168"/>
        <v>100000</v>
      </c>
      <c r="K616" s="1">
        <f t="shared" si="169"/>
        <v>1000000</v>
      </c>
      <c r="L616" s="1">
        <f t="shared" si="176"/>
        <v>-100000</v>
      </c>
      <c r="M616" s="1">
        <f t="shared" ca="1" si="170"/>
        <v>120000</v>
      </c>
      <c r="N616" s="10">
        <v>45931</v>
      </c>
      <c r="O616" s="10">
        <f t="shared" ca="1" si="177"/>
        <v>46296</v>
      </c>
      <c r="P616" s="7">
        <f t="shared" ca="1" si="178"/>
        <v>0.19999999403953553</v>
      </c>
      <c r="Q616" s="13"/>
      <c r="R616" s="1">
        <f t="shared" si="179"/>
        <v>-100000</v>
      </c>
      <c r="S616" s="1">
        <f t="shared" ca="1" si="171"/>
        <v>186588.28154679757</v>
      </c>
      <c r="T616" s="14">
        <f t="shared" ca="1" si="172"/>
        <v>1.65</v>
      </c>
      <c r="U616" s="7">
        <f t="shared" ca="1" si="180"/>
        <v>0.8658828139305117</v>
      </c>
    </row>
    <row r="617" spans="1:21" x14ac:dyDescent="0.2">
      <c r="A617">
        <f t="shared" si="173"/>
        <v>616</v>
      </c>
      <c r="B617">
        <f t="shared" ca="1" si="163"/>
        <v>3</v>
      </c>
      <c r="C617" s="7">
        <f t="shared" ca="1" si="164"/>
        <v>-1.9939869065183306E-2</v>
      </c>
      <c r="D617" t="str">
        <f t="shared" ca="1" si="174"/>
        <v>No</v>
      </c>
      <c r="E617">
        <f t="shared" ca="1" si="165"/>
        <v>1.4</v>
      </c>
      <c r="F617" s="1">
        <f ca="1">InitialHomeValue* (1 + 'Portfolio Simulation'!C617)^'Portfolio Simulation'!B617</f>
        <v>941365.25987985556</v>
      </c>
      <c r="G617" s="1">
        <f t="shared" ca="1" si="166"/>
        <v>131791.13638317978</v>
      </c>
      <c r="H617" s="1">
        <f t="shared" ca="1" si="167"/>
        <v>172800</v>
      </c>
      <c r="I617" s="1">
        <f t="shared" ca="1" si="175"/>
        <v>131791.13638317978</v>
      </c>
      <c r="J617" s="1">
        <f t="shared" si="168"/>
        <v>100000</v>
      </c>
      <c r="K617" s="1">
        <f t="shared" si="169"/>
        <v>1000000</v>
      </c>
      <c r="L617" s="1">
        <f t="shared" si="176"/>
        <v>-100000</v>
      </c>
      <c r="M617" s="1">
        <f t="shared" ca="1" si="170"/>
        <v>131791.13638317978</v>
      </c>
      <c r="N617" s="10">
        <v>45931</v>
      </c>
      <c r="O617" s="10">
        <f t="shared" ca="1" si="177"/>
        <v>47027</v>
      </c>
      <c r="P617" s="7">
        <f t="shared" ca="1" si="178"/>
        <v>9.6290391683578502E-2</v>
      </c>
      <c r="Q617" s="13"/>
      <c r="R617" s="1">
        <f t="shared" si="179"/>
        <v>-100000</v>
      </c>
      <c r="S617" s="1">
        <f t="shared" ca="1" si="171"/>
        <v>127084.31008378051</v>
      </c>
      <c r="T617" s="14">
        <f t="shared" ca="1" si="172"/>
        <v>1.35</v>
      </c>
      <c r="U617" s="7">
        <f t="shared" ca="1" si="180"/>
        <v>8.3092764019966139E-2</v>
      </c>
    </row>
    <row r="618" spans="1:21" x14ac:dyDescent="0.2">
      <c r="A618">
        <f t="shared" si="173"/>
        <v>617</v>
      </c>
      <c r="B618">
        <f t="shared" ca="1" si="163"/>
        <v>5</v>
      </c>
      <c r="C618" s="7">
        <f t="shared" ca="1" si="164"/>
        <v>-2.1695553012740818E-2</v>
      </c>
      <c r="D618" t="str">
        <f t="shared" ca="1" si="174"/>
        <v>No</v>
      </c>
      <c r="E618">
        <f t="shared" ca="1" si="165"/>
        <v>1.4</v>
      </c>
      <c r="F618" s="1">
        <f ca="1">InitialHomeValue* (1 + 'Portfolio Simulation'!C618)^'Portfolio Simulation'!B618</f>
        <v>896128.18779161666</v>
      </c>
      <c r="G618" s="1">
        <f t="shared" ca="1" si="166"/>
        <v>125457.94629082634</v>
      </c>
      <c r="H618" s="1">
        <f t="shared" ca="1" si="167"/>
        <v>248832</v>
      </c>
      <c r="I618" s="1">
        <f t="shared" ca="1" si="175"/>
        <v>125457.94629082634</v>
      </c>
      <c r="J618" s="1">
        <f t="shared" si="168"/>
        <v>100000</v>
      </c>
      <c r="K618" s="1">
        <f t="shared" si="169"/>
        <v>1000000</v>
      </c>
      <c r="L618" s="1">
        <f t="shared" si="176"/>
        <v>-100000</v>
      </c>
      <c r="M618" s="1">
        <f t="shared" ca="1" si="170"/>
        <v>125457.94629082634</v>
      </c>
      <c r="N618" s="10">
        <v>45931</v>
      </c>
      <c r="O618" s="10">
        <f t="shared" ca="1" si="177"/>
        <v>47757</v>
      </c>
      <c r="P618" s="7">
        <f t="shared" ca="1" si="178"/>
        <v>4.637859165668487E-2</v>
      </c>
      <c r="Q618" s="13"/>
      <c r="R618" s="1">
        <f t="shared" si="179"/>
        <v>-100000</v>
      </c>
      <c r="S618" s="1">
        <f t="shared" ca="1" si="171"/>
        <v>120977.30535186826</v>
      </c>
      <c r="T618" s="14">
        <f t="shared" ca="1" si="172"/>
        <v>1.35</v>
      </c>
      <c r="U618" s="7">
        <f t="shared" ca="1" si="180"/>
        <v>3.8799479603767409E-2</v>
      </c>
    </row>
    <row r="619" spans="1:21" x14ac:dyDescent="0.2">
      <c r="A619">
        <f t="shared" si="173"/>
        <v>618</v>
      </c>
      <c r="B619">
        <f t="shared" ca="1" si="163"/>
        <v>7</v>
      </c>
      <c r="C619" s="7">
        <f t="shared" ca="1" si="164"/>
        <v>-2.6723733366704899E-2</v>
      </c>
      <c r="D619" t="str">
        <f t="shared" ca="1" si="174"/>
        <v>No</v>
      </c>
      <c r="E619">
        <f t="shared" ca="1" si="165"/>
        <v>1.4</v>
      </c>
      <c r="F619" s="1">
        <f ca="1">InitialHomeValue* (1 + 'Portfolio Simulation'!C619)^'Portfolio Simulation'!B619</f>
        <v>827280.77612084558</v>
      </c>
      <c r="G619" s="1">
        <f t="shared" ca="1" si="166"/>
        <v>115819.30865691838</v>
      </c>
      <c r="H619" s="1">
        <f t="shared" ca="1" si="167"/>
        <v>358318.07999999996</v>
      </c>
      <c r="I619" s="1">
        <f t="shared" ca="1" si="175"/>
        <v>115819.30865691838</v>
      </c>
      <c r="J619" s="1">
        <f t="shared" si="168"/>
        <v>100000</v>
      </c>
      <c r="K619" s="1">
        <f t="shared" si="169"/>
        <v>1000000</v>
      </c>
      <c r="L619" s="1">
        <f t="shared" si="176"/>
        <v>-100000</v>
      </c>
      <c r="M619" s="1">
        <f t="shared" ca="1" si="170"/>
        <v>115819.30865691838</v>
      </c>
      <c r="N619" s="10">
        <v>45931</v>
      </c>
      <c r="O619" s="10">
        <f t="shared" ca="1" si="177"/>
        <v>48488</v>
      </c>
      <c r="P619" s="7">
        <f t="shared" ca="1" si="178"/>
        <v>2.1185031533241271E-2</v>
      </c>
      <c r="Q619" s="13"/>
      <c r="R619" s="1">
        <f t="shared" si="179"/>
        <v>-100000</v>
      </c>
      <c r="S619" s="1">
        <f t="shared" ca="1" si="171"/>
        <v>111682.90477631416</v>
      </c>
      <c r="T619" s="14">
        <f t="shared" ca="1" si="172"/>
        <v>1.35</v>
      </c>
      <c r="U619" s="7">
        <f t="shared" ca="1" si="180"/>
        <v>1.5897473692893981E-2</v>
      </c>
    </row>
    <row r="620" spans="1:21" x14ac:dyDescent="0.2">
      <c r="A620">
        <f t="shared" si="173"/>
        <v>619</v>
      </c>
      <c r="B620">
        <f t="shared" ca="1" si="163"/>
        <v>1</v>
      </c>
      <c r="C620" s="7">
        <f t="shared" ca="1" si="164"/>
        <v>-9.3930175907186497E-2</v>
      </c>
      <c r="D620" t="str">
        <f t="shared" ca="1" si="174"/>
        <v>No</v>
      </c>
      <c r="E620">
        <f t="shared" ca="1" si="165"/>
        <v>1.4</v>
      </c>
      <c r="F620" s="1">
        <f ca="1">InitialHomeValue* (1 + 'Portfolio Simulation'!C620)^'Portfolio Simulation'!B620</f>
        <v>906069.82409281353</v>
      </c>
      <c r="G620" s="1">
        <f t="shared" ca="1" si="166"/>
        <v>126849.77537299388</v>
      </c>
      <c r="H620" s="1">
        <f t="shared" ca="1" si="167"/>
        <v>120000</v>
      </c>
      <c r="I620" s="1">
        <f t="shared" ca="1" si="175"/>
        <v>120000</v>
      </c>
      <c r="J620" s="1">
        <f t="shared" si="168"/>
        <v>100000</v>
      </c>
      <c r="K620" s="1">
        <f t="shared" si="169"/>
        <v>1000000</v>
      </c>
      <c r="L620" s="1">
        <f t="shared" si="176"/>
        <v>-100000</v>
      </c>
      <c r="M620" s="1">
        <f t="shared" ca="1" si="170"/>
        <v>120000</v>
      </c>
      <c r="N620" s="10">
        <v>45931</v>
      </c>
      <c r="O620" s="10">
        <f t="shared" ca="1" si="177"/>
        <v>46296</v>
      </c>
      <c r="P620" s="7">
        <f t="shared" ca="1" si="178"/>
        <v>0.19999999403953553</v>
      </c>
      <c r="Q620" s="13"/>
      <c r="R620" s="1">
        <f t="shared" si="179"/>
        <v>-100000</v>
      </c>
      <c r="S620" s="1">
        <f t="shared" ca="1" si="171"/>
        <v>122319.42625252984</v>
      </c>
      <c r="T620" s="14">
        <f t="shared" ca="1" si="172"/>
        <v>1.35</v>
      </c>
      <c r="U620" s="7">
        <f t="shared" ca="1" si="180"/>
        <v>0.22319425940513613</v>
      </c>
    </row>
    <row r="621" spans="1:21" x14ac:dyDescent="0.2">
      <c r="A621">
        <f t="shared" si="173"/>
        <v>620</v>
      </c>
      <c r="B621">
        <f t="shared" ca="1" si="163"/>
        <v>7</v>
      </c>
      <c r="C621" s="7">
        <f t="shared" ca="1" si="164"/>
        <v>-4.1657316488320301E-2</v>
      </c>
      <c r="D621" t="str">
        <f t="shared" ca="1" si="174"/>
        <v>No</v>
      </c>
      <c r="E621">
        <f t="shared" ca="1" si="165"/>
        <v>1.4</v>
      </c>
      <c r="F621" s="1">
        <f ca="1">InitialHomeValue* (1 + 'Portfolio Simulation'!C621)^'Portfolio Simulation'!B621</f>
        <v>742413.43251340464</v>
      </c>
      <c r="G621" s="1">
        <f t="shared" ca="1" si="166"/>
        <v>103937.88055187665</v>
      </c>
      <c r="H621" s="1">
        <f t="shared" ca="1" si="167"/>
        <v>358318.07999999996</v>
      </c>
      <c r="I621" s="1">
        <f t="shared" ca="1" si="175"/>
        <v>103937.88055187665</v>
      </c>
      <c r="J621" s="1">
        <f t="shared" si="168"/>
        <v>100000</v>
      </c>
      <c r="K621" s="1">
        <f t="shared" si="169"/>
        <v>1000000</v>
      </c>
      <c r="L621" s="1">
        <f t="shared" si="176"/>
        <v>-100000</v>
      </c>
      <c r="M621" s="1">
        <f t="shared" ca="1" si="170"/>
        <v>103937.88055187665</v>
      </c>
      <c r="N621" s="10">
        <v>45931</v>
      </c>
      <c r="O621" s="10">
        <f t="shared" ca="1" si="177"/>
        <v>48488</v>
      </c>
      <c r="P621" s="7">
        <f t="shared" ca="1" si="178"/>
        <v>5.5285125970840465E-3</v>
      </c>
      <c r="Q621" s="13"/>
      <c r="R621" s="1">
        <f t="shared" si="179"/>
        <v>-100000</v>
      </c>
      <c r="S621" s="1">
        <f t="shared" ca="1" si="171"/>
        <v>100225.81338930964</v>
      </c>
      <c r="T621" s="14">
        <f t="shared" ca="1" si="172"/>
        <v>1.35</v>
      </c>
      <c r="U621" s="7">
        <f t="shared" ca="1" si="180"/>
        <v>3.2202899456024175E-4</v>
      </c>
    </row>
    <row r="622" spans="1:21" x14ac:dyDescent="0.2">
      <c r="A622">
        <f t="shared" si="173"/>
        <v>621</v>
      </c>
      <c r="B622">
        <f t="shared" ca="1" si="163"/>
        <v>10</v>
      </c>
      <c r="C622" s="7">
        <f t="shared" ca="1" si="164"/>
        <v>6.5390351389007992E-2</v>
      </c>
      <c r="D622" t="str">
        <f t="shared" ca="1" si="174"/>
        <v>Yes</v>
      </c>
      <c r="E622">
        <f t="shared" ca="1" si="165"/>
        <v>1.7</v>
      </c>
      <c r="F622" s="1">
        <f ca="1">InitialHomeValue* (1 + 'Portfolio Simulation'!C622)^'Portfolio Simulation'!B622</f>
        <v>1884029.0424068056</v>
      </c>
      <c r="G622" s="1">
        <f t="shared" ca="1" si="166"/>
        <v>320284.93720915698</v>
      </c>
      <c r="H622" s="1">
        <f t="shared" ca="1" si="167"/>
        <v>619173.64223999996</v>
      </c>
      <c r="I622" s="1">
        <f t="shared" ca="1" si="175"/>
        <v>320284.93720915698</v>
      </c>
      <c r="J622" s="1">
        <f t="shared" si="168"/>
        <v>100000</v>
      </c>
      <c r="K622" s="1">
        <f t="shared" si="169"/>
        <v>1000000</v>
      </c>
      <c r="L622" s="1">
        <f t="shared" si="176"/>
        <v>-100000</v>
      </c>
      <c r="M622" s="1">
        <f t="shared" ca="1" si="170"/>
        <v>320284.93720915698</v>
      </c>
      <c r="N622" s="10">
        <v>45931</v>
      </c>
      <c r="O622" s="10">
        <f t="shared" ca="1" si="177"/>
        <v>49583</v>
      </c>
      <c r="P622" s="7">
        <f t="shared" ca="1" si="178"/>
        <v>0.12337812781333923</v>
      </c>
      <c r="Q622" s="13"/>
      <c r="R622" s="1">
        <f t="shared" si="179"/>
        <v>-100000</v>
      </c>
      <c r="S622" s="1">
        <f t="shared" ca="1" si="171"/>
        <v>310864.79199712293</v>
      </c>
      <c r="T622" s="14">
        <f t="shared" ca="1" si="172"/>
        <v>1.65</v>
      </c>
      <c r="U622" s="7">
        <f t="shared" ca="1" si="180"/>
        <v>0.12003135085105893</v>
      </c>
    </row>
    <row r="623" spans="1:21" x14ac:dyDescent="0.2">
      <c r="A623">
        <f t="shared" si="173"/>
        <v>622</v>
      </c>
      <c r="B623">
        <f t="shared" ca="1" si="163"/>
        <v>7</v>
      </c>
      <c r="C623" s="7">
        <f t="shared" ca="1" si="164"/>
        <v>-1.7304445261822701E-2</v>
      </c>
      <c r="D623" t="str">
        <f t="shared" ca="1" si="174"/>
        <v>No</v>
      </c>
      <c r="E623">
        <f t="shared" ca="1" si="165"/>
        <v>1.4</v>
      </c>
      <c r="F623" s="1">
        <f ca="1">InitialHomeValue* (1 + 'Portfolio Simulation'!C623)^'Portfolio Simulation'!B623</f>
        <v>884978.94961860462</v>
      </c>
      <c r="G623" s="1">
        <f t="shared" ca="1" si="166"/>
        <v>123897.05294660466</v>
      </c>
      <c r="H623" s="1">
        <f t="shared" ca="1" si="167"/>
        <v>358318.07999999996</v>
      </c>
      <c r="I623" s="1">
        <f t="shared" ca="1" si="175"/>
        <v>123897.05294660466</v>
      </c>
      <c r="J623" s="1">
        <f t="shared" si="168"/>
        <v>100000</v>
      </c>
      <c r="K623" s="1">
        <f t="shared" si="169"/>
        <v>1000000</v>
      </c>
      <c r="L623" s="1">
        <f t="shared" si="176"/>
        <v>-100000</v>
      </c>
      <c r="M623" s="1">
        <f t="shared" ca="1" si="170"/>
        <v>123897.05294660466</v>
      </c>
      <c r="N623" s="10">
        <v>45931</v>
      </c>
      <c r="O623" s="10">
        <f t="shared" ca="1" si="177"/>
        <v>48488</v>
      </c>
      <c r="P623" s="7">
        <f t="shared" ca="1" si="178"/>
        <v>3.1060209870338439E-2</v>
      </c>
      <c r="Q623" s="13"/>
      <c r="R623" s="1">
        <f t="shared" si="179"/>
        <v>-100000</v>
      </c>
      <c r="S623" s="1">
        <f t="shared" ca="1" si="171"/>
        <v>119472.15819851164</v>
      </c>
      <c r="T623" s="14">
        <f t="shared" ca="1" si="172"/>
        <v>1.35</v>
      </c>
      <c r="U623" s="7">
        <f t="shared" ca="1" si="180"/>
        <v>2.5721523165702826E-2</v>
      </c>
    </row>
    <row r="624" spans="1:21" x14ac:dyDescent="0.2">
      <c r="A624">
        <f t="shared" si="173"/>
        <v>623</v>
      </c>
      <c r="B624">
        <f t="shared" ca="1" si="163"/>
        <v>10</v>
      </c>
      <c r="C624" s="7">
        <f t="shared" ca="1" si="164"/>
        <v>2.8707989751527056E-2</v>
      </c>
      <c r="D624" t="str">
        <f t="shared" ca="1" si="174"/>
        <v>Yes</v>
      </c>
      <c r="E624">
        <f t="shared" ca="1" si="165"/>
        <v>1.7</v>
      </c>
      <c r="F624" s="1">
        <f ca="1">InitialHomeValue* (1 + 'Portfolio Simulation'!C624)^'Portfolio Simulation'!B624</f>
        <v>1327153.4158109531</v>
      </c>
      <c r="G624" s="1">
        <f t="shared" ca="1" si="166"/>
        <v>225616.08068786204</v>
      </c>
      <c r="H624" s="1">
        <f t="shared" ca="1" si="167"/>
        <v>619173.64223999996</v>
      </c>
      <c r="I624" s="1">
        <f t="shared" ca="1" si="175"/>
        <v>225616.08068786204</v>
      </c>
      <c r="J624" s="1">
        <f t="shared" si="168"/>
        <v>100000</v>
      </c>
      <c r="K624" s="1">
        <f t="shared" si="169"/>
        <v>1000000</v>
      </c>
      <c r="L624" s="1">
        <f t="shared" si="176"/>
        <v>-100000</v>
      </c>
      <c r="M624" s="1">
        <f t="shared" ca="1" si="170"/>
        <v>225616.08068786204</v>
      </c>
      <c r="N624" s="10">
        <v>45931</v>
      </c>
      <c r="O624" s="10">
        <f t="shared" ca="1" si="177"/>
        <v>49583</v>
      </c>
      <c r="P624" s="7">
        <f t="shared" ca="1" si="178"/>
        <v>8.472001254558563E-2</v>
      </c>
      <c r="Q624" s="13"/>
      <c r="R624" s="1">
        <f t="shared" si="179"/>
        <v>-100000</v>
      </c>
      <c r="S624" s="1">
        <f t="shared" ca="1" si="171"/>
        <v>218980.31360880725</v>
      </c>
      <c r="T624" s="14">
        <f t="shared" ca="1" si="172"/>
        <v>1.65</v>
      </c>
      <c r="U624" s="7">
        <f t="shared" ca="1" si="180"/>
        <v>8.1488397717475916E-2</v>
      </c>
    </row>
    <row r="625" spans="1:21" x14ac:dyDescent="0.2">
      <c r="A625">
        <f t="shared" si="173"/>
        <v>624</v>
      </c>
      <c r="B625">
        <f t="shared" ca="1" si="163"/>
        <v>9</v>
      </c>
      <c r="C625" s="7">
        <f t="shared" ca="1" si="164"/>
        <v>0.12895997336626858</v>
      </c>
      <c r="D625" t="str">
        <f t="shared" ca="1" si="174"/>
        <v>Yes</v>
      </c>
      <c r="E625">
        <f t="shared" ca="1" si="165"/>
        <v>1.7</v>
      </c>
      <c r="F625" s="1">
        <f ca="1">InitialHomeValue* (1 + 'Portfolio Simulation'!C625)^'Portfolio Simulation'!B625</f>
        <v>2979249.6761387475</v>
      </c>
      <c r="G625" s="1">
        <f t="shared" ca="1" si="166"/>
        <v>506472.44494358706</v>
      </c>
      <c r="H625" s="1">
        <f t="shared" ca="1" si="167"/>
        <v>515978.03519999993</v>
      </c>
      <c r="I625" s="1">
        <f t="shared" ca="1" si="175"/>
        <v>506472.44494358706</v>
      </c>
      <c r="J625" s="1">
        <f t="shared" si="168"/>
        <v>100000</v>
      </c>
      <c r="K625" s="1">
        <f t="shared" si="169"/>
        <v>1000000</v>
      </c>
      <c r="L625" s="1">
        <f t="shared" si="176"/>
        <v>-100000</v>
      </c>
      <c r="M625" s="1">
        <f t="shared" ca="1" si="170"/>
        <v>506472.44494358706</v>
      </c>
      <c r="N625" s="10">
        <v>45931</v>
      </c>
      <c r="O625" s="10">
        <f t="shared" ca="1" si="177"/>
        <v>49218</v>
      </c>
      <c r="P625" s="7">
        <f t="shared" ca="1" si="178"/>
        <v>0.19739199280738834</v>
      </c>
      <c r="Q625" s="13"/>
      <c r="R625" s="1">
        <f t="shared" si="179"/>
        <v>-100000</v>
      </c>
      <c r="S625" s="1">
        <f t="shared" ca="1" si="171"/>
        <v>491576.19656289334</v>
      </c>
      <c r="T625" s="14">
        <f t="shared" ca="1" si="172"/>
        <v>1.65</v>
      </c>
      <c r="U625" s="7">
        <f t="shared" ca="1" si="180"/>
        <v>0.19342923760414124</v>
      </c>
    </row>
    <row r="626" spans="1:21" x14ac:dyDescent="0.2">
      <c r="A626">
        <f t="shared" si="173"/>
        <v>625</v>
      </c>
      <c r="B626">
        <f t="shared" ca="1" si="163"/>
        <v>2</v>
      </c>
      <c r="C626" s="7">
        <f t="shared" ca="1" si="164"/>
        <v>1.6120480550866796E-2</v>
      </c>
      <c r="D626" t="str">
        <f t="shared" ca="1" si="174"/>
        <v>Yes</v>
      </c>
      <c r="E626">
        <f t="shared" ca="1" si="165"/>
        <v>1.7</v>
      </c>
      <c r="F626" s="1">
        <f ca="1">InitialHomeValue* (1 + 'Portfolio Simulation'!C626)^'Portfolio Simulation'!B626</f>
        <v>1032500.8309949244</v>
      </c>
      <c r="G626" s="1">
        <f t="shared" ca="1" si="166"/>
        <v>175525.14126913715</v>
      </c>
      <c r="H626" s="1">
        <f t="shared" ca="1" si="167"/>
        <v>144000</v>
      </c>
      <c r="I626" s="1">
        <f t="shared" ca="1" si="175"/>
        <v>144000</v>
      </c>
      <c r="J626" s="1">
        <f t="shared" si="168"/>
        <v>100000</v>
      </c>
      <c r="K626" s="1">
        <f t="shared" si="169"/>
        <v>1000000</v>
      </c>
      <c r="L626" s="1">
        <f t="shared" si="176"/>
        <v>-100000</v>
      </c>
      <c r="M626" s="1">
        <f t="shared" ca="1" si="170"/>
        <v>144000</v>
      </c>
      <c r="N626" s="10">
        <v>45931</v>
      </c>
      <c r="O626" s="10">
        <f t="shared" ca="1" si="177"/>
        <v>46661</v>
      </c>
      <c r="P626" s="7">
        <f t="shared" ca="1" si="178"/>
        <v>0.19999999403953553</v>
      </c>
      <c r="Q626" s="13"/>
      <c r="R626" s="1">
        <f t="shared" si="179"/>
        <v>-100000</v>
      </c>
      <c r="S626" s="1">
        <f t="shared" ca="1" si="171"/>
        <v>170362.63711416253</v>
      </c>
      <c r="T626" s="14">
        <f t="shared" ca="1" si="172"/>
        <v>1.65</v>
      </c>
      <c r="U626" s="7">
        <f t="shared" ca="1" si="180"/>
        <v>0.30523038506507871</v>
      </c>
    </row>
    <row r="627" spans="1:21" x14ac:dyDescent="0.2">
      <c r="A627">
        <f t="shared" si="173"/>
        <v>626</v>
      </c>
      <c r="B627">
        <f t="shared" ca="1" si="163"/>
        <v>7</v>
      </c>
      <c r="C627" s="7">
        <f t="shared" ca="1" si="164"/>
        <v>4.8736425897886376E-2</v>
      </c>
      <c r="D627" t="str">
        <f t="shared" ca="1" si="174"/>
        <v>Yes</v>
      </c>
      <c r="E627">
        <f t="shared" ca="1" si="165"/>
        <v>1.7</v>
      </c>
      <c r="F627" s="1">
        <f ca="1">InitialHomeValue* (1 + 'Portfolio Simulation'!C627)^'Portfolio Simulation'!B627</f>
        <v>1395289.9583677768</v>
      </c>
      <c r="G627" s="1">
        <f t="shared" ca="1" si="166"/>
        <v>237199.29292252206</v>
      </c>
      <c r="H627" s="1">
        <f t="shared" ca="1" si="167"/>
        <v>358318.07999999996</v>
      </c>
      <c r="I627" s="1">
        <f t="shared" ca="1" si="175"/>
        <v>237199.29292252206</v>
      </c>
      <c r="J627" s="1">
        <f t="shared" si="168"/>
        <v>100000</v>
      </c>
      <c r="K627" s="1">
        <f t="shared" si="169"/>
        <v>1000000</v>
      </c>
      <c r="L627" s="1">
        <f t="shared" si="176"/>
        <v>-100000</v>
      </c>
      <c r="M627" s="1">
        <f t="shared" ca="1" si="170"/>
        <v>237199.29292252206</v>
      </c>
      <c r="N627" s="10">
        <v>45931</v>
      </c>
      <c r="O627" s="10">
        <f t="shared" ca="1" si="177"/>
        <v>48488</v>
      </c>
      <c r="P627" s="7">
        <f t="shared" ca="1" si="178"/>
        <v>0.13121644854545594</v>
      </c>
      <c r="Q627" s="13"/>
      <c r="R627" s="1">
        <f t="shared" si="179"/>
        <v>-100000</v>
      </c>
      <c r="S627" s="1">
        <f t="shared" ca="1" si="171"/>
        <v>230222.84313068318</v>
      </c>
      <c r="T627" s="14">
        <f t="shared" ca="1" si="172"/>
        <v>1.65</v>
      </c>
      <c r="U627" s="7">
        <f t="shared" ca="1" si="180"/>
        <v>0.12640617489814762</v>
      </c>
    </row>
    <row r="628" spans="1:21" x14ac:dyDescent="0.2">
      <c r="A628">
        <f t="shared" si="173"/>
        <v>627</v>
      </c>
      <c r="B628">
        <f t="shared" ca="1" si="163"/>
        <v>1</v>
      </c>
      <c r="C628" s="7">
        <f t="shared" ca="1" si="164"/>
        <v>0.13981462361196448</v>
      </c>
      <c r="D628" t="str">
        <f t="shared" ca="1" si="174"/>
        <v>Yes</v>
      </c>
      <c r="E628">
        <f t="shared" ca="1" si="165"/>
        <v>1.7</v>
      </c>
      <c r="F628" s="1">
        <f ca="1">InitialHomeValue* (1 + 'Portfolio Simulation'!C628)^'Portfolio Simulation'!B628</f>
        <v>1139814.6236119643</v>
      </c>
      <c r="G628" s="1">
        <f t="shared" ca="1" si="166"/>
        <v>193768.48601403393</v>
      </c>
      <c r="H628" s="1">
        <f t="shared" ca="1" si="167"/>
        <v>120000</v>
      </c>
      <c r="I628" s="1">
        <f t="shared" ca="1" si="175"/>
        <v>120000</v>
      </c>
      <c r="J628" s="1">
        <f t="shared" si="168"/>
        <v>100000</v>
      </c>
      <c r="K628" s="1">
        <f t="shared" si="169"/>
        <v>1000000</v>
      </c>
      <c r="L628" s="1">
        <f t="shared" si="176"/>
        <v>-100000</v>
      </c>
      <c r="M628" s="1">
        <f t="shared" ca="1" si="170"/>
        <v>120000</v>
      </c>
      <c r="N628" s="10">
        <v>45931</v>
      </c>
      <c r="O628" s="10">
        <f t="shared" ca="1" si="177"/>
        <v>46296</v>
      </c>
      <c r="P628" s="7">
        <f t="shared" ca="1" si="178"/>
        <v>0.19999999403953553</v>
      </c>
      <c r="Q628" s="13"/>
      <c r="R628" s="1">
        <f t="shared" si="179"/>
        <v>-100000</v>
      </c>
      <c r="S628" s="1">
        <f t="shared" ca="1" si="171"/>
        <v>188069.41289597412</v>
      </c>
      <c r="T628" s="14">
        <f t="shared" ca="1" si="172"/>
        <v>1.65</v>
      </c>
      <c r="U628" s="7">
        <f t="shared" ca="1" si="180"/>
        <v>0.88069413900375371</v>
      </c>
    </row>
    <row r="629" spans="1:21" x14ac:dyDescent="0.2">
      <c r="A629">
        <f t="shared" si="173"/>
        <v>628</v>
      </c>
      <c r="B629">
        <f t="shared" ca="1" si="163"/>
        <v>3</v>
      </c>
      <c r="C629" s="7">
        <f t="shared" ca="1" si="164"/>
        <v>6.5858661501722315E-2</v>
      </c>
      <c r="D629" t="str">
        <f t="shared" ca="1" si="174"/>
        <v>Yes</v>
      </c>
      <c r="E629">
        <f t="shared" ca="1" si="165"/>
        <v>1.7</v>
      </c>
      <c r="F629" s="1">
        <f ca="1">InitialHomeValue* (1 + 'Portfolio Simulation'!C629)^'Portfolio Simulation'!B629</f>
        <v>1210873.7273306043</v>
      </c>
      <c r="G629" s="1">
        <f t="shared" ca="1" si="166"/>
        <v>205848.53364620276</v>
      </c>
      <c r="H629" s="1">
        <f t="shared" ca="1" si="167"/>
        <v>172800</v>
      </c>
      <c r="I629" s="1">
        <f t="shared" ca="1" si="175"/>
        <v>172800</v>
      </c>
      <c r="J629" s="1">
        <f t="shared" si="168"/>
        <v>100000</v>
      </c>
      <c r="K629" s="1">
        <f t="shared" si="169"/>
        <v>1000000</v>
      </c>
      <c r="L629" s="1">
        <f t="shared" si="176"/>
        <v>-100000</v>
      </c>
      <c r="M629" s="1">
        <f t="shared" ca="1" si="170"/>
        <v>172800</v>
      </c>
      <c r="N629" s="10">
        <v>45931</v>
      </c>
      <c r="O629" s="10">
        <f t="shared" ca="1" si="177"/>
        <v>47027</v>
      </c>
      <c r="P629" s="7">
        <f t="shared" ca="1" si="178"/>
        <v>0.19980039000511171</v>
      </c>
      <c r="Q629" s="13"/>
      <c r="R629" s="1">
        <f t="shared" si="179"/>
        <v>-100000</v>
      </c>
      <c r="S629" s="1">
        <f t="shared" ca="1" si="171"/>
        <v>199794.1650095497</v>
      </c>
      <c r="T629" s="14">
        <f t="shared" ca="1" si="172"/>
        <v>1.65</v>
      </c>
      <c r="U629" s="7">
        <f t="shared" ca="1" si="180"/>
        <v>0.25922358632087705</v>
      </c>
    </row>
    <row r="630" spans="1:21" x14ac:dyDescent="0.2">
      <c r="A630">
        <f t="shared" si="173"/>
        <v>629</v>
      </c>
      <c r="B630">
        <f t="shared" ca="1" si="163"/>
        <v>7</v>
      </c>
      <c r="C630" s="7">
        <f t="shared" ca="1" si="164"/>
        <v>-1.2132391126163457E-2</v>
      </c>
      <c r="D630" t="str">
        <f t="shared" ca="1" si="174"/>
        <v>No</v>
      </c>
      <c r="E630">
        <f t="shared" ca="1" si="165"/>
        <v>1.4</v>
      </c>
      <c r="F630" s="1">
        <f ca="1">InitialHomeValue* (1 + 'Portfolio Simulation'!C630)^'Portfolio Simulation'!B630</f>
        <v>918102.6042246063</v>
      </c>
      <c r="G630" s="1">
        <f t="shared" ca="1" si="166"/>
        <v>128534.36459144487</v>
      </c>
      <c r="H630" s="1">
        <f t="shared" ca="1" si="167"/>
        <v>358318.07999999996</v>
      </c>
      <c r="I630" s="1">
        <f t="shared" ca="1" si="175"/>
        <v>128534.36459144487</v>
      </c>
      <c r="J630" s="1">
        <f t="shared" si="168"/>
        <v>100000</v>
      </c>
      <c r="K630" s="1">
        <f t="shared" si="169"/>
        <v>1000000</v>
      </c>
      <c r="L630" s="1">
        <f t="shared" si="176"/>
        <v>-100000</v>
      </c>
      <c r="M630" s="1">
        <f t="shared" ca="1" si="170"/>
        <v>128534.36459144487</v>
      </c>
      <c r="N630" s="10">
        <v>45931</v>
      </c>
      <c r="O630" s="10">
        <f t="shared" ca="1" si="177"/>
        <v>48488</v>
      </c>
      <c r="P630" s="7">
        <f t="shared" ca="1" si="178"/>
        <v>3.6482557654380812E-2</v>
      </c>
      <c r="Q630" s="13"/>
      <c r="R630" s="1">
        <f t="shared" si="179"/>
        <v>-100000</v>
      </c>
      <c r="S630" s="1">
        <f t="shared" ca="1" si="171"/>
        <v>123943.85157032186</v>
      </c>
      <c r="T630" s="14">
        <f t="shared" ca="1" si="172"/>
        <v>1.35</v>
      </c>
      <c r="U630" s="7">
        <f t="shared" ca="1" si="180"/>
        <v>3.1115791201591494E-2</v>
      </c>
    </row>
    <row r="631" spans="1:21" x14ac:dyDescent="0.2">
      <c r="A631">
        <f t="shared" si="173"/>
        <v>630</v>
      </c>
      <c r="B631">
        <f t="shared" ca="1" si="163"/>
        <v>5</v>
      </c>
      <c r="C631" s="7">
        <f t="shared" ca="1" si="164"/>
        <v>0.12664643397691305</v>
      </c>
      <c r="D631" t="str">
        <f t="shared" ca="1" si="174"/>
        <v>Yes</v>
      </c>
      <c r="E631">
        <f t="shared" ca="1" si="165"/>
        <v>1.7</v>
      </c>
      <c r="F631" s="1">
        <f ca="1">InitialHomeValue* (1 + 'Portfolio Simulation'!C631)^'Portfolio Simulation'!B631</f>
        <v>1815257.467965388</v>
      </c>
      <c r="G631" s="1">
        <f t="shared" ca="1" si="166"/>
        <v>308593.76955411595</v>
      </c>
      <c r="H631" s="1">
        <f t="shared" ca="1" si="167"/>
        <v>248832</v>
      </c>
      <c r="I631" s="1">
        <f t="shared" ca="1" si="175"/>
        <v>248832</v>
      </c>
      <c r="J631" s="1">
        <f t="shared" si="168"/>
        <v>100000</v>
      </c>
      <c r="K631" s="1">
        <f t="shared" si="169"/>
        <v>1000000</v>
      </c>
      <c r="L631" s="1">
        <f t="shared" si="176"/>
        <v>-100000</v>
      </c>
      <c r="M631" s="1">
        <f t="shared" ca="1" si="170"/>
        <v>248832</v>
      </c>
      <c r="N631" s="10">
        <v>45931</v>
      </c>
      <c r="O631" s="10">
        <f t="shared" ca="1" si="177"/>
        <v>47757</v>
      </c>
      <c r="P631" s="7">
        <f t="shared" ca="1" si="178"/>
        <v>0.19988018870353702</v>
      </c>
      <c r="Q631" s="13"/>
      <c r="R631" s="1">
        <f t="shared" si="179"/>
        <v>-100000</v>
      </c>
      <c r="S631" s="1">
        <f t="shared" ca="1" si="171"/>
        <v>299517.48221428902</v>
      </c>
      <c r="T631" s="14">
        <f t="shared" ca="1" si="172"/>
        <v>1.65</v>
      </c>
      <c r="U631" s="7">
        <f t="shared" ca="1" si="180"/>
        <v>0.24518033862113953</v>
      </c>
    </row>
    <row r="632" spans="1:21" x14ac:dyDescent="0.2">
      <c r="A632">
        <f t="shared" si="173"/>
        <v>631</v>
      </c>
      <c r="B632">
        <f t="shared" ca="1" si="163"/>
        <v>1</v>
      </c>
      <c r="C632" s="7">
        <f t="shared" ca="1" si="164"/>
        <v>-3.504847170896068E-2</v>
      </c>
      <c r="D632" t="str">
        <f t="shared" ca="1" si="174"/>
        <v>No</v>
      </c>
      <c r="E632">
        <f t="shared" ca="1" si="165"/>
        <v>1.4</v>
      </c>
      <c r="F632" s="1">
        <f ca="1">InitialHomeValue* (1 + 'Portfolio Simulation'!C632)^'Portfolio Simulation'!B632</f>
        <v>964951.5282910394</v>
      </c>
      <c r="G632" s="1">
        <f t="shared" ca="1" si="166"/>
        <v>135093.21396074552</v>
      </c>
      <c r="H632" s="1">
        <f t="shared" ca="1" si="167"/>
        <v>120000</v>
      </c>
      <c r="I632" s="1">
        <f t="shared" ca="1" si="175"/>
        <v>120000</v>
      </c>
      <c r="J632" s="1">
        <f t="shared" si="168"/>
        <v>100000</v>
      </c>
      <c r="K632" s="1">
        <f t="shared" si="169"/>
        <v>1000000</v>
      </c>
      <c r="L632" s="1">
        <f t="shared" si="176"/>
        <v>-100000</v>
      </c>
      <c r="M632" s="1">
        <f t="shared" ca="1" si="170"/>
        <v>120000</v>
      </c>
      <c r="N632" s="10">
        <v>45931</v>
      </c>
      <c r="O632" s="10">
        <f t="shared" ca="1" si="177"/>
        <v>46296</v>
      </c>
      <c r="P632" s="7">
        <f t="shared" ca="1" si="178"/>
        <v>0.19999999403953553</v>
      </c>
      <c r="Q632" s="13"/>
      <c r="R632" s="1">
        <f t="shared" si="179"/>
        <v>-100000</v>
      </c>
      <c r="S632" s="1">
        <f t="shared" ca="1" si="171"/>
        <v>130268.45631929033</v>
      </c>
      <c r="T632" s="14">
        <f t="shared" ca="1" si="172"/>
        <v>1.35</v>
      </c>
      <c r="U632" s="7">
        <f t="shared" ca="1" si="180"/>
        <v>0.30268456339836125</v>
      </c>
    </row>
    <row r="633" spans="1:21" x14ac:dyDescent="0.2">
      <c r="A633">
        <f t="shared" si="173"/>
        <v>632</v>
      </c>
      <c r="B633">
        <f t="shared" ca="1" si="163"/>
        <v>4</v>
      </c>
      <c r="C633" s="7">
        <f t="shared" ca="1" si="164"/>
        <v>1.7306369955652635E-2</v>
      </c>
      <c r="D633" t="str">
        <f t="shared" ca="1" si="174"/>
        <v>Yes</v>
      </c>
      <c r="E633">
        <f t="shared" ca="1" si="165"/>
        <v>1.7</v>
      </c>
      <c r="F633" s="1">
        <f ca="1">InitialHomeValue* (1 + 'Portfolio Simulation'!C633)^'Portfolio Simulation'!B633</f>
        <v>1071043.3659293593</v>
      </c>
      <c r="G633" s="1">
        <f t="shared" ca="1" si="166"/>
        <v>182077.37220799108</v>
      </c>
      <c r="H633" s="1">
        <f t="shared" ca="1" si="167"/>
        <v>207360</v>
      </c>
      <c r="I633" s="1">
        <f t="shared" ca="1" si="175"/>
        <v>182077.37220799108</v>
      </c>
      <c r="J633" s="1">
        <f t="shared" si="168"/>
        <v>100000</v>
      </c>
      <c r="K633" s="1">
        <f t="shared" si="169"/>
        <v>1000000</v>
      </c>
      <c r="L633" s="1">
        <f t="shared" si="176"/>
        <v>-100000</v>
      </c>
      <c r="M633" s="1">
        <f t="shared" ca="1" si="170"/>
        <v>182077.37220799108</v>
      </c>
      <c r="N633" s="10">
        <v>45931</v>
      </c>
      <c r="O633" s="10">
        <f t="shared" ca="1" si="177"/>
        <v>47392</v>
      </c>
      <c r="P633" s="7">
        <f t="shared" ca="1" si="178"/>
        <v>0.16150066256523135</v>
      </c>
      <c r="Q633" s="13"/>
      <c r="R633" s="1">
        <f t="shared" si="179"/>
        <v>-100000</v>
      </c>
      <c r="S633" s="1">
        <f t="shared" ca="1" si="171"/>
        <v>176722.15537834429</v>
      </c>
      <c r="T633" s="14">
        <f t="shared" ca="1" si="172"/>
        <v>1.65</v>
      </c>
      <c r="U633" s="7">
        <f t="shared" ca="1" si="180"/>
        <v>0.1528702557086945</v>
      </c>
    </row>
    <row r="634" spans="1:21" x14ac:dyDescent="0.2">
      <c r="A634">
        <f t="shared" si="173"/>
        <v>633</v>
      </c>
      <c r="B634">
        <f t="shared" ca="1" si="163"/>
        <v>3</v>
      </c>
      <c r="C634" s="7">
        <f t="shared" ca="1" si="164"/>
        <v>5.5168341451101485E-2</v>
      </c>
      <c r="D634" t="str">
        <f t="shared" ca="1" si="174"/>
        <v>Yes</v>
      </c>
      <c r="E634">
        <f t="shared" ca="1" si="165"/>
        <v>1.7</v>
      </c>
      <c r="F634" s="1">
        <f ca="1">InitialHomeValue* (1 + 'Portfolio Simulation'!C634)^'Portfolio Simulation'!B634</f>
        <v>1174803.569428049</v>
      </c>
      <c r="G634" s="1">
        <f t="shared" ca="1" si="166"/>
        <v>199716.60680276834</v>
      </c>
      <c r="H634" s="1">
        <f t="shared" ca="1" si="167"/>
        <v>172800</v>
      </c>
      <c r="I634" s="1">
        <f t="shared" ca="1" si="175"/>
        <v>172800</v>
      </c>
      <c r="J634" s="1">
        <f t="shared" si="168"/>
        <v>100000</v>
      </c>
      <c r="K634" s="1">
        <f t="shared" si="169"/>
        <v>1000000</v>
      </c>
      <c r="L634" s="1">
        <f t="shared" si="176"/>
        <v>-100000</v>
      </c>
      <c r="M634" s="1">
        <f t="shared" ca="1" si="170"/>
        <v>172800</v>
      </c>
      <c r="N634" s="10">
        <v>45931</v>
      </c>
      <c r="O634" s="10">
        <f t="shared" ca="1" si="177"/>
        <v>47027</v>
      </c>
      <c r="P634" s="7">
        <f t="shared" ca="1" si="178"/>
        <v>0.19980039000511171</v>
      </c>
      <c r="Q634" s="13"/>
      <c r="R634" s="1">
        <f t="shared" si="179"/>
        <v>-100000</v>
      </c>
      <c r="S634" s="1">
        <f t="shared" ca="1" si="171"/>
        <v>193842.5889556281</v>
      </c>
      <c r="T634" s="14">
        <f t="shared" ca="1" si="172"/>
        <v>1.65</v>
      </c>
      <c r="U634" s="7">
        <f t="shared" ca="1" si="180"/>
        <v>0.24660531878471373</v>
      </c>
    </row>
    <row r="635" spans="1:21" x14ac:dyDescent="0.2">
      <c r="A635">
        <f t="shared" si="173"/>
        <v>634</v>
      </c>
      <c r="B635">
        <f t="shared" ca="1" si="163"/>
        <v>4</v>
      </c>
      <c r="C635" s="7">
        <f t="shared" ca="1" si="164"/>
        <v>2.6093923375964809E-2</v>
      </c>
      <c r="D635" t="str">
        <f t="shared" ca="1" si="174"/>
        <v>Yes</v>
      </c>
      <c r="E635">
        <f t="shared" ca="1" si="165"/>
        <v>1.7</v>
      </c>
      <c r="F635" s="1">
        <f ca="1">InitialHomeValue* (1 + 'Portfolio Simulation'!C635)^'Portfolio Simulation'!B635</f>
        <v>1108532.582803898</v>
      </c>
      <c r="G635" s="1">
        <f t="shared" ca="1" si="166"/>
        <v>188450.53907666268</v>
      </c>
      <c r="H635" s="1">
        <f t="shared" ca="1" si="167"/>
        <v>207360</v>
      </c>
      <c r="I635" s="1">
        <f t="shared" ca="1" si="175"/>
        <v>188450.53907666268</v>
      </c>
      <c r="J635" s="1">
        <f t="shared" si="168"/>
        <v>100000</v>
      </c>
      <c r="K635" s="1">
        <f t="shared" si="169"/>
        <v>1000000</v>
      </c>
      <c r="L635" s="1">
        <f t="shared" si="176"/>
        <v>-100000</v>
      </c>
      <c r="M635" s="1">
        <f t="shared" ca="1" si="170"/>
        <v>188450.53907666268</v>
      </c>
      <c r="N635" s="10">
        <v>45931</v>
      </c>
      <c r="O635" s="10">
        <f t="shared" ca="1" si="177"/>
        <v>47392</v>
      </c>
      <c r="P635" s="7">
        <f t="shared" ca="1" si="178"/>
        <v>0.17152687907218933</v>
      </c>
      <c r="Q635" s="13"/>
      <c r="R635" s="1">
        <f t="shared" si="179"/>
        <v>-100000</v>
      </c>
      <c r="S635" s="1">
        <f t="shared" ca="1" si="171"/>
        <v>182907.8761626432</v>
      </c>
      <c r="T635" s="14">
        <f t="shared" ca="1" si="172"/>
        <v>1.65</v>
      </c>
      <c r="U635" s="7">
        <f t="shared" ca="1" si="180"/>
        <v>0.16282197833061221</v>
      </c>
    </row>
    <row r="636" spans="1:21" x14ac:dyDescent="0.2">
      <c r="A636">
        <f t="shared" si="173"/>
        <v>635</v>
      </c>
      <c r="B636">
        <f t="shared" ca="1" si="163"/>
        <v>1</v>
      </c>
      <c r="C636" s="7">
        <f t="shared" ca="1" si="164"/>
        <v>7.095608183476039E-2</v>
      </c>
      <c r="D636" t="str">
        <f t="shared" ca="1" si="174"/>
        <v>Yes</v>
      </c>
      <c r="E636">
        <f t="shared" ca="1" si="165"/>
        <v>1.7</v>
      </c>
      <c r="F636" s="1">
        <f ca="1">InitialHomeValue* (1 + 'Portfolio Simulation'!C636)^'Portfolio Simulation'!B636</f>
        <v>1070956.0818347603</v>
      </c>
      <c r="G636" s="1">
        <f t="shared" ca="1" si="166"/>
        <v>182062.53391190924</v>
      </c>
      <c r="H636" s="1">
        <f t="shared" ca="1" si="167"/>
        <v>120000</v>
      </c>
      <c r="I636" s="1">
        <f t="shared" ca="1" si="175"/>
        <v>120000</v>
      </c>
      <c r="J636" s="1">
        <f t="shared" si="168"/>
        <v>100000</v>
      </c>
      <c r="K636" s="1">
        <f t="shared" si="169"/>
        <v>1000000</v>
      </c>
      <c r="L636" s="1">
        <f t="shared" si="176"/>
        <v>-100000</v>
      </c>
      <c r="M636" s="1">
        <f t="shared" ca="1" si="170"/>
        <v>120000</v>
      </c>
      <c r="N636" s="10">
        <v>45931</v>
      </c>
      <c r="O636" s="10">
        <f t="shared" ca="1" si="177"/>
        <v>46296</v>
      </c>
      <c r="P636" s="7">
        <f t="shared" ca="1" si="178"/>
        <v>0.19999999403953553</v>
      </c>
      <c r="Q636" s="13"/>
      <c r="R636" s="1">
        <f t="shared" si="179"/>
        <v>-100000</v>
      </c>
      <c r="S636" s="1">
        <f t="shared" ca="1" si="171"/>
        <v>176707.75350273543</v>
      </c>
      <c r="T636" s="14">
        <f t="shared" ca="1" si="172"/>
        <v>1.65</v>
      </c>
      <c r="U636" s="7">
        <f t="shared" ca="1" si="180"/>
        <v>0.76707752943038932</v>
      </c>
    </row>
    <row r="637" spans="1:21" x14ac:dyDescent="0.2">
      <c r="A637">
        <f t="shared" si="173"/>
        <v>636</v>
      </c>
      <c r="B637">
        <f t="shared" ca="1" si="163"/>
        <v>6</v>
      </c>
      <c r="C637" s="7">
        <f t="shared" ca="1" si="164"/>
        <v>2.2867121146387812E-2</v>
      </c>
      <c r="D637" t="str">
        <f t="shared" ca="1" si="174"/>
        <v>Yes</v>
      </c>
      <c r="E637">
        <f t="shared" ca="1" si="165"/>
        <v>1.7</v>
      </c>
      <c r="F637" s="1">
        <f ca="1">InitialHomeValue* (1 + 'Portfolio Simulation'!C637)^'Portfolio Simulation'!B637</f>
        <v>1145289.5911723007</v>
      </c>
      <c r="G637" s="1">
        <f t="shared" ca="1" si="166"/>
        <v>194699.23049929112</v>
      </c>
      <c r="H637" s="1">
        <f t="shared" ca="1" si="167"/>
        <v>298598.39999999997</v>
      </c>
      <c r="I637" s="1">
        <f t="shared" ca="1" si="175"/>
        <v>194699.23049929112</v>
      </c>
      <c r="J637" s="1">
        <f t="shared" si="168"/>
        <v>100000</v>
      </c>
      <c r="K637" s="1">
        <f t="shared" si="169"/>
        <v>1000000</v>
      </c>
      <c r="L637" s="1">
        <f t="shared" si="176"/>
        <v>-100000</v>
      </c>
      <c r="M637" s="1">
        <f t="shared" ca="1" si="170"/>
        <v>194699.23049929112</v>
      </c>
      <c r="N637" s="10">
        <v>45931</v>
      </c>
      <c r="O637" s="10">
        <f t="shared" ca="1" si="177"/>
        <v>48122</v>
      </c>
      <c r="P637" s="7">
        <f t="shared" ca="1" si="178"/>
        <v>0.11739149689674377</v>
      </c>
      <c r="Q637" s="13"/>
      <c r="R637" s="1">
        <f t="shared" si="179"/>
        <v>-100000</v>
      </c>
      <c r="S637" s="1">
        <f t="shared" ca="1" si="171"/>
        <v>188972.78254342964</v>
      </c>
      <c r="T637" s="14">
        <f t="shared" ca="1" si="172"/>
        <v>1.65</v>
      </c>
      <c r="U637" s="7">
        <f t="shared" ca="1" si="180"/>
        <v>0.11184825301170351</v>
      </c>
    </row>
    <row r="638" spans="1:21" x14ac:dyDescent="0.2">
      <c r="A638">
        <f t="shared" si="173"/>
        <v>637</v>
      </c>
      <c r="B638">
        <f t="shared" ca="1" si="163"/>
        <v>3</v>
      </c>
      <c r="C638" s="7">
        <f t="shared" ca="1" si="164"/>
        <v>4.8962211723326869E-2</v>
      </c>
      <c r="D638" t="str">
        <f t="shared" ca="1" si="174"/>
        <v>Yes</v>
      </c>
      <c r="E638">
        <f t="shared" ca="1" si="165"/>
        <v>1.7</v>
      </c>
      <c r="F638" s="1">
        <f ca="1">InitialHomeValue* (1 + 'Portfolio Simulation'!C638)^'Portfolio Simulation'!B638</f>
        <v>1154195.9067213985</v>
      </c>
      <c r="G638" s="1">
        <f t="shared" ca="1" si="166"/>
        <v>196213.30414263776</v>
      </c>
      <c r="H638" s="1">
        <f t="shared" ca="1" si="167"/>
        <v>172800</v>
      </c>
      <c r="I638" s="1">
        <f t="shared" ca="1" si="175"/>
        <v>172800</v>
      </c>
      <c r="J638" s="1">
        <f t="shared" si="168"/>
        <v>100000</v>
      </c>
      <c r="K638" s="1">
        <f t="shared" si="169"/>
        <v>1000000</v>
      </c>
      <c r="L638" s="1">
        <f t="shared" si="176"/>
        <v>-100000</v>
      </c>
      <c r="M638" s="1">
        <f t="shared" ca="1" si="170"/>
        <v>172800</v>
      </c>
      <c r="N638" s="10">
        <v>45931</v>
      </c>
      <c r="O638" s="10">
        <f t="shared" ca="1" si="177"/>
        <v>47027</v>
      </c>
      <c r="P638" s="7">
        <f t="shared" ca="1" si="178"/>
        <v>0.19980039000511171</v>
      </c>
      <c r="Q638" s="13"/>
      <c r="R638" s="1">
        <f t="shared" si="179"/>
        <v>-100000</v>
      </c>
      <c r="S638" s="1">
        <f t="shared" ca="1" si="171"/>
        <v>190442.32460903074</v>
      </c>
      <c r="T638" s="14">
        <f t="shared" ca="1" si="172"/>
        <v>1.65</v>
      </c>
      <c r="U638" s="7">
        <f t="shared" ca="1" si="180"/>
        <v>0.23927989602088931</v>
      </c>
    </row>
    <row r="639" spans="1:21" x14ac:dyDescent="0.2">
      <c r="A639">
        <f t="shared" si="173"/>
        <v>638</v>
      </c>
      <c r="B639">
        <f t="shared" ca="1" si="163"/>
        <v>10</v>
      </c>
      <c r="C639" s="7">
        <f t="shared" ca="1" si="164"/>
        <v>6.7144422594247313E-2</v>
      </c>
      <c r="D639" t="str">
        <f t="shared" ca="1" si="174"/>
        <v>Yes</v>
      </c>
      <c r="E639">
        <f t="shared" ca="1" si="165"/>
        <v>1.7</v>
      </c>
      <c r="F639" s="1">
        <f ca="1">InitialHomeValue* (1 + 'Portfolio Simulation'!C639)^'Portfolio Simulation'!B639</f>
        <v>1915278.744338348</v>
      </c>
      <c r="G639" s="1">
        <f t="shared" ca="1" si="166"/>
        <v>325597.38653751917</v>
      </c>
      <c r="H639" s="1">
        <f t="shared" ca="1" si="167"/>
        <v>619173.64223999996</v>
      </c>
      <c r="I639" s="1">
        <f t="shared" ca="1" si="175"/>
        <v>325597.38653751917</v>
      </c>
      <c r="J639" s="1">
        <f t="shared" si="168"/>
        <v>100000</v>
      </c>
      <c r="K639" s="1">
        <f t="shared" si="169"/>
        <v>1000000</v>
      </c>
      <c r="L639" s="1">
        <f t="shared" si="176"/>
        <v>-100000</v>
      </c>
      <c r="M639" s="1">
        <f t="shared" ca="1" si="170"/>
        <v>325597.38653751917</v>
      </c>
      <c r="N639" s="10">
        <v>45931</v>
      </c>
      <c r="O639" s="10">
        <f t="shared" ca="1" si="177"/>
        <v>49583</v>
      </c>
      <c r="P639" s="7">
        <f t="shared" ca="1" si="178"/>
        <v>0.12522665858268736</v>
      </c>
      <c r="Q639" s="13"/>
      <c r="R639" s="1">
        <f t="shared" si="179"/>
        <v>-100000</v>
      </c>
      <c r="S639" s="1">
        <f t="shared" ca="1" si="171"/>
        <v>316020.99281582743</v>
      </c>
      <c r="T639" s="14">
        <f t="shared" ca="1" si="172"/>
        <v>1.65</v>
      </c>
      <c r="U639" s="7">
        <f t="shared" ca="1" si="180"/>
        <v>0.12187437415122984</v>
      </c>
    </row>
    <row r="640" spans="1:21" x14ac:dyDescent="0.2">
      <c r="A640">
        <f t="shared" si="173"/>
        <v>639</v>
      </c>
      <c r="B640">
        <f t="shared" ca="1" si="163"/>
        <v>5</v>
      </c>
      <c r="C640" s="7">
        <f t="shared" ca="1" si="164"/>
        <v>-4.3483735311660027E-2</v>
      </c>
      <c r="D640" t="str">
        <f t="shared" ca="1" si="174"/>
        <v>No</v>
      </c>
      <c r="E640">
        <f t="shared" ca="1" si="165"/>
        <v>1.4</v>
      </c>
      <c r="F640" s="1">
        <f ca="1">InitialHomeValue* (1 + 'Portfolio Simulation'!C640)^'Portfolio Simulation'!B640</f>
        <v>800685.19084265141</v>
      </c>
      <c r="G640" s="1">
        <f t="shared" ca="1" si="166"/>
        <v>112095.9267179712</v>
      </c>
      <c r="H640" s="1">
        <f t="shared" ca="1" si="167"/>
        <v>248832</v>
      </c>
      <c r="I640" s="1">
        <f t="shared" ca="1" si="175"/>
        <v>112095.9267179712</v>
      </c>
      <c r="J640" s="1">
        <f t="shared" si="168"/>
        <v>100000</v>
      </c>
      <c r="K640" s="1">
        <f t="shared" si="169"/>
        <v>1000000</v>
      </c>
      <c r="L640" s="1">
        <f t="shared" si="176"/>
        <v>-100000</v>
      </c>
      <c r="M640" s="1">
        <f t="shared" ca="1" si="170"/>
        <v>112095.9267179712</v>
      </c>
      <c r="N640" s="10">
        <v>45931</v>
      </c>
      <c r="O640" s="10">
        <f t="shared" ca="1" si="177"/>
        <v>47757</v>
      </c>
      <c r="P640" s="7">
        <f t="shared" ca="1" si="178"/>
        <v>2.3086926341056826E-2</v>
      </c>
      <c r="Q640" s="13"/>
      <c r="R640" s="1">
        <f t="shared" si="179"/>
        <v>-100000</v>
      </c>
      <c r="S640" s="1">
        <f t="shared" ca="1" si="171"/>
        <v>108092.50076375795</v>
      </c>
      <c r="T640" s="14">
        <f t="shared" ca="1" si="172"/>
        <v>1.35</v>
      </c>
      <c r="U640" s="7">
        <f t="shared" ca="1" si="180"/>
        <v>1.5676519274711611E-2</v>
      </c>
    </row>
    <row r="641" spans="1:21" x14ac:dyDescent="0.2">
      <c r="A641">
        <f t="shared" si="173"/>
        <v>640</v>
      </c>
      <c r="B641">
        <f t="shared" ca="1" si="163"/>
        <v>9</v>
      </c>
      <c r="C641" s="7">
        <f t="shared" ca="1" si="164"/>
        <v>-6.4936330259732486E-2</v>
      </c>
      <c r="D641" t="str">
        <f t="shared" ca="1" si="174"/>
        <v>No</v>
      </c>
      <c r="E641">
        <f t="shared" ca="1" si="165"/>
        <v>1.4</v>
      </c>
      <c r="F641" s="1">
        <f ca="1">InitialHomeValue* (1 + 'Portfolio Simulation'!C641)^'Portfolio Simulation'!B641</f>
        <v>546475.44470473146</v>
      </c>
      <c r="G641" s="1">
        <f t="shared" ca="1" si="166"/>
        <v>76506.562258662409</v>
      </c>
      <c r="H641" s="1">
        <f t="shared" ca="1" si="167"/>
        <v>515978.03519999993</v>
      </c>
      <c r="I641" s="1">
        <f t="shared" ca="1" si="175"/>
        <v>76506.562258662409</v>
      </c>
      <c r="J641" s="1">
        <f t="shared" si="168"/>
        <v>100000</v>
      </c>
      <c r="K641" s="1">
        <f t="shared" si="169"/>
        <v>1000000</v>
      </c>
      <c r="L641" s="1">
        <f t="shared" si="176"/>
        <v>-100000</v>
      </c>
      <c r="M641" s="1">
        <f t="shared" ca="1" si="170"/>
        <v>76506.562258662409</v>
      </c>
      <c r="N641" s="10">
        <v>45931</v>
      </c>
      <c r="O641" s="10">
        <f t="shared" ca="1" si="177"/>
        <v>49218</v>
      </c>
      <c r="P641" s="7">
        <f t="shared" ca="1" si="178"/>
        <v>-2.9298959672451018E-2</v>
      </c>
      <c r="Q641" s="13"/>
      <c r="R641" s="1">
        <f t="shared" si="179"/>
        <v>-100000</v>
      </c>
      <c r="S641" s="1">
        <f t="shared" ca="1" si="171"/>
        <v>73774.185035138755</v>
      </c>
      <c r="T641" s="14">
        <f t="shared" ca="1" si="172"/>
        <v>1.35</v>
      </c>
      <c r="U641" s="7">
        <f t="shared" ca="1" si="180"/>
        <v>-3.3211126923561096E-2</v>
      </c>
    </row>
    <row r="642" spans="1:21" x14ac:dyDescent="0.2">
      <c r="A642">
        <f t="shared" si="173"/>
        <v>641</v>
      </c>
      <c r="B642">
        <f t="shared" ca="1" si="163"/>
        <v>2</v>
      </c>
      <c r="C642" s="7">
        <f t="shared" ca="1" si="164"/>
        <v>0.13259260836781728</v>
      </c>
      <c r="D642" t="str">
        <f t="shared" ca="1" si="174"/>
        <v>Yes</v>
      </c>
      <c r="E642">
        <f t="shared" ca="1" si="165"/>
        <v>1.7</v>
      </c>
      <c r="F642" s="1">
        <f ca="1">InitialHomeValue* (1 + 'Portfolio Simulation'!C642)^'Portfolio Simulation'!B642</f>
        <v>1282766.016529416</v>
      </c>
      <c r="G642" s="1">
        <f t="shared" ca="1" si="166"/>
        <v>218070.22281000071</v>
      </c>
      <c r="H642" s="1">
        <f t="shared" ca="1" si="167"/>
        <v>144000</v>
      </c>
      <c r="I642" s="1">
        <f t="shared" ca="1" si="175"/>
        <v>144000</v>
      </c>
      <c r="J642" s="1">
        <f t="shared" si="168"/>
        <v>100000</v>
      </c>
      <c r="K642" s="1">
        <f t="shared" si="169"/>
        <v>1000000</v>
      </c>
      <c r="L642" s="1">
        <f t="shared" si="176"/>
        <v>-100000</v>
      </c>
      <c r="M642" s="1">
        <f t="shared" ca="1" si="170"/>
        <v>144000</v>
      </c>
      <c r="N642" s="10">
        <v>45931</v>
      </c>
      <c r="O642" s="10">
        <f t="shared" ca="1" si="177"/>
        <v>46661</v>
      </c>
      <c r="P642" s="7">
        <f t="shared" ca="1" si="178"/>
        <v>0.19999999403953553</v>
      </c>
      <c r="Q642" s="13"/>
      <c r="R642" s="1">
        <f t="shared" si="179"/>
        <v>-100000</v>
      </c>
      <c r="S642" s="1">
        <f t="shared" ca="1" si="171"/>
        <v>211656.39272735361</v>
      </c>
      <c r="T642" s="14">
        <f t="shared" ca="1" si="172"/>
        <v>1.65</v>
      </c>
      <c r="U642" s="7">
        <f t="shared" ca="1" si="180"/>
        <v>0.45484154820442202</v>
      </c>
    </row>
    <row r="643" spans="1:21" x14ac:dyDescent="0.2">
      <c r="A643">
        <f t="shared" si="173"/>
        <v>642</v>
      </c>
      <c r="B643">
        <f t="shared" ref="B643:B706" ca="1" si="181">RANDBETWEEN(MinExitYear,MaxTerm)</f>
        <v>10</v>
      </c>
      <c r="C643" s="7">
        <f t="shared" ref="C643:C706" ca="1" si="182">NORMINV(RAND(),HPAMean,HPAStdDev)</f>
        <v>-7.601092860604583E-2</v>
      </c>
      <c r="D643" t="str">
        <f t="shared" ca="1" si="174"/>
        <v>No</v>
      </c>
      <c r="E643">
        <f t="shared" ref="E643:E706" ca="1" si="183">IF(D643="Yes",UpMultiplier,DownMultiplier)</f>
        <v>1.4</v>
      </c>
      <c r="F643" s="1">
        <f ca="1">InitialHomeValue* (1 + 'Portfolio Simulation'!C643)^'Portfolio Simulation'!B643</f>
        <v>453595.09094392339</v>
      </c>
      <c r="G643" s="1">
        <f t="shared" ref="G643:G706" ca="1" si="184">F643*E643*(InvestmentAmount/InitialHomeValue)</f>
        <v>63503.312732149279</v>
      </c>
      <c r="H643" s="1">
        <f t="shared" ref="H643:H706" ca="1" si="185">InvestmentAmount*(1 + IRRCap)^B643</f>
        <v>619173.64223999996</v>
      </c>
      <c r="I643" s="1">
        <f t="shared" ca="1" si="175"/>
        <v>63503.312732149279</v>
      </c>
      <c r="J643" s="1">
        <f t="shared" ref="J643:J706" si="186">InvestmentAmount</f>
        <v>100000</v>
      </c>
      <c r="K643" s="1">
        <f t="shared" ref="K643:K706" si="187">InitialHomeValue</f>
        <v>1000000</v>
      </c>
      <c r="L643" s="1">
        <f t="shared" si="176"/>
        <v>-100000</v>
      </c>
      <c r="M643" s="1">
        <f t="shared" ref="M643:M706" ca="1" si="188">IF(B643&gt;0,I643,0)</f>
        <v>63503.312732149279</v>
      </c>
      <c r="N643" s="10">
        <v>45931</v>
      </c>
      <c r="O643" s="10">
        <f t="shared" ca="1" si="177"/>
        <v>49583</v>
      </c>
      <c r="P643" s="7">
        <f t="shared" ca="1" si="178"/>
        <v>-4.4368542730808265E-2</v>
      </c>
      <c r="Q643" s="13"/>
      <c r="R643" s="1">
        <f t="shared" si="179"/>
        <v>-100000</v>
      </c>
      <c r="S643" s="1">
        <f t="shared" ref="S643:S706" ca="1" si="189">F643*T643*(InvestmentAmount/InitialHomeValue)</f>
        <v>61235.337277429673</v>
      </c>
      <c r="T643" s="14">
        <f t="shared" ref="T643:T706" ca="1" si="190">IF(D643="Yes",ModifiedUpShare,ModifiedDownShare)</f>
        <v>1.35</v>
      </c>
      <c r="U643" s="7">
        <f t="shared" ca="1" si="180"/>
        <v>-4.7835740447044361E-2</v>
      </c>
    </row>
    <row r="644" spans="1:21" x14ac:dyDescent="0.2">
      <c r="A644">
        <f t="shared" ref="A644:A707" si="191">ROW()-1</f>
        <v>643</v>
      </c>
      <c r="B644">
        <f t="shared" ca="1" si="181"/>
        <v>8</v>
      </c>
      <c r="C644" s="7">
        <f t="shared" ca="1" si="182"/>
        <v>4.5152943147730489E-2</v>
      </c>
      <c r="D644" t="str">
        <f t="shared" ref="D644:D707" ca="1" si="192">IF(C644&gt;=0, "Yes", "No")</f>
        <v>Yes</v>
      </c>
      <c r="E644">
        <f t="shared" ca="1" si="183"/>
        <v>1.7</v>
      </c>
      <c r="F644" s="1">
        <f ca="1">InitialHomeValue* (1 + 'Portfolio Simulation'!C644)^'Portfolio Simulation'!B644</f>
        <v>1423766.5419569183</v>
      </c>
      <c r="G644" s="1">
        <f t="shared" ca="1" si="184"/>
        <v>242040.3121326761</v>
      </c>
      <c r="H644" s="1">
        <f t="shared" ca="1" si="185"/>
        <v>429981.69599999994</v>
      </c>
      <c r="I644" s="1">
        <f t="shared" ref="I644:I707" ca="1" si="193">MIN(G644,H644)</f>
        <v>242040.3121326761</v>
      </c>
      <c r="J644" s="1">
        <f t="shared" si="186"/>
        <v>100000</v>
      </c>
      <c r="K644" s="1">
        <f t="shared" si="187"/>
        <v>1000000</v>
      </c>
      <c r="L644" s="1">
        <f t="shared" ref="L644:L707" si="194">-J644</f>
        <v>-100000</v>
      </c>
      <c r="M644" s="1">
        <f t="shared" ca="1" si="188"/>
        <v>242040.3121326761</v>
      </c>
      <c r="N644" s="10">
        <v>45931</v>
      </c>
      <c r="O644" s="10">
        <f t="shared" ref="O644:O707" ca="1" si="195">EDATE(N644, B644 *12)</f>
        <v>48853</v>
      </c>
      <c r="P644" s="7">
        <f t="shared" ref="P644:P707" ca="1" si="196">XIRR(L644:M644,N644:O644)</f>
        <v>0.11674268841743468</v>
      </c>
      <c r="Q644" s="13"/>
      <c r="R644" s="1">
        <f t="shared" ref="R644:R707" si="197">-J644</f>
        <v>-100000</v>
      </c>
      <c r="S644" s="1">
        <f t="shared" ca="1" si="189"/>
        <v>234921.47942289151</v>
      </c>
      <c r="T644" s="14">
        <f t="shared" ca="1" si="190"/>
        <v>1.65</v>
      </c>
      <c r="U644" s="7">
        <f t="shared" ref="U644:U707" ca="1" si="198">XIRR(R644:S644,N644:O644)</f>
        <v>0.11258603930473329</v>
      </c>
    </row>
    <row r="645" spans="1:21" x14ac:dyDescent="0.2">
      <c r="A645">
        <f t="shared" si="191"/>
        <v>644</v>
      </c>
      <c r="B645">
        <f t="shared" ca="1" si="181"/>
        <v>3</v>
      </c>
      <c r="C645" s="7">
        <f t="shared" ca="1" si="182"/>
        <v>0.20281840650778421</v>
      </c>
      <c r="D645" t="str">
        <f t="shared" ca="1" si="192"/>
        <v>Yes</v>
      </c>
      <c r="E645">
        <f t="shared" ca="1" si="183"/>
        <v>1.7</v>
      </c>
      <c r="F645" s="1">
        <f ca="1">InitialHomeValue* (1 + 'Portfolio Simulation'!C645)^'Portfolio Simulation'!B645</f>
        <v>1740204.1347962765</v>
      </c>
      <c r="G645" s="1">
        <f t="shared" ca="1" si="184"/>
        <v>295834.70291536697</v>
      </c>
      <c r="H645" s="1">
        <f t="shared" ca="1" si="185"/>
        <v>172800</v>
      </c>
      <c r="I645" s="1">
        <f t="shared" ca="1" si="193"/>
        <v>172800</v>
      </c>
      <c r="J645" s="1">
        <f t="shared" si="186"/>
        <v>100000</v>
      </c>
      <c r="K645" s="1">
        <f t="shared" si="187"/>
        <v>1000000</v>
      </c>
      <c r="L645" s="1">
        <f t="shared" si="194"/>
        <v>-100000</v>
      </c>
      <c r="M645" s="1">
        <f t="shared" ca="1" si="188"/>
        <v>172800</v>
      </c>
      <c r="N645" s="10">
        <v>45931</v>
      </c>
      <c r="O645" s="10">
        <f t="shared" ca="1" si="195"/>
        <v>47027</v>
      </c>
      <c r="P645" s="7">
        <f t="shared" ca="1" si="196"/>
        <v>0.19980039000511171</v>
      </c>
      <c r="Q645" s="13"/>
      <c r="R645" s="1">
        <f t="shared" si="197"/>
        <v>-100000</v>
      </c>
      <c r="S645" s="1">
        <f t="shared" ca="1" si="189"/>
        <v>287133.68224138563</v>
      </c>
      <c r="T645" s="14">
        <f t="shared" ca="1" si="190"/>
        <v>1.65</v>
      </c>
      <c r="U645" s="7">
        <f t="shared" ca="1" si="198"/>
        <v>0.42087343335151672</v>
      </c>
    </row>
    <row r="646" spans="1:21" x14ac:dyDescent="0.2">
      <c r="A646">
        <f t="shared" si="191"/>
        <v>645</v>
      </c>
      <c r="B646">
        <f t="shared" ca="1" si="181"/>
        <v>6</v>
      </c>
      <c r="C646" s="7">
        <f t="shared" ca="1" si="182"/>
        <v>8.2513690292110115E-2</v>
      </c>
      <c r="D646" t="str">
        <f t="shared" ca="1" si="192"/>
        <v>Yes</v>
      </c>
      <c r="E646">
        <f t="shared" ca="1" si="183"/>
        <v>1.7</v>
      </c>
      <c r="F646" s="1">
        <f ca="1">InitialHomeValue* (1 + 'Portfolio Simulation'!C646)^'Portfolio Simulation'!B646</f>
        <v>1609164.2847179805</v>
      </c>
      <c r="G646" s="1">
        <f t="shared" ca="1" si="184"/>
        <v>273557.92840205668</v>
      </c>
      <c r="H646" s="1">
        <f t="shared" ca="1" si="185"/>
        <v>298598.39999999997</v>
      </c>
      <c r="I646" s="1">
        <f t="shared" ca="1" si="193"/>
        <v>273557.92840205668</v>
      </c>
      <c r="J646" s="1">
        <f t="shared" si="186"/>
        <v>100000</v>
      </c>
      <c r="K646" s="1">
        <f t="shared" si="187"/>
        <v>1000000</v>
      </c>
      <c r="L646" s="1">
        <f t="shared" si="194"/>
        <v>-100000</v>
      </c>
      <c r="M646" s="1">
        <f t="shared" ca="1" si="188"/>
        <v>273557.92840205668</v>
      </c>
      <c r="N646" s="10">
        <v>45931</v>
      </c>
      <c r="O646" s="10">
        <f t="shared" ca="1" si="195"/>
        <v>48122</v>
      </c>
      <c r="P646" s="7">
        <f t="shared" ca="1" si="196"/>
        <v>0.18251948952674865</v>
      </c>
      <c r="Q646" s="13"/>
      <c r="R646" s="1">
        <f t="shared" si="197"/>
        <v>-100000</v>
      </c>
      <c r="S646" s="1">
        <f t="shared" ca="1" si="189"/>
        <v>265512.10697846679</v>
      </c>
      <c r="T646" s="14">
        <f t="shared" ca="1" si="190"/>
        <v>1.65</v>
      </c>
      <c r="U646" s="7">
        <f t="shared" ca="1" si="198"/>
        <v>0.1766531527042389</v>
      </c>
    </row>
    <row r="647" spans="1:21" x14ac:dyDescent="0.2">
      <c r="A647">
        <f t="shared" si="191"/>
        <v>646</v>
      </c>
      <c r="B647">
        <f t="shared" ca="1" si="181"/>
        <v>4</v>
      </c>
      <c r="C647" s="7">
        <f t="shared" ca="1" si="182"/>
        <v>-1.1843220219048805E-2</v>
      </c>
      <c r="D647" t="str">
        <f t="shared" ca="1" si="192"/>
        <v>No</v>
      </c>
      <c r="E647">
        <f t="shared" ca="1" si="183"/>
        <v>1.4</v>
      </c>
      <c r="F647" s="1">
        <f ca="1">InitialHomeValue* (1 + 'Portfolio Simulation'!C647)^'Portfolio Simulation'!B647</f>
        <v>953462.06537950737</v>
      </c>
      <c r="G647" s="1">
        <f t="shared" ca="1" si="184"/>
        <v>133484.68915313104</v>
      </c>
      <c r="H647" s="1">
        <f t="shared" ca="1" si="185"/>
        <v>207360</v>
      </c>
      <c r="I647" s="1">
        <f t="shared" ca="1" si="193"/>
        <v>133484.68915313104</v>
      </c>
      <c r="J647" s="1">
        <f t="shared" si="186"/>
        <v>100000</v>
      </c>
      <c r="K647" s="1">
        <f t="shared" si="187"/>
        <v>1000000</v>
      </c>
      <c r="L647" s="1">
        <f t="shared" si="194"/>
        <v>-100000</v>
      </c>
      <c r="M647" s="1">
        <f t="shared" ca="1" si="188"/>
        <v>133484.68915313104</v>
      </c>
      <c r="N647" s="10">
        <v>45931</v>
      </c>
      <c r="O647" s="10">
        <f t="shared" ca="1" si="195"/>
        <v>47392</v>
      </c>
      <c r="P647" s="7">
        <f t="shared" ca="1" si="196"/>
        <v>7.4821636080741868E-2</v>
      </c>
      <c r="Q647" s="13"/>
      <c r="R647" s="1">
        <f t="shared" si="197"/>
        <v>-100000</v>
      </c>
      <c r="S647" s="1">
        <f t="shared" ca="1" si="189"/>
        <v>128717.37882623351</v>
      </c>
      <c r="T647" s="14">
        <f t="shared" ca="1" si="190"/>
        <v>1.35</v>
      </c>
      <c r="U647" s="7">
        <f t="shared" ca="1" si="198"/>
        <v>6.5100368857383739E-2</v>
      </c>
    </row>
    <row r="648" spans="1:21" x14ac:dyDescent="0.2">
      <c r="A648">
        <f t="shared" si="191"/>
        <v>647</v>
      </c>
      <c r="B648">
        <f t="shared" ca="1" si="181"/>
        <v>5</v>
      </c>
      <c r="C648" s="7">
        <f t="shared" ca="1" si="182"/>
        <v>-5.1290245645566959E-2</v>
      </c>
      <c r="D648" t="str">
        <f t="shared" ca="1" si="192"/>
        <v>No</v>
      </c>
      <c r="E648">
        <f t="shared" ca="1" si="183"/>
        <v>1.4</v>
      </c>
      <c r="F648" s="1">
        <f ca="1">InitialHomeValue* (1 + 'Portfolio Simulation'!C648)^'Portfolio Simulation'!B648</f>
        <v>768540.62542811432</v>
      </c>
      <c r="G648" s="1">
        <f t="shared" ca="1" si="184"/>
        <v>107595.68755993602</v>
      </c>
      <c r="H648" s="1">
        <f t="shared" ca="1" si="185"/>
        <v>248832</v>
      </c>
      <c r="I648" s="1">
        <f t="shared" ca="1" si="193"/>
        <v>107595.68755993602</v>
      </c>
      <c r="J648" s="1">
        <f t="shared" si="186"/>
        <v>100000</v>
      </c>
      <c r="K648" s="1">
        <f t="shared" si="187"/>
        <v>1000000</v>
      </c>
      <c r="L648" s="1">
        <f t="shared" si="194"/>
        <v>-100000</v>
      </c>
      <c r="M648" s="1">
        <f t="shared" ca="1" si="188"/>
        <v>107595.68755993602</v>
      </c>
      <c r="N648" s="10">
        <v>45931</v>
      </c>
      <c r="O648" s="10">
        <f t="shared" ca="1" si="195"/>
        <v>47757</v>
      </c>
      <c r="P648" s="7">
        <f t="shared" ca="1" si="196"/>
        <v>1.4741662144660949E-2</v>
      </c>
      <c r="Q648" s="13"/>
      <c r="R648" s="1">
        <f t="shared" si="197"/>
        <v>-100000</v>
      </c>
      <c r="S648" s="1">
        <f t="shared" ca="1" si="189"/>
        <v>103752.98443279543</v>
      </c>
      <c r="T648" s="14">
        <f t="shared" ca="1" si="190"/>
        <v>1.35</v>
      </c>
      <c r="U648" s="7">
        <f t="shared" ca="1" si="198"/>
        <v>7.3916941881179803E-3</v>
      </c>
    </row>
    <row r="649" spans="1:21" x14ac:dyDescent="0.2">
      <c r="A649">
        <f t="shared" si="191"/>
        <v>648</v>
      </c>
      <c r="B649">
        <f t="shared" ca="1" si="181"/>
        <v>7</v>
      </c>
      <c r="C649" s="7">
        <f t="shared" ca="1" si="182"/>
        <v>5.6388508311859181E-2</v>
      </c>
      <c r="D649" t="str">
        <f t="shared" ca="1" si="192"/>
        <v>Yes</v>
      </c>
      <c r="E649">
        <f t="shared" ca="1" si="183"/>
        <v>1.7</v>
      </c>
      <c r="F649" s="1">
        <f ca="1">InitialHomeValue* (1 + 'Portfolio Simulation'!C649)^'Portfolio Simulation'!B649</f>
        <v>1468133.9352139039</v>
      </c>
      <c r="G649" s="1">
        <f t="shared" ca="1" si="184"/>
        <v>249582.76898636366</v>
      </c>
      <c r="H649" s="1">
        <f t="shared" ca="1" si="185"/>
        <v>358318.07999999996</v>
      </c>
      <c r="I649" s="1">
        <f t="shared" ca="1" si="193"/>
        <v>249582.76898636366</v>
      </c>
      <c r="J649" s="1">
        <f t="shared" si="186"/>
        <v>100000</v>
      </c>
      <c r="K649" s="1">
        <f t="shared" si="187"/>
        <v>1000000</v>
      </c>
      <c r="L649" s="1">
        <f t="shared" si="194"/>
        <v>-100000</v>
      </c>
      <c r="M649" s="1">
        <f t="shared" ca="1" si="188"/>
        <v>249582.76898636366</v>
      </c>
      <c r="N649" s="10">
        <v>45931</v>
      </c>
      <c r="O649" s="10">
        <f t="shared" ca="1" si="195"/>
        <v>48488</v>
      </c>
      <c r="P649" s="7">
        <f t="shared" ca="1" si="196"/>
        <v>0.139463871717453</v>
      </c>
      <c r="Q649" s="13"/>
      <c r="R649" s="1">
        <f t="shared" si="197"/>
        <v>-100000</v>
      </c>
      <c r="S649" s="1">
        <f t="shared" ca="1" si="189"/>
        <v>242242.09931029414</v>
      </c>
      <c r="T649" s="14">
        <f t="shared" ca="1" si="190"/>
        <v>1.65</v>
      </c>
      <c r="U649" s="7">
        <f t="shared" ca="1" si="198"/>
        <v>0.13461851477622991</v>
      </c>
    </row>
    <row r="650" spans="1:21" x14ac:dyDescent="0.2">
      <c r="A650">
        <f t="shared" si="191"/>
        <v>649</v>
      </c>
      <c r="B650">
        <f t="shared" ca="1" si="181"/>
        <v>4</v>
      </c>
      <c r="C650" s="7">
        <f t="shared" ca="1" si="182"/>
        <v>1.1165863196346267E-2</v>
      </c>
      <c r="D650" t="str">
        <f t="shared" ca="1" si="192"/>
        <v>Yes</v>
      </c>
      <c r="E650">
        <f t="shared" ca="1" si="183"/>
        <v>1.7</v>
      </c>
      <c r="F650" s="1">
        <f ca="1">InitialHomeValue* (1 + 'Portfolio Simulation'!C650)^'Portfolio Simulation'!B650</f>
        <v>1045417.0958181444</v>
      </c>
      <c r="G650" s="1">
        <f t="shared" ca="1" si="184"/>
        <v>177720.90628908455</v>
      </c>
      <c r="H650" s="1">
        <f t="shared" ca="1" si="185"/>
        <v>207360</v>
      </c>
      <c r="I650" s="1">
        <f t="shared" ca="1" si="193"/>
        <v>177720.90628908455</v>
      </c>
      <c r="J650" s="1">
        <f t="shared" si="186"/>
        <v>100000</v>
      </c>
      <c r="K650" s="1">
        <f t="shared" si="187"/>
        <v>1000000</v>
      </c>
      <c r="L650" s="1">
        <f t="shared" si="194"/>
        <v>-100000</v>
      </c>
      <c r="M650" s="1">
        <f t="shared" ca="1" si="188"/>
        <v>177720.90628908455</v>
      </c>
      <c r="N650" s="10">
        <v>45931</v>
      </c>
      <c r="O650" s="10">
        <f t="shared" ca="1" si="195"/>
        <v>47392</v>
      </c>
      <c r="P650" s="7">
        <f t="shared" ca="1" si="196"/>
        <v>0.15449457764625557</v>
      </c>
      <c r="Q650" s="13"/>
      <c r="R650" s="1">
        <f t="shared" si="197"/>
        <v>-100000</v>
      </c>
      <c r="S650" s="1">
        <f t="shared" ca="1" si="189"/>
        <v>172493.82080999383</v>
      </c>
      <c r="T650" s="14">
        <f t="shared" ca="1" si="190"/>
        <v>1.65</v>
      </c>
      <c r="U650" s="7">
        <f t="shared" ca="1" si="198"/>
        <v>0.14591622948646552</v>
      </c>
    </row>
    <row r="651" spans="1:21" x14ac:dyDescent="0.2">
      <c r="A651">
        <f t="shared" si="191"/>
        <v>650</v>
      </c>
      <c r="B651">
        <f t="shared" ca="1" si="181"/>
        <v>10</v>
      </c>
      <c r="C651" s="7">
        <f t="shared" ca="1" si="182"/>
        <v>8.1413547400377248E-2</v>
      </c>
      <c r="D651" t="str">
        <f t="shared" ca="1" si="192"/>
        <v>Yes</v>
      </c>
      <c r="E651">
        <f t="shared" ca="1" si="183"/>
        <v>1.7</v>
      </c>
      <c r="F651" s="1">
        <f ca="1">InitialHomeValue* (1 + 'Portfolio Simulation'!C651)^'Portfolio Simulation'!B651</f>
        <v>2187348.8842329634</v>
      </c>
      <c r="G651" s="1">
        <f t="shared" ca="1" si="184"/>
        <v>371849.31031960383</v>
      </c>
      <c r="H651" s="1">
        <f t="shared" ca="1" si="185"/>
        <v>619173.64223999996</v>
      </c>
      <c r="I651" s="1">
        <f t="shared" ca="1" si="193"/>
        <v>371849.31031960383</v>
      </c>
      <c r="J651" s="1">
        <f t="shared" si="186"/>
        <v>100000</v>
      </c>
      <c r="K651" s="1">
        <f t="shared" si="187"/>
        <v>1000000</v>
      </c>
      <c r="L651" s="1">
        <f t="shared" si="194"/>
        <v>-100000</v>
      </c>
      <c r="M651" s="1">
        <f t="shared" ca="1" si="188"/>
        <v>371849.31031960383</v>
      </c>
      <c r="N651" s="10">
        <v>45931</v>
      </c>
      <c r="O651" s="10">
        <f t="shared" ca="1" si="195"/>
        <v>49583</v>
      </c>
      <c r="P651" s="7">
        <f t="shared" ca="1" si="196"/>
        <v>0.14026412367820737</v>
      </c>
      <c r="Q651" s="13"/>
      <c r="R651" s="1">
        <f t="shared" si="197"/>
        <v>-100000</v>
      </c>
      <c r="S651" s="1">
        <f t="shared" ca="1" si="189"/>
        <v>360912.56589843897</v>
      </c>
      <c r="T651" s="14">
        <f t="shared" ca="1" si="190"/>
        <v>1.65</v>
      </c>
      <c r="U651" s="7">
        <f t="shared" ca="1" si="198"/>
        <v>0.13686704039573666</v>
      </c>
    </row>
    <row r="652" spans="1:21" x14ac:dyDescent="0.2">
      <c r="A652">
        <f t="shared" si="191"/>
        <v>651</v>
      </c>
      <c r="B652">
        <f t="shared" ca="1" si="181"/>
        <v>6</v>
      </c>
      <c r="C652" s="7">
        <f t="shared" ca="1" si="182"/>
        <v>5.2957686734665971E-2</v>
      </c>
      <c r="D652" t="str">
        <f t="shared" ca="1" si="192"/>
        <v>Yes</v>
      </c>
      <c r="E652">
        <f t="shared" ca="1" si="183"/>
        <v>1.7</v>
      </c>
      <c r="F652" s="1">
        <f ca="1">InitialHomeValue* (1 + 'Portfolio Simulation'!C652)^'Portfolio Simulation'!B652</f>
        <v>1362904.7843168101</v>
      </c>
      <c r="G652" s="1">
        <f t="shared" ca="1" si="184"/>
        <v>231693.81333385772</v>
      </c>
      <c r="H652" s="1">
        <f t="shared" ca="1" si="185"/>
        <v>298598.39999999997</v>
      </c>
      <c r="I652" s="1">
        <f t="shared" ca="1" si="193"/>
        <v>231693.81333385772</v>
      </c>
      <c r="J652" s="1">
        <f t="shared" si="186"/>
        <v>100000</v>
      </c>
      <c r="K652" s="1">
        <f t="shared" si="187"/>
        <v>1000000</v>
      </c>
      <c r="L652" s="1">
        <f t="shared" si="194"/>
        <v>-100000</v>
      </c>
      <c r="M652" s="1">
        <f t="shared" ca="1" si="188"/>
        <v>231693.81333385772</v>
      </c>
      <c r="N652" s="10">
        <v>45931</v>
      </c>
      <c r="O652" s="10">
        <f t="shared" ca="1" si="195"/>
        <v>48122</v>
      </c>
      <c r="P652" s="7">
        <f t="shared" ca="1" si="196"/>
        <v>0.1502475440502167</v>
      </c>
      <c r="Q652" s="13"/>
      <c r="R652" s="1">
        <f t="shared" si="197"/>
        <v>-100000</v>
      </c>
      <c r="S652" s="1">
        <f t="shared" ca="1" si="189"/>
        <v>224879.28941227368</v>
      </c>
      <c r="T652" s="14">
        <f t="shared" ca="1" si="190"/>
        <v>1.65</v>
      </c>
      <c r="U652" s="7">
        <f t="shared" ca="1" si="198"/>
        <v>0.14454130530357359</v>
      </c>
    </row>
    <row r="653" spans="1:21" x14ac:dyDescent="0.2">
      <c r="A653">
        <f t="shared" si="191"/>
        <v>652</v>
      </c>
      <c r="B653">
        <f t="shared" ca="1" si="181"/>
        <v>7</v>
      </c>
      <c r="C653" s="7">
        <f t="shared" ca="1" si="182"/>
        <v>-5.2269875925235298E-2</v>
      </c>
      <c r="D653" t="str">
        <f t="shared" ca="1" si="192"/>
        <v>No</v>
      </c>
      <c r="E653">
        <f t="shared" ca="1" si="183"/>
        <v>1.4</v>
      </c>
      <c r="F653" s="1">
        <f ca="1">InitialHomeValue* (1 + 'Portfolio Simulation'!C653)^'Portfolio Simulation'!B653</f>
        <v>686740.71416780946</v>
      </c>
      <c r="G653" s="1">
        <f t="shared" ca="1" si="184"/>
        <v>96143.699983493323</v>
      </c>
      <c r="H653" s="1">
        <f t="shared" ca="1" si="185"/>
        <v>358318.07999999996</v>
      </c>
      <c r="I653" s="1">
        <f t="shared" ca="1" si="193"/>
        <v>96143.699983493323</v>
      </c>
      <c r="J653" s="1">
        <f t="shared" si="186"/>
        <v>100000</v>
      </c>
      <c r="K653" s="1">
        <f t="shared" si="187"/>
        <v>1000000</v>
      </c>
      <c r="L653" s="1">
        <f t="shared" si="194"/>
        <v>-100000</v>
      </c>
      <c r="M653" s="1">
        <f t="shared" ca="1" si="188"/>
        <v>96143.699983493323</v>
      </c>
      <c r="N653" s="10">
        <v>45931</v>
      </c>
      <c r="O653" s="10">
        <f t="shared" ca="1" si="195"/>
        <v>48488</v>
      </c>
      <c r="P653" s="7">
        <f t="shared" ca="1" si="196"/>
        <v>-5.5979102849960339E-3</v>
      </c>
      <c r="Q653" s="13"/>
      <c r="R653" s="1">
        <f t="shared" si="197"/>
        <v>-100000</v>
      </c>
      <c r="S653" s="1">
        <f t="shared" ca="1" si="189"/>
        <v>92709.996412654291</v>
      </c>
      <c r="T653" s="14">
        <f t="shared" ca="1" si="190"/>
        <v>1.35</v>
      </c>
      <c r="U653" s="7">
        <f t="shared" ca="1" si="198"/>
        <v>-1.0746791958808899E-2</v>
      </c>
    </row>
    <row r="654" spans="1:21" x14ac:dyDescent="0.2">
      <c r="A654">
        <f t="shared" si="191"/>
        <v>653</v>
      </c>
      <c r="B654">
        <f t="shared" ca="1" si="181"/>
        <v>7</v>
      </c>
      <c r="C654" s="7">
        <f t="shared" ca="1" si="182"/>
        <v>8.702606852346817E-2</v>
      </c>
      <c r="D654" t="str">
        <f t="shared" ca="1" si="192"/>
        <v>Yes</v>
      </c>
      <c r="E654">
        <f t="shared" ca="1" si="183"/>
        <v>1.7</v>
      </c>
      <c r="F654" s="1">
        <f ca="1">InitialHomeValue* (1 + 'Portfolio Simulation'!C654)^'Portfolio Simulation'!B654</f>
        <v>1793410.5272904916</v>
      </c>
      <c r="G654" s="1">
        <f t="shared" ca="1" si="184"/>
        <v>304879.78963938355</v>
      </c>
      <c r="H654" s="1">
        <f t="shared" ca="1" si="185"/>
        <v>358318.07999999996</v>
      </c>
      <c r="I654" s="1">
        <f t="shared" ca="1" si="193"/>
        <v>304879.78963938355</v>
      </c>
      <c r="J654" s="1">
        <f t="shared" si="186"/>
        <v>100000</v>
      </c>
      <c r="K654" s="1">
        <f t="shared" si="187"/>
        <v>1000000</v>
      </c>
      <c r="L654" s="1">
        <f t="shared" si="194"/>
        <v>-100000</v>
      </c>
      <c r="M654" s="1">
        <f t="shared" ca="1" si="188"/>
        <v>304879.78963938355</v>
      </c>
      <c r="N654" s="10">
        <v>45931</v>
      </c>
      <c r="O654" s="10">
        <f t="shared" ca="1" si="195"/>
        <v>48488</v>
      </c>
      <c r="P654" s="7">
        <f t="shared" ca="1" si="196"/>
        <v>0.17248457074165346</v>
      </c>
      <c r="Q654" s="13"/>
      <c r="R654" s="1">
        <f t="shared" si="197"/>
        <v>-100000</v>
      </c>
      <c r="S654" s="1">
        <f t="shared" ca="1" si="189"/>
        <v>295912.73700293113</v>
      </c>
      <c r="T654" s="14">
        <f t="shared" ca="1" si="190"/>
        <v>1.65</v>
      </c>
      <c r="U654" s="7">
        <f t="shared" ca="1" si="198"/>
        <v>0.16749880909919743</v>
      </c>
    </row>
    <row r="655" spans="1:21" x14ac:dyDescent="0.2">
      <c r="A655">
        <f t="shared" si="191"/>
        <v>654</v>
      </c>
      <c r="B655">
        <f t="shared" ca="1" si="181"/>
        <v>6</v>
      </c>
      <c r="C655" s="7">
        <f t="shared" ca="1" si="182"/>
        <v>3.5781255903121534E-2</v>
      </c>
      <c r="D655" t="str">
        <f t="shared" ca="1" si="192"/>
        <v>Yes</v>
      </c>
      <c r="E655">
        <f t="shared" ca="1" si="183"/>
        <v>1.7</v>
      </c>
      <c r="F655" s="1">
        <f ca="1">InitialHomeValue* (1 + 'Portfolio Simulation'!C655)^'Portfolio Simulation'!B655</f>
        <v>1234833.1645939711</v>
      </c>
      <c r="G655" s="1">
        <f t="shared" ca="1" si="184"/>
        <v>209921.63798097509</v>
      </c>
      <c r="H655" s="1">
        <f t="shared" ca="1" si="185"/>
        <v>298598.39999999997</v>
      </c>
      <c r="I655" s="1">
        <f t="shared" ca="1" si="193"/>
        <v>209921.63798097509</v>
      </c>
      <c r="J655" s="1">
        <f t="shared" si="186"/>
        <v>100000</v>
      </c>
      <c r="K655" s="1">
        <f t="shared" si="187"/>
        <v>1000000</v>
      </c>
      <c r="L655" s="1">
        <f t="shared" si="194"/>
        <v>-100000</v>
      </c>
      <c r="M655" s="1">
        <f t="shared" ca="1" si="188"/>
        <v>209921.63798097509</v>
      </c>
      <c r="N655" s="10">
        <v>45931</v>
      </c>
      <c r="O655" s="10">
        <f t="shared" ca="1" si="195"/>
        <v>48122</v>
      </c>
      <c r="P655" s="7">
        <f t="shared" ca="1" si="196"/>
        <v>0.13149256110191346</v>
      </c>
      <c r="Q655" s="13"/>
      <c r="R655" s="1">
        <f t="shared" si="197"/>
        <v>-100000</v>
      </c>
      <c r="S655" s="1">
        <f t="shared" ca="1" si="189"/>
        <v>203747.47215800523</v>
      </c>
      <c r="T655" s="14">
        <f t="shared" ca="1" si="190"/>
        <v>1.65</v>
      </c>
      <c r="U655" s="7">
        <f t="shared" ca="1" si="198"/>
        <v>0.12587936520576479</v>
      </c>
    </row>
    <row r="656" spans="1:21" x14ac:dyDescent="0.2">
      <c r="A656">
        <f t="shared" si="191"/>
        <v>655</v>
      </c>
      <c r="B656">
        <f t="shared" ca="1" si="181"/>
        <v>5</v>
      </c>
      <c r="C656" s="7">
        <f t="shared" ca="1" si="182"/>
        <v>4.9509773680838032E-2</v>
      </c>
      <c r="D656" t="str">
        <f t="shared" ca="1" si="192"/>
        <v>Yes</v>
      </c>
      <c r="E656">
        <f t="shared" ca="1" si="183"/>
        <v>1.7</v>
      </c>
      <c r="F656" s="1">
        <f ca="1">InitialHomeValue* (1 + 'Portfolio Simulation'!C656)^'Portfolio Simulation'!B656</f>
        <v>1273304.9774528926</v>
      </c>
      <c r="G656" s="1">
        <f t="shared" ca="1" si="184"/>
        <v>216461.84616699175</v>
      </c>
      <c r="H656" s="1">
        <f t="shared" ca="1" si="185"/>
        <v>248832</v>
      </c>
      <c r="I656" s="1">
        <f t="shared" ca="1" si="193"/>
        <v>216461.84616699175</v>
      </c>
      <c r="J656" s="1">
        <f t="shared" si="186"/>
        <v>100000</v>
      </c>
      <c r="K656" s="1">
        <f t="shared" si="187"/>
        <v>1000000</v>
      </c>
      <c r="L656" s="1">
        <f t="shared" si="194"/>
        <v>-100000</v>
      </c>
      <c r="M656" s="1">
        <f t="shared" ca="1" si="188"/>
        <v>216461.84616699175</v>
      </c>
      <c r="N656" s="10">
        <v>45931</v>
      </c>
      <c r="O656" s="10">
        <f t="shared" ca="1" si="195"/>
        <v>47757</v>
      </c>
      <c r="P656" s="7">
        <f t="shared" ca="1" si="196"/>
        <v>0.16691585183143617</v>
      </c>
      <c r="Q656" s="13"/>
      <c r="R656" s="1">
        <f t="shared" si="197"/>
        <v>-100000</v>
      </c>
      <c r="S656" s="1">
        <f t="shared" ca="1" si="189"/>
        <v>210095.32127972727</v>
      </c>
      <c r="T656" s="14">
        <f t="shared" ca="1" si="190"/>
        <v>1.65</v>
      </c>
      <c r="U656" s="7">
        <f t="shared" ca="1" si="198"/>
        <v>0.15997322201728828</v>
      </c>
    </row>
    <row r="657" spans="1:21" x14ac:dyDescent="0.2">
      <c r="A657">
        <f t="shared" si="191"/>
        <v>656</v>
      </c>
      <c r="B657">
        <f t="shared" ca="1" si="181"/>
        <v>5</v>
      </c>
      <c r="C657" s="7">
        <f t="shared" ca="1" si="182"/>
        <v>1.9861654638553355E-2</v>
      </c>
      <c r="D657" t="str">
        <f t="shared" ca="1" si="192"/>
        <v>Yes</v>
      </c>
      <c r="E657">
        <f t="shared" ca="1" si="183"/>
        <v>1.7</v>
      </c>
      <c r="F657" s="1">
        <f ca="1">InitialHomeValue* (1 + 'Portfolio Simulation'!C657)^'Portfolio Simulation'!B657</f>
        <v>1103332.2589396278</v>
      </c>
      <c r="G657" s="1">
        <f t="shared" ca="1" si="184"/>
        <v>187566.48401973673</v>
      </c>
      <c r="H657" s="1">
        <f t="shared" ca="1" si="185"/>
        <v>248832</v>
      </c>
      <c r="I657" s="1">
        <f t="shared" ca="1" si="193"/>
        <v>187566.48401973673</v>
      </c>
      <c r="J657" s="1">
        <f t="shared" si="186"/>
        <v>100000</v>
      </c>
      <c r="K657" s="1">
        <f t="shared" si="187"/>
        <v>1000000</v>
      </c>
      <c r="L657" s="1">
        <f t="shared" si="194"/>
        <v>-100000</v>
      </c>
      <c r="M657" s="1">
        <f t="shared" ca="1" si="188"/>
        <v>187566.48401973673</v>
      </c>
      <c r="N657" s="10">
        <v>45931</v>
      </c>
      <c r="O657" s="10">
        <f t="shared" ca="1" si="195"/>
        <v>47757</v>
      </c>
      <c r="P657" s="7">
        <f t="shared" ca="1" si="196"/>
        <v>0.13396885991096497</v>
      </c>
      <c r="Q657" s="13"/>
      <c r="R657" s="1">
        <f t="shared" si="197"/>
        <v>-100000</v>
      </c>
      <c r="S657" s="1">
        <f t="shared" ca="1" si="189"/>
        <v>182049.8227250386</v>
      </c>
      <c r="T657" s="14">
        <f t="shared" ca="1" si="190"/>
        <v>1.65</v>
      </c>
      <c r="U657" s="7">
        <f t="shared" ca="1" si="198"/>
        <v>0.12722225785255428</v>
      </c>
    </row>
    <row r="658" spans="1:21" x14ac:dyDescent="0.2">
      <c r="A658">
        <f t="shared" si="191"/>
        <v>657</v>
      </c>
      <c r="B658">
        <f t="shared" ca="1" si="181"/>
        <v>2</v>
      </c>
      <c r="C658" s="7">
        <f t="shared" ca="1" si="182"/>
        <v>2.4292242652190779E-2</v>
      </c>
      <c r="D658" t="str">
        <f t="shared" ca="1" si="192"/>
        <v>Yes</v>
      </c>
      <c r="E658">
        <f t="shared" ca="1" si="183"/>
        <v>1.7</v>
      </c>
      <c r="F658" s="1">
        <f ca="1">InitialHomeValue* (1 + 'Portfolio Simulation'!C658)^'Portfolio Simulation'!B658</f>
        <v>1049174.5983574544</v>
      </c>
      <c r="G658" s="1">
        <f t="shared" ca="1" si="184"/>
        <v>178359.68172076726</v>
      </c>
      <c r="H658" s="1">
        <f t="shared" ca="1" si="185"/>
        <v>144000</v>
      </c>
      <c r="I658" s="1">
        <f t="shared" ca="1" si="193"/>
        <v>144000</v>
      </c>
      <c r="J658" s="1">
        <f t="shared" si="186"/>
        <v>100000</v>
      </c>
      <c r="K658" s="1">
        <f t="shared" si="187"/>
        <v>1000000</v>
      </c>
      <c r="L658" s="1">
        <f t="shared" si="194"/>
        <v>-100000</v>
      </c>
      <c r="M658" s="1">
        <f t="shared" ca="1" si="188"/>
        <v>144000</v>
      </c>
      <c r="N658" s="10">
        <v>45931</v>
      </c>
      <c r="O658" s="10">
        <f t="shared" ca="1" si="195"/>
        <v>46661</v>
      </c>
      <c r="P658" s="7">
        <f t="shared" ca="1" si="196"/>
        <v>0.19999999403953553</v>
      </c>
      <c r="Q658" s="13"/>
      <c r="R658" s="1">
        <f t="shared" si="197"/>
        <v>-100000</v>
      </c>
      <c r="S658" s="1">
        <f t="shared" ca="1" si="189"/>
        <v>173113.80872897999</v>
      </c>
      <c r="T658" s="14">
        <f t="shared" ca="1" si="190"/>
        <v>1.65</v>
      </c>
      <c r="U658" s="7">
        <f t="shared" ca="1" si="198"/>
        <v>0.31572720408439647</v>
      </c>
    </row>
    <row r="659" spans="1:21" x14ac:dyDescent="0.2">
      <c r="A659">
        <f t="shared" si="191"/>
        <v>658</v>
      </c>
      <c r="B659">
        <f t="shared" ca="1" si="181"/>
        <v>9</v>
      </c>
      <c r="C659" s="7">
        <f t="shared" ca="1" si="182"/>
        <v>-5.6124111321656484E-2</v>
      </c>
      <c r="D659" t="str">
        <f t="shared" ca="1" si="192"/>
        <v>No</v>
      </c>
      <c r="E659">
        <f t="shared" ca="1" si="183"/>
        <v>1.4</v>
      </c>
      <c r="F659" s="1">
        <f ca="1">InitialHomeValue* (1 + 'Portfolio Simulation'!C659)^'Portfolio Simulation'!B659</f>
        <v>594612.49290213105</v>
      </c>
      <c r="G659" s="1">
        <f t="shared" ca="1" si="184"/>
        <v>83245.749006298356</v>
      </c>
      <c r="H659" s="1">
        <f t="shared" ca="1" si="185"/>
        <v>515978.03519999993</v>
      </c>
      <c r="I659" s="1">
        <f t="shared" ca="1" si="193"/>
        <v>83245.749006298356</v>
      </c>
      <c r="J659" s="1">
        <f t="shared" si="186"/>
        <v>100000</v>
      </c>
      <c r="K659" s="1">
        <f t="shared" si="187"/>
        <v>1000000</v>
      </c>
      <c r="L659" s="1">
        <f t="shared" si="194"/>
        <v>-100000</v>
      </c>
      <c r="M659" s="1">
        <f t="shared" ca="1" si="188"/>
        <v>83245.749006298356</v>
      </c>
      <c r="N659" s="10">
        <v>45931</v>
      </c>
      <c r="O659" s="10">
        <f t="shared" ca="1" si="195"/>
        <v>49218</v>
      </c>
      <c r="P659" s="7">
        <f t="shared" ca="1" si="196"/>
        <v>-2.0156481862068181E-2</v>
      </c>
      <c r="Q659" s="13"/>
      <c r="R659" s="1">
        <f t="shared" si="197"/>
        <v>-100000</v>
      </c>
      <c r="S659" s="1">
        <f t="shared" ca="1" si="189"/>
        <v>80272.686541787698</v>
      </c>
      <c r="T659" s="14">
        <f t="shared" ca="1" si="190"/>
        <v>1.35</v>
      </c>
      <c r="U659" s="7">
        <f t="shared" ca="1" si="198"/>
        <v>-2.4105492234230041E-2</v>
      </c>
    </row>
    <row r="660" spans="1:21" x14ac:dyDescent="0.2">
      <c r="A660">
        <f t="shared" si="191"/>
        <v>659</v>
      </c>
      <c r="B660">
        <f t="shared" ca="1" si="181"/>
        <v>4</v>
      </c>
      <c r="C660" s="7">
        <f t="shared" ca="1" si="182"/>
        <v>4.9961395708157906E-2</v>
      </c>
      <c r="D660" t="str">
        <f t="shared" ca="1" si="192"/>
        <v>Yes</v>
      </c>
      <c r="E660">
        <f t="shared" ca="1" si="183"/>
        <v>1.7</v>
      </c>
      <c r="F660" s="1">
        <f ca="1">InitialHomeValue* (1 + 'Portfolio Simulation'!C660)^'Portfolio Simulation'!B660</f>
        <v>1215327.5026846607</v>
      </c>
      <c r="G660" s="1">
        <f t="shared" ca="1" si="184"/>
        <v>206605.67545639235</v>
      </c>
      <c r="H660" s="1">
        <f t="shared" ca="1" si="185"/>
        <v>207360</v>
      </c>
      <c r="I660" s="1">
        <f t="shared" ca="1" si="193"/>
        <v>206605.67545639235</v>
      </c>
      <c r="J660" s="1">
        <f t="shared" si="186"/>
        <v>100000</v>
      </c>
      <c r="K660" s="1">
        <f t="shared" si="187"/>
        <v>1000000</v>
      </c>
      <c r="L660" s="1">
        <f t="shared" si="194"/>
        <v>-100000</v>
      </c>
      <c r="M660" s="1">
        <f t="shared" ca="1" si="188"/>
        <v>206605.67545639235</v>
      </c>
      <c r="N660" s="10">
        <v>45931</v>
      </c>
      <c r="O660" s="10">
        <f t="shared" ca="1" si="195"/>
        <v>47392</v>
      </c>
      <c r="P660" s="7">
        <f t="shared" ca="1" si="196"/>
        <v>0.19875832200050358</v>
      </c>
      <c r="Q660" s="13"/>
      <c r="R660" s="1">
        <f t="shared" si="197"/>
        <v>-100000</v>
      </c>
      <c r="S660" s="1">
        <f t="shared" ca="1" si="189"/>
        <v>200529.03794296901</v>
      </c>
      <c r="T660" s="14">
        <f t="shared" ca="1" si="190"/>
        <v>1.65</v>
      </c>
      <c r="U660" s="7">
        <f t="shared" ca="1" si="198"/>
        <v>0.18985108733177183</v>
      </c>
    </row>
    <row r="661" spans="1:21" x14ac:dyDescent="0.2">
      <c r="A661">
        <f t="shared" si="191"/>
        <v>660</v>
      </c>
      <c r="B661">
        <f t="shared" ca="1" si="181"/>
        <v>1</v>
      </c>
      <c r="C661" s="7">
        <f t="shared" ca="1" si="182"/>
        <v>4.1355300694735954E-2</v>
      </c>
      <c r="D661" t="str">
        <f t="shared" ca="1" si="192"/>
        <v>Yes</v>
      </c>
      <c r="E661">
        <f t="shared" ca="1" si="183"/>
        <v>1.7</v>
      </c>
      <c r="F661" s="1">
        <f ca="1">InitialHomeValue* (1 + 'Portfolio Simulation'!C661)^'Portfolio Simulation'!B661</f>
        <v>1041355.3006947361</v>
      </c>
      <c r="G661" s="1">
        <f t="shared" ca="1" si="184"/>
        <v>177030.40111810516</v>
      </c>
      <c r="H661" s="1">
        <f t="shared" ca="1" si="185"/>
        <v>120000</v>
      </c>
      <c r="I661" s="1">
        <f t="shared" ca="1" si="193"/>
        <v>120000</v>
      </c>
      <c r="J661" s="1">
        <f t="shared" si="186"/>
        <v>100000</v>
      </c>
      <c r="K661" s="1">
        <f t="shared" si="187"/>
        <v>1000000</v>
      </c>
      <c r="L661" s="1">
        <f t="shared" si="194"/>
        <v>-100000</v>
      </c>
      <c r="M661" s="1">
        <f t="shared" ca="1" si="188"/>
        <v>120000</v>
      </c>
      <c r="N661" s="10">
        <v>45931</v>
      </c>
      <c r="O661" s="10">
        <f t="shared" ca="1" si="195"/>
        <v>46296</v>
      </c>
      <c r="P661" s="7">
        <f t="shared" ca="1" si="196"/>
        <v>0.19999999403953553</v>
      </c>
      <c r="Q661" s="13"/>
      <c r="R661" s="1">
        <f t="shared" si="197"/>
        <v>-100000</v>
      </c>
      <c r="S661" s="1">
        <f t="shared" ca="1" si="189"/>
        <v>171823.62461463144</v>
      </c>
      <c r="T661" s="14">
        <f t="shared" ca="1" si="190"/>
        <v>1.65</v>
      </c>
      <c r="U661" s="7">
        <f t="shared" ca="1" si="198"/>
        <v>0.71823624372482309</v>
      </c>
    </row>
    <row r="662" spans="1:21" x14ac:dyDescent="0.2">
      <c r="A662">
        <f t="shared" si="191"/>
        <v>661</v>
      </c>
      <c r="B662">
        <f t="shared" ca="1" si="181"/>
        <v>6</v>
      </c>
      <c r="C662" s="7">
        <f t="shared" ca="1" si="182"/>
        <v>0.10776938694379234</v>
      </c>
      <c r="D662" t="str">
        <f t="shared" ca="1" si="192"/>
        <v>Yes</v>
      </c>
      <c r="E662">
        <f t="shared" ca="1" si="183"/>
        <v>1.7</v>
      </c>
      <c r="F662" s="1">
        <f ca="1">InitialHomeValue* (1 + 'Portfolio Simulation'!C662)^'Portfolio Simulation'!B662</f>
        <v>1847975.2731668253</v>
      </c>
      <c r="G662" s="1">
        <f t="shared" ca="1" si="184"/>
        <v>314155.7964383603</v>
      </c>
      <c r="H662" s="1">
        <f t="shared" ca="1" si="185"/>
        <v>298598.39999999997</v>
      </c>
      <c r="I662" s="1">
        <f t="shared" ca="1" si="193"/>
        <v>298598.39999999997</v>
      </c>
      <c r="J662" s="1">
        <f t="shared" si="186"/>
        <v>100000</v>
      </c>
      <c r="K662" s="1">
        <f t="shared" si="187"/>
        <v>1000000</v>
      </c>
      <c r="L662" s="1">
        <f t="shared" si="194"/>
        <v>-100000</v>
      </c>
      <c r="M662" s="1">
        <f t="shared" ca="1" si="188"/>
        <v>298598.39999999997</v>
      </c>
      <c r="N662" s="10">
        <v>45931</v>
      </c>
      <c r="O662" s="10">
        <f t="shared" ca="1" si="195"/>
        <v>48122</v>
      </c>
      <c r="P662" s="7">
        <f t="shared" ca="1" si="196"/>
        <v>0.19990014433860781</v>
      </c>
      <c r="Q662" s="13"/>
      <c r="R662" s="1">
        <f t="shared" si="197"/>
        <v>-100000</v>
      </c>
      <c r="S662" s="1">
        <f t="shared" ca="1" si="189"/>
        <v>304915.92007252615</v>
      </c>
      <c r="T662" s="14">
        <f t="shared" ca="1" si="190"/>
        <v>1.65</v>
      </c>
      <c r="U662" s="7">
        <f t="shared" ca="1" si="198"/>
        <v>0.20409250855445865</v>
      </c>
    </row>
    <row r="663" spans="1:21" x14ac:dyDescent="0.2">
      <c r="A663">
        <f t="shared" si="191"/>
        <v>662</v>
      </c>
      <c r="B663">
        <f t="shared" ca="1" si="181"/>
        <v>3</v>
      </c>
      <c r="C663" s="7">
        <f t="shared" ca="1" si="182"/>
        <v>5.0322605029934776E-2</v>
      </c>
      <c r="D663" t="str">
        <f t="shared" ca="1" si="192"/>
        <v>Yes</v>
      </c>
      <c r="E663">
        <f t="shared" ca="1" si="183"/>
        <v>1.7</v>
      </c>
      <c r="F663" s="1">
        <f ca="1">InitialHomeValue* (1 + 'Portfolio Simulation'!C663)^'Portfolio Simulation'!B663</f>
        <v>1158692.3440032008</v>
      </c>
      <c r="G663" s="1">
        <f t="shared" ca="1" si="184"/>
        <v>196977.69848054415</v>
      </c>
      <c r="H663" s="1">
        <f t="shared" ca="1" si="185"/>
        <v>172800</v>
      </c>
      <c r="I663" s="1">
        <f t="shared" ca="1" si="193"/>
        <v>172800</v>
      </c>
      <c r="J663" s="1">
        <f t="shared" si="186"/>
        <v>100000</v>
      </c>
      <c r="K663" s="1">
        <f t="shared" si="187"/>
        <v>1000000</v>
      </c>
      <c r="L663" s="1">
        <f t="shared" si="194"/>
        <v>-100000</v>
      </c>
      <c r="M663" s="1">
        <f t="shared" ca="1" si="188"/>
        <v>172800</v>
      </c>
      <c r="N663" s="10">
        <v>45931</v>
      </c>
      <c r="O663" s="10">
        <f t="shared" ca="1" si="195"/>
        <v>47027</v>
      </c>
      <c r="P663" s="7">
        <f t="shared" ca="1" si="196"/>
        <v>0.19980039000511171</v>
      </c>
      <c r="Q663" s="13"/>
      <c r="R663" s="1">
        <f t="shared" si="197"/>
        <v>-100000</v>
      </c>
      <c r="S663" s="1">
        <f t="shared" ca="1" si="189"/>
        <v>191184.23676052812</v>
      </c>
      <c r="T663" s="14">
        <f t="shared" ca="1" si="190"/>
        <v>1.65</v>
      </c>
      <c r="U663" s="7">
        <f t="shared" ca="1" si="198"/>
        <v>0.24088564515113831</v>
      </c>
    </row>
    <row r="664" spans="1:21" x14ac:dyDescent="0.2">
      <c r="A664">
        <f t="shared" si="191"/>
        <v>663</v>
      </c>
      <c r="B664">
        <f t="shared" ca="1" si="181"/>
        <v>3</v>
      </c>
      <c r="C664" s="7">
        <f t="shared" ca="1" si="182"/>
        <v>3.0232911053820175E-2</v>
      </c>
      <c r="D664" t="str">
        <f t="shared" ca="1" si="192"/>
        <v>Yes</v>
      </c>
      <c r="E664">
        <f t="shared" ca="1" si="183"/>
        <v>1.7</v>
      </c>
      <c r="F664" s="1">
        <f ca="1">InitialHomeValue* (1 + 'Portfolio Simulation'!C664)^'Portfolio Simulation'!B664</f>
        <v>1093468.4536485856</v>
      </c>
      <c r="G664" s="1">
        <f t="shared" ca="1" si="184"/>
        <v>185889.63712025958</v>
      </c>
      <c r="H664" s="1">
        <f t="shared" ca="1" si="185"/>
        <v>172800</v>
      </c>
      <c r="I664" s="1">
        <f t="shared" ca="1" si="193"/>
        <v>172800</v>
      </c>
      <c r="J664" s="1">
        <f t="shared" si="186"/>
        <v>100000</v>
      </c>
      <c r="K664" s="1">
        <f t="shared" si="187"/>
        <v>1000000</v>
      </c>
      <c r="L664" s="1">
        <f t="shared" si="194"/>
        <v>-100000</v>
      </c>
      <c r="M664" s="1">
        <f t="shared" ca="1" si="188"/>
        <v>172800</v>
      </c>
      <c r="N664" s="10">
        <v>45931</v>
      </c>
      <c r="O664" s="10">
        <f t="shared" ca="1" si="195"/>
        <v>47027</v>
      </c>
      <c r="P664" s="7">
        <f t="shared" ca="1" si="196"/>
        <v>0.19980039000511171</v>
      </c>
      <c r="Q664" s="13"/>
      <c r="R664" s="1">
        <f t="shared" si="197"/>
        <v>-100000</v>
      </c>
      <c r="S664" s="1">
        <f t="shared" ca="1" si="189"/>
        <v>180422.29485201661</v>
      </c>
      <c r="T664" s="14">
        <f t="shared" ca="1" si="190"/>
        <v>1.65</v>
      </c>
      <c r="U664" s="7">
        <f t="shared" ca="1" si="198"/>
        <v>0.2171724736690521</v>
      </c>
    </row>
    <row r="665" spans="1:21" x14ac:dyDescent="0.2">
      <c r="A665">
        <f t="shared" si="191"/>
        <v>664</v>
      </c>
      <c r="B665">
        <f t="shared" ca="1" si="181"/>
        <v>7</v>
      </c>
      <c r="C665" s="7">
        <f t="shared" ca="1" si="182"/>
        <v>6.9921184299470016E-2</v>
      </c>
      <c r="D665" t="str">
        <f t="shared" ca="1" si="192"/>
        <v>Yes</v>
      </c>
      <c r="E665">
        <f t="shared" ca="1" si="183"/>
        <v>1.7</v>
      </c>
      <c r="F665" s="1">
        <f ca="1">InitialHomeValue* (1 + 'Portfolio Simulation'!C665)^'Portfolio Simulation'!B665</f>
        <v>1604953.6916212216</v>
      </c>
      <c r="G665" s="1">
        <f t="shared" ca="1" si="184"/>
        <v>272842.12757560768</v>
      </c>
      <c r="H665" s="1">
        <f t="shared" ca="1" si="185"/>
        <v>358318.07999999996</v>
      </c>
      <c r="I665" s="1">
        <f t="shared" ca="1" si="193"/>
        <v>272842.12757560768</v>
      </c>
      <c r="J665" s="1">
        <f t="shared" si="186"/>
        <v>100000</v>
      </c>
      <c r="K665" s="1">
        <f t="shared" si="187"/>
        <v>1000000</v>
      </c>
      <c r="L665" s="1">
        <f t="shared" si="194"/>
        <v>-100000</v>
      </c>
      <c r="M665" s="1">
        <f t="shared" ca="1" si="188"/>
        <v>272842.12757560768</v>
      </c>
      <c r="N665" s="10">
        <v>45931</v>
      </c>
      <c r="O665" s="10">
        <f t="shared" ca="1" si="195"/>
        <v>48488</v>
      </c>
      <c r="P665" s="7">
        <f t="shared" ca="1" si="196"/>
        <v>0.15404927134513854</v>
      </c>
      <c r="Q665" s="13"/>
      <c r="R665" s="1">
        <f t="shared" si="197"/>
        <v>-100000</v>
      </c>
      <c r="S665" s="1">
        <f t="shared" ca="1" si="189"/>
        <v>264817.35911750159</v>
      </c>
      <c r="T665" s="14">
        <f t="shared" ca="1" si="190"/>
        <v>1.65</v>
      </c>
      <c r="U665" s="7">
        <f t="shared" ca="1" si="198"/>
        <v>0.14914190173149111</v>
      </c>
    </row>
    <row r="666" spans="1:21" x14ac:dyDescent="0.2">
      <c r="A666">
        <f t="shared" si="191"/>
        <v>665</v>
      </c>
      <c r="B666">
        <f t="shared" ca="1" si="181"/>
        <v>5</v>
      </c>
      <c r="C666" s="7">
        <f t="shared" ca="1" si="182"/>
        <v>9.0894467365994394E-2</v>
      </c>
      <c r="D666" t="str">
        <f t="shared" ca="1" si="192"/>
        <v>Yes</v>
      </c>
      <c r="E666">
        <f t="shared" ca="1" si="183"/>
        <v>1.7</v>
      </c>
      <c r="F666" s="1">
        <f ca="1">InitialHomeValue* (1 + 'Portfolio Simulation'!C666)^'Portfolio Simulation'!B666</f>
        <v>1544947.3929916224</v>
      </c>
      <c r="G666" s="1">
        <f t="shared" ca="1" si="184"/>
        <v>262641.05680857581</v>
      </c>
      <c r="H666" s="1">
        <f t="shared" ca="1" si="185"/>
        <v>248832</v>
      </c>
      <c r="I666" s="1">
        <f t="shared" ca="1" si="193"/>
        <v>248832</v>
      </c>
      <c r="J666" s="1">
        <f t="shared" si="186"/>
        <v>100000</v>
      </c>
      <c r="K666" s="1">
        <f t="shared" si="187"/>
        <v>1000000</v>
      </c>
      <c r="L666" s="1">
        <f t="shared" si="194"/>
        <v>-100000</v>
      </c>
      <c r="M666" s="1">
        <f t="shared" ca="1" si="188"/>
        <v>248832</v>
      </c>
      <c r="N666" s="10">
        <v>45931</v>
      </c>
      <c r="O666" s="10">
        <f t="shared" ca="1" si="195"/>
        <v>47757</v>
      </c>
      <c r="P666" s="7">
        <f t="shared" ca="1" si="196"/>
        <v>0.19988018870353702</v>
      </c>
      <c r="Q666" s="13"/>
      <c r="R666" s="1">
        <f t="shared" si="197"/>
        <v>-100000</v>
      </c>
      <c r="S666" s="1">
        <f t="shared" ca="1" si="189"/>
        <v>254916.3198436177</v>
      </c>
      <c r="T666" s="14">
        <f t="shared" ca="1" si="190"/>
        <v>1.65</v>
      </c>
      <c r="U666" s="7">
        <f t="shared" ca="1" si="198"/>
        <v>0.2056882202625275</v>
      </c>
    </row>
    <row r="667" spans="1:21" x14ac:dyDescent="0.2">
      <c r="A667">
        <f t="shared" si="191"/>
        <v>666</v>
      </c>
      <c r="B667">
        <f t="shared" ca="1" si="181"/>
        <v>2</v>
      </c>
      <c r="C667" s="7">
        <f t="shared" ca="1" si="182"/>
        <v>-7.3784276138557196E-3</v>
      </c>
      <c r="D667" t="str">
        <f t="shared" ca="1" si="192"/>
        <v>No</v>
      </c>
      <c r="E667">
        <f t="shared" ca="1" si="183"/>
        <v>1.4</v>
      </c>
      <c r="F667" s="1">
        <f ca="1">InitialHomeValue* (1 + 'Portfolio Simulation'!C667)^'Portfolio Simulation'!B667</f>
        <v>985297.58596634143</v>
      </c>
      <c r="G667" s="1">
        <f t="shared" ca="1" si="184"/>
        <v>137941.66203528779</v>
      </c>
      <c r="H667" s="1">
        <f t="shared" ca="1" si="185"/>
        <v>144000</v>
      </c>
      <c r="I667" s="1">
        <f t="shared" ca="1" si="193"/>
        <v>137941.66203528779</v>
      </c>
      <c r="J667" s="1">
        <f t="shared" si="186"/>
        <v>100000</v>
      </c>
      <c r="K667" s="1">
        <f t="shared" si="187"/>
        <v>1000000</v>
      </c>
      <c r="L667" s="1">
        <f t="shared" si="194"/>
        <v>-100000</v>
      </c>
      <c r="M667" s="1">
        <f t="shared" ca="1" si="188"/>
        <v>137941.66203528779</v>
      </c>
      <c r="N667" s="10">
        <v>45931</v>
      </c>
      <c r="O667" s="10">
        <f t="shared" ca="1" si="195"/>
        <v>46661</v>
      </c>
      <c r="P667" s="7">
        <f t="shared" ca="1" si="196"/>
        <v>0.17448567748069763</v>
      </c>
      <c r="Q667" s="13"/>
      <c r="R667" s="1">
        <f t="shared" si="197"/>
        <v>-100000</v>
      </c>
      <c r="S667" s="1">
        <f t="shared" ca="1" si="189"/>
        <v>133015.1741054561</v>
      </c>
      <c r="T667" s="14">
        <f t="shared" ca="1" si="190"/>
        <v>1.35</v>
      </c>
      <c r="U667" s="7">
        <f t="shared" ca="1" si="198"/>
        <v>0.15332204699516294</v>
      </c>
    </row>
    <row r="668" spans="1:21" x14ac:dyDescent="0.2">
      <c r="A668">
        <f t="shared" si="191"/>
        <v>667</v>
      </c>
      <c r="B668">
        <f t="shared" ca="1" si="181"/>
        <v>5</v>
      </c>
      <c r="C668" s="7">
        <f t="shared" ca="1" si="182"/>
        <v>-4.8061477112471898E-2</v>
      </c>
      <c r="D668" t="str">
        <f t="shared" ca="1" si="192"/>
        <v>No</v>
      </c>
      <c r="E668">
        <f t="shared" ca="1" si="183"/>
        <v>1.4</v>
      </c>
      <c r="F668" s="1">
        <f ca="1">InitialHomeValue* (1 + 'Portfolio Simulation'!C668)^'Portfolio Simulation'!B668</f>
        <v>781707.91739635332</v>
      </c>
      <c r="G668" s="1">
        <f t="shared" ca="1" si="184"/>
        <v>109439.10843548947</v>
      </c>
      <c r="H668" s="1">
        <f t="shared" ca="1" si="185"/>
        <v>248832</v>
      </c>
      <c r="I668" s="1">
        <f t="shared" ca="1" si="193"/>
        <v>109439.10843548947</v>
      </c>
      <c r="J668" s="1">
        <f t="shared" si="186"/>
        <v>100000</v>
      </c>
      <c r="K668" s="1">
        <f t="shared" si="187"/>
        <v>1000000</v>
      </c>
      <c r="L668" s="1">
        <f t="shared" si="194"/>
        <v>-100000</v>
      </c>
      <c r="M668" s="1">
        <f t="shared" ca="1" si="188"/>
        <v>109439.10843548947</v>
      </c>
      <c r="N668" s="10">
        <v>45931</v>
      </c>
      <c r="O668" s="10">
        <f t="shared" ca="1" si="195"/>
        <v>47757</v>
      </c>
      <c r="P668" s="7">
        <f t="shared" ca="1" si="196"/>
        <v>1.8193259835243229E-2</v>
      </c>
      <c r="Q668" s="13"/>
      <c r="R668" s="1">
        <f t="shared" si="197"/>
        <v>-100000</v>
      </c>
      <c r="S668" s="1">
        <f t="shared" ca="1" si="189"/>
        <v>105530.56884850771</v>
      </c>
      <c r="T668" s="14">
        <f t="shared" ca="1" si="190"/>
        <v>1.35</v>
      </c>
      <c r="U668" s="7">
        <f t="shared" ca="1" si="198"/>
        <v>1.0818299651145936E-2</v>
      </c>
    </row>
    <row r="669" spans="1:21" x14ac:dyDescent="0.2">
      <c r="A669">
        <f t="shared" si="191"/>
        <v>668</v>
      </c>
      <c r="B669">
        <f t="shared" ca="1" si="181"/>
        <v>4</v>
      </c>
      <c r="C669" s="7">
        <f t="shared" ca="1" si="182"/>
        <v>-4.316205188807884E-2</v>
      </c>
      <c r="D669" t="str">
        <f t="shared" ca="1" si="192"/>
        <v>No</v>
      </c>
      <c r="E669">
        <f t="shared" ca="1" si="183"/>
        <v>1.4</v>
      </c>
      <c r="F669" s="1">
        <f ca="1">InitialHomeValue* (1 + 'Portfolio Simulation'!C669)^'Portfolio Simulation'!B669</f>
        <v>838211.40224203235</v>
      </c>
      <c r="G669" s="1">
        <f t="shared" ca="1" si="184"/>
        <v>117349.59631388454</v>
      </c>
      <c r="H669" s="1">
        <f t="shared" ca="1" si="185"/>
        <v>207360</v>
      </c>
      <c r="I669" s="1">
        <f t="shared" ca="1" si="193"/>
        <v>117349.59631388454</v>
      </c>
      <c r="J669" s="1">
        <f t="shared" si="186"/>
        <v>100000</v>
      </c>
      <c r="K669" s="1">
        <f t="shared" si="187"/>
        <v>1000000</v>
      </c>
      <c r="L669" s="1">
        <f t="shared" si="194"/>
        <v>-100000</v>
      </c>
      <c r="M669" s="1">
        <f t="shared" ca="1" si="188"/>
        <v>117349.59631388454</v>
      </c>
      <c r="N669" s="10">
        <v>45931</v>
      </c>
      <c r="O669" s="10">
        <f t="shared" ca="1" si="195"/>
        <v>47392</v>
      </c>
      <c r="P669" s="7">
        <f t="shared" ca="1" si="196"/>
        <v>4.077897369861605E-2</v>
      </c>
      <c r="Q669" s="13"/>
      <c r="R669" s="1">
        <f t="shared" si="197"/>
        <v>-100000</v>
      </c>
      <c r="S669" s="1">
        <f t="shared" ca="1" si="189"/>
        <v>113158.53930267438</v>
      </c>
      <c r="T669" s="14">
        <f t="shared" ca="1" si="190"/>
        <v>1.35</v>
      </c>
      <c r="U669" s="7">
        <f t="shared" ca="1" si="198"/>
        <v>3.1365612149238581E-2</v>
      </c>
    </row>
    <row r="670" spans="1:21" x14ac:dyDescent="0.2">
      <c r="A670">
        <f t="shared" si="191"/>
        <v>669</v>
      </c>
      <c r="B670">
        <f t="shared" ca="1" si="181"/>
        <v>4</v>
      </c>
      <c r="C670" s="7">
        <f t="shared" ca="1" si="182"/>
        <v>4.1395189546835534E-2</v>
      </c>
      <c r="D670" t="str">
        <f t="shared" ca="1" si="192"/>
        <v>Yes</v>
      </c>
      <c r="E670">
        <f t="shared" ca="1" si="183"/>
        <v>1.7</v>
      </c>
      <c r="F670" s="1">
        <f ca="1">InitialHomeValue* (1 + 'Portfolio Simulation'!C670)^'Portfolio Simulation'!B670</f>
        <v>1176148.7976352174</v>
      </c>
      <c r="G670" s="1">
        <f t="shared" ca="1" si="184"/>
        <v>199945.29559798696</v>
      </c>
      <c r="H670" s="1">
        <f t="shared" ca="1" si="185"/>
        <v>207360</v>
      </c>
      <c r="I670" s="1">
        <f t="shared" ca="1" si="193"/>
        <v>199945.29559798696</v>
      </c>
      <c r="J670" s="1">
        <f t="shared" si="186"/>
        <v>100000</v>
      </c>
      <c r="K670" s="1">
        <f t="shared" si="187"/>
        <v>1000000</v>
      </c>
      <c r="L670" s="1">
        <f t="shared" si="194"/>
        <v>-100000</v>
      </c>
      <c r="M670" s="1">
        <f t="shared" ca="1" si="188"/>
        <v>199945.29559798696</v>
      </c>
      <c r="N670" s="10">
        <v>45931</v>
      </c>
      <c r="O670" s="10">
        <f t="shared" ca="1" si="195"/>
        <v>47392</v>
      </c>
      <c r="P670" s="7">
        <f t="shared" ca="1" si="196"/>
        <v>0.18898481726646424</v>
      </c>
      <c r="Q670" s="13"/>
      <c r="R670" s="1">
        <f t="shared" si="197"/>
        <v>-100000</v>
      </c>
      <c r="S670" s="1">
        <f t="shared" ca="1" si="189"/>
        <v>194064.55160981088</v>
      </c>
      <c r="T670" s="14">
        <f t="shared" ca="1" si="190"/>
        <v>1.65</v>
      </c>
      <c r="U670" s="7">
        <f t="shared" ca="1" si="198"/>
        <v>0.18015019297599794</v>
      </c>
    </row>
    <row r="671" spans="1:21" x14ac:dyDescent="0.2">
      <c r="A671">
        <f t="shared" si="191"/>
        <v>670</v>
      </c>
      <c r="B671">
        <f t="shared" ca="1" si="181"/>
        <v>8</v>
      </c>
      <c r="C671" s="7">
        <f t="shared" ca="1" si="182"/>
        <v>8.2500643765273281E-3</v>
      </c>
      <c r="D671" t="str">
        <f t="shared" ca="1" si="192"/>
        <v>Yes</v>
      </c>
      <c r="E671">
        <f t="shared" ca="1" si="183"/>
        <v>1.7</v>
      </c>
      <c r="F671" s="1">
        <f ca="1">InitialHomeValue* (1 + 'Portfolio Simulation'!C671)^'Portfolio Simulation'!B671</f>
        <v>1067938.066799954</v>
      </c>
      <c r="G671" s="1">
        <f t="shared" ca="1" si="184"/>
        <v>181549.47135599219</v>
      </c>
      <c r="H671" s="1">
        <f t="shared" ca="1" si="185"/>
        <v>429981.69599999994</v>
      </c>
      <c r="I671" s="1">
        <f t="shared" ca="1" si="193"/>
        <v>181549.47135599219</v>
      </c>
      <c r="J671" s="1">
        <f t="shared" si="186"/>
        <v>100000</v>
      </c>
      <c r="K671" s="1">
        <f t="shared" si="187"/>
        <v>1000000</v>
      </c>
      <c r="L671" s="1">
        <f t="shared" si="194"/>
        <v>-100000</v>
      </c>
      <c r="M671" s="1">
        <f t="shared" ca="1" si="188"/>
        <v>181549.47135599219</v>
      </c>
      <c r="N671" s="10">
        <v>45931</v>
      </c>
      <c r="O671" s="10">
        <f t="shared" ca="1" si="195"/>
        <v>48853</v>
      </c>
      <c r="P671" s="7">
        <f t="shared" ca="1" si="196"/>
        <v>7.7338585257530235E-2</v>
      </c>
      <c r="Q671" s="13"/>
      <c r="R671" s="1">
        <f t="shared" si="197"/>
        <v>-100000</v>
      </c>
      <c r="S671" s="1">
        <f t="shared" ca="1" si="189"/>
        <v>176209.78102199241</v>
      </c>
      <c r="T671" s="14">
        <f t="shared" ca="1" si="190"/>
        <v>1.65</v>
      </c>
      <c r="U671" s="7">
        <f t="shared" ca="1" si="198"/>
        <v>7.3328599333763136E-2</v>
      </c>
    </row>
    <row r="672" spans="1:21" x14ac:dyDescent="0.2">
      <c r="A672">
        <f t="shared" si="191"/>
        <v>671</v>
      </c>
      <c r="B672">
        <f t="shared" ca="1" si="181"/>
        <v>4</v>
      </c>
      <c r="C672" s="7">
        <f t="shared" ca="1" si="182"/>
        <v>-2.3464394527749313E-2</v>
      </c>
      <c r="D672" t="str">
        <f t="shared" ca="1" si="192"/>
        <v>No</v>
      </c>
      <c r="E672">
        <f t="shared" ca="1" si="183"/>
        <v>1.4</v>
      </c>
      <c r="F672" s="1">
        <f ca="1">InitialHomeValue* (1 + 'Portfolio Simulation'!C672)^'Portfolio Simulation'!B672</f>
        <v>909394.51598839136</v>
      </c>
      <c r="G672" s="1">
        <f t="shared" ca="1" si="184"/>
        <v>127315.2322383748</v>
      </c>
      <c r="H672" s="1">
        <f t="shared" ca="1" si="185"/>
        <v>207360</v>
      </c>
      <c r="I672" s="1">
        <f t="shared" ca="1" si="193"/>
        <v>127315.2322383748</v>
      </c>
      <c r="J672" s="1">
        <f t="shared" si="186"/>
        <v>100000</v>
      </c>
      <c r="K672" s="1">
        <f t="shared" si="187"/>
        <v>1000000</v>
      </c>
      <c r="L672" s="1">
        <f t="shared" si="194"/>
        <v>-100000</v>
      </c>
      <c r="M672" s="1">
        <f t="shared" ca="1" si="188"/>
        <v>127315.2322383748</v>
      </c>
      <c r="N672" s="10">
        <v>45931</v>
      </c>
      <c r="O672" s="10">
        <f t="shared" ca="1" si="195"/>
        <v>47392</v>
      </c>
      <c r="P672" s="7">
        <f t="shared" ca="1" si="196"/>
        <v>6.2189844250679013E-2</v>
      </c>
      <c r="Q672" s="13"/>
      <c r="R672" s="1">
        <f t="shared" si="197"/>
        <v>-100000</v>
      </c>
      <c r="S672" s="1">
        <f t="shared" ca="1" si="189"/>
        <v>122768.25965843286</v>
      </c>
      <c r="T672" s="14">
        <f t="shared" ca="1" si="190"/>
        <v>1.35</v>
      </c>
      <c r="U672" s="7">
        <f t="shared" ca="1" si="198"/>
        <v>5.2582827210426342E-2</v>
      </c>
    </row>
    <row r="673" spans="1:21" x14ac:dyDescent="0.2">
      <c r="A673">
        <f t="shared" si="191"/>
        <v>672</v>
      </c>
      <c r="B673">
        <f t="shared" ca="1" si="181"/>
        <v>8</v>
      </c>
      <c r="C673" s="7">
        <f t="shared" ca="1" si="182"/>
        <v>1.6689154063961188E-2</v>
      </c>
      <c r="D673" t="str">
        <f t="shared" ca="1" si="192"/>
        <v>Yes</v>
      </c>
      <c r="E673">
        <f t="shared" ca="1" si="183"/>
        <v>1.7</v>
      </c>
      <c r="F673" s="1">
        <f ca="1">InitialHomeValue* (1 + 'Portfolio Simulation'!C673)^'Portfolio Simulation'!B673</f>
        <v>1141577.826329211</v>
      </c>
      <c r="G673" s="1">
        <f t="shared" ca="1" si="184"/>
        <v>194068.23047596589</v>
      </c>
      <c r="H673" s="1">
        <f t="shared" ca="1" si="185"/>
        <v>429981.69599999994</v>
      </c>
      <c r="I673" s="1">
        <f t="shared" ca="1" si="193"/>
        <v>194068.23047596589</v>
      </c>
      <c r="J673" s="1">
        <f t="shared" si="186"/>
        <v>100000</v>
      </c>
      <c r="K673" s="1">
        <f t="shared" si="187"/>
        <v>1000000</v>
      </c>
      <c r="L673" s="1">
        <f t="shared" si="194"/>
        <v>-100000</v>
      </c>
      <c r="M673" s="1">
        <f t="shared" ca="1" si="188"/>
        <v>194068.23047596589</v>
      </c>
      <c r="N673" s="10">
        <v>45931</v>
      </c>
      <c r="O673" s="10">
        <f t="shared" ca="1" si="195"/>
        <v>48853</v>
      </c>
      <c r="P673" s="7">
        <f t="shared" ca="1" si="196"/>
        <v>8.6349752545356775E-2</v>
      </c>
      <c r="Q673" s="13"/>
      <c r="R673" s="1">
        <f t="shared" si="197"/>
        <v>-100000</v>
      </c>
      <c r="S673" s="1">
        <f t="shared" ca="1" si="189"/>
        <v>188360.34134431981</v>
      </c>
      <c r="T673" s="14">
        <f t="shared" ca="1" si="190"/>
        <v>1.65</v>
      </c>
      <c r="U673" s="7">
        <f t="shared" ca="1" si="198"/>
        <v>8.230622708797454E-2</v>
      </c>
    </row>
    <row r="674" spans="1:21" x14ac:dyDescent="0.2">
      <c r="A674">
        <f t="shared" si="191"/>
        <v>673</v>
      </c>
      <c r="B674">
        <f t="shared" ca="1" si="181"/>
        <v>8</v>
      </c>
      <c r="C674" s="7">
        <f t="shared" ca="1" si="182"/>
        <v>8.2560618608854164E-2</v>
      </c>
      <c r="D674" t="str">
        <f t="shared" ca="1" si="192"/>
        <v>Yes</v>
      </c>
      <c r="E674">
        <f t="shared" ca="1" si="183"/>
        <v>1.7</v>
      </c>
      <c r="F674" s="1">
        <f ca="1">InitialHomeValue* (1 + 'Portfolio Simulation'!C674)^'Portfolio Simulation'!B674</f>
        <v>1886330.5318283057</v>
      </c>
      <c r="G674" s="1">
        <f t="shared" ca="1" si="184"/>
        <v>320676.19041081198</v>
      </c>
      <c r="H674" s="1">
        <f t="shared" ca="1" si="185"/>
        <v>429981.69599999994</v>
      </c>
      <c r="I674" s="1">
        <f t="shared" ca="1" si="193"/>
        <v>320676.19041081198</v>
      </c>
      <c r="J674" s="1">
        <f t="shared" si="186"/>
        <v>100000</v>
      </c>
      <c r="K674" s="1">
        <f t="shared" si="187"/>
        <v>1000000</v>
      </c>
      <c r="L674" s="1">
        <f t="shared" si="194"/>
        <v>-100000</v>
      </c>
      <c r="M674" s="1">
        <f t="shared" ca="1" si="188"/>
        <v>320676.19041081198</v>
      </c>
      <c r="N674" s="10">
        <v>45931</v>
      </c>
      <c r="O674" s="10">
        <f t="shared" ca="1" si="195"/>
        <v>48853</v>
      </c>
      <c r="P674" s="7">
        <f t="shared" ca="1" si="196"/>
        <v>0.15668483376502998</v>
      </c>
      <c r="Q674" s="13"/>
      <c r="R674" s="1">
        <f t="shared" si="197"/>
        <v>-100000</v>
      </c>
      <c r="S674" s="1">
        <f t="shared" ca="1" si="189"/>
        <v>311244.5377516704</v>
      </c>
      <c r="T674" s="14">
        <f t="shared" ca="1" si="190"/>
        <v>1.65</v>
      </c>
      <c r="U674" s="7">
        <f t="shared" ca="1" si="198"/>
        <v>0.15237950682640078</v>
      </c>
    </row>
    <row r="675" spans="1:21" x14ac:dyDescent="0.2">
      <c r="A675">
        <f t="shared" si="191"/>
        <v>674</v>
      </c>
      <c r="B675">
        <f t="shared" ca="1" si="181"/>
        <v>6</v>
      </c>
      <c r="C675" s="7">
        <f t="shared" ca="1" si="182"/>
        <v>1.4384452983213459E-2</v>
      </c>
      <c r="D675" t="str">
        <f t="shared" ca="1" si="192"/>
        <v>Yes</v>
      </c>
      <c r="E675">
        <f t="shared" ca="1" si="183"/>
        <v>1.7</v>
      </c>
      <c r="F675" s="1">
        <f ca="1">InitialHomeValue* (1 + 'Portfolio Simulation'!C675)^'Portfolio Simulation'!B675</f>
        <v>1089470.5775682251</v>
      </c>
      <c r="G675" s="1">
        <f t="shared" ca="1" si="184"/>
        <v>185209.99818659827</v>
      </c>
      <c r="H675" s="1">
        <f t="shared" ca="1" si="185"/>
        <v>298598.39999999997</v>
      </c>
      <c r="I675" s="1">
        <f t="shared" ca="1" si="193"/>
        <v>185209.99818659827</v>
      </c>
      <c r="J675" s="1">
        <f t="shared" si="186"/>
        <v>100000</v>
      </c>
      <c r="K675" s="1">
        <f t="shared" si="187"/>
        <v>1000000</v>
      </c>
      <c r="L675" s="1">
        <f t="shared" si="194"/>
        <v>-100000</v>
      </c>
      <c r="M675" s="1">
        <f t="shared" ca="1" si="188"/>
        <v>185209.99818659827</v>
      </c>
      <c r="N675" s="10">
        <v>45931</v>
      </c>
      <c r="O675" s="10">
        <f t="shared" ca="1" si="195"/>
        <v>48122</v>
      </c>
      <c r="P675" s="7">
        <f t="shared" ca="1" si="196"/>
        <v>0.1081291496753693</v>
      </c>
      <c r="Q675" s="13"/>
      <c r="R675" s="1">
        <f t="shared" si="197"/>
        <v>-100000</v>
      </c>
      <c r="S675" s="1">
        <f t="shared" ca="1" si="189"/>
        <v>179762.64529875712</v>
      </c>
      <c r="T675" s="14">
        <f t="shared" ca="1" si="190"/>
        <v>1.65</v>
      </c>
      <c r="U675" s="7">
        <f t="shared" ca="1" si="198"/>
        <v>0.10263184905052189</v>
      </c>
    </row>
    <row r="676" spans="1:21" x14ac:dyDescent="0.2">
      <c r="A676">
        <f t="shared" si="191"/>
        <v>675</v>
      </c>
      <c r="B676">
        <f t="shared" ca="1" si="181"/>
        <v>8</v>
      </c>
      <c r="C676" s="7">
        <f t="shared" ca="1" si="182"/>
        <v>5.8198359178568859E-2</v>
      </c>
      <c r="D676" t="str">
        <f t="shared" ca="1" si="192"/>
        <v>Yes</v>
      </c>
      <c r="E676">
        <f t="shared" ca="1" si="183"/>
        <v>1.7</v>
      </c>
      <c r="F676" s="1">
        <f ca="1">InitialHomeValue* (1 + 'Portfolio Simulation'!C676)^'Portfolio Simulation'!B676</f>
        <v>1572304.5467475825</v>
      </c>
      <c r="G676" s="1">
        <f t="shared" ca="1" si="184"/>
        <v>267291.77294708899</v>
      </c>
      <c r="H676" s="1">
        <f t="shared" ca="1" si="185"/>
        <v>429981.69599999994</v>
      </c>
      <c r="I676" s="1">
        <f t="shared" ca="1" si="193"/>
        <v>267291.77294708899</v>
      </c>
      <c r="J676" s="1">
        <f t="shared" si="186"/>
        <v>100000</v>
      </c>
      <c r="K676" s="1">
        <f t="shared" si="187"/>
        <v>1000000</v>
      </c>
      <c r="L676" s="1">
        <f t="shared" si="194"/>
        <v>-100000</v>
      </c>
      <c r="M676" s="1">
        <f t="shared" ca="1" si="188"/>
        <v>267291.77294708899</v>
      </c>
      <c r="N676" s="10">
        <v>45931</v>
      </c>
      <c r="O676" s="10">
        <f t="shared" ca="1" si="195"/>
        <v>48853</v>
      </c>
      <c r="P676" s="7">
        <f t="shared" ca="1" si="196"/>
        <v>0.1306720793247223</v>
      </c>
      <c r="Q676" s="13"/>
      <c r="R676" s="1">
        <f t="shared" si="197"/>
        <v>-100000</v>
      </c>
      <c r="S676" s="1">
        <f t="shared" ca="1" si="189"/>
        <v>259430.2502133511</v>
      </c>
      <c r="T676" s="14">
        <f t="shared" ca="1" si="190"/>
        <v>1.65</v>
      </c>
      <c r="U676" s="7">
        <f t="shared" ca="1" si="198"/>
        <v>0.12646357417106627</v>
      </c>
    </row>
    <row r="677" spans="1:21" x14ac:dyDescent="0.2">
      <c r="A677">
        <f t="shared" si="191"/>
        <v>676</v>
      </c>
      <c r="B677">
        <f t="shared" ca="1" si="181"/>
        <v>6</v>
      </c>
      <c r="C677" s="7">
        <f t="shared" ca="1" si="182"/>
        <v>6.330037717171301E-2</v>
      </c>
      <c r="D677" t="str">
        <f t="shared" ca="1" si="192"/>
        <v>Yes</v>
      </c>
      <c r="E677">
        <f t="shared" ca="1" si="183"/>
        <v>1.7</v>
      </c>
      <c r="F677" s="1">
        <f ca="1">InitialHomeValue* (1 + 'Portfolio Simulation'!C677)^'Portfolio Simulation'!B677</f>
        <v>1445226.1382190299</v>
      </c>
      <c r="G677" s="1">
        <f t="shared" ca="1" si="184"/>
        <v>245688.4434972351</v>
      </c>
      <c r="H677" s="1">
        <f t="shared" ca="1" si="185"/>
        <v>298598.39999999997</v>
      </c>
      <c r="I677" s="1">
        <f t="shared" ca="1" si="193"/>
        <v>245688.4434972351</v>
      </c>
      <c r="J677" s="1">
        <f t="shared" si="186"/>
        <v>100000</v>
      </c>
      <c r="K677" s="1">
        <f t="shared" si="187"/>
        <v>1000000</v>
      </c>
      <c r="L677" s="1">
        <f t="shared" si="194"/>
        <v>-100000</v>
      </c>
      <c r="M677" s="1">
        <f t="shared" ca="1" si="188"/>
        <v>245688.4434972351</v>
      </c>
      <c r="N677" s="10">
        <v>45931</v>
      </c>
      <c r="O677" s="10">
        <f t="shared" ca="1" si="195"/>
        <v>48122</v>
      </c>
      <c r="P677" s="7">
        <f t="shared" ca="1" si="196"/>
        <v>0.16154068112373357</v>
      </c>
      <c r="Q677" s="13"/>
      <c r="R677" s="1">
        <f t="shared" si="197"/>
        <v>-100000</v>
      </c>
      <c r="S677" s="1">
        <f t="shared" ca="1" si="189"/>
        <v>238462.31280613993</v>
      </c>
      <c r="T677" s="14">
        <f t="shared" ca="1" si="190"/>
        <v>1.65</v>
      </c>
      <c r="U677" s="7">
        <f t="shared" ca="1" si="198"/>
        <v>0.15577842593193056</v>
      </c>
    </row>
    <row r="678" spans="1:21" x14ac:dyDescent="0.2">
      <c r="A678">
        <f t="shared" si="191"/>
        <v>677</v>
      </c>
      <c r="B678">
        <f t="shared" ca="1" si="181"/>
        <v>10</v>
      </c>
      <c r="C678" s="7">
        <f t="shared" ca="1" si="182"/>
        <v>-9.1120867370177772E-2</v>
      </c>
      <c r="D678" t="str">
        <f t="shared" ca="1" si="192"/>
        <v>No</v>
      </c>
      <c r="E678">
        <f t="shared" ca="1" si="183"/>
        <v>1.4</v>
      </c>
      <c r="F678" s="1">
        <f ca="1">InitialHomeValue* (1 + 'Portfolio Simulation'!C678)^'Portfolio Simulation'!B678</f>
        <v>384646.09143033309</v>
      </c>
      <c r="G678" s="1">
        <f t="shared" ca="1" si="184"/>
        <v>53850.452800246632</v>
      </c>
      <c r="H678" s="1">
        <f t="shared" ca="1" si="185"/>
        <v>619173.64223999996</v>
      </c>
      <c r="I678" s="1">
        <f t="shared" ca="1" si="193"/>
        <v>53850.452800246632</v>
      </c>
      <c r="J678" s="1">
        <f t="shared" si="186"/>
        <v>100000</v>
      </c>
      <c r="K678" s="1">
        <f t="shared" si="187"/>
        <v>1000000</v>
      </c>
      <c r="L678" s="1">
        <f t="shared" si="194"/>
        <v>-100000</v>
      </c>
      <c r="M678" s="1">
        <f t="shared" ca="1" si="188"/>
        <v>53850.452800246632</v>
      </c>
      <c r="N678" s="10">
        <v>45931</v>
      </c>
      <c r="O678" s="10">
        <f t="shared" ca="1" si="195"/>
        <v>49583</v>
      </c>
      <c r="P678" s="7">
        <f t="shared" ca="1" si="196"/>
        <v>-5.9987439215183257E-2</v>
      </c>
      <c r="Q678" s="13"/>
      <c r="R678" s="1">
        <f t="shared" si="197"/>
        <v>-100000</v>
      </c>
      <c r="S678" s="1">
        <f t="shared" ca="1" si="189"/>
        <v>51927.222343094974</v>
      </c>
      <c r="T678" s="14">
        <f t="shared" ca="1" si="190"/>
        <v>1.35</v>
      </c>
      <c r="U678" s="7">
        <f t="shared" ca="1" si="198"/>
        <v>-6.3397969305515306E-2</v>
      </c>
    </row>
    <row r="679" spans="1:21" x14ac:dyDescent="0.2">
      <c r="A679">
        <f t="shared" si="191"/>
        <v>678</v>
      </c>
      <c r="B679">
        <f t="shared" ca="1" si="181"/>
        <v>1</v>
      </c>
      <c r="C679" s="7">
        <f t="shared" ca="1" si="182"/>
        <v>2.5253324175245354E-2</v>
      </c>
      <c r="D679" t="str">
        <f t="shared" ca="1" si="192"/>
        <v>Yes</v>
      </c>
      <c r="E679">
        <f t="shared" ca="1" si="183"/>
        <v>1.7</v>
      </c>
      <c r="F679" s="1">
        <f ca="1">InitialHomeValue* (1 + 'Portfolio Simulation'!C679)^'Portfolio Simulation'!B679</f>
        <v>1025253.3241752452</v>
      </c>
      <c r="G679" s="1">
        <f t="shared" ca="1" si="184"/>
        <v>174293.0651097917</v>
      </c>
      <c r="H679" s="1">
        <f t="shared" ca="1" si="185"/>
        <v>120000</v>
      </c>
      <c r="I679" s="1">
        <f t="shared" ca="1" si="193"/>
        <v>120000</v>
      </c>
      <c r="J679" s="1">
        <f t="shared" si="186"/>
        <v>100000</v>
      </c>
      <c r="K679" s="1">
        <f t="shared" si="187"/>
        <v>1000000</v>
      </c>
      <c r="L679" s="1">
        <f t="shared" si="194"/>
        <v>-100000</v>
      </c>
      <c r="M679" s="1">
        <f t="shared" ca="1" si="188"/>
        <v>120000</v>
      </c>
      <c r="N679" s="10">
        <v>45931</v>
      </c>
      <c r="O679" s="10">
        <f t="shared" ca="1" si="195"/>
        <v>46296</v>
      </c>
      <c r="P679" s="7">
        <f t="shared" ca="1" si="196"/>
        <v>0.19999999403953553</v>
      </c>
      <c r="Q679" s="13"/>
      <c r="R679" s="1">
        <f t="shared" si="197"/>
        <v>-100000</v>
      </c>
      <c r="S679" s="1">
        <f t="shared" ca="1" si="189"/>
        <v>169166.79848891546</v>
      </c>
      <c r="T679" s="14">
        <f t="shared" ca="1" si="190"/>
        <v>1.65</v>
      </c>
      <c r="U679" s="7">
        <f t="shared" ca="1" si="198"/>
        <v>0.69166797995567342</v>
      </c>
    </row>
    <row r="680" spans="1:21" x14ac:dyDescent="0.2">
      <c r="A680">
        <f t="shared" si="191"/>
        <v>679</v>
      </c>
      <c r="B680">
        <f t="shared" ca="1" si="181"/>
        <v>3</v>
      </c>
      <c r="C680" s="7">
        <f t="shared" ca="1" si="182"/>
        <v>-9.6690371711818553E-3</v>
      </c>
      <c r="D680" t="str">
        <f t="shared" ca="1" si="192"/>
        <v>No</v>
      </c>
      <c r="E680">
        <f t="shared" ca="1" si="183"/>
        <v>1.4</v>
      </c>
      <c r="F680" s="1">
        <f ca="1">InitialHomeValue* (1 + 'Portfolio Simulation'!C680)^'Portfolio Simulation'!B680</f>
        <v>971272.45536491682</v>
      </c>
      <c r="G680" s="1">
        <f t="shared" ca="1" si="184"/>
        <v>135978.14375108836</v>
      </c>
      <c r="H680" s="1">
        <f t="shared" ca="1" si="185"/>
        <v>172800</v>
      </c>
      <c r="I680" s="1">
        <f t="shared" ca="1" si="193"/>
        <v>135978.14375108836</v>
      </c>
      <c r="J680" s="1">
        <f t="shared" si="186"/>
        <v>100000</v>
      </c>
      <c r="K680" s="1">
        <f t="shared" si="187"/>
        <v>1000000</v>
      </c>
      <c r="L680" s="1">
        <f t="shared" si="194"/>
        <v>-100000</v>
      </c>
      <c r="M680" s="1">
        <f t="shared" ca="1" si="188"/>
        <v>135978.14375108836</v>
      </c>
      <c r="N680" s="10">
        <v>45931</v>
      </c>
      <c r="O680" s="10">
        <f t="shared" ca="1" si="195"/>
        <v>47027</v>
      </c>
      <c r="P680" s="7">
        <f t="shared" ca="1" si="196"/>
        <v>0.10776875615119935</v>
      </c>
      <c r="Q680" s="13"/>
      <c r="R680" s="1">
        <f t="shared" si="197"/>
        <v>-100000</v>
      </c>
      <c r="S680" s="1">
        <f t="shared" ca="1" si="189"/>
        <v>131121.78147426379</v>
      </c>
      <c r="T680" s="14">
        <f t="shared" ca="1" si="190"/>
        <v>1.35</v>
      </c>
      <c r="U680" s="7">
        <f t="shared" ca="1" si="198"/>
        <v>9.4432947039604156E-2</v>
      </c>
    </row>
    <row r="681" spans="1:21" x14ac:dyDescent="0.2">
      <c r="A681">
        <f t="shared" si="191"/>
        <v>680</v>
      </c>
      <c r="B681">
        <f t="shared" ca="1" si="181"/>
        <v>3</v>
      </c>
      <c r="C681" s="7">
        <f t="shared" ca="1" si="182"/>
        <v>-8.4066823304372804E-2</v>
      </c>
      <c r="D681" t="str">
        <f t="shared" ca="1" si="192"/>
        <v>No</v>
      </c>
      <c r="E681">
        <f t="shared" ca="1" si="183"/>
        <v>1.4</v>
      </c>
      <c r="F681" s="1">
        <f ca="1">InitialHomeValue* (1 + 'Portfolio Simulation'!C681)^'Portfolio Simulation'!B681</f>
        <v>768407.102787073</v>
      </c>
      <c r="G681" s="1">
        <f t="shared" ca="1" si="184"/>
        <v>107576.99439019022</v>
      </c>
      <c r="H681" s="1">
        <f t="shared" ca="1" si="185"/>
        <v>172800</v>
      </c>
      <c r="I681" s="1">
        <f t="shared" ca="1" si="193"/>
        <v>107576.99439019022</v>
      </c>
      <c r="J681" s="1">
        <f t="shared" si="186"/>
        <v>100000</v>
      </c>
      <c r="K681" s="1">
        <f t="shared" si="187"/>
        <v>1000000</v>
      </c>
      <c r="L681" s="1">
        <f t="shared" si="194"/>
        <v>-100000</v>
      </c>
      <c r="M681" s="1">
        <f t="shared" ca="1" si="188"/>
        <v>107576.99439019022</v>
      </c>
      <c r="N681" s="10">
        <v>45931</v>
      </c>
      <c r="O681" s="10">
        <f t="shared" ca="1" si="195"/>
        <v>47027</v>
      </c>
      <c r="P681" s="7">
        <f t="shared" ca="1" si="196"/>
        <v>2.4621555209159856E-2</v>
      </c>
      <c r="Q681" s="13"/>
      <c r="R681" s="1">
        <f t="shared" si="197"/>
        <v>-100000</v>
      </c>
      <c r="S681" s="1">
        <f t="shared" ca="1" si="189"/>
        <v>103734.95887625487</v>
      </c>
      <c r="T681" s="14">
        <f t="shared" ca="1" si="190"/>
        <v>1.35</v>
      </c>
      <c r="U681" s="7">
        <f t="shared" ca="1" si="198"/>
        <v>1.228671371936798E-2</v>
      </c>
    </row>
    <row r="682" spans="1:21" x14ac:dyDescent="0.2">
      <c r="A682">
        <f t="shared" si="191"/>
        <v>681</v>
      </c>
      <c r="B682">
        <f t="shared" ca="1" si="181"/>
        <v>2</v>
      </c>
      <c r="C682" s="7">
        <f t="shared" ca="1" si="182"/>
        <v>-7.4001770300722428E-2</v>
      </c>
      <c r="D682" t="str">
        <f t="shared" ca="1" si="192"/>
        <v>No</v>
      </c>
      <c r="E682">
        <f t="shared" ca="1" si="183"/>
        <v>1.4</v>
      </c>
      <c r="F682" s="1">
        <f ca="1">InitialHomeValue* (1 + 'Portfolio Simulation'!C682)^'Portfolio Simulation'!B682</f>
        <v>857472.72140619601</v>
      </c>
      <c r="G682" s="1">
        <f t="shared" ca="1" si="184"/>
        <v>120046.18099686744</v>
      </c>
      <c r="H682" s="1">
        <f t="shared" ca="1" si="185"/>
        <v>144000</v>
      </c>
      <c r="I682" s="1">
        <f t="shared" ca="1" si="193"/>
        <v>120046.18099686744</v>
      </c>
      <c r="J682" s="1">
        <f t="shared" si="186"/>
        <v>100000</v>
      </c>
      <c r="K682" s="1">
        <f t="shared" si="187"/>
        <v>1000000</v>
      </c>
      <c r="L682" s="1">
        <f t="shared" si="194"/>
        <v>-100000</v>
      </c>
      <c r="M682" s="1">
        <f t="shared" ca="1" si="188"/>
        <v>120046.18099686744</v>
      </c>
      <c r="N682" s="10">
        <v>45931</v>
      </c>
      <c r="O682" s="10">
        <f t="shared" ca="1" si="195"/>
        <v>46661</v>
      </c>
      <c r="P682" s="7">
        <f t="shared" ca="1" si="196"/>
        <v>9.5655879378318778E-2</v>
      </c>
      <c r="Q682" s="13"/>
      <c r="R682" s="1">
        <f t="shared" si="197"/>
        <v>-100000</v>
      </c>
      <c r="S682" s="1">
        <f t="shared" ca="1" si="189"/>
        <v>115758.81738983648</v>
      </c>
      <c r="T682" s="14">
        <f t="shared" ca="1" si="190"/>
        <v>1.35</v>
      </c>
      <c r="U682" s="7">
        <f t="shared" ca="1" si="198"/>
        <v>7.5912716984748857E-2</v>
      </c>
    </row>
    <row r="683" spans="1:21" x14ac:dyDescent="0.2">
      <c r="A683">
        <f t="shared" si="191"/>
        <v>682</v>
      </c>
      <c r="B683">
        <f t="shared" ca="1" si="181"/>
        <v>5</v>
      </c>
      <c r="C683" s="7">
        <f t="shared" ca="1" si="182"/>
        <v>8.0153137871736155E-2</v>
      </c>
      <c r="D683" t="str">
        <f t="shared" ca="1" si="192"/>
        <v>Yes</v>
      </c>
      <c r="E683">
        <f t="shared" ca="1" si="183"/>
        <v>1.7</v>
      </c>
      <c r="F683" s="1">
        <f ca="1">InitialHomeValue* (1 + 'Portfolio Simulation'!C683)^'Portfolio Simulation'!B683</f>
        <v>1470370.0841788447</v>
      </c>
      <c r="G683" s="1">
        <f t="shared" ca="1" si="184"/>
        <v>249962.9143104036</v>
      </c>
      <c r="H683" s="1">
        <f t="shared" ca="1" si="185"/>
        <v>248832</v>
      </c>
      <c r="I683" s="1">
        <f t="shared" ca="1" si="193"/>
        <v>248832</v>
      </c>
      <c r="J683" s="1">
        <f t="shared" si="186"/>
        <v>100000</v>
      </c>
      <c r="K683" s="1">
        <f t="shared" si="187"/>
        <v>1000000</v>
      </c>
      <c r="L683" s="1">
        <f t="shared" si="194"/>
        <v>-100000</v>
      </c>
      <c r="M683" s="1">
        <f t="shared" ca="1" si="188"/>
        <v>248832</v>
      </c>
      <c r="N683" s="10">
        <v>45931</v>
      </c>
      <c r="O683" s="10">
        <f t="shared" ca="1" si="195"/>
        <v>47757</v>
      </c>
      <c r="P683" s="7">
        <f t="shared" ca="1" si="196"/>
        <v>0.19988018870353702</v>
      </c>
      <c r="Q683" s="13"/>
      <c r="R683" s="1">
        <f t="shared" si="197"/>
        <v>-100000</v>
      </c>
      <c r="S683" s="1">
        <f t="shared" ca="1" si="189"/>
        <v>242611.06388950936</v>
      </c>
      <c r="T683" s="14">
        <f t="shared" ca="1" si="190"/>
        <v>1.65</v>
      </c>
      <c r="U683" s="7">
        <f t="shared" ca="1" si="198"/>
        <v>0.19382305741310121</v>
      </c>
    </row>
    <row r="684" spans="1:21" x14ac:dyDescent="0.2">
      <c r="A684">
        <f t="shared" si="191"/>
        <v>683</v>
      </c>
      <c r="B684">
        <f t="shared" ca="1" si="181"/>
        <v>1</v>
      </c>
      <c r="C684" s="7">
        <f t="shared" ca="1" si="182"/>
        <v>-1.7317887330462144E-2</v>
      </c>
      <c r="D684" t="str">
        <f t="shared" ca="1" si="192"/>
        <v>No</v>
      </c>
      <c r="E684">
        <f t="shared" ca="1" si="183"/>
        <v>1.4</v>
      </c>
      <c r="F684" s="1">
        <f ca="1">InitialHomeValue* (1 + 'Portfolio Simulation'!C684)^'Portfolio Simulation'!B684</f>
        <v>982682.11266953789</v>
      </c>
      <c r="G684" s="1">
        <f t="shared" ca="1" si="184"/>
        <v>137575.49577373531</v>
      </c>
      <c r="H684" s="1">
        <f t="shared" ca="1" si="185"/>
        <v>120000</v>
      </c>
      <c r="I684" s="1">
        <f t="shared" ca="1" si="193"/>
        <v>120000</v>
      </c>
      <c r="J684" s="1">
        <f t="shared" si="186"/>
        <v>100000</v>
      </c>
      <c r="K684" s="1">
        <f t="shared" si="187"/>
        <v>1000000</v>
      </c>
      <c r="L684" s="1">
        <f t="shared" si="194"/>
        <v>-100000</v>
      </c>
      <c r="M684" s="1">
        <f t="shared" ca="1" si="188"/>
        <v>120000</v>
      </c>
      <c r="N684" s="10">
        <v>45931</v>
      </c>
      <c r="O684" s="10">
        <f t="shared" ca="1" si="195"/>
        <v>46296</v>
      </c>
      <c r="P684" s="7">
        <f t="shared" ca="1" si="196"/>
        <v>0.19999999403953553</v>
      </c>
      <c r="Q684" s="13"/>
      <c r="R684" s="1">
        <f t="shared" si="197"/>
        <v>-100000</v>
      </c>
      <c r="S684" s="1">
        <f t="shared" ca="1" si="189"/>
        <v>132662.08521038762</v>
      </c>
      <c r="T684" s="14">
        <f t="shared" ca="1" si="190"/>
        <v>1.35</v>
      </c>
      <c r="U684" s="7">
        <f t="shared" ca="1" si="198"/>
        <v>0.32662084698677063</v>
      </c>
    </row>
    <row r="685" spans="1:21" x14ac:dyDescent="0.2">
      <c r="A685">
        <f t="shared" si="191"/>
        <v>684</v>
      </c>
      <c r="B685">
        <f t="shared" ca="1" si="181"/>
        <v>2</v>
      </c>
      <c r="C685" s="7">
        <f t="shared" ca="1" si="182"/>
        <v>-2.5522045092549291E-2</v>
      </c>
      <c r="D685" t="str">
        <f t="shared" ca="1" si="192"/>
        <v>No</v>
      </c>
      <c r="E685">
        <f t="shared" ca="1" si="183"/>
        <v>1.4</v>
      </c>
      <c r="F685" s="1">
        <f ca="1">InitialHomeValue* (1 + 'Portfolio Simulation'!C685)^'Portfolio Simulation'!B685</f>
        <v>949607.28460060747</v>
      </c>
      <c r="G685" s="1">
        <f t="shared" ca="1" si="184"/>
        <v>132945.01984408507</v>
      </c>
      <c r="H685" s="1">
        <f t="shared" ca="1" si="185"/>
        <v>144000</v>
      </c>
      <c r="I685" s="1">
        <f t="shared" ca="1" si="193"/>
        <v>132945.01984408507</v>
      </c>
      <c r="J685" s="1">
        <f t="shared" si="186"/>
        <v>100000</v>
      </c>
      <c r="K685" s="1">
        <f t="shared" si="187"/>
        <v>1000000</v>
      </c>
      <c r="L685" s="1">
        <f t="shared" si="194"/>
        <v>-100000</v>
      </c>
      <c r="M685" s="1">
        <f t="shared" ca="1" si="188"/>
        <v>132945.01984408507</v>
      </c>
      <c r="N685" s="10">
        <v>45931</v>
      </c>
      <c r="O685" s="10">
        <f t="shared" ca="1" si="195"/>
        <v>46661</v>
      </c>
      <c r="P685" s="7">
        <f t="shared" ca="1" si="196"/>
        <v>0.15301786065101627</v>
      </c>
      <c r="Q685" s="13"/>
      <c r="R685" s="1">
        <f t="shared" si="197"/>
        <v>-100000</v>
      </c>
      <c r="S685" s="1">
        <f t="shared" ca="1" si="189"/>
        <v>128196.98342108203</v>
      </c>
      <c r="T685" s="14">
        <f t="shared" ca="1" si="190"/>
        <v>1.35</v>
      </c>
      <c r="U685" s="7">
        <f t="shared" ca="1" si="198"/>
        <v>0.13224106431007385</v>
      </c>
    </row>
    <row r="686" spans="1:21" x14ac:dyDescent="0.2">
      <c r="A686">
        <f t="shared" si="191"/>
        <v>685</v>
      </c>
      <c r="B686">
        <f t="shared" ca="1" si="181"/>
        <v>9</v>
      </c>
      <c r="C686" s="7">
        <f t="shared" ca="1" si="182"/>
        <v>-5.0095210355206157E-2</v>
      </c>
      <c r="D686" t="str">
        <f t="shared" ca="1" si="192"/>
        <v>No</v>
      </c>
      <c r="E686">
        <f t="shared" ca="1" si="183"/>
        <v>1.4</v>
      </c>
      <c r="F686" s="1">
        <f ca="1">InitialHomeValue* (1 + 'Portfolio Simulation'!C686)^'Portfolio Simulation'!B686</f>
        <v>629681.15711278596</v>
      </c>
      <c r="G686" s="1">
        <f t="shared" ca="1" si="184"/>
        <v>88155.361995790037</v>
      </c>
      <c r="H686" s="1">
        <f t="shared" ca="1" si="185"/>
        <v>515978.03519999993</v>
      </c>
      <c r="I686" s="1">
        <f t="shared" ca="1" si="193"/>
        <v>88155.361995790037</v>
      </c>
      <c r="J686" s="1">
        <f t="shared" si="186"/>
        <v>100000</v>
      </c>
      <c r="K686" s="1">
        <f t="shared" si="187"/>
        <v>1000000</v>
      </c>
      <c r="L686" s="1">
        <f t="shared" si="194"/>
        <v>-100000</v>
      </c>
      <c r="M686" s="1">
        <f t="shared" ca="1" si="188"/>
        <v>88155.361995790037</v>
      </c>
      <c r="N686" s="10">
        <v>45931</v>
      </c>
      <c r="O686" s="10">
        <f t="shared" ca="1" si="195"/>
        <v>49218</v>
      </c>
      <c r="P686" s="7">
        <f t="shared" ca="1" si="196"/>
        <v>-1.3901659846305849E-2</v>
      </c>
      <c r="Q686" s="13"/>
      <c r="R686" s="1">
        <f t="shared" si="197"/>
        <v>-100000</v>
      </c>
      <c r="S686" s="1">
        <f t="shared" ca="1" si="189"/>
        <v>85006.956210226112</v>
      </c>
      <c r="T686" s="14">
        <f t="shared" ca="1" si="190"/>
        <v>1.35</v>
      </c>
      <c r="U686" s="7">
        <f t="shared" ca="1" si="198"/>
        <v>-1.7875882983207709E-2</v>
      </c>
    </row>
    <row r="687" spans="1:21" x14ac:dyDescent="0.2">
      <c r="A687">
        <f t="shared" si="191"/>
        <v>686</v>
      </c>
      <c r="B687">
        <f t="shared" ca="1" si="181"/>
        <v>8</v>
      </c>
      <c r="C687" s="7">
        <f t="shared" ca="1" si="182"/>
        <v>4.2481793964113668E-5</v>
      </c>
      <c r="D687" t="str">
        <f t="shared" ca="1" si="192"/>
        <v>Yes</v>
      </c>
      <c r="E687">
        <f t="shared" ca="1" si="183"/>
        <v>1.7</v>
      </c>
      <c r="F687" s="1">
        <f ca="1">InitialHomeValue* (1 + 'Portfolio Simulation'!C687)^'Portfolio Simulation'!B687</f>
        <v>1000339.9048876858</v>
      </c>
      <c r="G687" s="1">
        <f t="shared" ca="1" si="184"/>
        <v>170057.78383090661</v>
      </c>
      <c r="H687" s="1">
        <f t="shared" ca="1" si="185"/>
        <v>429981.69599999994</v>
      </c>
      <c r="I687" s="1">
        <f t="shared" ca="1" si="193"/>
        <v>170057.78383090661</v>
      </c>
      <c r="J687" s="1">
        <f t="shared" si="186"/>
        <v>100000</v>
      </c>
      <c r="K687" s="1">
        <f t="shared" si="187"/>
        <v>1000000</v>
      </c>
      <c r="L687" s="1">
        <f t="shared" si="194"/>
        <v>-100000</v>
      </c>
      <c r="M687" s="1">
        <f t="shared" ca="1" si="188"/>
        <v>170057.78383090661</v>
      </c>
      <c r="N687" s="10">
        <v>45931</v>
      </c>
      <c r="O687" s="10">
        <f t="shared" ca="1" si="195"/>
        <v>48853</v>
      </c>
      <c r="P687" s="7">
        <f t="shared" ca="1" si="196"/>
        <v>6.8574568629264837E-2</v>
      </c>
      <c r="Q687" s="13"/>
      <c r="R687" s="1">
        <f t="shared" si="197"/>
        <v>-100000</v>
      </c>
      <c r="S687" s="1">
        <f t="shared" ca="1" si="189"/>
        <v>165056.08430646814</v>
      </c>
      <c r="T687" s="14">
        <f t="shared" ca="1" si="190"/>
        <v>1.65</v>
      </c>
      <c r="U687" s="7">
        <f t="shared" ca="1" si="198"/>
        <v>6.4597204327583327E-2</v>
      </c>
    </row>
    <row r="688" spans="1:21" x14ac:dyDescent="0.2">
      <c r="A688">
        <f t="shared" si="191"/>
        <v>687</v>
      </c>
      <c r="B688">
        <f t="shared" ca="1" si="181"/>
        <v>5</v>
      </c>
      <c r="C688" s="7">
        <f t="shared" ca="1" si="182"/>
        <v>8.7186578089044217E-2</v>
      </c>
      <c r="D688" t="str">
        <f t="shared" ca="1" si="192"/>
        <v>Yes</v>
      </c>
      <c r="E688">
        <f t="shared" ca="1" si="183"/>
        <v>1.7</v>
      </c>
      <c r="F688" s="1">
        <f ca="1">InitialHomeValue* (1 + 'Portfolio Simulation'!C688)^'Portfolio Simulation'!B688</f>
        <v>1518869.32349289</v>
      </c>
      <c r="G688" s="1">
        <f t="shared" ca="1" si="184"/>
        <v>258207.78499379131</v>
      </c>
      <c r="H688" s="1">
        <f t="shared" ca="1" si="185"/>
        <v>248832</v>
      </c>
      <c r="I688" s="1">
        <f t="shared" ca="1" si="193"/>
        <v>248832</v>
      </c>
      <c r="J688" s="1">
        <f t="shared" si="186"/>
        <v>100000</v>
      </c>
      <c r="K688" s="1">
        <f t="shared" si="187"/>
        <v>1000000</v>
      </c>
      <c r="L688" s="1">
        <f t="shared" si="194"/>
        <v>-100000</v>
      </c>
      <c r="M688" s="1">
        <f t="shared" ca="1" si="188"/>
        <v>248832</v>
      </c>
      <c r="N688" s="10">
        <v>45931</v>
      </c>
      <c r="O688" s="10">
        <f t="shared" ca="1" si="195"/>
        <v>47757</v>
      </c>
      <c r="P688" s="7">
        <f t="shared" ca="1" si="196"/>
        <v>0.19988018870353702</v>
      </c>
      <c r="Q688" s="13"/>
      <c r="R688" s="1">
        <f t="shared" si="197"/>
        <v>-100000</v>
      </c>
      <c r="S688" s="1">
        <f t="shared" ca="1" si="189"/>
        <v>250613.43837632681</v>
      </c>
      <c r="T688" s="14">
        <f t="shared" ca="1" si="190"/>
        <v>1.65</v>
      </c>
      <c r="U688" s="7">
        <f t="shared" ca="1" si="198"/>
        <v>0.20159239172935486</v>
      </c>
    </row>
    <row r="689" spans="1:21" x14ac:dyDescent="0.2">
      <c r="A689">
        <f t="shared" si="191"/>
        <v>688</v>
      </c>
      <c r="B689">
        <f t="shared" ca="1" si="181"/>
        <v>8</v>
      </c>
      <c r="C689" s="7">
        <f t="shared" ca="1" si="182"/>
        <v>1.244259081567976E-2</v>
      </c>
      <c r="D689" t="str">
        <f t="shared" ca="1" si="192"/>
        <v>Yes</v>
      </c>
      <c r="E689">
        <f t="shared" ca="1" si="183"/>
        <v>1.7</v>
      </c>
      <c r="F689" s="1">
        <f ca="1">InitialHomeValue* (1 + 'Portfolio Simulation'!C689)^'Portfolio Simulation'!B689</f>
        <v>1103985.2019083572</v>
      </c>
      <c r="G689" s="1">
        <f t="shared" ca="1" si="184"/>
        <v>187677.48432442071</v>
      </c>
      <c r="H689" s="1">
        <f t="shared" ca="1" si="185"/>
        <v>429981.69599999994</v>
      </c>
      <c r="I689" s="1">
        <f t="shared" ca="1" si="193"/>
        <v>187677.48432442071</v>
      </c>
      <c r="J689" s="1">
        <f t="shared" si="186"/>
        <v>100000</v>
      </c>
      <c r="K689" s="1">
        <f t="shared" si="187"/>
        <v>1000000</v>
      </c>
      <c r="L689" s="1">
        <f t="shared" si="194"/>
        <v>-100000</v>
      </c>
      <c r="M689" s="1">
        <f t="shared" ca="1" si="188"/>
        <v>187677.48432442071</v>
      </c>
      <c r="N689" s="10">
        <v>45931</v>
      </c>
      <c r="O689" s="10">
        <f t="shared" ca="1" si="195"/>
        <v>48853</v>
      </c>
      <c r="P689" s="7">
        <f t="shared" ca="1" si="196"/>
        <v>8.1815323233604437E-2</v>
      </c>
      <c r="Q689" s="13"/>
      <c r="R689" s="1">
        <f t="shared" si="197"/>
        <v>-100000</v>
      </c>
      <c r="S689" s="1">
        <f t="shared" ca="1" si="189"/>
        <v>182157.55831487896</v>
      </c>
      <c r="T689" s="14">
        <f t="shared" ca="1" si="190"/>
        <v>1.65</v>
      </c>
      <c r="U689" s="7">
        <f t="shared" ca="1" si="198"/>
        <v>7.7788677811622645E-2</v>
      </c>
    </row>
    <row r="690" spans="1:21" x14ac:dyDescent="0.2">
      <c r="A690">
        <f t="shared" si="191"/>
        <v>689</v>
      </c>
      <c r="B690">
        <f t="shared" ca="1" si="181"/>
        <v>2</v>
      </c>
      <c r="C690" s="7">
        <f t="shared" ca="1" si="182"/>
        <v>-2.1807886036468476E-2</v>
      </c>
      <c r="D690" t="str">
        <f t="shared" ca="1" si="192"/>
        <v>No</v>
      </c>
      <c r="E690">
        <f t="shared" ca="1" si="183"/>
        <v>1.4</v>
      </c>
      <c r="F690" s="1">
        <f ca="1">InitialHomeValue* (1 + 'Portfolio Simulation'!C690)^'Portfolio Simulation'!B690</f>
        <v>956859.81182044279</v>
      </c>
      <c r="G690" s="1">
        <f t="shared" ca="1" si="184"/>
        <v>133960.37365486199</v>
      </c>
      <c r="H690" s="1">
        <f t="shared" ca="1" si="185"/>
        <v>144000</v>
      </c>
      <c r="I690" s="1">
        <f t="shared" ca="1" si="193"/>
        <v>133960.37365486199</v>
      </c>
      <c r="J690" s="1">
        <f t="shared" si="186"/>
        <v>100000</v>
      </c>
      <c r="K690" s="1">
        <f t="shared" si="187"/>
        <v>1000000</v>
      </c>
      <c r="L690" s="1">
        <f t="shared" si="194"/>
        <v>-100000</v>
      </c>
      <c r="M690" s="1">
        <f t="shared" ca="1" si="188"/>
        <v>133960.37365486199</v>
      </c>
      <c r="N690" s="10">
        <v>45931</v>
      </c>
      <c r="O690" s="10">
        <f t="shared" ca="1" si="195"/>
        <v>46661</v>
      </c>
      <c r="P690" s="7">
        <f t="shared" ca="1" si="196"/>
        <v>0.15741252303123474</v>
      </c>
      <c r="Q690" s="13"/>
      <c r="R690" s="1">
        <f t="shared" si="197"/>
        <v>-100000</v>
      </c>
      <c r="S690" s="1">
        <f t="shared" ca="1" si="189"/>
        <v>129176.0745957598</v>
      </c>
      <c r="T690" s="14">
        <f t="shared" ca="1" si="190"/>
        <v>1.35</v>
      </c>
      <c r="U690" s="7">
        <f t="shared" ca="1" si="198"/>
        <v>0.1365565359592438</v>
      </c>
    </row>
    <row r="691" spans="1:21" x14ac:dyDescent="0.2">
      <c r="A691">
        <f t="shared" si="191"/>
        <v>690</v>
      </c>
      <c r="B691">
        <f t="shared" ca="1" si="181"/>
        <v>1</v>
      </c>
      <c r="C691" s="7">
        <f t="shared" ca="1" si="182"/>
        <v>8.4664295607551787E-2</v>
      </c>
      <c r="D691" t="str">
        <f t="shared" ca="1" si="192"/>
        <v>Yes</v>
      </c>
      <c r="E691">
        <f t="shared" ca="1" si="183"/>
        <v>1.7</v>
      </c>
      <c r="F691" s="1">
        <f ca="1">InitialHomeValue* (1 + 'Portfolio Simulation'!C691)^'Portfolio Simulation'!B691</f>
        <v>1084664.2956075519</v>
      </c>
      <c r="G691" s="1">
        <f t="shared" ca="1" si="184"/>
        <v>184392.93025328382</v>
      </c>
      <c r="H691" s="1">
        <f t="shared" ca="1" si="185"/>
        <v>120000</v>
      </c>
      <c r="I691" s="1">
        <f t="shared" ca="1" si="193"/>
        <v>120000</v>
      </c>
      <c r="J691" s="1">
        <f t="shared" si="186"/>
        <v>100000</v>
      </c>
      <c r="K691" s="1">
        <f t="shared" si="187"/>
        <v>1000000</v>
      </c>
      <c r="L691" s="1">
        <f t="shared" si="194"/>
        <v>-100000</v>
      </c>
      <c r="M691" s="1">
        <f t="shared" ca="1" si="188"/>
        <v>120000</v>
      </c>
      <c r="N691" s="10">
        <v>45931</v>
      </c>
      <c r="O691" s="10">
        <f t="shared" ca="1" si="195"/>
        <v>46296</v>
      </c>
      <c r="P691" s="7">
        <f t="shared" ca="1" si="196"/>
        <v>0.19999999403953553</v>
      </c>
      <c r="Q691" s="13"/>
      <c r="R691" s="1">
        <f t="shared" si="197"/>
        <v>-100000</v>
      </c>
      <c r="S691" s="1">
        <f t="shared" ca="1" si="189"/>
        <v>178969.60877524607</v>
      </c>
      <c r="T691" s="14">
        <f t="shared" ca="1" si="190"/>
        <v>1.65</v>
      </c>
      <c r="U691" s="7">
        <f t="shared" ca="1" si="198"/>
        <v>0.78969608545303349</v>
      </c>
    </row>
    <row r="692" spans="1:21" x14ac:dyDescent="0.2">
      <c r="A692">
        <f t="shared" si="191"/>
        <v>691</v>
      </c>
      <c r="B692">
        <f t="shared" ca="1" si="181"/>
        <v>9</v>
      </c>
      <c r="C692" s="7">
        <f t="shared" ca="1" si="182"/>
        <v>0.13886215984229461</v>
      </c>
      <c r="D692" t="str">
        <f t="shared" ca="1" si="192"/>
        <v>Yes</v>
      </c>
      <c r="E692">
        <f t="shared" ca="1" si="183"/>
        <v>1.7</v>
      </c>
      <c r="F692" s="1">
        <f ca="1">InitialHomeValue* (1 + 'Portfolio Simulation'!C692)^'Portfolio Simulation'!B692</f>
        <v>3222852.7904548259</v>
      </c>
      <c r="G692" s="1">
        <f t="shared" ca="1" si="184"/>
        <v>547884.97437732038</v>
      </c>
      <c r="H692" s="1">
        <f t="shared" ca="1" si="185"/>
        <v>515978.03519999993</v>
      </c>
      <c r="I692" s="1">
        <f t="shared" ca="1" si="193"/>
        <v>515978.03519999993</v>
      </c>
      <c r="J692" s="1">
        <f t="shared" si="186"/>
        <v>100000</v>
      </c>
      <c r="K692" s="1">
        <f t="shared" si="187"/>
        <v>1000000</v>
      </c>
      <c r="L692" s="1">
        <f t="shared" si="194"/>
        <v>-100000</v>
      </c>
      <c r="M692" s="1">
        <f t="shared" ca="1" si="188"/>
        <v>515978.03519999993</v>
      </c>
      <c r="N692" s="10">
        <v>45931</v>
      </c>
      <c r="O692" s="10">
        <f t="shared" ca="1" si="195"/>
        <v>49218</v>
      </c>
      <c r="P692" s="7">
        <f t="shared" ca="1" si="196"/>
        <v>0.19986688494682314</v>
      </c>
      <c r="Q692" s="13"/>
      <c r="R692" s="1">
        <f t="shared" si="197"/>
        <v>-100000</v>
      </c>
      <c r="S692" s="1">
        <f t="shared" ca="1" si="189"/>
        <v>531770.71042504627</v>
      </c>
      <c r="T692" s="14">
        <f t="shared" ca="1" si="190"/>
        <v>1.65</v>
      </c>
      <c r="U692" s="7">
        <f t="shared" ca="1" si="198"/>
        <v>0.20389048457145692</v>
      </c>
    </row>
    <row r="693" spans="1:21" x14ac:dyDescent="0.2">
      <c r="A693">
        <f t="shared" si="191"/>
        <v>692</v>
      </c>
      <c r="B693">
        <f t="shared" ca="1" si="181"/>
        <v>1</v>
      </c>
      <c r="C693" s="7">
        <f t="shared" ca="1" si="182"/>
        <v>-9.5983451770615444E-2</v>
      </c>
      <c r="D693" t="str">
        <f t="shared" ca="1" si="192"/>
        <v>No</v>
      </c>
      <c r="E693">
        <f t="shared" ca="1" si="183"/>
        <v>1.4</v>
      </c>
      <c r="F693" s="1">
        <f ca="1">InitialHomeValue* (1 + 'Portfolio Simulation'!C693)^'Portfolio Simulation'!B693</f>
        <v>904016.54822938459</v>
      </c>
      <c r="G693" s="1">
        <f t="shared" ca="1" si="184"/>
        <v>126562.31675211385</v>
      </c>
      <c r="H693" s="1">
        <f t="shared" ca="1" si="185"/>
        <v>120000</v>
      </c>
      <c r="I693" s="1">
        <f t="shared" ca="1" si="193"/>
        <v>120000</v>
      </c>
      <c r="J693" s="1">
        <f t="shared" si="186"/>
        <v>100000</v>
      </c>
      <c r="K693" s="1">
        <f t="shared" si="187"/>
        <v>1000000</v>
      </c>
      <c r="L693" s="1">
        <f t="shared" si="194"/>
        <v>-100000</v>
      </c>
      <c r="M693" s="1">
        <f t="shared" ca="1" si="188"/>
        <v>120000</v>
      </c>
      <c r="N693" s="10">
        <v>45931</v>
      </c>
      <c r="O693" s="10">
        <f t="shared" ca="1" si="195"/>
        <v>46296</v>
      </c>
      <c r="P693" s="7">
        <f t="shared" ca="1" si="196"/>
        <v>0.19999999403953553</v>
      </c>
      <c r="Q693" s="13"/>
      <c r="R693" s="1">
        <f t="shared" si="197"/>
        <v>-100000</v>
      </c>
      <c r="S693" s="1">
        <f t="shared" ca="1" si="189"/>
        <v>122042.23401096695</v>
      </c>
      <c r="T693" s="14">
        <f t="shared" ca="1" si="190"/>
        <v>1.35</v>
      </c>
      <c r="U693" s="7">
        <f t="shared" ca="1" si="198"/>
        <v>0.22042234539985656</v>
      </c>
    </row>
    <row r="694" spans="1:21" x14ac:dyDescent="0.2">
      <c r="A694">
        <f t="shared" si="191"/>
        <v>693</v>
      </c>
      <c r="B694">
        <f t="shared" ca="1" si="181"/>
        <v>10</v>
      </c>
      <c r="C694" s="7">
        <f t="shared" ca="1" si="182"/>
        <v>7.1693499203749206E-2</v>
      </c>
      <c r="D694" t="str">
        <f t="shared" ca="1" si="192"/>
        <v>Yes</v>
      </c>
      <c r="E694">
        <f t="shared" ca="1" si="183"/>
        <v>1.7</v>
      </c>
      <c r="F694" s="1">
        <f ca="1">InitialHomeValue* (1 + 'Portfolio Simulation'!C694)^'Portfolio Simulation'!B694</f>
        <v>1998508.332330375</v>
      </c>
      <c r="G694" s="1">
        <f t="shared" ca="1" si="184"/>
        <v>339746.41649616376</v>
      </c>
      <c r="H694" s="1">
        <f t="shared" ca="1" si="185"/>
        <v>619173.64223999996</v>
      </c>
      <c r="I694" s="1">
        <f t="shared" ca="1" si="193"/>
        <v>339746.41649616376</v>
      </c>
      <c r="J694" s="1">
        <f t="shared" si="186"/>
        <v>100000</v>
      </c>
      <c r="K694" s="1">
        <f t="shared" si="187"/>
        <v>1000000</v>
      </c>
      <c r="L694" s="1">
        <f t="shared" si="194"/>
        <v>-100000</v>
      </c>
      <c r="M694" s="1">
        <f t="shared" ca="1" si="188"/>
        <v>339746.41649616376</v>
      </c>
      <c r="N694" s="10">
        <v>45931</v>
      </c>
      <c r="O694" s="10">
        <f t="shared" ca="1" si="195"/>
        <v>49583</v>
      </c>
      <c r="P694" s="7">
        <f t="shared" ca="1" si="196"/>
        <v>0.13002070784568789</v>
      </c>
      <c r="Q694" s="13"/>
      <c r="R694" s="1">
        <f t="shared" si="197"/>
        <v>-100000</v>
      </c>
      <c r="S694" s="1">
        <f t="shared" ca="1" si="189"/>
        <v>329753.87483451189</v>
      </c>
      <c r="T694" s="14">
        <f t="shared" ca="1" si="190"/>
        <v>1.65</v>
      </c>
      <c r="U694" s="7">
        <f t="shared" ca="1" si="198"/>
        <v>0.12665413022041322</v>
      </c>
    </row>
    <row r="695" spans="1:21" x14ac:dyDescent="0.2">
      <c r="A695">
        <f t="shared" si="191"/>
        <v>694</v>
      </c>
      <c r="B695">
        <f t="shared" ca="1" si="181"/>
        <v>1</v>
      </c>
      <c r="C695" s="7">
        <f t="shared" ca="1" si="182"/>
        <v>-8.5108360565635151E-3</v>
      </c>
      <c r="D695" t="str">
        <f t="shared" ca="1" si="192"/>
        <v>No</v>
      </c>
      <c r="E695">
        <f t="shared" ca="1" si="183"/>
        <v>1.4</v>
      </c>
      <c r="F695" s="1">
        <f ca="1">InitialHomeValue* (1 + 'Portfolio Simulation'!C695)^'Portfolio Simulation'!B695</f>
        <v>991489.16394343646</v>
      </c>
      <c r="G695" s="1">
        <f t="shared" ca="1" si="184"/>
        <v>138808.4829520811</v>
      </c>
      <c r="H695" s="1">
        <f t="shared" ca="1" si="185"/>
        <v>120000</v>
      </c>
      <c r="I695" s="1">
        <f t="shared" ca="1" si="193"/>
        <v>120000</v>
      </c>
      <c r="J695" s="1">
        <f t="shared" si="186"/>
        <v>100000</v>
      </c>
      <c r="K695" s="1">
        <f t="shared" si="187"/>
        <v>1000000</v>
      </c>
      <c r="L695" s="1">
        <f t="shared" si="194"/>
        <v>-100000</v>
      </c>
      <c r="M695" s="1">
        <f t="shared" ca="1" si="188"/>
        <v>120000</v>
      </c>
      <c r="N695" s="10">
        <v>45931</v>
      </c>
      <c r="O695" s="10">
        <f t="shared" ca="1" si="195"/>
        <v>46296</v>
      </c>
      <c r="P695" s="7">
        <f t="shared" ca="1" si="196"/>
        <v>0.19999999403953553</v>
      </c>
      <c r="Q695" s="13"/>
      <c r="R695" s="1">
        <f t="shared" si="197"/>
        <v>-100000</v>
      </c>
      <c r="S695" s="1">
        <f t="shared" ca="1" si="189"/>
        <v>133851.03713236394</v>
      </c>
      <c r="T695" s="14">
        <f t="shared" ca="1" si="190"/>
        <v>1.35</v>
      </c>
      <c r="U695" s="7">
        <f t="shared" ca="1" si="198"/>
        <v>0.33851037621498115</v>
      </c>
    </row>
    <row r="696" spans="1:21" x14ac:dyDescent="0.2">
      <c r="A696">
        <f t="shared" si="191"/>
        <v>695</v>
      </c>
      <c r="B696">
        <f t="shared" ca="1" si="181"/>
        <v>6</v>
      </c>
      <c r="C696" s="7">
        <f t="shared" ca="1" si="182"/>
        <v>-2.5711259632960348E-2</v>
      </c>
      <c r="D696" t="str">
        <f t="shared" ca="1" si="192"/>
        <v>No</v>
      </c>
      <c r="E696">
        <f t="shared" ca="1" si="183"/>
        <v>1.4</v>
      </c>
      <c r="F696" s="1">
        <f ca="1">InitialHomeValue* (1 + 'Portfolio Simulation'!C696)^'Portfolio Simulation'!B696</f>
        <v>855315.02506583359</v>
      </c>
      <c r="G696" s="1">
        <f t="shared" ca="1" si="184"/>
        <v>119744.10350921669</v>
      </c>
      <c r="H696" s="1">
        <f t="shared" ca="1" si="185"/>
        <v>298598.39999999997</v>
      </c>
      <c r="I696" s="1">
        <f t="shared" ca="1" si="193"/>
        <v>119744.10350921669</v>
      </c>
      <c r="J696" s="1">
        <f t="shared" si="186"/>
        <v>100000</v>
      </c>
      <c r="K696" s="1">
        <f t="shared" si="187"/>
        <v>1000000</v>
      </c>
      <c r="L696" s="1">
        <f t="shared" si="194"/>
        <v>-100000</v>
      </c>
      <c r="M696" s="1">
        <f t="shared" ca="1" si="188"/>
        <v>119744.10350921669</v>
      </c>
      <c r="N696" s="10">
        <v>45931</v>
      </c>
      <c r="O696" s="10">
        <f t="shared" ca="1" si="195"/>
        <v>48122</v>
      </c>
      <c r="P696" s="7">
        <f t="shared" ca="1" si="196"/>
        <v>3.0472490191459655E-2</v>
      </c>
      <c r="Q696" s="13"/>
      <c r="R696" s="1">
        <f t="shared" si="197"/>
        <v>-100000</v>
      </c>
      <c r="S696" s="1">
        <f t="shared" ca="1" si="189"/>
        <v>115467.52838388755</v>
      </c>
      <c r="T696" s="14">
        <f t="shared" ca="1" si="190"/>
        <v>1.35</v>
      </c>
      <c r="U696" s="7">
        <f t="shared" ca="1" si="198"/>
        <v>2.4248239398002632E-2</v>
      </c>
    </row>
    <row r="697" spans="1:21" x14ac:dyDescent="0.2">
      <c r="A697">
        <f t="shared" si="191"/>
        <v>696</v>
      </c>
      <c r="B697">
        <f t="shared" ca="1" si="181"/>
        <v>8</v>
      </c>
      <c r="C697" s="7">
        <f t="shared" ca="1" si="182"/>
        <v>6.0247661617069515E-2</v>
      </c>
      <c r="D697" t="str">
        <f t="shared" ca="1" si="192"/>
        <v>Yes</v>
      </c>
      <c r="E697">
        <f t="shared" ca="1" si="183"/>
        <v>1.7</v>
      </c>
      <c r="F697" s="1">
        <f ca="1">InitialHomeValue* (1 + 'Portfolio Simulation'!C697)^'Portfolio Simulation'!B697</f>
        <v>1596829.6438679586</v>
      </c>
      <c r="G697" s="1">
        <f t="shared" ca="1" si="184"/>
        <v>271461.03945755295</v>
      </c>
      <c r="H697" s="1">
        <f t="shared" ca="1" si="185"/>
        <v>429981.69599999994</v>
      </c>
      <c r="I697" s="1">
        <f t="shared" ca="1" si="193"/>
        <v>271461.03945755295</v>
      </c>
      <c r="J697" s="1">
        <f t="shared" si="186"/>
        <v>100000</v>
      </c>
      <c r="K697" s="1">
        <f t="shared" si="187"/>
        <v>1000000</v>
      </c>
      <c r="L697" s="1">
        <f t="shared" si="194"/>
        <v>-100000</v>
      </c>
      <c r="M697" s="1">
        <f t="shared" ca="1" si="188"/>
        <v>271461.03945755295</v>
      </c>
      <c r="N697" s="10">
        <v>45931</v>
      </c>
      <c r="O697" s="10">
        <f t="shared" ca="1" si="195"/>
        <v>48853</v>
      </c>
      <c r="P697" s="7">
        <f t="shared" ca="1" si="196"/>
        <v>0.1328602373600006</v>
      </c>
      <c r="Q697" s="13"/>
      <c r="R697" s="1">
        <f t="shared" si="197"/>
        <v>-100000</v>
      </c>
      <c r="S697" s="1">
        <f t="shared" ca="1" si="189"/>
        <v>263476.89123821317</v>
      </c>
      <c r="T697" s="14">
        <f t="shared" ca="1" si="190"/>
        <v>1.65</v>
      </c>
      <c r="U697" s="7">
        <f t="shared" ca="1" si="198"/>
        <v>0.12864359021186828</v>
      </c>
    </row>
    <row r="698" spans="1:21" x14ac:dyDescent="0.2">
      <c r="A698">
        <f t="shared" si="191"/>
        <v>697</v>
      </c>
      <c r="B698">
        <f t="shared" ca="1" si="181"/>
        <v>6</v>
      </c>
      <c r="C698" s="7">
        <f t="shared" ca="1" si="182"/>
        <v>4.2362725267039644E-2</v>
      </c>
      <c r="D698" t="str">
        <f t="shared" ca="1" si="192"/>
        <v>Yes</v>
      </c>
      <c r="E698">
        <f t="shared" ca="1" si="183"/>
        <v>1.7</v>
      </c>
      <c r="F698" s="1">
        <f ca="1">InitialHomeValue* (1 + 'Portfolio Simulation'!C698)^'Portfolio Simulation'!B698</f>
        <v>1282664.9755767905</v>
      </c>
      <c r="G698" s="1">
        <f t="shared" ca="1" si="184"/>
        <v>218053.0458480544</v>
      </c>
      <c r="H698" s="1">
        <f t="shared" ca="1" si="185"/>
        <v>298598.39999999997</v>
      </c>
      <c r="I698" s="1">
        <f t="shared" ca="1" si="193"/>
        <v>218053.0458480544</v>
      </c>
      <c r="J698" s="1">
        <f t="shared" si="186"/>
        <v>100000</v>
      </c>
      <c r="K698" s="1">
        <f t="shared" si="187"/>
        <v>1000000</v>
      </c>
      <c r="L698" s="1">
        <f t="shared" si="194"/>
        <v>-100000</v>
      </c>
      <c r="M698" s="1">
        <f t="shared" ca="1" si="188"/>
        <v>218053.0458480544</v>
      </c>
      <c r="N698" s="10">
        <v>45931</v>
      </c>
      <c r="O698" s="10">
        <f t="shared" ca="1" si="195"/>
        <v>48122</v>
      </c>
      <c r="P698" s="7">
        <f t="shared" ca="1" si="196"/>
        <v>0.13867890238761904</v>
      </c>
      <c r="Q698" s="13"/>
      <c r="R698" s="1">
        <f t="shared" si="197"/>
        <v>-100000</v>
      </c>
      <c r="S698" s="1">
        <f t="shared" ca="1" si="189"/>
        <v>211639.72097017046</v>
      </c>
      <c r="T698" s="14">
        <f t="shared" ca="1" si="190"/>
        <v>1.65</v>
      </c>
      <c r="U698" s="7">
        <f t="shared" ca="1" si="198"/>
        <v>0.13303005099296569</v>
      </c>
    </row>
    <row r="699" spans="1:21" x14ac:dyDescent="0.2">
      <c r="A699">
        <f t="shared" si="191"/>
        <v>698</v>
      </c>
      <c r="B699">
        <f t="shared" ca="1" si="181"/>
        <v>6</v>
      </c>
      <c r="C699" s="7">
        <f t="shared" ca="1" si="182"/>
        <v>-2.2838015071890042E-2</v>
      </c>
      <c r="D699" t="str">
        <f t="shared" ca="1" si="192"/>
        <v>No</v>
      </c>
      <c r="E699">
        <f t="shared" ca="1" si="183"/>
        <v>1.4</v>
      </c>
      <c r="F699" s="1">
        <f ca="1">InitialHomeValue* (1 + 'Portfolio Simulation'!C699)^'Portfolio Simulation'!B699</f>
        <v>870561.34230252483</v>
      </c>
      <c r="G699" s="1">
        <f t="shared" ca="1" si="184"/>
        <v>121878.58792235347</v>
      </c>
      <c r="H699" s="1">
        <f t="shared" ca="1" si="185"/>
        <v>298598.39999999997</v>
      </c>
      <c r="I699" s="1">
        <f t="shared" ca="1" si="193"/>
        <v>121878.58792235347</v>
      </c>
      <c r="J699" s="1">
        <f t="shared" si="186"/>
        <v>100000</v>
      </c>
      <c r="K699" s="1">
        <f t="shared" si="187"/>
        <v>1000000</v>
      </c>
      <c r="L699" s="1">
        <f t="shared" si="194"/>
        <v>-100000</v>
      </c>
      <c r="M699" s="1">
        <f t="shared" ca="1" si="188"/>
        <v>121878.58792235347</v>
      </c>
      <c r="N699" s="10">
        <v>45931</v>
      </c>
      <c r="O699" s="10">
        <f t="shared" ca="1" si="195"/>
        <v>48122</v>
      </c>
      <c r="P699" s="7">
        <f t="shared" ca="1" si="196"/>
        <v>3.3510038256645211E-2</v>
      </c>
      <c r="Q699" s="13"/>
      <c r="R699" s="1">
        <f t="shared" si="197"/>
        <v>-100000</v>
      </c>
      <c r="S699" s="1">
        <f t="shared" ca="1" si="189"/>
        <v>117525.78121084087</v>
      </c>
      <c r="T699" s="14">
        <f t="shared" ca="1" si="190"/>
        <v>1.35</v>
      </c>
      <c r="U699" s="7">
        <f t="shared" ca="1" si="198"/>
        <v>2.7267441153526303E-2</v>
      </c>
    </row>
    <row r="700" spans="1:21" x14ac:dyDescent="0.2">
      <c r="A700">
        <f t="shared" si="191"/>
        <v>699</v>
      </c>
      <c r="B700">
        <f t="shared" ca="1" si="181"/>
        <v>10</v>
      </c>
      <c r="C700" s="7">
        <f t="shared" ca="1" si="182"/>
        <v>8.6366251236674477E-2</v>
      </c>
      <c r="D700" t="str">
        <f t="shared" ca="1" si="192"/>
        <v>Yes</v>
      </c>
      <c r="E700">
        <f t="shared" ca="1" si="183"/>
        <v>1.7</v>
      </c>
      <c r="F700" s="1">
        <f ca="1">InitialHomeValue* (1 + 'Portfolio Simulation'!C700)^'Portfolio Simulation'!B700</f>
        <v>2289616.0178766712</v>
      </c>
      <c r="G700" s="1">
        <f t="shared" ca="1" si="184"/>
        <v>389234.72303903411</v>
      </c>
      <c r="H700" s="1">
        <f t="shared" ca="1" si="185"/>
        <v>619173.64223999996</v>
      </c>
      <c r="I700" s="1">
        <f t="shared" ca="1" si="193"/>
        <v>389234.72303903411</v>
      </c>
      <c r="J700" s="1">
        <f t="shared" si="186"/>
        <v>100000</v>
      </c>
      <c r="K700" s="1">
        <f t="shared" si="187"/>
        <v>1000000</v>
      </c>
      <c r="L700" s="1">
        <f t="shared" si="194"/>
        <v>-100000</v>
      </c>
      <c r="M700" s="1">
        <f t="shared" ca="1" si="188"/>
        <v>389234.72303903411</v>
      </c>
      <c r="N700" s="10">
        <v>45931</v>
      </c>
      <c r="O700" s="10">
        <f t="shared" ca="1" si="195"/>
        <v>49583</v>
      </c>
      <c r="P700" s="7">
        <f t="shared" ca="1" si="196"/>
        <v>0.14548348784446716</v>
      </c>
      <c r="Q700" s="13"/>
      <c r="R700" s="1">
        <f t="shared" si="197"/>
        <v>-100000</v>
      </c>
      <c r="S700" s="1">
        <f t="shared" ca="1" si="189"/>
        <v>377786.64294965076</v>
      </c>
      <c r="T700" s="14">
        <f t="shared" ca="1" si="190"/>
        <v>1.65</v>
      </c>
      <c r="U700" s="7">
        <f t="shared" ca="1" si="198"/>
        <v>0.1420708477497101</v>
      </c>
    </row>
    <row r="701" spans="1:21" x14ac:dyDescent="0.2">
      <c r="A701">
        <f t="shared" si="191"/>
        <v>700</v>
      </c>
      <c r="B701">
        <f t="shared" ca="1" si="181"/>
        <v>4</v>
      </c>
      <c r="C701" s="7">
        <f t="shared" ca="1" si="182"/>
        <v>-3.0226353089131928E-3</v>
      </c>
      <c r="D701" t="str">
        <f t="shared" ca="1" si="192"/>
        <v>No</v>
      </c>
      <c r="E701">
        <f t="shared" ca="1" si="183"/>
        <v>1.4</v>
      </c>
      <c r="F701" s="1">
        <f ca="1">InitialHomeValue* (1 + 'Portfolio Simulation'!C701)^'Portfolio Simulation'!B701</f>
        <v>987964.1663299792</v>
      </c>
      <c r="G701" s="1">
        <f t="shared" ca="1" si="184"/>
        <v>138314.98328619709</v>
      </c>
      <c r="H701" s="1">
        <f t="shared" ca="1" si="185"/>
        <v>207360</v>
      </c>
      <c r="I701" s="1">
        <f t="shared" ca="1" si="193"/>
        <v>138314.98328619709</v>
      </c>
      <c r="J701" s="1">
        <f t="shared" si="186"/>
        <v>100000</v>
      </c>
      <c r="K701" s="1">
        <f t="shared" si="187"/>
        <v>1000000</v>
      </c>
      <c r="L701" s="1">
        <f t="shared" si="194"/>
        <v>-100000</v>
      </c>
      <c r="M701" s="1">
        <f t="shared" ca="1" si="188"/>
        <v>138314.98328619709</v>
      </c>
      <c r="N701" s="10">
        <v>45931</v>
      </c>
      <c r="O701" s="10">
        <f t="shared" ca="1" si="195"/>
        <v>47392</v>
      </c>
      <c r="P701" s="7">
        <f t="shared" ca="1" si="196"/>
        <v>8.4409222006797791E-2</v>
      </c>
      <c r="Q701" s="13"/>
      <c r="R701" s="1">
        <f t="shared" si="197"/>
        <v>-100000</v>
      </c>
      <c r="S701" s="1">
        <f t="shared" ca="1" si="189"/>
        <v>133375.16245454722</v>
      </c>
      <c r="T701" s="14">
        <f t="shared" ca="1" si="190"/>
        <v>1.35</v>
      </c>
      <c r="U701" s="7">
        <f t="shared" ca="1" si="198"/>
        <v>7.4601241946220406E-2</v>
      </c>
    </row>
    <row r="702" spans="1:21" x14ac:dyDescent="0.2">
      <c r="A702">
        <f t="shared" si="191"/>
        <v>701</v>
      </c>
      <c r="B702">
        <f t="shared" ca="1" si="181"/>
        <v>1</v>
      </c>
      <c r="C702" s="7">
        <f t="shared" ca="1" si="182"/>
        <v>8.7019914436167689E-2</v>
      </c>
      <c r="D702" t="str">
        <f t="shared" ca="1" si="192"/>
        <v>Yes</v>
      </c>
      <c r="E702">
        <f t="shared" ca="1" si="183"/>
        <v>1.7</v>
      </c>
      <c r="F702" s="1">
        <f ca="1">InitialHomeValue* (1 + 'Portfolio Simulation'!C702)^'Portfolio Simulation'!B702</f>
        <v>1087019.9144361676</v>
      </c>
      <c r="G702" s="1">
        <f t="shared" ca="1" si="184"/>
        <v>184793.38545414849</v>
      </c>
      <c r="H702" s="1">
        <f t="shared" ca="1" si="185"/>
        <v>120000</v>
      </c>
      <c r="I702" s="1">
        <f t="shared" ca="1" si="193"/>
        <v>120000</v>
      </c>
      <c r="J702" s="1">
        <f t="shared" si="186"/>
        <v>100000</v>
      </c>
      <c r="K702" s="1">
        <f t="shared" si="187"/>
        <v>1000000</v>
      </c>
      <c r="L702" s="1">
        <f t="shared" si="194"/>
        <v>-100000</v>
      </c>
      <c r="M702" s="1">
        <f t="shared" ca="1" si="188"/>
        <v>120000</v>
      </c>
      <c r="N702" s="10">
        <v>45931</v>
      </c>
      <c r="O702" s="10">
        <f t="shared" ca="1" si="195"/>
        <v>46296</v>
      </c>
      <c r="P702" s="7">
        <f t="shared" ca="1" si="196"/>
        <v>0.19999999403953553</v>
      </c>
      <c r="Q702" s="13"/>
      <c r="R702" s="1">
        <f t="shared" si="197"/>
        <v>-100000</v>
      </c>
      <c r="S702" s="1">
        <f t="shared" ca="1" si="189"/>
        <v>179358.28588196763</v>
      </c>
      <c r="T702" s="14">
        <f t="shared" ca="1" si="190"/>
        <v>1.65</v>
      </c>
      <c r="U702" s="7">
        <f t="shared" ca="1" si="198"/>
        <v>0.79358285665512107</v>
      </c>
    </row>
    <row r="703" spans="1:21" x14ac:dyDescent="0.2">
      <c r="A703">
        <f t="shared" si="191"/>
        <v>702</v>
      </c>
      <c r="B703">
        <f t="shared" ca="1" si="181"/>
        <v>3</v>
      </c>
      <c r="C703" s="7">
        <f t="shared" ca="1" si="182"/>
        <v>2.7248494941525883E-2</v>
      </c>
      <c r="D703" t="str">
        <f t="shared" ca="1" si="192"/>
        <v>Yes</v>
      </c>
      <c r="E703">
        <f t="shared" ca="1" si="183"/>
        <v>1.7</v>
      </c>
      <c r="F703" s="1">
        <f ca="1">InitialHomeValue* (1 + 'Portfolio Simulation'!C703)^'Portfolio Simulation'!B703</f>
        <v>1083993.1577298229</v>
      </c>
      <c r="G703" s="1">
        <f t="shared" ca="1" si="184"/>
        <v>184278.83681406989</v>
      </c>
      <c r="H703" s="1">
        <f t="shared" ca="1" si="185"/>
        <v>172800</v>
      </c>
      <c r="I703" s="1">
        <f t="shared" ca="1" si="193"/>
        <v>172800</v>
      </c>
      <c r="J703" s="1">
        <f t="shared" si="186"/>
        <v>100000</v>
      </c>
      <c r="K703" s="1">
        <f t="shared" si="187"/>
        <v>1000000</v>
      </c>
      <c r="L703" s="1">
        <f t="shared" si="194"/>
        <v>-100000</v>
      </c>
      <c r="M703" s="1">
        <f t="shared" ca="1" si="188"/>
        <v>172800</v>
      </c>
      <c r="N703" s="10">
        <v>45931</v>
      </c>
      <c r="O703" s="10">
        <f t="shared" ca="1" si="195"/>
        <v>47027</v>
      </c>
      <c r="P703" s="7">
        <f t="shared" ca="1" si="196"/>
        <v>0.19980039000511171</v>
      </c>
      <c r="Q703" s="13"/>
      <c r="R703" s="1">
        <f t="shared" si="197"/>
        <v>-100000</v>
      </c>
      <c r="S703" s="1">
        <f t="shared" ca="1" si="189"/>
        <v>178858.87102542078</v>
      </c>
      <c r="T703" s="14">
        <f t="shared" ca="1" si="190"/>
        <v>1.65</v>
      </c>
      <c r="U703" s="7">
        <f t="shared" ca="1" si="198"/>
        <v>0.21364973187446595</v>
      </c>
    </row>
    <row r="704" spans="1:21" x14ac:dyDescent="0.2">
      <c r="A704">
        <f t="shared" si="191"/>
        <v>703</v>
      </c>
      <c r="B704">
        <f t="shared" ca="1" si="181"/>
        <v>6</v>
      </c>
      <c r="C704" s="7">
        <f t="shared" ca="1" si="182"/>
        <v>-3.7153838518989762E-2</v>
      </c>
      <c r="D704" t="str">
        <f t="shared" ca="1" si="192"/>
        <v>No</v>
      </c>
      <c r="E704">
        <f t="shared" ca="1" si="183"/>
        <v>1.4</v>
      </c>
      <c r="F704" s="1">
        <f ca="1">InitialHomeValue* (1 + 'Portfolio Simulation'!C704)^'Portfolio Simulation'!B704</f>
        <v>796785.49645541387</v>
      </c>
      <c r="G704" s="1">
        <f t="shared" ca="1" si="184"/>
        <v>111549.96950375795</v>
      </c>
      <c r="H704" s="1">
        <f t="shared" ca="1" si="185"/>
        <v>298598.39999999997</v>
      </c>
      <c r="I704" s="1">
        <f t="shared" ca="1" si="193"/>
        <v>111549.96950375795</v>
      </c>
      <c r="J704" s="1">
        <f t="shared" si="186"/>
        <v>100000</v>
      </c>
      <c r="K704" s="1">
        <f t="shared" si="187"/>
        <v>1000000</v>
      </c>
      <c r="L704" s="1">
        <f t="shared" si="194"/>
        <v>-100000</v>
      </c>
      <c r="M704" s="1">
        <f t="shared" ca="1" si="188"/>
        <v>111549.96950375795</v>
      </c>
      <c r="N704" s="10">
        <v>45931</v>
      </c>
      <c r="O704" s="10">
        <f t="shared" ca="1" si="195"/>
        <v>48122</v>
      </c>
      <c r="P704" s="7">
        <f t="shared" ca="1" si="196"/>
        <v>1.8375554680824285E-2</v>
      </c>
      <c r="Q704" s="13"/>
      <c r="R704" s="1">
        <f t="shared" si="197"/>
        <v>-100000</v>
      </c>
      <c r="S704" s="1">
        <f t="shared" ca="1" si="189"/>
        <v>107566.04202148088</v>
      </c>
      <c r="T704" s="14">
        <f t="shared" ca="1" si="190"/>
        <v>1.35</v>
      </c>
      <c r="U704" s="7">
        <f t="shared" ca="1" si="198"/>
        <v>1.2224367260932924E-2</v>
      </c>
    </row>
    <row r="705" spans="1:21" x14ac:dyDescent="0.2">
      <c r="A705">
        <f t="shared" si="191"/>
        <v>704</v>
      </c>
      <c r="B705">
        <f t="shared" ca="1" si="181"/>
        <v>5</v>
      </c>
      <c r="C705" s="7">
        <f t="shared" ca="1" si="182"/>
        <v>4.9577345766522674E-2</v>
      </c>
      <c r="D705" t="str">
        <f t="shared" ca="1" si="192"/>
        <v>Yes</v>
      </c>
      <c r="E705">
        <f t="shared" ca="1" si="183"/>
        <v>1.7</v>
      </c>
      <c r="F705" s="1">
        <f ca="1">InitialHomeValue* (1 + 'Portfolio Simulation'!C705)^'Portfolio Simulation'!B705</f>
        <v>1273714.9352978137</v>
      </c>
      <c r="G705" s="1">
        <f t="shared" ca="1" si="184"/>
        <v>216531.53900062834</v>
      </c>
      <c r="H705" s="1">
        <f t="shared" ca="1" si="185"/>
        <v>248832</v>
      </c>
      <c r="I705" s="1">
        <f t="shared" ca="1" si="193"/>
        <v>216531.53900062834</v>
      </c>
      <c r="J705" s="1">
        <f t="shared" si="186"/>
        <v>100000</v>
      </c>
      <c r="K705" s="1">
        <f t="shared" si="187"/>
        <v>1000000</v>
      </c>
      <c r="L705" s="1">
        <f t="shared" si="194"/>
        <v>-100000</v>
      </c>
      <c r="M705" s="1">
        <f t="shared" ca="1" si="188"/>
        <v>216531.53900062834</v>
      </c>
      <c r="N705" s="10">
        <v>45931</v>
      </c>
      <c r="O705" s="10">
        <f t="shared" ca="1" si="195"/>
        <v>47757</v>
      </c>
      <c r="P705" s="7">
        <f t="shared" ca="1" si="196"/>
        <v>0.16699094176292417</v>
      </c>
      <c r="Q705" s="13"/>
      <c r="R705" s="1">
        <f t="shared" si="197"/>
        <v>-100000</v>
      </c>
      <c r="S705" s="1">
        <f t="shared" ca="1" si="189"/>
        <v>210162.96432413926</v>
      </c>
      <c r="T705" s="14">
        <f t="shared" ca="1" si="190"/>
        <v>1.65</v>
      </c>
      <c r="U705" s="7">
        <f t="shared" ca="1" si="198"/>
        <v>0.16004785895347598</v>
      </c>
    </row>
    <row r="706" spans="1:21" x14ac:dyDescent="0.2">
      <c r="A706">
        <f t="shared" si="191"/>
        <v>705</v>
      </c>
      <c r="B706">
        <f t="shared" ca="1" si="181"/>
        <v>7</v>
      </c>
      <c r="C706" s="7">
        <f t="shared" ca="1" si="182"/>
        <v>9.8719961600276546E-2</v>
      </c>
      <c r="D706" t="str">
        <f t="shared" ca="1" si="192"/>
        <v>Yes</v>
      </c>
      <c r="E706">
        <f t="shared" ca="1" si="183"/>
        <v>1.7</v>
      </c>
      <c r="F706" s="1">
        <f ca="1">InitialHomeValue* (1 + 'Portfolio Simulation'!C706)^'Portfolio Simulation'!B706</f>
        <v>1932898.7450737311</v>
      </c>
      <c r="G706" s="1">
        <f t="shared" ca="1" si="184"/>
        <v>328592.78666253429</v>
      </c>
      <c r="H706" s="1">
        <f t="shared" ca="1" si="185"/>
        <v>358318.07999999996</v>
      </c>
      <c r="I706" s="1">
        <f t="shared" ca="1" si="193"/>
        <v>328592.78666253429</v>
      </c>
      <c r="J706" s="1">
        <f t="shared" si="186"/>
        <v>100000</v>
      </c>
      <c r="K706" s="1">
        <f t="shared" si="187"/>
        <v>1000000</v>
      </c>
      <c r="L706" s="1">
        <f t="shared" si="194"/>
        <v>-100000</v>
      </c>
      <c r="M706" s="1">
        <f t="shared" ca="1" si="188"/>
        <v>328592.78666253429</v>
      </c>
      <c r="N706" s="10">
        <v>45931</v>
      </c>
      <c r="O706" s="10">
        <f t="shared" ca="1" si="195"/>
        <v>48488</v>
      </c>
      <c r="P706" s="7">
        <f t="shared" ca="1" si="196"/>
        <v>0.1850878894329071</v>
      </c>
      <c r="Q706" s="13"/>
      <c r="R706" s="1">
        <f t="shared" si="197"/>
        <v>-100000</v>
      </c>
      <c r="S706" s="1">
        <f t="shared" ca="1" si="189"/>
        <v>318928.29293716559</v>
      </c>
      <c r="T706" s="14">
        <f t="shared" ca="1" si="190"/>
        <v>1.65</v>
      </c>
      <c r="U706" s="7">
        <f t="shared" ca="1" si="198"/>
        <v>0.18004853129386905</v>
      </c>
    </row>
    <row r="707" spans="1:21" x14ac:dyDescent="0.2">
      <c r="A707">
        <f t="shared" si="191"/>
        <v>706</v>
      </c>
      <c r="B707">
        <f t="shared" ref="B707:B770" ca="1" si="199">RANDBETWEEN(MinExitYear,MaxTerm)</f>
        <v>5</v>
      </c>
      <c r="C707" s="7">
        <f t="shared" ref="C707:C770" ca="1" si="200">NORMINV(RAND(),HPAMean,HPAStdDev)</f>
        <v>-8.2724224454463341E-4</v>
      </c>
      <c r="D707" t="str">
        <f t="shared" ca="1" si="192"/>
        <v>No</v>
      </c>
      <c r="E707">
        <f t="shared" ref="E707:E770" ca="1" si="201">IF(D707="Yes",UpMultiplier,DownMultiplier)</f>
        <v>1.4</v>
      </c>
      <c r="F707" s="1">
        <f ca="1">InitialHomeValue* (1 + 'Portfolio Simulation'!C707)^'Portfolio Simulation'!B707</f>
        <v>995870.62641586468</v>
      </c>
      <c r="G707" s="1">
        <f t="shared" ref="G707:G770" ca="1" si="202">F707*E707*(InvestmentAmount/InitialHomeValue)</f>
        <v>139421.88769822105</v>
      </c>
      <c r="H707" s="1">
        <f t="shared" ref="H707:H770" ca="1" si="203">InvestmentAmount*(1 + IRRCap)^B707</f>
        <v>248832</v>
      </c>
      <c r="I707" s="1">
        <f t="shared" ca="1" si="193"/>
        <v>139421.88769822105</v>
      </c>
      <c r="J707" s="1">
        <f t="shared" ref="J707:J770" si="204">InvestmentAmount</f>
        <v>100000</v>
      </c>
      <c r="K707" s="1">
        <f t="shared" ref="K707:K770" si="205">InitialHomeValue</f>
        <v>1000000</v>
      </c>
      <c r="L707" s="1">
        <f t="shared" si="194"/>
        <v>-100000</v>
      </c>
      <c r="M707" s="1">
        <f t="shared" ref="M707:M770" ca="1" si="206">IF(B707&gt;0,I707,0)</f>
        <v>139421.88769822105</v>
      </c>
      <c r="N707" s="10">
        <v>45931</v>
      </c>
      <c r="O707" s="10">
        <f t="shared" ca="1" si="195"/>
        <v>47757</v>
      </c>
      <c r="P707" s="7">
        <f t="shared" ca="1" si="196"/>
        <v>6.868664920330049E-2</v>
      </c>
      <c r="Q707" s="13"/>
      <c r="R707" s="1">
        <f t="shared" si="197"/>
        <v>-100000</v>
      </c>
      <c r="S707" s="1">
        <f t="shared" ref="S707:S770" ca="1" si="207">F707*T707*(InvestmentAmount/InitialHomeValue)</f>
        <v>134442.53456614175</v>
      </c>
      <c r="T707" s="14">
        <f t="shared" ref="T707:T770" ca="1" si="208">IF(D707="Yes",ModifiedUpShare,ModifiedDownShare)</f>
        <v>1.35</v>
      </c>
      <c r="U707" s="7">
        <f t="shared" ca="1" si="198"/>
        <v>6.0945948958396903E-2</v>
      </c>
    </row>
    <row r="708" spans="1:21" x14ac:dyDescent="0.2">
      <c r="A708">
        <f t="shared" ref="A708:A771" si="209">ROW()-1</f>
        <v>707</v>
      </c>
      <c r="B708">
        <f t="shared" ca="1" si="199"/>
        <v>2</v>
      </c>
      <c r="C708" s="7">
        <f t="shared" ca="1" si="200"/>
        <v>0.13942076531172506</v>
      </c>
      <c r="D708" t="str">
        <f t="shared" ref="D708:D771" ca="1" si="210">IF(C708&gt;=0, "Yes", "No")</f>
        <v>Yes</v>
      </c>
      <c r="E708">
        <f t="shared" ca="1" si="201"/>
        <v>1.7</v>
      </c>
      <c r="F708" s="1">
        <f ca="1">InitialHomeValue* (1 + 'Portfolio Simulation'!C708)^'Portfolio Simulation'!B708</f>
        <v>1298279.6804235571</v>
      </c>
      <c r="G708" s="1">
        <f t="shared" ca="1" si="202"/>
        <v>220707.54567200472</v>
      </c>
      <c r="H708" s="1">
        <f t="shared" ca="1" si="203"/>
        <v>144000</v>
      </c>
      <c r="I708" s="1">
        <f t="shared" ref="I708:I771" ca="1" si="211">MIN(G708,H708)</f>
        <v>144000</v>
      </c>
      <c r="J708" s="1">
        <f t="shared" si="204"/>
        <v>100000</v>
      </c>
      <c r="K708" s="1">
        <f t="shared" si="205"/>
        <v>1000000</v>
      </c>
      <c r="L708" s="1">
        <f t="shared" ref="L708:L771" si="212">-J708</f>
        <v>-100000</v>
      </c>
      <c r="M708" s="1">
        <f t="shared" ca="1" si="206"/>
        <v>144000</v>
      </c>
      <c r="N708" s="10">
        <v>45931</v>
      </c>
      <c r="O708" s="10">
        <f t="shared" ref="O708:O771" ca="1" si="213">EDATE(N708, B708 *12)</f>
        <v>46661</v>
      </c>
      <c r="P708" s="7">
        <f t="shared" ref="P708:P771" ca="1" si="214">XIRR(L708:M708,N708:O708)</f>
        <v>0.19999999403953553</v>
      </c>
      <c r="Q708" s="13"/>
      <c r="R708" s="1">
        <f t="shared" ref="R708:R771" si="215">-J708</f>
        <v>-100000</v>
      </c>
      <c r="S708" s="1">
        <f t="shared" ca="1" si="207"/>
        <v>214216.14726988692</v>
      </c>
      <c r="T708" s="14">
        <f t="shared" ca="1" si="208"/>
        <v>1.65</v>
      </c>
      <c r="U708" s="7">
        <f t="shared" ref="U708:U771" ca="1" si="216">XIRR(R708:S708,N708:O708)</f>
        <v>0.46361247897148139</v>
      </c>
    </row>
    <row r="709" spans="1:21" x14ac:dyDescent="0.2">
      <c r="A709">
        <f t="shared" si="209"/>
        <v>708</v>
      </c>
      <c r="B709">
        <f t="shared" ca="1" si="199"/>
        <v>1</v>
      </c>
      <c r="C709" s="7">
        <f t="shared" ca="1" si="200"/>
        <v>8.485055725125018E-2</v>
      </c>
      <c r="D709" t="str">
        <f t="shared" ca="1" si="210"/>
        <v>Yes</v>
      </c>
      <c r="E709">
        <f t="shared" ca="1" si="201"/>
        <v>1.7</v>
      </c>
      <c r="F709" s="1">
        <f ca="1">InitialHomeValue* (1 + 'Portfolio Simulation'!C709)^'Portfolio Simulation'!B709</f>
        <v>1084850.5572512501</v>
      </c>
      <c r="G709" s="1">
        <f t="shared" ca="1" si="202"/>
        <v>184424.59473271252</v>
      </c>
      <c r="H709" s="1">
        <f t="shared" ca="1" si="203"/>
        <v>120000</v>
      </c>
      <c r="I709" s="1">
        <f t="shared" ca="1" si="211"/>
        <v>120000</v>
      </c>
      <c r="J709" s="1">
        <f t="shared" si="204"/>
        <v>100000</v>
      </c>
      <c r="K709" s="1">
        <f t="shared" si="205"/>
        <v>1000000</v>
      </c>
      <c r="L709" s="1">
        <f t="shared" si="212"/>
        <v>-100000</v>
      </c>
      <c r="M709" s="1">
        <f t="shared" ca="1" si="206"/>
        <v>120000</v>
      </c>
      <c r="N709" s="10">
        <v>45931</v>
      </c>
      <c r="O709" s="10">
        <f t="shared" ca="1" si="213"/>
        <v>46296</v>
      </c>
      <c r="P709" s="7">
        <f t="shared" ca="1" si="214"/>
        <v>0.19999999403953553</v>
      </c>
      <c r="Q709" s="13"/>
      <c r="R709" s="1">
        <f t="shared" si="215"/>
        <v>-100000</v>
      </c>
      <c r="S709" s="1">
        <f t="shared" ca="1" si="207"/>
        <v>179000.34194645626</v>
      </c>
      <c r="T709" s="14">
        <f t="shared" ca="1" si="208"/>
        <v>1.65</v>
      </c>
      <c r="U709" s="7">
        <f t="shared" ca="1" si="216"/>
        <v>0.79000343084335367</v>
      </c>
    </row>
    <row r="710" spans="1:21" x14ac:dyDescent="0.2">
      <c r="A710">
        <f t="shared" si="209"/>
        <v>709</v>
      </c>
      <c r="B710">
        <f t="shared" ca="1" si="199"/>
        <v>4</v>
      </c>
      <c r="C710" s="7">
        <f t="shared" ca="1" si="200"/>
        <v>0.1401104253660066</v>
      </c>
      <c r="D710" t="str">
        <f t="shared" ca="1" si="210"/>
        <v>Yes</v>
      </c>
      <c r="E710">
        <f t="shared" ca="1" si="201"/>
        <v>1.7</v>
      </c>
      <c r="F710" s="1">
        <f ca="1">InitialHomeValue* (1 + 'Portfolio Simulation'!C710)^'Portfolio Simulation'!B710</f>
        <v>1689614.655242034</v>
      </c>
      <c r="G710" s="1">
        <f t="shared" ca="1" si="202"/>
        <v>287234.4913911458</v>
      </c>
      <c r="H710" s="1">
        <f t="shared" ca="1" si="203"/>
        <v>207360</v>
      </c>
      <c r="I710" s="1">
        <f t="shared" ca="1" si="211"/>
        <v>207360</v>
      </c>
      <c r="J710" s="1">
        <f t="shared" si="204"/>
        <v>100000</v>
      </c>
      <c r="K710" s="1">
        <f t="shared" si="205"/>
        <v>1000000</v>
      </c>
      <c r="L710" s="1">
        <f t="shared" si="212"/>
        <v>-100000</v>
      </c>
      <c r="M710" s="1">
        <f t="shared" ca="1" si="206"/>
        <v>207360</v>
      </c>
      <c r="N710" s="10">
        <v>45931</v>
      </c>
      <c r="O710" s="10">
        <f t="shared" ca="1" si="213"/>
        <v>47392</v>
      </c>
      <c r="P710" s="7">
        <f t="shared" ca="1" si="214"/>
        <v>0.19985025525093081</v>
      </c>
      <c r="Q710" s="13"/>
      <c r="R710" s="1">
        <f t="shared" si="215"/>
        <v>-100000</v>
      </c>
      <c r="S710" s="1">
        <f t="shared" ca="1" si="207"/>
        <v>278786.41811493563</v>
      </c>
      <c r="T710" s="14">
        <f t="shared" ca="1" si="208"/>
        <v>1.65</v>
      </c>
      <c r="U710" s="7">
        <f t="shared" ca="1" si="216"/>
        <v>0.29193810820579535</v>
      </c>
    </row>
    <row r="711" spans="1:21" x14ac:dyDescent="0.2">
      <c r="A711">
        <f t="shared" si="209"/>
        <v>710</v>
      </c>
      <c r="B711">
        <f t="shared" ca="1" si="199"/>
        <v>7</v>
      </c>
      <c r="C711" s="7">
        <f t="shared" ca="1" si="200"/>
        <v>6.5419871418468972E-2</v>
      </c>
      <c r="D711" t="str">
        <f t="shared" ca="1" si="210"/>
        <v>Yes</v>
      </c>
      <c r="E711">
        <f t="shared" ca="1" si="201"/>
        <v>1.7</v>
      </c>
      <c r="F711" s="1">
        <f ca="1">InitialHomeValue* (1 + 'Portfolio Simulation'!C711)^'Portfolio Simulation'!B711</f>
        <v>1558280.186409228</v>
      </c>
      <c r="G711" s="1">
        <f t="shared" ca="1" si="202"/>
        <v>264907.63168956875</v>
      </c>
      <c r="H711" s="1">
        <f t="shared" ca="1" si="203"/>
        <v>358318.07999999996</v>
      </c>
      <c r="I711" s="1">
        <f t="shared" ca="1" si="211"/>
        <v>264907.63168956875</v>
      </c>
      <c r="J711" s="1">
        <f t="shared" si="204"/>
        <v>100000</v>
      </c>
      <c r="K711" s="1">
        <f t="shared" si="205"/>
        <v>1000000</v>
      </c>
      <c r="L711" s="1">
        <f t="shared" si="212"/>
        <v>-100000</v>
      </c>
      <c r="M711" s="1">
        <f t="shared" ca="1" si="206"/>
        <v>264907.63168956875</v>
      </c>
      <c r="N711" s="10">
        <v>45931</v>
      </c>
      <c r="O711" s="10">
        <f t="shared" ca="1" si="213"/>
        <v>48488</v>
      </c>
      <c r="P711" s="7">
        <f t="shared" ca="1" si="214"/>
        <v>0.1491978108882904</v>
      </c>
      <c r="Q711" s="13"/>
      <c r="R711" s="1">
        <f t="shared" si="215"/>
        <v>-100000</v>
      </c>
      <c r="S711" s="1">
        <f t="shared" ca="1" si="207"/>
        <v>257116.23075752263</v>
      </c>
      <c r="T711" s="14">
        <f t="shared" ca="1" si="208"/>
        <v>1.65</v>
      </c>
      <c r="U711" s="7">
        <f t="shared" ca="1" si="216"/>
        <v>0.14431107640266419</v>
      </c>
    </row>
    <row r="712" spans="1:21" x14ac:dyDescent="0.2">
      <c r="A712">
        <f t="shared" si="209"/>
        <v>711</v>
      </c>
      <c r="B712">
        <f t="shared" ca="1" si="199"/>
        <v>5</v>
      </c>
      <c r="C712" s="7">
        <f t="shared" ca="1" si="200"/>
        <v>-1.9129108118411415E-2</v>
      </c>
      <c r="D712" t="str">
        <f t="shared" ca="1" si="210"/>
        <v>No</v>
      </c>
      <c r="E712">
        <f t="shared" ca="1" si="201"/>
        <v>1.4</v>
      </c>
      <c r="F712" s="1">
        <f ca="1">InitialHomeValue* (1 + 'Portfolio Simulation'!C712)^'Portfolio Simulation'!B712</f>
        <v>907944.35635429935</v>
      </c>
      <c r="G712" s="1">
        <f t="shared" ca="1" si="202"/>
        <v>127112.2098896019</v>
      </c>
      <c r="H712" s="1">
        <f t="shared" ca="1" si="203"/>
        <v>248832</v>
      </c>
      <c r="I712" s="1">
        <f t="shared" ca="1" si="211"/>
        <v>127112.2098896019</v>
      </c>
      <c r="J712" s="1">
        <f t="shared" si="204"/>
        <v>100000</v>
      </c>
      <c r="K712" s="1">
        <f t="shared" si="205"/>
        <v>1000000</v>
      </c>
      <c r="L712" s="1">
        <f t="shared" si="212"/>
        <v>-100000</v>
      </c>
      <c r="M712" s="1">
        <f t="shared" ca="1" si="206"/>
        <v>127112.2098896019</v>
      </c>
      <c r="N712" s="10">
        <v>45931</v>
      </c>
      <c r="O712" s="10">
        <f t="shared" ca="1" si="213"/>
        <v>47757</v>
      </c>
      <c r="P712" s="7">
        <f t="shared" ca="1" si="214"/>
        <v>4.9122115969657904E-2</v>
      </c>
      <c r="Q712" s="13"/>
      <c r="R712" s="1">
        <f t="shared" si="215"/>
        <v>-100000</v>
      </c>
      <c r="S712" s="1">
        <f t="shared" ca="1" si="207"/>
        <v>122572.48810783043</v>
      </c>
      <c r="T712" s="14">
        <f t="shared" ca="1" si="208"/>
        <v>1.35</v>
      </c>
      <c r="U712" s="7">
        <f t="shared" ca="1" si="216"/>
        <v>4.1523131728172291E-2</v>
      </c>
    </row>
    <row r="713" spans="1:21" x14ac:dyDescent="0.2">
      <c r="A713">
        <f t="shared" si="209"/>
        <v>712</v>
      </c>
      <c r="B713">
        <f t="shared" ca="1" si="199"/>
        <v>6</v>
      </c>
      <c r="C713" s="7">
        <f t="shared" ca="1" si="200"/>
        <v>7.4383456089857303E-2</v>
      </c>
      <c r="D713" t="str">
        <f t="shared" ca="1" si="210"/>
        <v>Yes</v>
      </c>
      <c r="E713">
        <f t="shared" ca="1" si="201"/>
        <v>1.7</v>
      </c>
      <c r="F713" s="1">
        <f ca="1">InitialHomeValue* (1 + 'Portfolio Simulation'!C713)^'Portfolio Simulation'!B713</f>
        <v>1537998.3634106335</v>
      </c>
      <c r="G713" s="1">
        <f t="shared" ca="1" si="202"/>
        <v>261459.7217798077</v>
      </c>
      <c r="H713" s="1">
        <f t="shared" ca="1" si="203"/>
        <v>298598.39999999997</v>
      </c>
      <c r="I713" s="1">
        <f t="shared" ca="1" si="211"/>
        <v>261459.7217798077</v>
      </c>
      <c r="J713" s="1">
        <f t="shared" si="204"/>
        <v>100000</v>
      </c>
      <c r="K713" s="1">
        <f t="shared" si="205"/>
        <v>1000000</v>
      </c>
      <c r="L713" s="1">
        <f t="shared" si="212"/>
        <v>-100000</v>
      </c>
      <c r="M713" s="1">
        <f t="shared" ca="1" si="206"/>
        <v>261459.7217798077</v>
      </c>
      <c r="N713" s="10">
        <v>45931</v>
      </c>
      <c r="O713" s="10">
        <f t="shared" ca="1" si="213"/>
        <v>48122</v>
      </c>
      <c r="P713" s="7">
        <f t="shared" ca="1" si="214"/>
        <v>0.17364218831062317</v>
      </c>
      <c r="Q713" s="13"/>
      <c r="R713" s="1">
        <f t="shared" si="215"/>
        <v>-100000</v>
      </c>
      <c r="S713" s="1">
        <f t="shared" ca="1" si="207"/>
        <v>253769.72996275453</v>
      </c>
      <c r="T713" s="14">
        <f t="shared" ca="1" si="208"/>
        <v>1.65</v>
      </c>
      <c r="U713" s="7">
        <f t="shared" ca="1" si="216"/>
        <v>0.1678198993206024</v>
      </c>
    </row>
    <row r="714" spans="1:21" x14ac:dyDescent="0.2">
      <c r="A714">
        <f t="shared" si="209"/>
        <v>713</v>
      </c>
      <c r="B714">
        <f t="shared" ca="1" si="199"/>
        <v>10</v>
      </c>
      <c r="C714" s="7">
        <f t="shared" ca="1" si="200"/>
        <v>4.0546454842363022E-2</v>
      </c>
      <c r="D714" t="str">
        <f t="shared" ca="1" si="210"/>
        <v>Yes</v>
      </c>
      <c r="E714">
        <f t="shared" ca="1" si="201"/>
        <v>1.7</v>
      </c>
      <c r="F714" s="1">
        <f ca="1">InitialHomeValue* (1 + 'Portfolio Simulation'!C714)^'Portfolio Simulation'!B714</f>
        <v>1488040.457287224</v>
      </c>
      <c r="G714" s="1">
        <f t="shared" ca="1" si="202"/>
        <v>252966.87773882807</v>
      </c>
      <c r="H714" s="1">
        <f t="shared" ca="1" si="203"/>
        <v>619173.64223999996</v>
      </c>
      <c r="I714" s="1">
        <f t="shared" ca="1" si="211"/>
        <v>252966.87773882807</v>
      </c>
      <c r="J714" s="1">
        <f t="shared" si="204"/>
        <v>100000</v>
      </c>
      <c r="K714" s="1">
        <f t="shared" si="205"/>
        <v>1000000</v>
      </c>
      <c r="L714" s="1">
        <f t="shared" si="212"/>
        <v>-100000</v>
      </c>
      <c r="M714" s="1">
        <f t="shared" ca="1" si="206"/>
        <v>252966.87773882807</v>
      </c>
      <c r="N714" s="10">
        <v>45931</v>
      </c>
      <c r="O714" s="10">
        <f t="shared" ca="1" si="213"/>
        <v>49583</v>
      </c>
      <c r="P714" s="7">
        <f t="shared" ca="1" si="214"/>
        <v>9.7196191549301147E-2</v>
      </c>
      <c r="Q714" s="13"/>
      <c r="R714" s="1">
        <f t="shared" si="215"/>
        <v>-100000</v>
      </c>
      <c r="S714" s="1">
        <f t="shared" ca="1" si="207"/>
        <v>245526.67545239197</v>
      </c>
      <c r="T714" s="14">
        <f t="shared" ca="1" si="208"/>
        <v>1.65</v>
      </c>
      <c r="U714" s="7">
        <f t="shared" ca="1" si="216"/>
        <v>9.3927410244941709E-2</v>
      </c>
    </row>
    <row r="715" spans="1:21" x14ac:dyDescent="0.2">
      <c r="A715">
        <f t="shared" si="209"/>
        <v>714</v>
      </c>
      <c r="B715">
        <f t="shared" ca="1" si="199"/>
        <v>6</v>
      </c>
      <c r="C715" s="7">
        <f t="shared" ca="1" si="200"/>
        <v>3.8889640985562413E-2</v>
      </c>
      <c r="D715" t="str">
        <f t="shared" ca="1" si="210"/>
        <v>Yes</v>
      </c>
      <c r="E715">
        <f t="shared" ca="1" si="201"/>
        <v>1.7</v>
      </c>
      <c r="F715" s="1">
        <f ca="1">InitialHomeValue* (1 + 'Portfolio Simulation'!C715)^'Portfolio Simulation'!B715</f>
        <v>1257235.0933461885</v>
      </c>
      <c r="G715" s="1">
        <f t="shared" ca="1" si="202"/>
        <v>213729.96586885207</v>
      </c>
      <c r="H715" s="1">
        <f t="shared" ca="1" si="203"/>
        <v>298598.39999999997</v>
      </c>
      <c r="I715" s="1">
        <f t="shared" ca="1" si="211"/>
        <v>213729.96586885207</v>
      </c>
      <c r="J715" s="1">
        <f t="shared" si="204"/>
        <v>100000</v>
      </c>
      <c r="K715" s="1">
        <f t="shared" si="205"/>
        <v>1000000</v>
      </c>
      <c r="L715" s="1">
        <f t="shared" si="212"/>
        <v>-100000</v>
      </c>
      <c r="M715" s="1">
        <f t="shared" ca="1" si="206"/>
        <v>213729.96586885207</v>
      </c>
      <c r="N715" s="10">
        <v>45931</v>
      </c>
      <c r="O715" s="10">
        <f t="shared" ca="1" si="213"/>
        <v>48122</v>
      </c>
      <c r="P715" s="7">
        <f t="shared" ca="1" si="214"/>
        <v>0.13488662838935855</v>
      </c>
      <c r="Q715" s="13"/>
      <c r="R715" s="1">
        <f t="shared" si="215"/>
        <v>-100000</v>
      </c>
      <c r="S715" s="1">
        <f t="shared" ca="1" si="207"/>
        <v>207443.79040212111</v>
      </c>
      <c r="T715" s="14">
        <f t="shared" ca="1" si="208"/>
        <v>1.65</v>
      </c>
      <c r="U715" s="7">
        <f t="shared" ca="1" si="216"/>
        <v>0.12925658822059635</v>
      </c>
    </row>
    <row r="716" spans="1:21" x14ac:dyDescent="0.2">
      <c r="A716">
        <f t="shared" si="209"/>
        <v>715</v>
      </c>
      <c r="B716">
        <f t="shared" ca="1" si="199"/>
        <v>8</v>
      </c>
      <c r="C716" s="7">
        <f t="shared" ca="1" si="200"/>
        <v>2.7921965594510843E-2</v>
      </c>
      <c r="D716" t="str">
        <f t="shared" ca="1" si="210"/>
        <v>Yes</v>
      </c>
      <c r="E716">
        <f t="shared" ca="1" si="201"/>
        <v>1.7</v>
      </c>
      <c r="F716" s="1">
        <f ca="1">InitialHomeValue* (1 + 'Portfolio Simulation'!C716)^'Portfolio Simulation'!B716</f>
        <v>1246468.1119393327</v>
      </c>
      <c r="G716" s="1">
        <f t="shared" ca="1" si="202"/>
        <v>211899.57902968657</v>
      </c>
      <c r="H716" s="1">
        <f t="shared" ca="1" si="203"/>
        <v>429981.69599999994</v>
      </c>
      <c r="I716" s="1">
        <f t="shared" ca="1" si="211"/>
        <v>211899.57902968657</v>
      </c>
      <c r="J716" s="1">
        <f t="shared" si="204"/>
        <v>100000</v>
      </c>
      <c r="K716" s="1">
        <f t="shared" si="205"/>
        <v>1000000</v>
      </c>
      <c r="L716" s="1">
        <f t="shared" si="212"/>
        <v>-100000</v>
      </c>
      <c r="M716" s="1">
        <f t="shared" ca="1" si="206"/>
        <v>211899.57902968657</v>
      </c>
      <c r="N716" s="10">
        <v>45931</v>
      </c>
      <c r="O716" s="10">
        <f t="shared" ca="1" si="213"/>
        <v>48853</v>
      </c>
      <c r="P716" s="7">
        <f t="shared" ca="1" si="214"/>
        <v>9.8343938589096069E-2</v>
      </c>
      <c r="Q716" s="13"/>
      <c r="R716" s="1">
        <f t="shared" si="215"/>
        <v>-100000</v>
      </c>
      <c r="S716" s="1">
        <f t="shared" ca="1" si="207"/>
        <v>205667.23846998988</v>
      </c>
      <c r="T716" s="14">
        <f t="shared" ca="1" si="208"/>
        <v>1.65</v>
      </c>
      <c r="U716" s="7">
        <f t="shared" ca="1" si="216"/>
        <v>9.4255772233009349E-2</v>
      </c>
    </row>
    <row r="717" spans="1:21" x14ac:dyDescent="0.2">
      <c r="A717">
        <f t="shared" si="209"/>
        <v>716</v>
      </c>
      <c r="B717">
        <f t="shared" ca="1" si="199"/>
        <v>7</v>
      </c>
      <c r="C717" s="7">
        <f t="shared" ca="1" si="200"/>
        <v>8.891290098790805E-3</v>
      </c>
      <c r="D717" t="str">
        <f t="shared" ca="1" si="210"/>
        <v>Yes</v>
      </c>
      <c r="E717">
        <f t="shared" ca="1" si="201"/>
        <v>1.7</v>
      </c>
      <c r="F717" s="1">
        <f ca="1">InitialHomeValue* (1 + 'Portfolio Simulation'!C717)^'Portfolio Simulation'!B717</f>
        <v>1063924.0079786233</v>
      </c>
      <c r="G717" s="1">
        <f t="shared" ca="1" si="202"/>
        <v>180867.08135636596</v>
      </c>
      <c r="H717" s="1">
        <f t="shared" ca="1" si="203"/>
        <v>358318.07999999996</v>
      </c>
      <c r="I717" s="1">
        <f t="shared" ca="1" si="211"/>
        <v>180867.08135636596</v>
      </c>
      <c r="J717" s="1">
        <f t="shared" si="204"/>
        <v>100000</v>
      </c>
      <c r="K717" s="1">
        <f t="shared" si="205"/>
        <v>1000000</v>
      </c>
      <c r="L717" s="1">
        <f t="shared" si="212"/>
        <v>-100000</v>
      </c>
      <c r="M717" s="1">
        <f t="shared" ca="1" si="206"/>
        <v>180867.08135636596</v>
      </c>
      <c r="N717" s="10">
        <v>45931</v>
      </c>
      <c r="O717" s="10">
        <f t="shared" ca="1" si="213"/>
        <v>48488</v>
      </c>
      <c r="P717" s="7">
        <f t="shared" ca="1" si="214"/>
        <v>8.8270583748817438E-2</v>
      </c>
      <c r="Q717" s="13"/>
      <c r="R717" s="1">
        <f t="shared" si="215"/>
        <v>-100000</v>
      </c>
      <c r="S717" s="1">
        <f t="shared" ca="1" si="207"/>
        <v>175547.46131647285</v>
      </c>
      <c r="T717" s="14">
        <f t="shared" ca="1" si="208"/>
        <v>1.65</v>
      </c>
      <c r="U717" s="7">
        <f t="shared" ca="1" si="216"/>
        <v>8.3642926812171933E-2</v>
      </c>
    </row>
    <row r="718" spans="1:21" x14ac:dyDescent="0.2">
      <c r="A718">
        <f t="shared" si="209"/>
        <v>717</v>
      </c>
      <c r="B718">
        <f t="shared" ca="1" si="199"/>
        <v>8</v>
      </c>
      <c r="C718" s="7">
        <f t="shared" ca="1" si="200"/>
        <v>-7.0822672694161495E-2</v>
      </c>
      <c r="D718" t="str">
        <f t="shared" ca="1" si="210"/>
        <v>No</v>
      </c>
      <c r="E718">
        <f t="shared" ca="1" si="201"/>
        <v>1.4</v>
      </c>
      <c r="F718" s="1">
        <f ca="1">InitialHomeValue* (1 + 'Portfolio Simulation'!C718)^'Portfolio Simulation'!B718</f>
        <v>555634.0255355374</v>
      </c>
      <c r="G718" s="1">
        <f t="shared" ca="1" si="202"/>
        <v>77788.763574975237</v>
      </c>
      <c r="H718" s="1">
        <f t="shared" ca="1" si="203"/>
        <v>429981.69599999994</v>
      </c>
      <c r="I718" s="1">
        <f t="shared" ca="1" si="211"/>
        <v>77788.763574975237</v>
      </c>
      <c r="J718" s="1">
        <f t="shared" si="204"/>
        <v>100000</v>
      </c>
      <c r="K718" s="1">
        <f t="shared" si="205"/>
        <v>1000000</v>
      </c>
      <c r="L718" s="1">
        <f t="shared" si="212"/>
        <v>-100000</v>
      </c>
      <c r="M718" s="1">
        <f t="shared" ca="1" si="206"/>
        <v>77788.763574975237</v>
      </c>
      <c r="N718" s="10">
        <v>45931</v>
      </c>
      <c r="O718" s="10">
        <f t="shared" ca="1" si="213"/>
        <v>48853</v>
      </c>
      <c r="P718" s="7">
        <f t="shared" ca="1" si="214"/>
        <v>-3.0888065695762634E-2</v>
      </c>
      <c r="Q718" s="13"/>
      <c r="R718" s="1">
        <f t="shared" si="215"/>
        <v>-100000</v>
      </c>
      <c r="S718" s="1">
        <f t="shared" ca="1" si="207"/>
        <v>75010.593447297564</v>
      </c>
      <c r="T718" s="14">
        <f t="shared" ca="1" si="208"/>
        <v>1.35</v>
      </c>
      <c r="U718" s="7">
        <f t="shared" ca="1" si="216"/>
        <v>-3.5280606150627128E-2</v>
      </c>
    </row>
    <row r="719" spans="1:21" x14ac:dyDescent="0.2">
      <c r="A719">
        <f t="shared" si="209"/>
        <v>718</v>
      </c>
      <c r="B719">
        <f t="shared" ca="1" si="199"/>
        <v>2</v>
      </c>
      <c r="C719" s="7">
        <f t="shared" ca="1" si="200"/>
        <v>1.8540449583786249E-2</v>
      </c>
      <c r="D719" t="str">
        <f t="shared" ca="1" si="210"/>
        <v>Yes</v>
      </c>
      <c r="E719">
        <f t="shared" ca="1" si="201"/>
        <v>1.7</v>
      </c>
      <c r="F719" s="1">
        <f ca="1">InitialHomeValue* (1 + 'Portfolio Simulation'!C719)^'Portfolio Simulation'!B719</f>
        <v>1037424.6474383413</v>
      </c>
      <c r="G719" s="1">
        <f t="shared" ca="1" si="202"/>
        <v>176362.19006451801</v>
      </c>
      <c r="H719" s="1">
        <f t="shared" ca="1" si="203"/>
        <v>144000</v>
      </c>
      <c r="I719" s="1">
        <f t="shared" ca="1" si="211"/>
        <v>144000</v>
      </c>
      <c r="J719" s="1">
        <f t="shared" si="204"/>
        <v>100000</v>
      </c>
      <c r="K719" s="1">
        <f t="shared" si="205"/>
        <v>1000000</v>
      </c>
      <c r="L719" s="1">
        <f t="shared" si="212"/>
        <v>-100000</v>
      </c>
      <c r="M719" s="1">
        <f t="shared" ca="1" si="206"/>
        <v>144000</v>
      </c>
      <c r="N719" s="10">
        <v>45931</v>
      </c>
      <c r="O719" s="10">
        <f t="shared" ca="1" si="213"/>
        <v>46661</v>
      </c>
      <c r="P719" s="7">
        <f t="shared" ca="1" si="214"/>
        <v>0.19999999403953553</v>
      </c>
      <c r="Q719" s="13"/>
      <c r="R719" s="1">
        <f t="shared" si="215"/>
        <v>-100000</v>
      </c>
      <c r="S719" s="1">
        <f t="shared" ca="1" si="207"/>
        <v>171175.06682732631</v>
      </c>
      <c r="T719" s="14">
        <f t="shared" ca="1" si="208"/>
        <v>1.65</v>
      </c>
      <c r="U719" s="7">
        <f t="shared" ca="1" si="216"/>
        <v>0.30833889842033391</v>
      </c>
    </row>
    <row r="720" spans="1:21" x14ac:dyDescent="0.2">
      <c r="A720">
        <f t="shared" si="209"/>
        <v>719</v>
      </c>
      <c r="B720">
        <f t="shared" ca="1" si="199"/>
        <v>2</v>
      </c>
      <c r="C720" s="7">
        <f t="shared" ca="1" si="200"/>
        <v>-5.8620161259375483E-2</v>
      </c>
      <c r="D720" t="str">
        <f t="shared" ca="1" si="210"/>
        <v>No</v>
      </c>
      <c r="E720">
        <f t="shared" ca="1" si="201"/>
        <v>1.4</v>
      </c>
      <c r="F720" s="1">
        <f ca="1">InitialHomeValue* (1 + 'Portfolio Simulation'!C720)^'Portfolio Simulation'!B720</f>
        <v>886196.00078732416</v>
      </c>
      <c r="G720" s="1">
        <f t="shared" ca="1" si="202"/>
        <v>124067.44011022538</v>
      </c>
      <c r="H720" s="1">
        <f t="shared" ca="1" si="203"/>
        <v>144000</v>
      </c>
      <c r="I720" s="1">
        <f t="shared" ca="1" si="211"/>
        <v>124067.44011022538</v>
      </c>
      <c r="J720" s="1">
        <f t="shared" si="204"/>
        <v>100000</v>
      </c>
      <c r="K720" s="1">
        <f t="shared" si="205"/>
        <v>1000000</v>
      </c>
      <c r="L720" s="1">
        <f t="shared" si="212"/>
        <v>-100000</v>
      </c>
      <c r="M720" s="1">
        <f t="shared" ca="1" si="206"/>
        <v>124067.44011022538</v>
      </c>
      <c r="N720" s="10">
        <v>45931</v>
      </c>
      <c r="O720" s="10">
        <f t="shared" ca="1" si="213"/>
        <v>46661</v>
      </c>
      <c r="P720" s="7">
        <f t="shared" ca="1" si="214"/>
        <v>0.11385564208030702</v>
      </c>
      <c r="Q720" s="13"/>
      <c r="R720" s="1">
        <f t="shared" si="215"/>
        <v>-100000</v>
      </c>
      <c r="S720" s="1">
        <f t="shared" ca="1" si="207"/>
        <v>119636.46010628877</v>
      </c>
      <c r="T720" s="14">
        <f t="shared" ca="1" si="208"/>
        <v>1.35</v>
      </c>
      <c r="U720" s="7">
        <f t="shared" ca="1" si="216"/>
        <v>9.3784531950950614E-2</v>
      </c>
    </row>
    <row r="721" spans="1:21" x14ac:dyDescent="0.2">
      <c r="A721">
        <f t="shared" si="209"/>
        <v>720</v>
      </c>
      <c r="B721">
        <f t="shared" ca="1" si="199"/>
        <v>3</v>
      </c>
      <c r="C721" s="7">
        <f t="shared" ca="1" si="200"/>
        <v>2.9596406049770266E-2</v>
      </c>
      <c r="D721" t="str">
        <f t="shared" ca="1" si="210"/>
        <v>Yes</v>
      </c>
      <c r="E721">
        <f t="shared" ca="1" si="201"/>
        <v>1.7</v>
      </c>
      <c r="F721" s="1">
        <f ca="1">InitialHomeValue* (1 + 'Portfolio Simulation'!C721)^'Portfolio Simulation'!B721</f>
        <v>1091442.9847930197</v>
      </c>
      <c r="G721" s="1">
        <f t="shared" ca="1" si="202"/>
        <v>185545.30741481335</v>
      </c>
      <c r="H721" s="1">
        <f t="shared" ca="1" si="203"/>
        <v>172800</v>
      </c>
      <c r="I721" s="1">
        <f t="shared" ca="1" si="211"/>
        <v>172800</v>
      </c>
      <c r="J721" s="1">
        <f t="shared" si="204"/>
        <v>100000</v>
      </c>
      <c r="K721" s="1">
        <f t="shared" si="205"/>
        <v>1000000</v>
      </c>
      <c r="L721" s="1">
        <f t="shared" si="212"/>
        <v>-100000</v>
      </c>
      <c r="M721" s="1">
        <f t="shared" ca="1" si="206"/>
        <v>172800</v>
      </c>
      <c r="N721" s="10">
        <v>45931</v>
      </c>
      <c r="O721" s="10">
        <f t="shared" ca="1" si="213"/>
        <v>47027</v>
      </c>
      <c r="P721" s="7">
        <f t="shared" ca="1" si="214"/>
        <v>0.19980039000511171</v>
      </c>
      <c r="Q721" s="13"/>
      <c r="R721" s="1">
        <f t="shared" si="215"/>
        <v>-100000</v>
      </c>
      <c r="S721" s="1">
        <f t="shared" ca="1" si="207"/>
        <v>180088.09249084827</v>
      </c>
      <c r="T721" s="14">
        <f t="shared" ca="1" si="208"/>
        <v>1.65</v>
      </c>
      <c r="U721" s="7">
        <f t="shared" ca="1" si="216"/>
        <v>0.21642115712165835</v>
      </c>
    </row>
    <row r="722" spans="1:21" x14ac:dyDescent="0.2">
      <c r="A722">
        <f t="shared" si="209"/>
        <v>721</v>
      </c>
      <c r="B722">
        <f t="shared" ca="1" si="199"/>
        <v>10</v>
      </c>
      <c r="C722" s="7">
        <f t="shared" ca="1" si="200"/>
        <v>2.1271730823037772E-2</v>
      </c>
      <c r="D722" t="str">
        <f t="shared" ca="1" si="210"/>
        <v>Yes</v>
      </c>
      <c r="E722">
        <f t="shared" ca="1" si="201"/>
        <v>1.7</v>
      </c>
      <c r="F722" s="1">
        <f ca="1">InitialHomeValue* (1 + 'Portfolio Simulation'!C722)^'Portfolio Simulation'!B722</f>
        <v>1234278.3362576794</v>
      </c>
      <c r="G722" s="1">
        <f t="shared" ca="1" si="202"/>
        <v>209827.31716380548</v>
      </c>
      <c r="H722" s="1">
        <f t="shared" ca="1" si="203"/>
        <v>619173.64223999996</v>
      </c>
      <c r="I722" s="1">
        <f t="shared" ca="1" si="211"/>
        <v>209827.31716380548</v>
      </c>
      <c r="J722" s="1">
        <f t="shared" si="204"/>
        <v>100000</v>
      </c>
      <c r="K722" s="1">
        <f t="shared" si="205"/>
        <v>1000000</v>
      </c>
      <c r="L722" s="1">
        <f t="shared" si="212"/>
        <v>-100000</v>
      </c>
      <c r="M722" s="1">
        <f t="shared" ca="1" si="206"/>
        <v>209827.31716380548</v>
      </c>
      <c r="N722" s="10">
        <v>45931</v>
      </c>
      <c r="O722" s="10">
        <f t="shared" ca="1" si="213"/>
        <v>49583</v>
      </c>
      <c r="P722" s="7">
        <f t="shared" ca="1" si="214"/>
        <v>7.6883134245872509E-2</v>
      </c>
      <c r="Q722" s="13"/>
      <c r="R722" s="1">
        <f t="shared" si="215"/>
        <v>-100000</v>
      </c>
      <c r="S722" s="1">
        <f t="shared" ca="1" si="207"/>
        <v>203655.92548251711</v>
      </c>
      <c r="T722" s="14">
        <f t="shared" ca="1" si="208"/>
        <v>1.65</v>
      </c>
      <c r="U722" s="7">
        <f t="shared" ca="1" si="216"/>
        <v>7.3674872517585768E-2</v>
      </c>
    </row>
    <row r="723" spans="1:21" x14ac:dyDescent="0.2">
      <c r="A723">
        <f t="shared" si="209"/>
        <v>722</v>
      </c>
      <c r="B723">
        <f t="shared" ca="1" si="199"/>
        <v>8</v>
      </c>
      <c r="C723" s="7">
        <f t="shared" ca="1" si="200"/>
        <v>8.1959555779388002E-2</v>
      </c>
      <c r="D723" t="str">
        <f t="shared" ca="1" si="210"/>
        <v>Yes</v>
      </c>
      <c r="E723">
        <f t="shared" ca="1" si="201"/>
        <v>1.7</v>
      </c>
      <c r="F723" s="1">
        <f ca="1">InitialHomeValue* (1 + 'Portfolio Simulation'!C723)^'Portfolio Simulation'!B723</f>
        <v>1877968.1192766444</v>
      </c>
      <c r="G723" s="1">
        <f t="shared" ca="1" si="202"/>
        <v>319254.5802770296</v>
      </c>
      <c r="H723" s="1">
        <f t="shared" ca="1" si="203"/>
        <v>429981.69599999994</v>
      </c>
      <c r="I723" s="1">
        <f t="shared" ca="1" si="211"/>
        <v>319254.5802770296</v>
      </c>
      <c r="J723" s="1">
        <f t="shared" si="204"/>
        <v>100000</v>
      </c>
      <c r="K723" s="1">
        <f t="shared" si="205"/>
        <v>1000000</v>
      </c>
      <c r="L723" s="1">
        <f t="shared" si="212"/>
        <v>-100000</v>
      </c>
      <c r="M723" s="1">
        <f t="shared" ca="1" si="206"/>
        <v>319254.5802770296</v>
      </c>
      <c r="N723" s="10">
        <v>45931</v>
      </c>
      <c r="O723" s="10">
        <f t="shared" ca="1" si="213"/>
        <v>48853</v>
      </c>
      <c r="P723" s="7">
        <f t="shared" ca="1" si="214"/>
        <v>0.15604305863380433</v>
      </c>
      <c r="Q723" s="13"/>
      <c r="R723" s="1">
        <f t="shared" si="215"/>
        <v>-100000</v>
      </c>
      <c r="S723" s="1">
        <f t="shared" ca="1" si="207"/>
        <v>309864.73968064634</v>
      </c>
      <c r="T723" s="14">
        <f t="shared" ca="1" si="208"/>
        <v>1.65</v>
      </c>
      <c r="U723" s="7">
        <f t="shared" ca="1" si="216"/>
        <v>0.15174012780189514</v>
      </c>
    </row>
    <row r="724" spans="1:21" x14ac:dyDescent="0.2">
      <c r="A724">
        <f t="shared" si="209"/>
        <v>723</v>
      </c>
      <c r="B724">
        <f t="shared" ca="1" si="199"/>
        <v>6</v>
      </c>
      <c r="C724" s="7">
        <f t="shared" ca="1" si="200"/>
        <v>-2.1620783752360668E-2</v>
      </c>
      <c r="D724" t="str">
        <f t="shared" ca="1" si="210"/>
        <v>No</v>
      </c>
      <c r="E724">
        <f t="shared" ca="1" si="201"/>
        <v>1.4</v>
      </c>
      <c r="F724" s="1">
        <f ca="1">InitialHomeValue* (1 + 'Portfolio Simulation'!C724)^'Portfolio Simulation'!B724</f>
        <v>877088.28505863214</v>
      </c>
      <c r="G724" s="1">
        <f t="shared" ca="1" si="202"/>
        <v>122792.35990820848</v>
      </c>
      <c r="H724" s="1">
        <f t="shared" ca="1" si="203"/>
        <v>298598.39999999997</v>
      </c>
      <c r="I724" s="1">
        <f t="shared" ca="1" si="211"/>
        <v>122792.35990820848</v>
      </c>
      <c r="J724" s="1">
        <f t="shared" si="204"/>
        <v>100000</v>
      </c>
      <c r="K724" s="1">
        <f t="shared" si="205"/>
        <v>1000000</v>
      </c>
      <c r="L724" s="1">
        <f t="shared" si="212"/>
        <v>-100000</v>
      </c>
      <c r="M724" s="1">
        <f t="shared" ca="1" si="206"/>
        <v>122792.35990820848</v>
      </c>
      <c r="N724" s="10">
        <v>45931</v>
      </c>
      <c r="O724" s="10">
        <f t="shared" ca="1" si="213"/>
        <v>48122</v>
      </c>
      <c r="P724" s="7">
        <f t="shared" ca="1" si="214"/>
        <v>3.4796872735023493E-2</v>
      </c>
      <c r="Q724" s="13"/>
      <c r="R724" s="1">
        <f t="shared" si="215"/>
        <v>-100000</v>
      </c>
      <c r="S724" s="1">
        <f t="shared" ca="1" si="207"/>
        <v>118406.91848291537</v>
      </c>
      <c r="T724" s="14">
        <f t="shared" ca="1" si="208"/>
        <v>1.35</v>
      </c>
      <c r="U724" s="7">
        <f t="shared" ca="1" si="216"/>
        <v>2.8546503186225893E-2</v>
      </c>
    </row>
    <row r="725" spans="1:21" x14ac:dyDescent="0.2">
      <c r="A725">
        <f t="shared" si="209"/>
        <v>724</v>
      </c>
      <c r="B725">
        <f t="shared" ca="1" si="199"/>
        <v>4</v>
      </c>
      <c r="C725" s="7">
        <f t="shared" ca="1" si="200"/>
        <v>5.3097180236413577E-3</v>
      </c>
      <c r="D725" t="str">
        <f t="shared" ca="1" si="210"/>
        <v>Yes</v>
      </c>
      <c r="E725">
        <f t="shared" ca="1" si="201"/>
        <v>1.7</v>
      </c>
      <c r="F725" s="1">
        <f ca="1">InitialHomeValue* (1 + 'Portfolio Simulation'!C725)^'Portfolio Simulation'!B725</f>
        <v>1021408.6303121219</v>
      </c>
      <c r="G725" s="1">
        <f t="shared" ca="1" si="202"/>
        <v>173639.46715306072</v>
      </c>
      <c r="H725" s="1">
        <f t="shared" ca="1" si="203"/>
        <v>207360</v>
      </c>
      <c r="I725" s="1">
        <f t="shared" ca="1" si="211"/>
        <v>173639.46715306072</v>
      </c>
      <c r="J725" s="1">
        <f t="shared" si="204"/>
        <v>100000</v>
      </c>
      <c r="K725" s="1">
        <f t="shared" si="205"/>
        <v>1000000</v>
      </c>
      <c r="L725" s="1">
        <f t="shared" si="212"/>
        <v>-100000</v>
      </c>
      <c r="M725" s="1">
        <f t="shared" ca="1" si="206"/>
        <v>173639.46715306072</v>
      </c>
      <c r="N725" s="10">
        <v>45931</v>
      </c>
      <c r="O725" s="10">
        <f t="shared" ca="1" si="213"/>
        <v>47392</v>
      </c>
      <c r="P725" s="7">
        <f t="shared" ca="1" si="214"/>
        <v>0.14781290888786316</v>
      </c>
      <c r="Q725" s="13"/>
      <c r="R725" s="1">
        <f t="shared" si="215"/>
        <v>-100000</v>
      </c>
      <c r="S725" s="1">
        <f t="shared" ca="1" si="207"/>
        <v>168532.42400150013</v>
      </c>
      <c r="T725" s="14">
        <f t="shared" ca="1" si="208"/>
        <v>1.65</v>
      </c>
      <c r="U725" s="7">
        <f t="shared" ca="1" si="216"/>
        <v>0.13928421139717106</v>
      </c>
    </row>
    <row r="726" spans="1:21" x14ac:dyDescent="0.2">
      <c r="A726">
        <f t="shared" si="209"/>
        <v>725</v>
      </c>
      <c r="B726">
        <f t="shared" ca="1" si="199"/>
        <v>5</v>
      </c>
      <c r="C726" s="7">
        <f t="shared" ca="1" si="200"/>
        <v>-4.1575977331300806E-2</v>
      </c>
      <c r="D726" t="str">
        <f t="shared" ca="1" si="210"/>
        <v>No</v>
      </c>
      <c r="E726">
        <f t="shared" ca="1" si="201"/>
        <v>1.4</v>
      </c>
      <c r="F726" s="1">
        <f ca="1">InitialHomeValue* (1 + 'Portfolio Simulation'!C726)^'Portfolio Simulation'!B726</f>
        <v>808701.88115914632</v>
      </c>
      <c r="G726" s="1">
        <f t="shared" ca="1" si="202"/>
        <v>113218.26336228047</v>
      </c>
      <c r="H726" s="1">
        <f t="shared" ca="1" si="203"/>
        <v>248832</v>
      </c>
      <c r="I726" s="1">
        <f t="shared" ca="1" si="211"/>
        <v>113218.26336228047</v>
      </c>
      <c r="J726" s="1">
        <f t="shared" si="204"/>
        <v>100000</v>
      </c>
      <c r="K726" s="1">
        <f t="shared" si="205"/>
        <v>1000000</v>
      </c>
      <c r="L726" s="1">
        <f t="shared" si="212"/>
        <v>-100000</v>
      </c>
      <c r="M726" s="1">
        <f t="shared" ca="1" si="206"/>
        <v>113218.26336228047</v>
      </c>
      <c r="N726" s="10">
        <v>45931</v>
      </c>
      <c r="O726" s="10">
        <f t="shared" ca="1" si="213"/>
        <v>47757</v>
      </c>
      <c r="P726" s="7">
        <f t="shared" ca="1" si="214"/>
        <v>2.5126340985298156E-2</v>
      </c>
      <c r="Q726" s="13"/>
      <c r="R726" s="1">
        <f t="shared" si="215"/>
        <v>-100000</v>
      </c>
      <c r="S726" s="1">
        <f t="shared" ca="1" si="207"/>
        <v>109174.75395648478</v>
      </c>
      <c r="T726" s="14">
        <f t="shared" ca="1" si="208"/>
        <v>1.35</v>
      </c>
      <c r="U726" s="7">
        <f t="shared" ca="1" si="216"/>
        <v>1.7701157927513124E-2</v>
      </c>
    </row>
    <row r="727" spans="1:21" x14ac:dyDescent="0.2">
      <c r="A727">
        <f t="shared" si="209"/>
        <v>726</v>
      </c>
      <c r="B727">
        <f t="shared" ca="1" si="199"/>
        <v>5</v>
      </c>
      <c r="C727" s="7">
        <f t="shared" ca="1" si="200"/>
        <v>-6.1553414935595803E-3</v>
      </c>
      <c r="D727" t="str">
        <f t="shared" ca="1" si="210"/>
        <v>No</v>
      </c>
      <c r="E727">
        <f t="shared" ca="1" si="201"/>
        <v>1.4</v>
      </c>
      <c r="F727" s="1">
        <f ca="1">InitialHomeValue* (1 + 'Portfolio Simulation'!C727)^'Portfolio Simulation'!B727</f>
        <v>969599.84984010411</v>
      </c>
      <c r="G727" s="1">
        <f t="shared" ca="1" si="202"/>
        <v>135743.97897761458</v>
      </c>
      <c r="H727" s="1">
        <f t="shared" ca="1" si="203"/>
        <v>248832</v>
      </c>
      <c r="I727" s="1">
        <f t="shared" ca="1" si="211"/>
        <v>135743.97897761458</v>
      </c>
      <c r="J727" s="1">
        <f t="shared" si="204"/>
        <v>100000</v>
      </c>
      <c r="K727" s="1">
        <f t="shared" si="205"/>
        <v>1000000</v>
      </c>
      <c r="L727" s="1">
        <f t="shared" si="212"/>
        <v>-100000</v>
      </c>
      <c r="M727" s="1">
        <f t="shared" ca="1" si="206"/>
        <v>135743.97897761458</v>
      </c>
      <c r="N727" s="10">
        <v>45931</v>
      </c>
      <c r="O727" s="10">
        <f t="shared" ca="1" si="213"/>
        <v>47757</v>
      </c>
      <c r="P727" s="7">
        <f t="shared" ca="1" si="214"/>
        <v>6.2990978360176073E-2</v>
      </c>
      <c r="Q727" s="13"/>
      <c r="R727" s="1">
        <f t="shared" si="215"/>
        <v>-100000</v>
      </c>
      <c r="S727" s="1">
        <f t="shared" ca="1" si="207"/>
        <v>130895.97972841408</v>
      </c>
      <c r="T727" s="14">
        <f t="shared" ca="1" si="208"/>
        <v>1.35</v>
      </c>
      <c r="U727" s="7">
        <f t="shared" ca="1" si="216"/>
        <v>5.5291536450386036E-2</v>
      </c>
    </row>
    <row r="728" spans="1:21" x14ac:dyDescent="0.2">
      <c r="A728">
        <f t="shared" si="209"/>
        <v>727</v>
      </c>
      <c r="B728">
        <f t="shared" ca="1" si="199"/>
        <v>3</v>
      </c>
      <c r="C728" s="7">
        <f t="shared" ca="1" si="200"/>
        <v>7.6175044093892696E-3</v>
      </c>
      <c r="D728" t="str">
        <f t="shared" ca="1" si="210"/>
        <v>Yes</v>
      </c>
      <c r="E728">
        <f t="shared" ca="1" si="201"/>
        <v>1.7</v>
      </c>
      <c r="F728" s="1">
        <f ca="1">InitialHomeValue* (1 + 'Portfolio Simulation'!C728)^'Portfolio Simulation'!B728</f>
        <v>1023027.0343646049</v>
      </c>
      <c r="G728" s="1">
        <f t="shared" ca="1" si="202"/>
        <v>173914.59584198284</v>
      </c>
      <c r="H728" s="1">
        <f t="shared" ca="1" si="203"/>
        <v>172800</v>
      </c>
      <c r="I728" s="1">
        <f t="shared" ca="1" si="211"/>
        <v>172800</v>
      </c>
      <c r="J728" s="1">
        <f t="shared" si="204"/>
        <v>100000</v>
      </c>
      <c r="K728" s="1">
        <f t="shared" si="205"/>
        <v>1000000</v>
      </c>
      <c r="L728" s="1">
        <f t="shared" si="212"/>
        <v>-100000</v>
      </c>
      <c r="M728" s="1">
        <f t="shared" ca="1" si="206"/>
        <v>172800</v>
      </c>
      <c r="N728" s="10">
        <v>45931</v>
      </c>
      <c r="O728" s="10">
        <f t="shared" ca="1" si="213"/>
        <v>47027</v>
      </c>
      <c r="P728" s="7">
        <f t="shared" ca="1" si="214"/>
        <v>0.19980039000511171</v>
      </c>
      <c r="Q728" s="13"/>
      <c r="R728" s="1">
        <f t="shared" si="215"/>
        <v>-100000</v>
      </c>
      <c r="S728" s="1">
        <f t="shared" ca="1" si="207"/>
        <v>168799.46067015981</v>
      </c>
      <c r="T728" s="14">
        <f t="shared" ca="1" si="208"/>
        <v>1.65</v>
      </c>
      <c r="U728" s="7">
        <f t="shared" ca="1" si="216"/>
        <v>0.19047752022743228</v>
      </c>
    </row>
    <row r="729" spans="1:21" x14ac:dyDescent="0.2">
      <c r="A729">
        <f t="shared" si="209"/>
        <v>728</v>
      </c>
      <c r="B729">
        <f t="shared" ca="1" si="199"/>
        <v>8</v>
      </c>
      <c r="C729" s="7">
        <f t="shared" ca="1" si="200"/>
        <v>3.3923036137181194E-2</v>
      </c>
      <c r="D729" t="str">
        <f t="shared" ca="1" si="210"/>
        <v>Yes</v>
      </c>
      <c r="E729">
        <f t="shared" ca="1" si="201"/>
        <v>1.7</v>
      </c>
      <c r="F729" s="1">
        <f ca="1">InitialHomeValue* (1 + 'Portfolio Simulation'!C729)^'Portfolio Simulation'!B729</f>
        <v>1305887.284766817</v>
      </c>
      <c r="G729" s="1">
        <f t="shared" ca="1" si="202"/>
        <v>222000.83841035888</v>
      </c>
      <c r="H729" s="1">
        <f t="shared" ca="1" si="203"/>
        <v>429981.69599999994</v>
      </c>
      <c r="I729" s="1">
        <f t="shared" ca="1" si="211"/>
        <v>222000.83841035888</v>
      </c>
      <c r="J729" s="1">
        <f t="shared" si="204"/>
        <v>100000</v>
      </c>
      <c r="K729" s="1">
        <f t="shared" si="205"/>
        <v>1000000</v>
      </c>
      <c r="L729" s="1">
        <f t="shared" si="212"/>
        <v>-100000</v>
      </c>
      <c r="M729" s="1">
        <f t="shared" ca="1" si="206"/>
        <v>222000.83841035888</v>
      </c>
      <c r="N729" s="10">
        <v>45931</v>
      </c>
      <c r="O729" s="10">
        <f t="shared" ca="1" si="213"/>
        <v>48853</v>
      </c>
      <c r="P729" s="7">
        <f t="shared" ca="1" si="214"/>
        <v>0.10475173592567444</v>
      </c>
      <c r="Q729" s="13"/>
      <c r="R729" s="1">
        <f t="shared" si="215"/>
        <v>-100000</v>
      </c>
      <c r="S729" s="1">
        <f t="shared" ca="1" si="207"/>
        <v>215471.40198652481</v>
      </c>
      <c r="T729" s="14">
        <f t="shared" ca="1" si="208"/>
        <v>1.65</v>
      </c>
      <c r="U729" s="7">
        <f t="shared" ca="1" si="216"/>
        <v>0.10063971877098082</v>
      </c>
    </row>
    <row r="730" spans="1:21" x14ac:dyDescent="0.2">
      <c r="A730">
        <f t="shared" si="209"/>
        <v>729</v>
      </c>
      <c r="B730">
        <f t="shared" ca="1" si="199"/>
        <v>3</v>
      </c>
      <c r="C730" s="7">
        <f t="shared" ca="1" si="200"/>
        <v>-3.1173646742398652E-2</v>
      </c>
      <c r="D730" t="str">
        <f t="shared" ca="1" si="210"/>
        <v>No</v>
      </c>
      <c r="E730">
        <f t="shared" ca="1" si="201"/>
        <v>1.4</v>
      </c>
      <c r="F730" s="1">
        <f ca="1">InitialHomeValue* (1 + 'Portfolio Simulation'!C730)^'Portfolio Simulation'!B730</f>
        <v>909364.15409342269</v>
      </c>
      <c r="G730" s="1">
        <f t="shared" ca="1" si="202"/>
        <v>127310.98157307919</v>
      </c>
      <c r="H730" s="1">
        <f t="shared" ca="1" si="203"/>
        <v>172800</v>
      </c>
      <c r="I730" s="1">
        <f t="shared" ca="1" si="211"/>
        <v>127310.98157307919</v>
      </c>
      <c r="J730" s="1">
        <f t="shared" si="204"/>
        <v>100000</v>
      </c>
      <c r="K730" s="1">
        <f t="shared" si="205"/>
        <v>1000000</v>
      </c>
      <c r="L730" s="1">
        <f t="shared" si="212"/>
        <v>-100000</v>
      </c>
      <c r="M730" s="1">
        <f t="shared" ca="1" si="206"/>
        <v>127310.98157307919</v>
      </c>
      <c r="N730" s="10">
        <v>45931</v>
      </c>
      <c r="O730" s="10">
        <f t="shared" ca="1" si="213"/>
        <v>47027</v>
      </c>
      <c r="P730" s="7">
        <f t="shared" ca="1" si="214"/>
        <v>8.3735737204551713E-2</v>
      </c>
      <c r="Q730" s="13"/>
      <c r="R730" s="1">
        <f t="shared" si="215"/>
        <v>-100000</v>
      </c>
      <c r="S730" s="1">
        <f t="shared" ca="1" si="207"/>
        <v>122764.16080261208</v>
      </c>
      <c r="T730" s="14">
        <f t="shared" ca="1" si="208"/>
        <v>1.35</v>
      </c>
      <c r="U730" s="7">
        <f t="shared" ca="1" si="216"/>
        <v>7.0689252018928547E-2</v>
      </c>
    </row>
    <row r="731" spans="1:21" x14ac:dyDescent="0.2">
      <c r="A731">
        <f t="shared" si="209"/>
        <v>730</v>
      </c>
      <c r="B731">
        <f t="shared" ca="1" si="199"/>
        <v>9</v>
      </c>
      <c r="C731" s="7">
        <f t="shared" ca="1" si="200"/>
        <v>-5.786955587817974E-2</v>
      </c>
      <c r="D731" t="str">
        <f t="shared" ca="1" si="210"/>
        <v>No</v>
      </c>
      <c r="E731">
        <f t="shared" ca="1" si="201"/>
        <v>1.4</v>
      </c>
      <c r="F731" s="1">
        <f ca="1">InitialHomeValue* (1 + 'Portfolio Simulation'!C731)^'Portfolio Simulation'!B731</f>
        <v>584789.19652294181</v>
      </c>
      <c r="G731" s="1">
        <f t="shared" ca="1" si="202"/>
        <v>81870.487513211847</v>
      </c>
      <c r="H731" s="1">
        <f t="shared" ca="1" si="203"/>
        <v>515978.03519999993</v>
      </c>
      <c r="I731" s="1">
        <f t="shared" ca="1" si="211"/>
        <v>81870.487513211847</v>
      </c>
      <c r="J731" s="1">
        <f t="shared" si="204"/>
        <v>100000</v>
      </c>
      <c r="K731" s="1">
        <f t="shared" si="205"/>
        <v>1000000</v>
      </c>
      <c r="L731" s="1">
        <f t="shared" si="212"/>
        <v>-100000</v>
      </c>
      <c r="M731" s="1">
        <f t="shared" ca="1" si="206"/>
        <v>81870.487513211847</v>
      </c>
      <c r="N731" s="10">
        <v>45931</v>
      </c>
      <c r="O731" s="10">
        <f t="shared" ca="1" si="213"/>
        <v>49218</v>
      </c>
      <c r="P731" s="7">
        <f t="shared" ca="1" si="214"/>
        <v>-2.1967336535453793E-2</v>
      </c>
      <c r="Q731" s="13"/>
      <c r="R731" s="1">
        <f t="shared" si="215"/>
        <v>-100000</v>
      </c>
      <c r="S731" s="1">
        <f t="shared" ca="1" si="207"/>
        <v>78946.541530597155</v>
      </c>
      <c r="T731" s="14">
        <f t="shared" ca="1" si="208"/>
        <v>1.35</v>
      </c>
      <c r="U731" s="7">
        <f t="shared" ca="1" si="216"/>
        <v>-2.5909051299095154E-2</v>
      </c>
    </row>
    <row r="732" spans="1:21" x14ac:dyDescent="0.2">
      <c r="A732">
        <f t="shared" si="209"/>
        <v>731</v>
      </c>
      <c r="B732">
        <f t="shared" ca="1" si="199"/>
        <v>8</v>
      </c>
      <c r="C732" s="7">
        <f t="shared" ca="1" si="200"/>
        <v>5.6666572074237011E-2</v>
      </c>
      <c r="D732" t="str">
        <f t="shared" ca="1" si="210"/>
        <v>Yes</v>
      </c>
      <c r="E732">
        <f t="shared" ca="1" si="201"/>
        <v>1.7</v>
      </c>
      <c r="F732" s="1">
        <f ca="1">InitialHomeValue* (1 + 'Portfolio Simulation'!C732)^'Portfolio Simulation'!B732</f>
        <v>1554188.7069415911</v>
      </c>
      <c r="G732" s="1">
        <f t="shared" ca="1" si="202"/>
        <v>264212.08018007054</v>
      </c>
      <c r="H732" s="1">
        <f t="shared" ca="1" si="203"/>
        <v>429981.69599999994</v>
      </c>
      <c r="I732" s="1">
        <f t="shared" ca="1" si="211"/>
        <v>264212.08018007054</v>
      </c>
      <c r="J732" s="1">
        <f t="shared" si="204"/>
        <v>100000</v>
      </c>
      <c r="K732" s="1">
        <f t="shared" si="205"/>
        <v>1000000</v>
      </c>
      <c r="L732" s="1">
        <f t="shared" si="212"/>
        <v>-100000</v>
      </c>
      <c r="M732" s="1">
        <f t="shared" ca="1" si="206"/>
        <v>264212.08018007054</v>
      </c>
      <c r="N732" s="10">
        <v>45931</v>
      </c>
      <c r="O732" s="10">
        <f t="shared" ca="1" si="213"/>
        <v>48853</v>
      </c>
      <c r="P732" s="7">
        <f t="shared" ca="1" si="214"/>
        <v>0.12903650403022765</v>
      </c>
      <c r="Q732" s="13"/>
      <c r="R732" s="1">
        <f t="shared" si="215"/>
        <v>-100000</v>
      </c>
      <c r="S732" s="1">
        <f t="shared" ca="1" si="207"/>
        <v>256441.13664536254</v>
      </c>
      <c r="T732" s="14">
        <f t="shared" ca="1" si="208"/>
        <v>1.65</v>
      </c>
      <c r="U732" s="7">
        <f t="shared" ca="1" si="216"/>
        <v>0.12483409047126767</v>
      </c>
    </row>
    <row r="733" spans="1:21" x14ac:dyDescent="0.2">
      <c r="A733">
        <f t="shared" si="209"/>
        <v>732</v>
      </c>
      <c r="B733">
        <f t="shared" ca="1" si="199"/>
        <v>5</v>
      </c>
      <c r="C733" s="7">
        <f t="shared" ca="1" si="200"/>
        <v>0.13090890255664414</v>
      </c>
      <c r="D733" t="str">
        <f t="shared" ca="1" si="210"/>
        <v>Yes</v>
      </c>
      <c r="E733">
        <f t="shared" ca="1" si="201"/>
        <v>1.7</v>
      </c>
      <c r="F733" s="1">
        <f ca="1">InitialHomeValue* (1 + 'Portfolio Simulation'!C733)^'Portfolio Simulation'!B733</f>
        <v>1849856.8168825586</v>
      </c>
      <c r="G733" s="1">
        <f t="shared" ca="1" si="202"/>
        <v>314475.65887003497</v>
      </c>
      <c r="H733" s="1">
        <f t="shared" ca="1" si="203"/>
        <v>248832</v>
      </c>
      <c r="I733" s="1">
        <f t="shared" ca="1" si="211"/>
        <v>248832</v>
      </c>
      <c r="J733" s="1">
        <f t="shared" si="204"/>
        <v>100000</v>
      </c>
      <c r="K733" s="1">
        <f t="shared" si="205"/>
        <v>1000000</v>
      </c>
      <c r="L733" s="1">
        <f t="shared" si="212"/>
        <v>-100000</v>
      </c>
      <c r="M733" s="1">
        <f t="shared" ca="1" si="206"/>
        <v>248832</v>
      </c>
      <c r="N733" s="10">
        <v>45931</v>
      </c>
      <c r="O733" s="10">
        <f t="shared" ca="1" si="213"/>
        <v>47757</v>
      </c>
      <c r="P733" s="7">
        <f t="shared" ca="1" si="214"/>
        <v>0.19988018870353702</v>
      </c>
      <c r="Q733" s="13"/>
      <c r="R733" s="1">
        <f t="shared" si="215"/>
        <v>-100000</v>
      </c>
      <c r="S733" s="1">
        <f t="shared" ca="1" si="207"/>
        <v>305226.37478562217</v>
      </c>
      <c r="T733" s="14">
        <f t="shared" ca="1" si="208"/>
        <v>1.65</v>
      </c>
      <c r="U733" s="7">
        <f t="shared" ca="1" si="216"/>
        <v>0.24988867640495299</v>
      </c>
    </row>
    <row r="734" spans="1:21" x14ac:dyDescent="0.2">
      <c r="A734">
        <f t="shared" si="209"/>
        <v>733</v>
      </c>
      <c r="B734">
        <f t="shared" ca="1" si="199"/>
        <v>2</v>
      </c>
      <c r="C734" s="7">
        <f t="shared" ca="1" si="200"/>
        <v>4.5676919144586131E-2</v>
      </c>
      <c r="D734" t="str">
        <f t="shared" ca="1" si="210"/>
        <v>Yes</v>
      </c>
      <c r="E734">
        <f t="shared" ca="1" si="201"/>
        <v>1.7</v>
      </c>
      <c r="F734" s="1">
        <f ca="1">InitialHomeValue* (1 + 'Portfolio Simulation'!C734)^'Portfolio Simulation'!B734</f>
        <v>1093440.2192317131</v>
      </c>
      <c r="G734" s="1">
        <f t="shared" ca="1" si="202"/>
        <v>185884.83726939122</v>
      </c>
      <c r="H734" s="1">
        <f t="shared" ca="1" si="203"/>
        <v>144000</v>
      </c>
      <c r="I734" s="1">
        <f t="shared" ca="1" si="211"/>
        <v>144000</v>
      </c>
      <c r="J734" s="1">
        <f t="shared" si="204"/>
        <v>100000</v>
      </c>
      <c r="K734" s="1">
        <f t="shared" si="205"/>
        <v>1000000</v>
      </c>
      <c r="L734" s="1">
        <f t="shared" si="212"/>
        <v>-100000</v>
      </c>
      <c r="M734" s="1">
        <f t="shared" ca="1" si="206"/>
        <v>144000</v>
      </c>
      <c r="N734" s="10">
        <v>45931</v>
      </c>
      <c r="O734" s="10">
        <f t="shared" ca="1" si="213"/>
        <v>46661</v>
      </c>
      <c r="P734" s="7">
        <f t="shared" ca="1" si="214"/>
        <v>0.19999999403953553</v>
      </c>
      <c r="Q734" s="13"/>
      <c r="R734" s="1">
        <f t="shared" si="215"/>
        <v>-100000</v>
      </c>
      <c r="S734" s="1">
        <f t="shared" ca="1" si="207"/>
        <v>180417.63617323266</v>
      </c>
      <c r="T734" s="14">
        <f t="shared" ca="1" si="208"/>
        <v>1.65</v>
      </c>
      <c r="U734" s="7">
        <f t="shared" ca="1" si="216"/>
        <v>0.34319632649421683</v>
      </c>
    </row>
    <row r="735" spans="1:21" x14ac:dyDescent="0.2">
      <c r="A735">
        <f t="shared" si="209"/>
        <v>734</v>
      </c>
      <c r="B735">
        <f t="shared" ca="1" si="199"/>
        <v>7</v>
      </c>
      <c r="C735" s="7">
        <f t="shared" ca="1" si="200"/>
        <v>7.8094856442627217E-2</v>
      </c>
      <c r="D735" t="str">
        <f t="shared" ca="1" si="210"/>
        <v>Yes</v>
      </c>
      <c r="E735">
        <f t="shared" ca="1" si="201"/>
        <v>1.7</v>
      </c>
      <c r="F735" s="1">
        <f ca="1">InitialHomeValue* (1 + 'Portfolio Simulation'!C735)^'Portfolio Simulation'!B735</f>
        <v>1692773.3700174268</v>
      </c>
      <c r="G735" s="1">
        <f t="shared" ca="1" si="202"/>
        <v>287771.47290296259</v>
      </c>
      <c r="H735" s="1">
        <f t="shared" ca="1" si="203"/>
        <v>358318.07999999996</v>
      </c>
      <c r="I735" s="1">
        <f t="shared" ca="1" si="211"/>
        <v>287771.47290296259</v>
      </c>
      <c r="J735" s="1">
        <f t="shared" si="204"/>
        <v>100000</v>
      </c>
      <c r="K735" s="1">
        <f t="shared" si="205"/>
        <v>1000000</v>
      </c>
      <c r="L735" s="1">
        <f t="shared" si="212"/>
        <v>-100000</v>
      </c>
      <c r="M735" s="1">
        <f t="shared" ca="1" si="206"/>
        <v>287771.47290296259</v>
      </c>
      <c r="N735" s="10">
        <v>45931</v>
      </c>
      <c r="O735" s="10">
        <f t="shared" ca="1" si="213"/>
        <v>48488</v>
      </c>
      <c r="P735" s="7">
        <f t="shared" ca="1" si="214"/>
        <v>0.16285871863365178</v>
      </c>
      <c r="Q735" s="13"/>
      <c r="R735" s="1">
        <f t="shared" si="215"/>
        <v>-100000</v>
      </c>
      <c r="S735" s="1">
        <f t="shared" ca="1" si="207"/>
        <v>279307.60605287546</v>
      </c>
      <c r="T735" s="14">
        <f t="shared" ca="1" si="208"/>
        <v>1.65</v>
      </c>
      <c r="U735" s="7">
        <f t="shared" ca="1" si="216"/>
        <v>0.15791389346122739</v>
      </c>
    </row>
    <row r="736" spans="1:21" x14ac:dyDescent="0.2">
      <c r="A736">
        <f t="shared" si="209"/>
        <v>735</v>
      </c>
      <c r="B736">
        <f t="shared" ca="1" si="199"/>
        <v>4</v>
      </c>
      <c r="C736" s="7">
        <f t="shared" ca="1" si="200"/>
        <v>1.3835376985364863E-2</v>
      </c>
      <c r="D736" t="str">
        <f t="shared" ca="1" si="210"/>
        <v>Yes</v>
      </c>
      <c r="E736">
        <f t="shared" ca="1" si="201"/>
        <v>1.7</v>
      </c>
      <c r="F736" s="1">
        <f ca="1">InitialHomeValue* (1 + 'Portfolio Simulation'!C736)^'Portfolio Simulation'!B736</f>
        <v>1056500.6438618898</v>
      </c>
      <c r="G736" s="1">
        <f t="shared" ca="1" si="202"/>
        <v>179605.10945652128</v>
      </c>
      <c r="H736" s="1">
        <f t="shared" ca="1" si="203"/>
        <v>207360</v>
      </c>
      <c r="I736" s="1">
        <f t="shared" ca="1" si="211"/>
        <v>179605.10945652128</v>
      </c>
      <c r="J736" s="1">
        <f t="shared" si="204"/>
        <v>100000</v>
      </c>
      <c r="K736" s="1">
        <f t="shared" si="205"/>
        <v>1000000</v>
      </c>
      <c r="L736" s="1">
        <f t="shared" si="212"/>
        <v>-100000</v>
      </c>
      <c r="M736" s="1">
        <f t="shared" ca="1" si="206"/>
        <v>179605.10945652128</v>
      </c>
      <c r="N736" s="10">
        <v>45931</v>
      </c>
      <c r="O736" s="10">
        <f t="shared" ca="1" si="213"/>
        <v>47392</v>
      </c>
      <c r="P736" s="7">
        <f t="shared" ca="1" si="214"/>
        <v>0.15754038691520694</v>
      </c>
      <c r="Q736" s="13"/>
      <c r="R736" s="1">
        <f t="shared" si="215"/>
        <v>-100000</v>
      </c>
      <c r="S736" s="1">
        <f t="shared" ca="1" si="207"/>
        <v>174322.60623721185</v>
      </c>
      <c r="T736" s="14">
        <f t="shared" ca="1" si="208"/>
        <v>1.65</v>
      </c>
      <c r="U736" s="7">
        <f t="shared" ca="1" si="216"/>
        <v>0.14893941283226017</v>
      </c>
    </row>
    <row r="737" spans="1:21" x14ac:dyDescent="0.2">
      <c r="A737">
        <f t="shared" si="209"/>
        <v>736</v>
      </c>
      <c r="B737">
        <f t="shared" ca="1" si="199"/>
        <v>6</v>
      </c>
      <c r="C737" s="7">
        <f t="shared" ca="1" si="200"/>
        <v>-6.3778997388505246E-2</v>
      </c>
      <c r="D737" t="str">
        <f t="shared" ca="1" si="210"/>
        <v>No</v>
      </c>
      <c r="E737">
        <f t="shared" ca="1" si="201"/>
        <v>1.4</v>
      </c>
      <c r="F737" s="1">
        <f ca="1">InitialHomeValue* (1 + 'Portfolio Simulation'!C737)^'Portfolio Simulation'!B737</f>
        <v>673395.60500992206</v>
      </c>
      <c r="G737" s="1">
        <f t="shared" ca="1" si="202"/>
        <v>94275.384701389092</v>
      </c>
      <c r="H737" s="1">
        <f t="shared" ca="1" si="203"/>
        <v>298598.39999999997</v>
      </c>
      <c r="I737" s="1">
        <f t="shared" ca="1" si="211"/>
        <v>94275.384701389092</v>
      </c>
      <c r="J737" s="1">
        <f t="shared" si="204"/>
        <v>100000</v>
      </c>
      <c r="K737" s="1">
        <f t="shared" si="205"/>
        <v>1000000</v>
      </c>
      <c r="L737" s="1">
        <f t="shared" si="212"/>
        <v>-100000</v>
      </c>
      <c r="M737" s="1">
        <f t="shared" ca="1" si="206"/>
        <v>94275.384701389092</v>
      </c>
      <c r="N737" s="10">
        <v>45931</v>
      </c>
      <c r="O737" s="10">
        <f t="shared" ca="1" si="213"/>
        <v>48122</v>
      </c>
      <c r="P737" s="7">
        <f t="shared" ca="1" si="214"/>
        <v>-9.7724646329879761E-3</v>
      </c>
      <c r="Q737" s="13"/>
      <c r="R737" s="1">
        <f t="shared" si="215"/>
        <v>-100000</v>
      </c>
      <c r="S737" s="1">
        <f t="shared" ca="1" si="207"/>
        <v>90908.406676339495</v>
      </c>
      <c r="T737" s="14">
        <f t="shared" ca="1" si="208"/>
        <v>1.35</v>
      </c>
      <c r="U737" s="7">
        <f t="shared" ca="1" si="216"/>
        <v>-1.5753623843193055E-2</v>
      </c>
    </row>
    <row r="738" spans="1:21" x14ac:dyDescent="0.2">
      <c r="A738">
        <f t="shared" si="209"/>
        <v>737</v>
      </c>
      <c r="B738">
        <f t="shared" ca="1" si="199"/>
        <v>7</v>
      </c>
      <c r="C738" s="7">
        <f t="shared" ca="1" si="200"/>
        <v>4.5462853660166877E-2</v>
      </c>
      <c r="D738" t="str">
        <f t="shared" ca="1" si="210"/>
        <v>Yes</v>
      </c>
      <c r="E738">
        <f t="shared" ca="1" si="201"/>
        <v>1.7</v>
      </c>
      <c r="F738" s="1">
        <f ca="1">InitialHomeValue* (1 + 'Portfolio Simulation'!C738)^'Portfolio Simulation'!B738</f>
        <v>1365086.7321156776</v>
      </c>
      <c r="G738" s="1">
        <f t="shared" ca="1" si="202"/>
        <v>232064.74445966521</v>
      </c>
      <c r="H738" s="1">
        <f t="shared" ca="1" si="203"/>
        <v>358318.07999999996</v>
      </c>
      <c r="I738" s="1">
        <f t="shared" ca="1" si="211"/>
        <v>232064.74445966521</v>
      </c>
      <c r="J738" s="1">
        <f t="shared" si="204"/>
        <v>100000</v>
      </c>
      <c r="K738" s="1">
        <f t="shared" si="205"/>
        <v>1000000</v>
      </c>
      <c r="L738" s="1">
        <f t="shared" si="212"/>
        <v>-100000</v>
      </c>
      <c r="M738" s="1">
        <f t="shared" ca="1" si="206"/>
        <v>232064.74445966521</v>
      </c>
      <c r="N738" s="10">
        <v>45931</v>
      </c>
      <c r="O738" s="10">
        <f t="shared" ca="1" si="213"/>
        <v>48488</v>
      </c>
      <c r="P738" s="7">
        <f t="shared" ca="1" si="214"/>
        <v>0.1276881754398346</v>
      </c>
      <c r="Q738" s="13"/>
      <c r="R738" s="1">
        <f t="shared" si="215"/>
        <v>-100000</v>
      </c>
      <c r="S738" s="1">
        <f t="shared" ca="1" si="207"/>
        <v>225239.31079908682</v>
      </c>
      <c r="T738" s="14">
        <f t="shared" ca="1" si="208"/>
        <v>1.65</v>
      </c>
      <c r="U738" s="7">
        <f t="shared" ca="1" si="216"/>
        <v>0.12289291024208068</v>
      </c>
    </row>
    <row r="739" spans="1:21" x14ac:dyDescent="0.2">
      <c r="A739">
        <f t="shared" si="209"/>
        <v>738</v>
      </c>
      <c r="B739">
        <f t="shared" ca="1" si="199"/>
        <v>6</v>
      </c>
      <c r="C739" s="7">
        <f t="shared" ca="1" si="200"/>
        <v>7.3267590987376133E-2</v>
      </c>
      <c r="D739" t="str">
        <f t="shared" ca="1" si="210"/>
        <v>Yes</v>
      </c>
      <c r="E739">
        <f t="shared" ca="1" si="201"/>
        <v>1.7</v>
      </c>
      <c r="F739" s="1">
        <f ca="1">InitialHomeValue* (1 + 'Portfolio Simulation'!C739)^'Portfolio Simulation'!B739</f>
        <v>1528438.9344775516</v>
      </c>
      <c r="G739" s="1">
        <f t="shared" ca="1" si="202"/>
        <v>259834.61886118376</v>
      </c>
      <c r="H739" s="1">
        <f t="shared" ca="1" si="203"/>
        <v>298598.39999999997</v>
      </c>
      <c r="I739" s="1">
        <f t="shared" ca="1" si="211"/>
        <v>259834.61886118376</v>
      </c>
      <c r="J739" s="1">
        <f t="shared" si="204"/>
        <v>100000</v>
      </c>
      <c r="K739" s="1">
        <f t="shared" si="205"/>
        <v>1000000</v>
      </c>
      <c r="L739" s="1">
        <f t="shared" si="212"/>
        <v>-100000</v>
      </c>
      <c r="M739" s="1">
        <f t="shared" ca="1" si="206"/>
        <v>259834.61886118376</v>
      </c>
      <c r="N739" s="10">
        <v>45931</v>
      </c>
      <c r="O739" s="10">
        <f t="shared" ca="1" si="213"/>
        <v>48122</v>
      </c>
      <c r="P739" s="7">
        <f t="shared" ca="1" si="214"/>
        <v>0.17242379784584047</v>
      </c>
      <c r="Q739" s="13"/>
      <c r="R739" s="1">
        <f t="shared" si="215"/>
        <v>-100000</v>
      </c>
      <c r="S739" s="1">
        <f t="shared" ca="1" si="207"/>
        <v>252192.42418879602</v>
      </c>
      <c r="T739" s="14">
        <f t="shared" ca="1" si="208"/>
        <v>1.65</v>
      </c>
      <c r="U739" s="7">
        <f t="shared" ca="1" si="216"/>
        <v>0.16660754084587098</v>
      </c>
    </row>
    <row r="740" spans="1:21" x14ac:dyDescent="0.2">
      <c r="A740">
        <f t="shared" si="209"/>
        <v>739</v>
      </c>
      <c r="B740">
        <f t="shared" ca="1" si="199"/>
        <v>3</v>
      </c>
      <c r="C740" s="7">
        <f t="shared" ca="1" si="200"/>
        <v>-1.0105262984335672E-3</v>
      </c>
      <c r="D740" t="str">
        <f t="shared" ca="1" si="210"/>
        <v>No</v>
      </c>
      <c r="E740">
        <f t="shared" ca="1" si="201"/>
        <v>1.4</v>
      </c>
      <c r="F740" s="1">
        <f ca="1">InitialHomeValue* (1 + 'Portfolio Simulation'!C740)^'Portfolio Simulation'!B740</f>
        <v>996971.48356298637</v>
      </c>
      <c r="G740" s="1">
        <f t="shared" ca="1" si="202"/>
        <v>139576.00769881808</v>
      </c>
      <c r="H740" s="1">
        <f t="shared" ca="1" si="203"/>
        <v>172800</v>
      </c>
      <c r="I740" s="1">
        <f t="shared" ca="1" si="211"/>
        <v>139576.00769881808</v>
      </c>
      <c r="J740" s="1">
        <f t="shared" si="204"/>
        <v>100000</v>
      </c>
      <c r="K740" s="1">
        <f t="shared" si="205"/>
        <v>1000000</v>
      </c>
      <c r="L740" s="1">
        <f t="shared" si="212"/>
        <v>-100000</v>
      </c>
      <c r="M740" s="1">
        <f t="shared" ca="1" si="206"/>
        <v>139576.00769881808</v>
      </c>
      <c r="N740" s="10">
        <v>45931</v>
      </c>
      <c r="O740" s="10">
        <f t="shared" ca="1" si="213"/>
        <v>47027</v>
      </c>
      <c r="P740" s="7">
        <f t="shared" ca="1" si="214"/>
        <v>0.11744515299797056</v>
      </c>
      <c r="Q740" s="13"/>
      <c r="R740" s="1">
        <f t="shared" si="215"/>
        <v>-100000</v>
      </c>
      <c r="S740" s="1">
        <f t="shared" ca="1" si="207"/>
        <v>134591.15028100318</v>
      </c>
      <c r="T740" s="14">
        <f t="shared" ca="1" si="208"/>
        <v>1.35</v>
      </c>
      <c r="U740" s="7">
        <f t="shared" ca="1" si="216"/>
        <v>0.1039928615093231</v>
      </c>
    </row>
    <row r="741" spans="1:21" x14ac:dyDescent="0.2">
      <c r="A741">
        <f t="shared" si="209"/>
        <v>740</v>
      </c>
      <c r="B741">
        <f t="shared" ca="1" si="199"/>
        <v>6</v>
      </c>
      <c r="C741" s="7">
        <f t="shared" ca="1" si="200"/>
        <v>-1.4964617217876581E-2</v>
      </c>
      <c r="D741" t="str">
        <f t="shared" ca="1" si="210"/>
        <v>No</v>
      </c>
      <c r="E741">
        <f t="shared" ca="1" si="201"/>
        <v>1.4</v>
      </c>
      <c r="F741" s="1">
        <f ca="1">InitialHomeValue* (1 + 'Portfolio Simulation'!C741)^'Portfolio Simulation'!B741</f>
        <v>913505.11750536528</v>
      </c>
      <c r="G741" s="1">
        <f t="shared" ca="1" si="202"/>
        <v>127890.71645075113</v>
      </c>
      <c r="H741" s="1">
        <f t="shared" ca="1" si="203"/>
        <v>298598.39999999997</v>
      </c>
      <c r="I741" s="1">
        <f t="shared" ca="1" si="211"/>
        <v>127890.71645075113</v>
      </c>
      <c r="J741" s="1">
        <f t="shared" si="204"/>
        <v>100000</v>
      </c>
      <c r="K741" s="1">
        <f t="shared" si="205"/>
        <v>1000000</v>
      </c>
      <c r="L741" s="1">
        <f t="shared" si="212"/>
        <v>-100000</v>
      </c>
      <c r="M741" s="1">
        <f t="shared" ca="1" si="206"/>
        <v>127890.71645075113</v>
      </c>
      <c r="N741" s="10">
        <v>45931</v>
      </c>
      <c r="O741" s="10">
        <f t="shared" ca="1" si="213"/>
        <v>48122</v>
      </c>
      <c r="P741" s="7">
        <f t="shared" ca="1" si="214"/>
        <v>4.1833642125129702E-2</v>
      </c>
      <c r="Q741" s="13"/>
      <c r="R741" s="1">
        <f t="shared" si="215"/>
        <v>-100000</v>
      </c>
      <c r="S741" s="1">
        <f t="shared" ca="1" si="207"/>
        <v>123323.19086322433</v>
      </c>
      <c r="T741" s="14">
        <f t="shared" ca="1" si="208"/>
        <v>1.35</v>
      </c>
      <c r="U741" s="7">
        <f t="shared" ca="1" si="216"/>
        <v>3.5540762543678286E-2</v>
      </c>
    </row>
    <row r="742" spans="1:21" x14ac:dyDescent="0.2">
      <c r="A742">
        <f t="shared" si="209"/>
        <v>741</v>
      </c>
      <c r="B742">
        <f t="shared" ca="1" si="199"/>
        <v>2</v>
      </c>
      <c r="C742" s="7">
        <f t="shared" ca="1" si="200"/>
        <v>8.7977594843799745E-2</v>
      </c>
      <c r="D742" t="str">
        <f t="shared" ca="1" si="210"/>
        <v>Yes</v>
      </c>
      <c r="E742">
        <f t="shared" ca="1" si="201"/>
        <v>1.7</v>
      </c>
      <c r="F742" s="1">
        <f ca="1">InitialHomeValue* (1 + 'Portfolio Simulation'!C742)^'Portfolio Simulation'!B742</f>
        <v>1183695.2468820994</v>
      </c>
      <c r="G742" s="1">
        <f t="shared" ca="1" si="202"/>
        <v>201228.19196995691</v>
      </c>
      <c r="H742" s="1">
        <f t="shared" ca="1" si="203"/>
        <v>144000</v>
      </c>
      <c r="I742" s="1">
        <f t="shared" ca="1" si="211"/>
        <v>144000</v>
      </c>
      <c r="J742" s="1">
        <f t="shared" si="204"/>
        <v>100000</v>
      </c>
      <c r="K742" s="1">
        <f t="shared" si="205"/>
        <v>1000000</v>
      </c>
      <c r="L742" s="1">
        <f t="shared" si="212"/>
        <v>-100000</v>
      </c>
      <c r="M742" s="1">
        <f t="shared" ca="1" si="206"/>
        <v>144000</v>
      </c>
      <c r="N742" s="10">
        <v>45931</v>
      </c>
      <c r="O742" s="10">
        <f t="shared" ca="1" si="213"/>
        <v>46661</v>
      </c>
      <c r="P742" s="7">
        <f t="shared" ca="1" si="214"/>
        <v>0.19999999403953553</v>
      </c>
      <c r="Q742" s="13"/>
      <c r="R742" s="1">
        <f t="shared" si="215"/>
        <v>-100000</v>
      </c>
      <c r="S742" s="1">
        <f t="shared" ca="1" si="207"/>
        <v>195309.7157355464</v>
      </c>
      <c r="T742" s="14">
        <f t="shared" ca="1" si="208"/>
        <v>1.65</v>
      </c>
      <c r="U742" s="7">
        <f t="shared" ca="1" si="216"/>
        <v>0.39753252863883981</v>
      </c>
    </row>
    <row r="743" spans="1:21" x14ac:dyDescent="0.2">
      <c r="A743">
        <f t="shared" si="209"/>
        <v>742</v>
      </c>
      <c r="B743">
        <f t="shared" ca="1" si="199"/>
        <v>3</v>
      </c>
      <c r="C743" s="7">
        <f t="shared" ca="1" si="200"/>
        <v>7.731630542656924E-2</v>
      </c>
      <c r="D743" t="str">
        <f t="shared" ca="1" si="210"/>
        <v>Yes</v>
      </c>
      <c r="E743">
        <f t="shared" ca="1" si="201"/>
        <v>1.7</v>
      </c>
      <c r="F743" s="1">
        <f ca="1">InitialHomeValue* (1 + 'Portfolio Simulation'!C743)^'Portfolio Simulation'!B743</f>
        <v>1250344.5318017674</v>
      </c>
      <c r="G743" s="1">
        <f t="shared" ca="1" si="202"/>
        <v>212558.57040630045</v>
      </c>
      <c r="H743" s="1">
        <f t="shared" ca="1" si="203"/>
        <v>172800</v>
      </c>
      <c r="I743" s="1">
        <f t="shared" ca="1" si="211"/>
        <v>172800</v>
      </c>
      <c r="J743" s="1">
        <f t="shared" si="204"/>
        <v>100000</v>
      </c>
      <c r="K743" s="1">
        <f t="shared" si="205"/>
        <v>1000000</v>
      </c>
      <c r="L743" s="1">
        <f t="shared" si="212"/>
        <v>-100000</v>
      </c>
      <c r="M743" s="1">
        <f t="shared" ca="1" si="206"/>
        <v>172800</v>
      </c>
      <c r="N743" s="10">
        <v>45931</v>
      </c>
      <c r="O743" s="10">
        <f t="shared" ca="1" si="213"/>
        <v>47027</v>
      </c>
      <c r="P743" s="7">
        <f t="shared" ca="1" si="214"/>
        <v>0.19980039000511171</v>
      </c>
      <c r="Q743" s="13"/>
      <c r="R743" s="1">
        <f t="shared" si="215"/>
        <v>-100000</v>
      </c>
      <c r="S743" s="1">
        <f t="shared" ca="1" si="207"/>
        <v>206306.84774729161</v>
      </c>
      <c r="T743" s="14">
        <f t="shared" ca="1" si="208"/>
        <v>1.65</v>
      </c>
      <c r="U743" s="7">
        <f t="shared" ca="1" si="216"/>
        <v>0.27274742722511292</v>
      </c>
    </row>
    <row r="744" spans="1:21" x14ac:dyDescent="0.2">
      <c r="A744">
        <f t="shared" si="209"/>
        <v>743</v>
      </c>
      <c r="B744">
        <f t="shared" ca="1" si="199"/>
        <v>6</v>
      </c>
      <c r="C744" s="7">
        <f t="shared" ca="1" si="200"/>
        <v>-2.6338570742129131E-2</v>
      </c>
      <c r="D744" t="str">
        <f t="shared" ca="1" si="210"/>
        <v>No</v>
      </c>
      <c r="E744">
        <f t="shared" ca="1" si="201"/>
        <v>1.4</v>
      </c>
      <c r="F744" s="1">
        <f ca="1">InitialHomeValue* (1 + 'Portfolio Simulation'!C744)^'Portfolio Simulation'!B744</f>
        <v>852016.09114932537</v>
      </c>
      <c r="G744" s="1">
        <f t="shared" ca="1" si="202"/>
        <v>119282.25276090554</v>
      </c>
      <c r="H744" s="1">
        <f t="shared" ca="1" si="203"/>
        <v>298598.39999999997</v>
      </c>
      <c r="I744" s="1">
        <f t="shared" ca="1" si="211"/>
        <v>119282.25276090554</v>
      </c>
      <c r="J744" s="1">
        <f t="shared" si="204"/>
        <v>100000</v>
      </c>
      <c r="K744" s="1">
        <f t="shared" si="205"/>
        <v>1000000</v>
      </c>
      <c r="L744" s="1">
        <f t="shared" si="212"/>
        <v>-100000</v>
      </c>
      <c r="M744" s="1">
        <f t="shared" ca="1" si="206"/>
        <v>119282.25276090554</v>
      </c>
      <c r="N744" s="10">
        <v>45931</v>
      </c>
      <c r="O744" s="10">
        <f t="shared" ca="1" si="213"/>
        <v>48122</v>
      </c>
      <c r="P744" s="7">
        <f t="shared" ca="1" si="214"/>
        <v>2.9809311032295224E-2</v>
      </c>
      <c r="Q744" s="13"/>
      <c r="R744" s="1">
        <f t="shared" si="215"/>
        <v>-100000</v>
      </c>
      <c r="S744" s="1">
        <f t="shared" ca="1" si="207"/>
        <v>115022.17230515892</v>
      </c>
      <c r="T744" s="14">
        <f t="shared" ca="1" si="208"/>
        <v>1.35</v>
      </c>
      <c r="U744" s="7">
        <f t="shared" ca="1" si="216"/>
        <v>2.3589065670967104E-2</v>
      </c>
    </row>
    <row r="745" spans="1:21" x14ac:dyDescent="0.2">
      <c r="A745">
        <f t="shared" si="209"/>
        <v>744</v>
      </c>
      <c r="B745">
        <f t="shared" ca="1" si="199"/>
        <v>4</v>
      </c>
      <c r="C745" s="7">
        <f t="shared" ca="1" si="200"/>
        <v>2.02220017237724E-2</v>
      </c>
      <c r="D745" t="str">
        <f t="shared" ca="1" si="210"/>
        <v>Yes</v>
      </c>
      <c r="E745">
        <f t="shared" ca="1" si="201"/>
        <v>1.7</v>
      </c>
      <c r="F745" s="1">
        <f ca="1">InitialHomeValue* (1 + 'Portfolio Simulation'!C745)^'Portfolio Simulation'!B745</f>
        <v>1083374.8277209864</v>
      </c>
      <c r="G745" s="1">
        <f t="shared" ca="1" si="202"/>
        <v>184173.72071256768</v>
      </c>
      <c r="H745" s="1">
        <f t="shared" ca="1" si="203"/>
        <v>207360</v>
      </c>
      <c r="I745" s="1">
        <f t="shared" ca="1" si="211"/>
        <v>184173.72071256768</v>
      </c>
      <c r="J745" s="1">
        <f t="shared" si="204"/>
        <v>100000</v>
      </c>
      <c r="K745" s="1">
        <f t="shared" si="205"/>
        <v>1000000</v>
      </c>
      <c r="L745" s="1">
        <f t="shared" si="212"/>
        <v>-100000</v>
      </c>
      <c r="M745" s="1">
        <f t="shared" ca="1" si="206"/>
        <v>184173.72071256768</v>
      </c>
      <c r="N745" s="10">
        <v>45931</v>
      </c>
      <c r="O745" s="10">
        <f t="shared" ca="1" si="213"/>
        <v>47392</v>
      </c>
      <c r="P745" s="7">
        <f t="shared" ca="1" si="214"/>
        <v>0.16482726931571959</v>
      </c>
      <c r="Q745" s="13"/>
      <c r="R745" s="1">
        <f t="shared" si="215"/>
        <v>-100000</v>
      </c>
      <c r="S745" s="1">
        <f t="shared" ca="1" si="207"/>
        <v>178756.84657396277</v>
      </c>
      <c r="T745" s="14">
        <f t="shared" ca="1" si="208"/>
        <v>1.65</v>
      </c>
      <c r="U745" s="7">
        <f t="shared" ca="1" si="216"/>
        <v>0.15617215037345891</v>
      </c>
    </row>
    <row r="746" spans="1:21" x14ac:dyDescent="0.2">
      <c r="A746">
        <f t="shared" si="209"/>
        <v>745</v>
      </c>
      <c r="B746">
        <f t="shared" ca="1" si="199"/>
        <v>6</v>
      </c>
      <c r="C746" s="7">
        <f t="shared" ca="1" si="200"/>
        <v>5.2232606068009557E-2</v>
      </c>
      <c r="D746" t="str">
        <f t="shared" ca="1" si="210"/>
        <v>Yes</v>
      </c>
      <c r="E746">
        <f t="shared" ca="1" si="201"/>
        <v>1.7</v>
      </c>
      <c r="F746" s="1">
        <f ca="1">InitialHomeValue* (1 + 'Portfolio Simulation'!C746)^'Portfolio Simulation'!B746</f>
        <v>1357283.3833620716</v>
      </c>
      <c r="G746" s="1">
        <f t="shared" ca="1" si="202"/>
        <v>230738.1751715522</v>
      </c>
      <c r="H746" s="1">
        <f t="shared" ca="1" si="203"/>
        <v>298598.39999999997</v>
      </c>
      <c r="I746" s="1">
        <f t="shared" ca="1" si="211"/>
        <v>230738.1751715522</v>
      </c>
      <c r="J746" s="1">
        <f t="shared" si="204"/>
        <v>100000</v>
      </c>
      <c r="K746" s="1">
        <f t="shared" si="205"/>
        <v>1000000</v>
      </c>
      <c r="L746" s="1">
        <f t="shared" si="212"/>
        <v>-100000</v>
      </c>
      <c r="M746" s="1">
        <f t="shared" ca="1" si="206"/>
        <v>230738.1751715522</v>
      </c>
      <c r="N746" s="10">
        <v>45931</v>
      </c>
      <c r="O746" s="10">
        <f t="shared" ca="1" si="213"/>
        <v>48122</v>
      </c>
      <c r="P746" s="7">
        <f t="shared" ca="1" si="214"/>
        <v>0.1494558274745941</v>
      </c>
      <c r="Q746" s="13"/>
      <c r="R746" s="1">
        <f t="shared" si="215"/>
        <v>-100000</v>
      </c>
      <c r="S746" s="1">
        <f t="shared" ca="1" si="207"/>
        <v>223951.75825474178</v>
      </c>
      <c r="T746" s="14">
        <f t="shared" ca="1" si="208"/>
        <v>1.65</v>
      </c>
      <c r="U746" s="7">
        <f t="shared" ca="1" si="216"/>
        <v>0.14375352263450622</v>
      </c>
    </row>
    <row r="747" spans="1:21" x14ac:dyDescent="0.2">
      <c r="A747">
        <f t="shared" si="209"/>
        <v>746</v>
      </c>
      <c r="B747">
        <f t="shared" ca="1" si="199"/>
        <v>4</v>
      </c>
      <c r="C747" s="7">
        <f t="shared" ca="1" si="200"/>
        <v>7.4290287194270749E-2</v>
      </c>
      <c r="D747" t="str">
        <f t="shared" ca="1" si="210"/>
        <v>Yes</v>
      </c>
      <c r="E747">
        <f t="shared" ca="1" si="201"/>
        <v>1.7</v>
      </c>
      <c r="F747" s="1">
        <f ca="1">InitialHomeValue* (1 + 'Portfolio Simulation'!C747)^'Portfolio Simulation'!B747</f>
        <v>1331945.9355615373</v>
      </c>
      <c r="G747" s="1">
        <f t="shared" ca="1" si="202"/>
        <v>226430.80904546136</v>
      </c>
      <c r="H747" s="1">
        <f t="shared" ca="1" si="203"/>
        <v>207360</v>
      </c>
      <c r="I747" s="1">
        <f t="shared" ca="1" si="211"/>
        <v>207360</v>
      </c>
      <c r="J747" s="1">
        <f t="shared" si="204"/>
        <v>100000</v>
      </c>
      <c r="K747" s="1">
        <f t="shared" si="205"/>
        <v>1000000</v>
      </c>
      <c r="L747" s="1">
        <f t="shared" si="212"/>
        <v>-100000</v>
      </c>
      <c r="M747" s="1">
        <f t="shared" ca="1" si="206"/>
        <v>207360</v>
      </c>
      <c r="N747" s="10">
        <v>45931</v>
      </c>
      <c r="O747" s="10">
        <f t="shared" ca="1" si="213"/>
        <v>47392</v>
      </c>
      <c r="P747" s="7">
        <f t="shared" ca="1" si="214"/>
        <v>0.19985025525093081</v>
      </c>
      <c r="Q747" s="13"/>
      <c r="R747" s="1">
        <f t="shared" si="215"/>
        <v>-100000</v>
      </c>
      <c r="S747" s="1">
        <f t="shared" ca="1" si="207"/>
        <v>219771.07936765367</v>
      </c>
      <c r="T747" s="14">
        <f t="shared" ca="1" si="208"/>
        <v>1.65</v>
      </c>
      <c r="U747" s="7">
        <f t="shared" ca="1" si="216"/>
        <v>0.21740229725837712</v>
      </c>
    </row>
    <row r="748" spans="1:21" x14ac:dyDescent="0.2">
      <c r="A748">
        <f t="shared" si="209"/>
        <v>747</v>
      </c>
      <c r="B748">
        <f t="shared" ca="1" si="199"/>
        <v>9</v>
      </c>
      <c r="C748" s="7">
        <f t="shared" ca="1" si="200"/>
        <v>0.10698507297791786</v>
      </c>
      <c r="D748" t="str">
        <f t="shared" ca="1" si="210"/>
        <v>Yes</v>
      </c>
      <c r="E748">
        <f t="shared" ca="1" si="201"/>
        <v>1.7</v>
      </c>
      <c r="F748" s="1">
        <f ca="1">InitialHomeValue* (1 + 'Portfolio Simulation'!C748)^'Portfolio Simulation'!B748</f>
        <v>2496179.9039608962</v>
      </c>
      <c r="G748" s="1">
        <f t="shared" ca="1" si="202"/>
        <v>424350.58367335238</v>
      </c>
      <c r="H748" s="1">
        <f t="shared" ca="1" si="203"/>
        <v>515978.03519999993</v>
      </c>
      <c r="I748" s="1">
        <f t="shared" ca="1" si="211"/>
        <v>424350.58367335238</v>
      </c>
      <c r="J748" s="1">
        <f t="shared" si="204"/>
        <v>100000</v>
      </c>
      <c r="K748" s="1">
        <f t="shared" si="205"/>
        <v>1000000</v>
      </c>
      <c r="L748" s="1">
        <f t="shared" si="212"/>
        <v>-100000</v>
      </c>
      <c r="M748" s="1">
        <f t="shared" ca="1" si="206"/>
        <v>424350.58367335238</v>
      </c>
      <c r="N748" s="10">
        <v>45931</v>
      </c>
      <c r="O748" s="10">
        <f t="shared" ca="1" si="213"/>
        <v>49218</v>
      </c>
      <c r="P748" s="7">
        <f t="shared" ca="1" si="214"/>
        <v>0.1740991175174714</v>
      </c>
      <c r="Q748" s="13"/>
      <c r="R748" s="1">
        <f t="shared" si="215"/>
        <v>-100000</v>
      </c>
      <c r="S748" s="1">
        <f t="shared" ca="1" si="207"/>
        <v>411869.68415354786</v>
      </c>
      <c r="T748" s="14">
        <f t="shared" ca="1" si="208"/>
        <v>1.65</v>
      </c>
      <c r="U748" s="7">
        <f t="shared" ca="1" si="216"/>
        <v>0.17021345496177673</v>
      </c>
    </row>
    <row r="749" spans="1:21" x14ac:dyDescent="0.2">
      <c r="A749">
        <f t="shared" si="209"/>
        <v>748</v>
      </c>
      <c r="B749">
        <f t="shared" ca="1" si="199"/>
        <v>7</v>
      </c>
      <c r="C749" s="7">
        <f t="shared" ca="1" si="200"/>
        <v>5.3824625275732375E-2</v>
      </c>
      <c r="D749" t="str">
        <f t="shared" ca="1" si="210"/>
        <v>Yes</v>
      </c>
      <c r="E749">
        <f t="shared" ca="1" si="201"/>
        <v>1.7</v>
      </c>
      <c r="F749" s="1">
        <f ca="1">InitialHomeValue* (1 + 'Portfolio Simulation'!C749)^'Portfolio Simulation'!B749</f>
        <v>1443372.4089478175</v>
      </c>
      <c r="G749" s="1">
        <f t="shared" ca="1" si="202"/>
        <v>245373.30952112901</v>
      </c>
      <c r="H749" s="1">
        <f t="shared" ca="1" si="203"/>
        <v>358318.07999999996</v>
      </c>
      <c r="I749" s="1">
        <f t="shared" ca="1" si="211"/>
        <v>245373.30952112901</v>
      </c>
      <c r="J749" s="1">
        <f t="shared" si="204"/>
        <v>100000</v>
      </c>
      <c r="K749" s="1">
        <f t="shared" si="205"/>
        <v>1000000</v>
      </c>
      <c r="L749" s="1">
        <f t="shared" si="212"/>
        <v>-100000</v>
      </c>
      <c r="M749" s="1">
        <f t="shared" ca="1" si="206"/>
        <v>245373.30952112901</v>
      </c>
      <c r="N749" s="10">
        <v>45931</v>
      </c>
      <c r="O749" s="10">
        <f t="shared" ca="1" si="213"/>
        <v>48488</v>
      </c>
      <c r="P749" s="7">
        <f t="shared" ca="1" si="214"/>
        <v>0.13670051693916321</v>
      </c>
      <c r="Q749" s="13"/>
      <c r="R749" s="1">
        <f t="shared" si="215"/>
        <v>-100000</v>
      </c>
      <c r="S749" s="1">
        <f t="shared" ca="1" si="207"/>
        <v>238156.44747638988</v>
      </c>
      <c r="T749" s="14">
        <f t="shared" ca="1" si="208"/>
        <v>1.65</v>
      </c>
      <c r="U749" s="7">
        <f t="shared" ca="1" si="216"/>
        <v>0.13186692595481872</v>
      </c>
    </row>
    <row r="750" spans="1:21" x14ac:dyDescent="0.2">
      <c r="A750">
        <f t="shared" si="209"/>
        <v>749</v>
      </c>
      <c r="B750">
        <f t="shared" ca="1" si="199"/>
        <v>7</v>
      </c>
      <c r="C750" s="7">
        <f t="shared" ca="1" si="200"/>
        <v>4.7378864304670074E-2</v>
      </c>
      <c r="D750" t="str">
        <f t="shared" ca="1" si="210"/>
        <v>Yes</v>
      </c>
      <c r="E750">
        <f t="shared" ca="1" si="201"/>
        <v>1.7</v>
      </c>
      <c r="F750" s="1">
        <f ca="1">InitialHomeValue* (1 + 'Portfolio Simulation'!C750)^'Portfolio Simulation'!B750</f>
        <v>1382695.789403867</v>
      </c>
      <c r="G750" s="1">
        <f t="shared" ca="1" si="202"/>
        <v>235058.28419865738</v>
      </c>
      <c r="H750" s="1">
        <f t="shared" ca="1" si="203"/>
        <v>358318.07999999996</v>
      </c>
      <c r="I750" s="1">
        <f t="shared" ca="1" si="211"/>
        <v>235058.28419865738</v>
      </c>
      <c r="J750" s="1">
        <f t="shared" si="204"/>
        <v>100000</v>
      </c>
      <c r="K750" s="1">
        <f t="shared" si="205"/>
        <v>1000000</v>
      </c>
      <c r="L750" s="1">
        <f t="shared" si="212"/>
        <v>-100000</v>
      </c>
      <c r="M750" s="1">
        <f t="shared" ca="1" si="206"/>
        <v>235058.28419865738</v>
      </c>
      <c r="N750" s="10">
        <v>45931</v>
      </c>
      <c r="O750" s="10">
        <f t="shared" ca="1" si="213"/>
        <v>48488</v>
      </c>
      <c r="P750" s="7">
        <f t="shared" ca="1" si="214"/>
        <v>0.12975326180458072</v>
      </c>
      <c r="Q750" s="13"/>
      <c r="R750" s="1">
        <f t="shared" si="215"/>
        <v>-100000</v>
      </c>
      <c r="S750" s="1">
        <f t="shared" ca="1" si="207"/>
        <v>228144.80525163806</v>
      </c>
      <c r="T750" s="14">
        <f t="shared" ca="1" si="208"/>
        <v>1.65</v>
      </c>
      <c r="U750" s="7">
        <f t="shared" ca="1" si="216"/>
        <v>0.12494921088218691</v>
      </c>
    </row>
    <row r="751" spans="1:21" x14ac:dyDescent="0.2">
      <c r="A751">
        <f t="shared" si="209"/>
        <v>750</v>
      </c>
      <c r="B751">
        <f t="shared" ca="1" si="199"/>
        <v>1</v>
      </c>
      <c r="C751" s="7">
        <f t="shared" ca="1" si="200"/>
        <v>0.1172081054786076</v>
      </c>
      <c r="D751" t="str">
        <f t="shared" ca="1" si="210"/>
        <v>Yes</v>
      </c>
      <c r="E751">
        <f t="shared" ca="1" si="201"/>
        <v>1.7</v>
      </c>
      <c r="F751" s="1">
        <f ca="1">InitialHomeValue* (1 + 'Portfolio Simulation'!C751)^'Portfolio Simulation'!B751</f>
        <v>1117208.1054786076</v>
      </c>
      <c r="G751" s="1">
        <f t="shared" ca="1" si="202"/>
        <v>189925.3779313633</v>
      </c>
      <c r="H751" s="1">
        <f t="shared" ca="1" si="203"/>
        <v>120000</v>
      </c>
      <c r="I751" s="1">
        <f t="shared" ca="1" si="211"/>
        <v>120000</v>
      </c>
      <c r="J751" s="1">
        <f t="shared" si="204"/>
        <v>100000</v>
      </c>
      <c r="K751" s="1">
        <f t="shared" si="205"/>
        <v>1000000</v>
      </c>
      <c r="L751" s="1">
        <f t="shared" si="212"/>
        <v>-100000</v>
      </c>
      <c r="M751" s="1">
        <f t="shared" ca="1" si="206"/>
        <v>120000</v>
      </c>
      <c r="N751" s="10">
        <v>45931</v>
      </c>
      <c r="O751" s="10">
        <f t="shared" ca="1" si="213"/>
        <v>46296</v>
      </c>
      <c r="P751" s="7">
        <f t="shared" ca="1" si="214"/>
        <v>0.19999999403953553</v>
      </c>
      <c r="Q751" s="13"/>
      <c r="R751" s="1">
        <f t="shared" si="215"/>
        <v>-100000</v>
      </c>
      <c r="S751" s="1">
        <f t="shared" ca="1" si="207"/>
        <v>184339.33740397025</v>
      </c>
      <c r="T751" s="14">
        <f t="shared" ca="1" si="208"/>
        <v>1.65</v>
      </c>
      <c r="U751" s="7">
        <f t="shared" ca="1" si="216"/>
        <v>0.84339338541030884</v>
      </c>
    </row>
    <row r="752" spans="1:21" x14ac:dyDescent="0.2">
      <c r="A752">
        <f t="shared" si="209"/>
        <v>751</v>
      </c>
      <c r="B752">
        <f t="shared" ca="1" si="199"/>
        <v>5</v>
      </c>
      <c r="C752" s="7">
        <f t="shared" ca="1" si="200"/>
        <v>-3.5810603708845458E-3</v>
      </c>
      <c r="D752" t="str">
        <f t="shared" ca="1" si="210"/>
        <v>No</v>
      </c>
      <c r="E752">
        <f t="shared" ca="1" si="201"/>
        <v>1.4</v>
      </c>
      <c r="F752" s="1">
        <f ca="1">InitialHomeValue* (1 + 'Portfolio Simulation'!C752)^'Portfolio Simulation'!B752</f>
        <v>982222.47966611653</v>
      </c>
      <c r="G752" s="1">
        <f t="shared" ca="1" si="202"/>
        <v>137511.14715325632</v>
      </c>
      <c r="H752" s="1">
        <f t="shared" ca="1" si="203"/>
        <v>248832</v>
      </c>
      <c r="I752" s="1">
        <f t="shared" ca="1" si="211"/>
        <v>137511.14715325632</v>
      </c>
      <c r="J752" s="1">
        <f t="shared" si="204"/>
        <v>100000</v>
      </c>
      <c r="K752" s="1">
        <f t="shared" si="205"/>
        <v>1000000</v>
      </c>
      <c r="L752" s="1">
        <f t="shared" si="212"/>
        <v>-100000</v>
      </c>
      <c r="M752" s="1">
        <f t="shared" ca="1" si="206"/>
        <v>137511.14715325632</v>
      </c>
      <c r="N752" s="10">
        <v>45931</v>
      </c>
      <c r="O752" s="10">
        <f t="shared" ca="1" si="213"/>
        <v>47757</v>
      </c>
      <c r="P752" s="7">
        <f t="shared" ca="1" si="214"/>
        <v>6.5742853283882172E-2</v>
      </c>
      <c r="Q752" s="13"/>
      <c r="R752" s="1">
        <f t="shared" si="215"/>
        <v>-100000</v>
      </c>
      <c r="S752" s="1">
        <f t="shared" ca="1" si="207"/>
        <v>132600.03475492573</v>
      </c>
      <c r="T752" s="14">
        <f t="shared" ca="1" si="208"/>
        <v>1.35</v>
      </c>
      <c r="U752" s="7">
        <f t="shared" ca="1" si="216"/>
        <v>5.8023479580879223E-2</v>
      </c>
    </row>
    <row r="753" spans="1:21" x14ac:dyDescent="0.2">
      <c r="A753">
        <f t="shared" si="209"/>
        <v>752</v>
      </c>
      <c r="B753">
        <f t="shared" ca="1" si="199"/>
        <v>7</v>
      </c>
      <c r="C753" s="7">
        <f t="shared" ca="1" si="200"/>
        <v>3.0478177591153174E-2</v>
      </c>
      <c r="D753" t="str">
        <f t="shared" ca="1" si="210"/>
        <v>Yes</v>
      </c>
      <c r="E753">
        <f t="shared" ca="1" si="201"/>
        <v>1.7</v>
      </c>
      <c r="F753" s="1">
        <f ca="1">InitialHomeValue* (1 + 'Portfolio Simulation'!C753)^'Portfolio Simulation'!B753</f>
        <v>1233876.2196111027</v>
      </c>
      <c r="G753" s="1">
        <f t="shared" ca="1" si="202"/>
        <v>209758.95733388746</v>
      </c>
      <c r="H753" s="1">
        <f t="shared" ca="1" si="203"/>
        <v>358318.07999999996</v>
      </c>
      <c r="I753" s="1">
        <f t="shared" ca="1" si="211"/>
        <v>209758.95733388746</v>
      </c>
      <c r="J753" s="1">
        <f t="shared" si="204"/>
        <v>100000</v>
      </c>
      <c r="K753" s="1">
        <f t="shared" si="205"/>
        <v>1000000</v>
      </c>
      <c r="L753" s="1">
        <f t="shared" si="212"/>
        <v>-100000</v>
      </c>
      <c r="M753" s="1">
        <f t="shared" ca="1" si="206"/>
        <v>209758.95733388746</v>
      </c>
      <c r="N753" s="10">
        <v>45931</v>
      </c>
      <c r="O753" s="10">
        <f t="shared" ca="1" si="213"/>
        <v>48488</v>
      </c>
      <c r="P753" s="7">
        <f t="shared" ca="1" si="214"/>
        <v>0.11153751015663146</v>
      </c>
      <c r="Q753" s="13"/>
      <c r="R753" s="1">
        <f t="shared" si="215"/>
        <v>-100000</v>
      </c>
      <c r="S753" s="1">
        <f t="shared" ca="1" si="207"/>
        <v>203589.57623583195</v>
      </c>
      <c r="T753" s="14">
        <f t="shared" ca="1" si="208"/>
        <v>1.65</v>
      </c>
      <c r="U753" s="7">
        <f t="shared" ca="1" si="216"/>
        <v>0.10681092143058776</v>
      </c>
    </row>
    <row r="754" spans="1:21" x14ac:dyDescent="0.2">
      <c r="A754">
        <f t="shared" si="209"/>
        <v>753</v>
      </c>
      <c r="B754">
        <f t="shared" ca="1" si="199"/>
        <v>5</v>
      </c>
      <c r="C754" s="7">
        <f t="shared" ca="1" si="200"/>
        <v>2.5994932771269741E-2</v>
      </c>
      <c r="D754" t="str">
        <f t="shared" ca="1" si="210"/>
        <v>Yes</v>
      </c>
      <c r="E754">
        <f t="shared" ca="1" si="201"/>
        <v>1.7</v>
      </c>
      <c r="F754" s="1">
        <f ca="1">InitialHomeValue* (1 + 'Portfolio Simulation'!C754)^'Portfolio Simulation'!B754</f>
        <v>1136909.9813798966</v>
      </c>
      <c r="G754" s="1">
        <f t="shared" ca="1" si="202"/>
        <v>193274.69683458243</v>
      </c>
      <c r="H754" s="1">
        <f t="shared" ca="1" si="203"/>
        <v>248832</v>
      </c>
      <c r="I754" s="1">
        <f t="shared" ca="1" si="211"/>
        <v>193274.69683458243</v>
      </c>
      <c r="J754" s="1">
        <f t="shared" si="204"/>
        <v>100000</v>
      </c>
      <c r="K754" s="1">
        <f t="shared" si="205"/>
        <v>1000000</v>
      </c>
      <c r="L754" s="1">
        <f t="shared" si="212"/>
        <v>-100000</v>
      </c>
      <c r="M754" s="1">
        <f t="shared" ca="1" si="206"/>
        <v>193274.69683458243</v>
      </c>
      <c r="N754" s="10">
        <v>45931</v>
      </c>
      <c r="O754" s="10">
        <f t="shared" ca="1" si="213"/>
        <v>47757</v>
      </c>
      <c r="P754" s="7">
        <f t="shared" ca="1" si="214"/>
        <v>0.14078461527824399</v>
      </c>
      <c r="Q754" s="13"/>
      <c r="R754" s="1">
        <f t="shared" si="215"/>
        <v>-100000</v>
      </c>
      <c r="S754" s="1">
        <f t="shared" ca="1" si="207"/>
        <v>187590.14692768294</v>
      </c>
      <c r="T754" s="14">
        <f t="shared" ca="1" si="208"/>
        <v>1.65</v>
      </c>
      <c r="U754" s="7">
        <f t="shared" ca="1" si="216"/>
        <v>0.13399745821952821</v>
      </c>
    </row>
    <row r="755" spans="1:21" x14ac:dyDescent="0.2">
      <c r="A755">
        <f t="shared" si="209"/>
        <v>754</v>
      </c>
      <c r="B755">
        <f t="shared" ca="1" si="199"/>
        <v>5</v>
      </c>
      <c r="C755" s="7">
        <f t="shared" ca="1" si="200"/>
        <v>-4.3979082098125399E-2</v>
      </c>
      <c r="D755" t="str">
        <f t="shared" ca="1" si="210"/>
        <v>No</v>
      </c>
      <c r="E755">
        <f t="shared" ca="1" si="201"/>
        <v>1.4</v>
      </c>
      <c r="F755" s="1">
        <f ca="1">InitialHomeValue* (1 + 'Portfolio Simulation'!C755)^'Portfolio Simulation'!B755</f>
        <v>798614.10080897389</v>
      </c>
      <c r="G755" s="1">
        <f t="shared" ca="1" si="202"/>
        <v>111805.97411325635</v>
      </c>
      <c r="H755" s="1">
        <f t="shared" ca="1" si="203"/>
        <v>248832</v>
      </c>
      <c r="I755" s="1">
        <f t="shared" ca="1" si="211"/>
        <v>111805.97411325635</v>
      </c>
      <c r="J755" s="1">
        <f t="shared" si="204"/>
        <v>100000</v>
      </c>
      <c r="K755" s="1">
        <f t="shared" si="205"/>
        <v>1000000</v>
      </c>
      <c r="L755" s="1">
        <f t="shared" si="212"/>
        <v>-100000</v>
      </c>
      <c r="M755" s="1">
        <f t="shared" ca="1" si="206"/>
        <v>111805.97411325635</v>
      </c>
      <c r="N755" s="10">
        <v>45931</v>
      </c>
      <c r="O755" s="10">
        <f t="shared" ca="1" si="213"/>
        <v>47757</v>
      </c>
      <c r="P755" s="7">
        <f t="shared" ca="1" si="214"/>
        <v>2.2557392716407779E-2</v>
      </c>
      <c r="Q755" s="13"/>
      <c r="R755" s="1">
        <f t="shared" si="215"/>
        <v>-100000</v>
      </c>
      <c r="S755" s="1">
        <f t="shared" ca="1" si="207"/>
        <v>107812.9036092115</v>
      </c>
      <c r="T755" s="14">
        <f t="shared" ca="1" si="208"/>
        <v>1.35</v>
      </c>
      <c r="U755" s="7">
        <f t="shared" ca="1" si="216"/>
        <v>1.5150818228721618E-2</v>
      </c>
    </row>
    <row r="756" spans="1:21" x14ac:dyDescent="0.2">
      <c r="A756">
        <f t="shared" si="209"/>
        <v>755</v>
      </c>
      <c r="B756">
        <f t="shared" ca="1" si="199"/>
        <v>7</v>
      </c>
      <c r="C756" s="7">
        <f t="shared" ca="1" si="200"/>
        <v>5.5553550657211244E-3</v>
      </c>
      <c r="D756" t="str">
        <f t="shared" ca="1" si="210"/>
        <v>Yes</v>
      </c>
      <c r="E756">
        <f t="shared" ca="1" si="201"/>
        <v>1.7</v>
      </c>
      <c r="F756" s="1">
        <f ca="1">InitialHomeValue* (1 + 'Portfolio Simulation'!C756)^'Portfolio Simulation'!B756</f>
        <v>1039541.6209975721</v>
      </c>
      <c r="G756" s="1">
        <f t="shared" ca="1" si="202"/>
        <v>176722.07556958726</v>
      </c>
      <c r="H756" s="1">
        <f t="shared" ca="1" si="203"/>
        <v>358318.07999999996</v>
      </c>
      <c r="I756" s="1">
        <f t="shared" ca="1" si="211"/>
        <v>176722.07556958726</v>
      </c>
      <c r="J756" s="1">
        <f t="shared" si="204"/>
        <v>100000</v>
      </c>
      <c r="K756" s="1">
        <f t="shared" si="205"/>
        <v>1000000</v>
      </c>
      <c r="L756" s="1">
        <f t="shared" si="212"/>
        <v>-100000</v>
      </c>
      <c r="M756" s="1">
        <f t="shared" ca="1" si="206"/>
        <v>176722.07556958726</v>
      </c>
      <c r="N756" s="10">
        <v>45931</v>
      </c>
      <c r="O756" s="10">
        <f t="shared" ca="1" si="213"/>
        <v>48488</v>
      </c>
      <c r="P756" s="7">
        <f t="shared" ca="1" si="214"/>
        <v>8.4674987196922305E-2</v>
      </c>
      <c r="Q756" s="13"/>
      <c r="R756" s="1">
        <f t="shared" si="215"/>
        <v>-100000</v>
      </c>
      <c r="S756" s="1">
        <f t="shared" ca="1" si="207"/>
        <v>171524.3674645994</v>
      </c>
      <c r="T756" s="14">
        <f t="shared" ca="1" si="208"/>
        <v>1.65</v>
      </c>
      <c r="U756" s="7">
        <f t="shared" ca="1" si="216"/>
        <v>8.0062618851661715E-2</v>
      </c>
    </row>
    <row r="757" spans="1:21" x14ac:dyDescent="0.2">
      <c r="A757">
        <f t="shared" si="209"/>
        <v>756</v>
      </c>
      <c r="B757">
        <f t="shared" ca="1" si="199"/>
        <v>3</v>
      </c>
      <c r="C757" s="7">
        <f t="shared" ca="1" si="200"/>
        <v>-1.8839010838350958E-2</v>
      </c>
      <c r="D757" t="str">
        <f t="shared" ca="1" si="210"/>
        <v>No</v>
      </c>
      <c r="E757">
        <f t="shared" ca="1" si="201"/>
        <v>1.4</v>
      </c>
      <c r="F757" s="1">
        <f ca="1">InitialHomeValue* (1 + 'Portfolio Simulation'!C757)^'Portfolio Simulation'!B757</f>
        <v>944541.00635118608</v>
      </c>
      <c r="G757" s="1">
        <f t="shared" ca="1" si="202"/>
        <v>132235.74088916605</v>
      </c>
      <c r="H757" s="1">
        <f t="shared" ca="1" si="203"/>
        <v>172800</v>
      </c>
      <c r="I757" s="1">
        <f t="shared" ca="1" si="211"/>
        <v>132235.74088916605</v>
      </c>
      <c r="J757" s="1">
        <f t="shared" si="204"/>
        <v>100000</v>
      </c>
      <c r="K757" s="1">
        <f t="shared" si="205"/>
        <v>1000000</v>
      </c>
      <c r="L757" s="1">
        <f t="shared" si="212"/>
        <v>-100000</v>
      </c>
      <c r="M757" s="1">
        <f t="shared" ca="1" si="206"/>
        <v>132235.74088916605</v>
      </c>
      <c r="N757" s="10">
        <v>45931</v>
      </c>
      <c r="O757" s="10">
        <f t="shared" ca="1" si="213"/>
        <v>47027</v>
      </c>
      <c r="P757" s="7">
        <f t="shared" ca="1" si="214"/>
        <v>9.7520679235458374E-2</v>
      </c>
      <c r="Q757" s="13"/>
      <c r="R757" s="1">
        <f t="shared" si="215"/>
        <v>-100000</v>
      </c>
      <c r="S757" s="1">
        <f t="shared" ca="1" si="207"/>
        <v>127513.03585741013</v>
      </c>
      <c r="T757" s="14">
        <f t="shared" ca="1" si="208"/>
        <v>1.35</v>
      </c>
      <c r="U757" s="7">
        <f t="shared" ca="1" si="216"/>
        <v>8.4308239817619327E-2</v>
      </c>
    </row>
    <row r="758" spans="1:21" x14ac:dyDescent="0.2">
      <c r="A758">
        <f t="shared" si="209"/>
        <v>757</v>
      </c>
      <c r="B758">
        <f t="shared" ca="1" si="199"/>
        <v>8</v>
      </c>
      <c r="C758" s="7">
        <f t="shared" ca="1" si="200"/>
        <v>-1.3047906623527308E-2</v>
      </c>
      <c r="D758" t="str">
        <f t="shared" ca="1" si="210"/>
        <v>No</v>
      </c>
      <c r="E758">
        <f t="shared" ca="1" si="201"/>
        <v>1.4</v>
      </c>
      <c r="F758" s="1">
        <f ca="1">InitialHomeValue* (1 + 'Portfolio Simulation'!C758)^'Portfolio Simulation'!B758</f>
        <v>900261.29797440663</v>
      </c>
      <c r="G758" s="1">
        <f t="shared" ca="1" si="202"/>
        <v>126036.58171641693</v>
      </c>
      <c r="H758" s="1">
        <f t="shared" ca="1" si="203"/>
        <v>429981.69599999994</v>
      </c>
      <c r="I758" s="1">
        <f t="shared" ca="1" si="211"/>
        <v>126036.58171641693</v>
      </c>
      <c r="J758" s="1">
        <f t="shared" si="204"/>
        <v>100000</v>
      </c>
      <c r="K758" s="1">
        <f t="shared" si="205"/>
        <v>1000000</v>
      </c>
      <c r="L758" s="1">
        <f t="shared" si="212"/>
        <v>-100000</v>
      </c>
      <c r="M758" s="1">
        <f t="shared" ca="1" si="206"/>
        <v>126036.58171641693</v>
      </c>
      <c r="N758" s="10">
        <v>45931</v>
      </c>
      <c r="O758" s="10">
        <f t="shared" ca="1" si="213"/>
        <v>48853</v>
      </c>
      <c r="P758" s="7">
        <f t="shared" ca="1" si="214"/>
        <v>2.9327270388603211E-2</v>
      </c>
      <c r="Q758" s="13"/>
      <c r="R758" s="1">
        <f t="shared" si="215"/>
        <v>-100000</v>
      </c>
      <c r="S758" s="1">
        <f t="shared" ca="1" si="207"/>
        <v>121535.27522654489</v>
      </c>
      <c r="T758" s="14">
        <f t="shared" ca="1" si="208"/>
        <v>1.35</v>
      </c>
      <c r="U758" s="7">
        <f t="shared" ca="1" si="216"/>
        <v>2.4661800265312197E-2</v>
      </c>
    </row>
    <row r="759" spans="1:21" x14ac:dyDescent="0.2">
      <c r="A759">
        <f t="shared" si="209"/>
        <v>758</v>
      </c>
      <c r="B759">
        <f t="shared" ca="1" si="199"/>
        <v>2</v>
      </c>
      <c r="C759" s="7">
        <f t="shared" ca="1" si="200"/>
        <v>6.9930686749783547E-2</v>
      </c>
      <c r="D759" t="str">
        <f t="shared" ca="1" si="210"/>
        <v>Yes</v>
      </c>
      <c r="E759">
        <f t="shared" ca="1" si="201"/>
        <v>1.7</v>
      </c>
      <c r="F759" s="1">
        <f ca="1">InitialHomeValue* (1 + 'Portfolio Simulation'!C759)^'Portfolio Simulation'!B759</f>
        <v>1144751.6744488636</v>
      </c>
      <c r="G759" s="1">
        <f t="shared" ca="1" si="202"/>
        <v>194607.78465630682</v>
      </c>
      <c r="H759" s="1">
        <f t="shared" ca="1" si="203"/>
        <v>144000</v>
      </c>
      <c r="I759" s="1">
        <f t="shared" ca="1" si="211"/>
        <v>144000</v>
      </c>
      <c r="J759" s="1">
        <f t="shared" si="204"/>
        <v>100000</v>
      </c>
      <c r="K759" s="1">
        <f t="shared" si="205"/>
        <v>1000000</v>
      </c>
      <c r="L759" s="1">
        <f t="shared" si="212"/>
        <v>-100000</v>
      </c>
      <c r="M759" s="1">
        <f t="shared" ca="1" si="206"/>
        <v>144000</v>
      </c>
      <c r="N759" s="10">
        <v>45931</v>
      </c>
      <c r="O759" s="10">
        <f t="shared" ca="1" si="213"/>
        <v>46661</v>
      </c>
      <c r="P759" s="7">
        <f t="shared" ca="1" si="214"/>
        <v>0.19999999403953553</v>
      </c>
      <c r="Q759" s="13"/>
      <c r="R759" s="1">
        <f t="shared" si="215"/>
        <v>-100000</v>
      </c>
      <c r="S759" s="1">
        <f t="shared" ca="1" si="207"/>
        <v>188884.02628406251</v>
      </c>
      <c r="T759" s="14">
        <f t="shared" ca="1" si="208"/>
        <v>1.65</v>
      </c>
      <c r="U759" s="7">
        <f t="shared" ca="1" si="216"/>
        <v>0.37435085177421568</v>
      </c>
    </row>
    <row r="760" spans="1:21" x14ac:dyDescent="0.2">
      <c r="A760">
        <f t="shared" si="209"/>
        <v>759</v>
      </c>
      <c r="B760">
        <f t="shared" ca="1" si="199"/>
        <v>5</v>
      </c>
      <c r="C760" s="7">
        <f t="shared" ca="1" si="200"/>
        <v>9.2740381604415681E-2</v>
      </c>
      <c r="D760" t="str">
        <f t="shared" ca="1" si="210"/>
        <v>Yes</v>
      </c>
      <c r="E760">
        <f t="shared" ca="1" si="201"/>
        <v>1.7</v>
      </c>
      <c r="F760" s="1">
        <f ca="1">InitialHomeValue* (1 + 'Portfolio Simulation'!C760)^'Portfolio Simulation'!B760</f>
        <v>1558062.8137781117</v>
      </c>
      <c r="G760" s="1">
        <f t="shared" ca="1" si="202"/>
        <v>264870.67834227899</v>
      </c>
      <c r="H760" s="1">
        <f t="shared" ca="1" si="203"/>
        <v>248832</v>
      </c>
      <c r="I760" s="1">
        <f t="shared" ca="1" si="211"/>
        <v>248832</v>
      </c>
      <c r="J760" s="1">
        <f t="shared" si="204"/>
        <v>100000</v>
      </c>
      <c r="K760" s="1">
        <f t="shared" si="205"/>
        <v>1000000</v>
      </c>
      <c r="L760" s="1">
        <f t="shared" si="212"/>
        <v>-100000</v>
      </c>
      <c r="M760" s="1">
        <f t="shared" ca="1" si="206"/>
        <v>248832</v>
      </c>
      <c r="N760" s="10">
        <v>45931</v>
      </c>
      <c r="O760" s="10">
        <f t="shared" ca="1" si="213"/>
        <v>47757</v>
      </c>
      <c r="P760" s="7">
        <f t="shared" ca="1" si="214"/>
        <v>0.19988018870353702</v>
      </c>
      <c r="Q760" s="13"/>
      <c r="R760" s="1">
        <f t="shared" si="215"/>
        <v>-100000</v>
      </c>
      <c r="S760" s="1">
        <f t="shared" ca="1" si="207"/>
        <v>257080.3642733884</v>
      </c>
      <c r="T760" s="14">
        <f t="shared" ca="1" si="208"/>
        <v>1.65</v>
      </c>
      <c r="U760" s="7">
        <f t="shared" ca="1" si="216"/>
        <v>0.20772725939750675</v>
      </c>
    </row>
    <row r="761" spans="1:21" x14ac:dyDescent="0.2">
      <c r="A761">
        <f t="shared" si="209"/>
        <v>760</v>
      </c>
      <c r="B761">
        <f t="shared" ca="1" si="199"/>
        <v>3</v>
      </c>
      <c r="C761" s="7">
        <f t="shared" ca="1" si="200"/>
        <v>9.7012175417445362E-3</v>
      </c>
      <c r="D761" t="str">
        <f t="shared" ca="1" si="210"/>
        <v>Yes</v>
      </c>
      <c r="E761">
        <f t="shared" ca="1" si="201"/>
        <v>1.7</v>
      </c>
      <c r="F761" s="1">
        <f ca="1">InitialHomeValue* (1 + 'Portfolio Simulation'!C761)^'Portfolio Simulation'!B761</f>
        <v>1029386.9065073291</v>
      </c>
      <c r="G761" s="1">
        <f t="shared" ca="1" si="202"/>
        <v>174995.77410624595</v>
      </c>
      <c r="H761" s="1">
        <f t="shared" ca="1" si="203"/>
        <v>172800</v>
      </c>
      <c r="I761" s="1">
        <f t="shared" ca="1" si="211"/>
        <v>172800</v>
      </c>
      <c r="J761" s="1">
        <f t="shared" si="204"/>
        <v>100000</v>
      </c>
      <c r="K761" s="1">
        <f t="shared" si="205"/>
        <v>1000000</v>
      </c>
      <c r="L761" s="1">
        <f t="shared" si="212"/>
        <v>-100000</v>
      </c>
      <c r="M761" s="1">
        <f t="shared" ca="1" si="206"/>
        <v>172800</v>
      </c>
      <c r="N761" s="10">
        <v>45931</v>
      </c>
      <c r="O761" s="10">
        <f t="shared" ca="1" si="213"/>
        <v>47027</v>
      </c>
      <c r="P761" s="7">
        <f t="shared" ca="1" si="214"/>
        <v>0.19980039000511171</v>
      </c>
      <c r="Q761" s="13"/>
      <c r="R761" s="1">
        <f t="shared" si="215"/>
        <v>-100000</v>
      </c>
      <c r="S761" s="1">
        <f t="shared" ca="1" si="207"/>
        <v>169848.83957370929</v>
      </c>
      <c r="T761" s="14">
        <f t="shared" ca="1" si="208"/>
        <v>1.65</v>
      </c>
      <c r="U761" s="7">
        <f t="shared" ca="1" si="216"/>
        <v>0.19293712973594665</v>
      </c>
    </row>
    <row r="762" spans="1:21" x14ac:dyDescent="0.2">
      <c r="A762">
        <f t="shared" si="209"/>
        <v>761</v>
      </c>
      <c r="B762">
        <f t="shared" ca="1" si="199"/>
        <v>4</v>
      </c>
      <c r="C762" s="7">
        <f t="shared" ca="1" si="200"/>
        <v>-3.6044112774701847E-2</v>
      </c>
      <c r="D762" t="str">
        <f t="shared" ca="1" si="210"/>
        <v>No</v>
      </c>
      <c r="E762">
        <f t="shared" ca="1" si="201"/>
        <v>1.4</v>
      </c>
      <c r="F762" s="1">
        <f ca="1">InitialHomeValue* (1 + 'Portfolio Simulation'!C762)^'Portfolio Simulation'!B762</f>
        <v>863432.99427627132</v>
      </c>
      <c r="G762" s="1">
        <f t="shared" ca="1" si="202"/>
        <v>120880.61919867797</v>
      </c>
      <c r="H762" s="1">
        <f t="shared" ca="1" si="203"/>
        <v>207360</v>
      </c>
      <c r="I762" s="1">
        <f t="shared" ca="1" si="211"/>
        <v>120880.61919867797</v>
      </c>
      <c r="J762" s="1">
        <f t="shared" si="204"/>
        <v>100000</v>
      </c>
      <c r="K762" s="1">
        <f t="shared" si="205"/>
        <v>1000000</v>
      </c>
      <c r="L762" s="1">
        <f t="shared" si="212"/>
        <v>-100000</v>
      </c>
      <c r="M762" s="1">
        <f t="shared" ca="1" si="206"/>
        <v>120880.61919867797</v>
      </c>
      <c r="N762" s="10">
        <v>45931</v>
      </c>
      <c r="O762" s="10">
        <f t="shared" ca="1" si="213"/>
        <v>47392</v>
      </c>
      <c r="P762" s="7">
        <f t="shared" ca="1" si="214"/>
        <v>4.8516032099723813E-2</v>
      </c>
      <c r="Q762" s="13"/>
      <c r="R762" s="1">
        <f t="shared" si="215"/>
        <v>-100000</v>
      </c>
      <c r="S762" s="1">
        <f t="shared" ca="1" si="207"/>
        <v>116563.45422729664</v>
      </c>
      <c r="T762" s="14">
        <f t="shared" ca="1" si="208"/>
        <v>1.35</v>
      </c>
      <c r="U762" s="7">
        <f t="shared" ca="1" si="216"/>
        <v>3.9032694697380063E-2</v>
      </c>
    </row>
    <row r="763" spans="1:21" x14ac:dyDescent="0.2">
      <c r="A763">
        <f t="shared" si="209"/>
        <v>762</v>
      </c>
      <c r="B763">
        <f t="shared" ca="1" si="199"/>
        <v>10</v>
      </c>
      <c r="C763" s="7">
        <f t="shared" ca="1" si="200"/>
        <v>6.8009110489153729E-2</v>
      </c>
      <c r="D763" t="str">
        <f t="shared" ca="1" si="210"/>
        <v>Yes</v>
      </c>
      <c r="E763">
        <f t="shared" ca="1" si="201"/>
        <v>1.7</v>
      </c>
      <c r="F763" s="1">
        <f ca="1">InitialHomeValue* (1 + 'Portfolio Simulation'!C763)^'Portfolio Simulation'!B763</f>
        <v>1930854.6123257438</v>
      </c>
      <c r="G763" s="1">
        <f t="shared" ca="1" si="202"/>
        <v>328245.2840953765</v>
      </c>
      <c r="H763" s="1">
        <f t="shared" ca="1" si="203"/>
        <v>619173.64223999996</v>
      </c>
      <c r="I763" s="1">
        <f t="shared" ca="1" si="211"/>
        <v>328245.2840953765</v>
      </c>
      <c r="J763" s="1">
        <f t="shared" si="204"/>
        <v>100000</v>
      </c>
      <c r="K763" s="1">
        <f t="shared" si="205"/>
        <v>1000000</v>
      </c>
      <c r="L763" s="1">
        <f t="shared" si="212"/>
        <v>-100000</v>
      </c>
      <c r="M763" s="1">
        <f t="shared" ca="1" si="206"/>
        <v>328245.2840953765</v>
      </c>
      <c r="N763" s="10">
        <v>45931</v>
      </c>
      <c r="O763" s="10">
        <f t="shared" ca="1" si="213"/>
        <v>49583</v>
      </c>
      <c r="P763" s="7">
        <f t="shared" ca="1" si="214"/>
        <v>0.12613791823387144</v>
      </c>
      <c r="Q763" s="13"/>
      <c r="R763" s="1">
        <f t="shared" si="215"/>
        <v>-100000</v>
      </c>
      <c r="S763" s="1">
        <f t="shared" ca="1" si="207"/>
        <v>318591.01103374775</v>
      </c>
      <c r="T763" s="14">
        <f t="shared" ca="1" si="208"/>
        <v>1.65</v>
      </c>
      <c r="U763" s="7">
        <f t="shared" ca="1" si="216"/>
        <v>0.12278290390968322</v>
      </c>
    </row>
    <row r="764" spans="1:21" x14ac:dyDescent="0.2">
      <c r="A764">
        <f t="shared" si="209"/>
        <v>763</v>
      </c>
      <c r="B764">
        <f t="shared" ca="1" si="199"/>
        <v>5</v>
      </c>
      <c r="C764" s="7">
        <f t="shared" ca="1" si="200"/>
        <v>5.2105890100163983E-2</v>
      </c>
      <c r="D764" t="str">
        <f t="shared" ca="1" si="210"/>
        <v>Yes</v>
      </c>
      <c r="E764">
        <f t="shared" ca="1" si="201"/>
        <v>1.7</v>
      </c>
      <c r="F764" s="1">
        <f ca="1">InitialHomeValue* (1 + 'Portfolio Simulation'!C764)^'Portfolio Simulation'!B764</f>
        <v>1289131.6165024391</v>
      </c>
      <c r="G764" s="1">
        <f t="shared" ca="1" si="202"/>
        <v>219152.37480541464</v>
      </c>
      <c r="H764" s="1">
        <f t="shared" ca="1" si="203"/>
        <v>248832</v>
      </c>
      <c r="I764" s="1">
        <f t="shared" ca="1" si="211"/>
        <v>219152.37480541464</v>
      </c>
      <c r="J764" s="1">
        <f t="shared" si="204"/>
        <v>100000</v>
      </c>
      <c r="K764" s="1">
        <f t="shared" si="205"/>
        <v>1000000</v>
      </c>
      <c r="L764" s="1">
        <f t="shared" si="212"/>
        <v>-100000</v>
      </c>
      <c r="M764" s="1">
        <f t="shared" ca="1" si="206"/>
        <v>219152.37480541464</v>
      </c>
      <c r="N764" s="10">
        <v>45931</v>
      </c>
      <c r="O764" s="10">
        <f t="shared" ca="1" si="213"/>
        <v>47757</v>
      </c>
      <c r="P764" s="7">
        <f t="shared" ca="1" si="214"/>
        <v>0.16980080008506773</v>
      </c>
      <c r="Q764" s="13"/>
      <c r="R764" s="1">
        <f t="shared" si="215"/>
        <v>-100000</v>
      </c>
      <c r="S764" s="1">
        <f t="shared" ca="1" si="207"/>
        <v>212706.71672290249</v>
      </c>
      <c r="T764" s="14">
        <f t="shared" ca="1" si="208"/>
        <v>1.65</v>
      </c>
      <c r="U764" s="7">
        <f t="shared" ca="1" si="216"/>
        <v>0.16284100413322455</v>
      </c>
    </row>
    <row r="765" spans="1:21" x14ac:dyDescent="0.2">
      <c r="A765">
        <f t="shared" si="209"/>
        <v>764</v>
      </c>
      <c r="B765">
        <f t="shared" ca="1" si="199"/>
        <v>7</v>
      </c>
      <c r="C765" s="7">
        <f t="shared" ca="1" si="200"/>
        <v>1.6665597908083293E-2</v>
      </c>
      <c r="D765" t="str">
        <f t="shared" ca="1" si="210"/>
        <v>Yes</v>
      </c>
      <c r="E765">
        <f t="shared" ca="1" si="201"/>
        <v>1.7</v>
      </c>
      <c r="F765" s="1">
        <f ca="1">InitialHomeValue* (1 + 'Portfolio Simulation'!C765)^'Portfolio Simulation'!B765</f>
        <v>1122656.5035222906</v>
      </c>
      <c r="G765" s="1">
        <f t="shared" ca="1" si="202"/>
        <v>190851.60559878941</v>
      </c>
      <c r="H765" s="1">
        <f t="shared" ca="1" si="203"/>
        <v>358318.07999999996</v>
      </c>
      <c r="I765" s="1">
        <f t="shared" ca="1" si="211"/>
        <v>190851.60559878941</v>
      </c>
      <c r="J765" s="1">
        <f t="shared" si="204"/>
        <v>100000</v>
      </c>
      <c r="K765" s="1">
        <f t="shared" si="205"/>
        <v>1000000</v>
      </c>
      <c r="L765" s="1">
        <f t="shared" si="212"/>
        <v>-100000</v>
      </c>
      <c r="M765" s="1">
        <f t="shared" ca="1" si="206"/>
        <v>190851.60559878941</v>
      </c>
      <c r="N765" s="10">
        <v>45931</v>
      </c>
      <c r="O765" s="10">
        <f t="shared" ca="1" si="213"/>
        <v>48488</v>
      </c>
      <c r="P765" s="7">
        <f t="shared" ca="1" si="214"/>
        <v>9.6649986505508434E-2</v>
      </c>
      <c r="Q765" s="13"/>
      <c r="R765" s="1">
        <f t="shared" si="215"/>
        <v>-100000</v>
      </c>
      <c r="S765" s="1">
        <f t="shared" ca="1" si="207"/>
        <v>185238.32308117795</v>
      </c>
      <c r="T765" s="14">
        <f t="shared" ca="1" si="208"/>
        <v>1.65</v>
      </c>
      <c r="U765" s="7">
        <f t="shared" ca="1" si="216"/>
        <v>9.1986694931983956E-2</v>
      </c>
    </row>
    <row r="766" spans="1:21" x14ac:dyDescent="0.2">
      <c r="A766">
        <f t="shared" si="209"/>
        <v>765</v>
      </c>
      <c r="B766">
        <f t="shared" ca="1" si="199"/>
        <v>10</v>
      </c>
      <c r="C766" s="7">
        <f t="shared" ca="1" si="200"/>
        <v>5.2232246507612212E-2</v>
      </c>
      <c r="D766" t="str">
        <f t="shared" ca="1" si="210"/>
        <v>Yes</v>
      </c>
      <c r="E766">
        <f t="shared" ca="1" si="201"/>
        <v>1.7</v>
      </c>
      <c r="F766" s="1">
        <f ca="1">InitialHomeValue* (1 + 'Portfolio Simulation'!C766)^'Portfolio Simulation'!B766</f>
        <v>1663857.2740663539</v>
      </c>
      <c r="G766" s="1">
        <f t="shared" ca="1" si="202"/>
        <v>282855.73659128015</v>
      </c>
      <c r="H766" s="1">
        <f t="shared" ca="1" si="203"/>
        <v>619173.64223999996</v>
      </c>
      <c r="I766" s="1">
        <f t="shared" ca="1" si="211"/>
        <v>282855.73659128015</v>
      </c>
      <c r="J766" s="1">
        <f t="shared" si="204"/>
        <v>100000</v>
      </c>
      <c r="K766" s="1">
        <f t="shared" si="205"/>
        <v>1000000</v>
      </c>
      <c r="L766" s="1">
        <f t="shared" si="212"/>
        <v>-100000</v>
      </c>
      <c r="M766" s="1">
        <f t="shared" ca="1" si="206"/>
        <v>282855.73659128015</v>
      </c>
      <c r="N766" s="10">
        <v>45931</v>
      </c>
      <c r="O766" s="10">
        <f t="shared" ca="1" si="213"/>
        <v>49583</v>
      </c>
      <c r="P766" s="7">
        <f t="shared" ca="1" si="214"/>
        <v>0.10951140522956848</v>
      </c>
      <c r="Q766" s="13"/>
      <c r="R766" s="1">
        <f t="shared" si="215"/>
        <v>-100000</v>
      </c>
      <c r="S766" s="1">
        <f t="shared" ca="1" si="207"/>
        <v>274536.45022094838</v>
      </c>
      <c r="T766" s="14">
        <f t="shared" ca="1" si="208"/>
        <v>1.65</v>
      </c>
      <c r="U766" s="7">
        <f t="shared" ca="1" si="216"/>
        <v>0.10620593428611758</v>
      </c>
    </row>
    <row r="767" spans="1:21" x14ac:dyDescent="0.2">
      <c r="A767">
        <f t="shared" si="209"/>
        <v>766</v>
      </c>
      <c r="B767">
        <f t="shared" ca="1" si="199"/>
        <v>2</v>
      </c>
      <c r="C767" s="7">
        <f t="shared" ca="1" si="200"/>
        <v>1.4557247189341279E-2</v>
      </c>
      <c r="D767" t="str">
        <f t="shared" ca="1" si="210"/>
        <v>Yes</v>
      </c>
      <c r="E767">
        <f t="shared" ca="1" si="201"/>
        <v>1.7</v>
      </c>
      <c r="F767" s="1">
        <f ca="1">InitialHomeValue* (1 + 'Portfolio Simulation'!C767)^'Portfolio Simulation'!B767</f>
        <v>1029326.4078244144</v>
      </c>
      <c r="G767" s="1">
        <f t="shared" ca="1" si="202"/>
        <v>174985.48933015045</v>
      </c>
      <c r="H767" s="1">
        <f t="shared" ca="1" si="203"/>
        <v>144000</v>
      </c>
      <c r="I767" s="1">
        <f t="shared" ca="1" si="211"/>
        <v>144000</v>
      </c>
      <c r="J767" s="1">
        <f t="shared" si="204"/>
        <v>100000</v>
      </c>
      <c r="K767" s="1">
        <f t="shared" si="205"/>
        <v>1000000</v>
      </c>
      <c r="L767" s="1">
        <f t="shared" si="212"/>
        <v>-100000</v>
      </c>
      <c r="M767" s="1">
        <f t="shared" ca="1" si="206"/>
        <v>144000</v>
      </c>
      <c r="N767" s="10">
        <v>45931</v>
      </c>
      <c r="O767" s="10">
        <f t="shared" ca="1" si="213"/>
        <v>46661</v>
      </c>
      <c r="P767" s="7">
        <f t="shared" ca="1" si="214"/>
        <v>0.19999999403953553</v>
      </c>
      <c r="Q767" s="13"/>
      <c r="R767" s="1">
        <f t="shared" si="215"/>
        <v>-100000</v>
      </c>
      <c r="S767" s="1">
        <f t="shared" ca="1" si="207"/>
        <v>169838.85729102837</v>
      </c>
      <c r="T767" s="14">
        <f t="shared" ca="1" si="208"/>
        <v>1.65</v>
      </c>
      <c r="U767" s="7">
        <f t="shared" ca="1" si="216"/>
        <v>0.30322237610816949</v>
      </c>
    </row>
    <row r="768" spans="1:21" x14ac:dyDescent="0.2">
      <c r="A768">
        <f t="shared" si="209"/>
        <v>767</v>
      </c>
      <c r="B768">
        <f t="shared" ca="1" si="199"/>
        <v>2</v>
      </c>
      <c r="C768" s="7">
        <f t="shared" ca="1" si="200"/>
        <v>2.6931975742899541E-2</v>
      </c>
      <c r="D768" t="str">
        <f t="shared" ca="1" si="210"/>
        <v>Yes</v>
      </c>
      <c r="E768">
        <f t="shared" ca="1" si="201"/>
        <v>1.7</v>
      </c>
      <c r="F768" s="1">
        <f ca="1">InitialHomeValue* (1 + 'Portfolio Simulation'!C768)^'Portfolio Simulation'!B768</f>
        <v>1054589.2828032153</v>
      </c>
      <c r="G768" s="1">
        <f t="shared" ca="1" si="202"/>
        <v>179280.17807654661</v>
      </c>
      <c r="H768" s="1">
        <f t="shared" ca="1" si="203"/>
        <v>144000</v>
      </c>
      <c r="I768" s="1">
        <f t="shared" ca="1" si="211"/>
        <v>144000</v>
      </c>
      <c r="J768" s="1">
        <f t="shared" si="204"/>
        <v>100000</v>
      </c>
      <c r="K768" s="1">
        <f t="shared" si="205"/>
        <v>1000000</v>
      </c>
      <c r="L768" s="1">
        <f t="shared" si="212"/>
        <v>-100000</v>
      </c>
      <c r="M768" s="1">
        <f t="shared" ca="1" si="206"/>
        <v>144000</v>
      </c>
      <c r="N768" s="10">
        <v>45931</v>
      </c>
      <c r="O768" s="10">
        <f t="shared" ca="1" si="213"/>
        <v>46661</v>
      </c>
      <c r="P768" s="7">
        <f t="shared" ca="1" si="214"/>
        <v>0.19999999403953553</v>
      </c>
      <c r="Q768" s="13"/>
      <c r="R768" s="1">
        <f t="shared" si="215"/>
        <v>-100000</v>
      </c>
      <c r="S768" s="1">
        <f t="shared" ca="1" si="207"/>
        <v>174007.23166253054</v>
      </c>
      <c r="T768" s="14">
        <f t="shared" ca="1" si="208"/>
        <v>1.65</v>
      </c>
      <c r="U768" s="7">
        <f t="shared" ca="1" si="216"/>
        <v>0.31911800503730781</v>
      </c>
    </row>
    <row r="769" spans="1:21" x14ac:dyDescent="0.2">
      <c r="A769">
        <f t="shared" si="209"/>
        <v>768</v>
      </c>
      <c r="B769">
        <f t="shared" ca="1" si="199"/>
        <v>10</v>
      </c>
      <c r="C769" s="7">
        <f t="shared" ca="1" si="200"/>
        <v>0.10343862435358507</v>
      </c>
      <c r="D769" t="str">
        <f t="shared" ca="1" si="210"/>
        <v>Yes</v>
      </c>
      <c r="E769">
        <f t="shared" ca="1" si="201"/>
        <v>1.7</v>
      </c>
      <c r="F769" s="1">
        <f ca="1">InitialHomeValue* (1 + 'Portfolio Simulation'!C769)^'Portfolio Simulation'!B769</f>
        <v>2675973.5577407549</v>
      </c>
      <c r="G769" s="1">
        <f t="shared" ca="1" si="202"/>
        <v>454915.50481592841</v>
      </c>
      <c r="H769" s="1">
        <f t="shared" ca="1" si="203"/>
        <v>619173.64223999996</v>
      </c>
      <c r="I769" s="1">
        <f t="shared" ca="1" si="211"/>
        <v>454915.50481592841</v>
      </c>
      <c r="J769" s="1">
        <f t="shared" si="204"/>
        <v>100000</v>
      </c>
      <c r="K769" s="1">
        <f t="shared" si="205"/>
        <v>1000000</v>
      </c>
      <c r="L769" s="1">
        <f t="shared" si="212"/>
        <v>-100000</v>
      </c>
      <c r="M769" s="1">
        <f t="shared" ca="1" si="206"/>
        <v>454915.50481592841</v>
      </c>
      <c r="N769" s="10">
        <v>45931</v>
      </c>
      <c r="O769" s="10">
        <f t="shared" ca="1" si="213"/>
        <v>49583</v>
      </c>
      <c r="P769" s="7">
        <f t="shared" ca="1" si="214"/>
        <v>0.16347495913505555</v>
      </c>
      <c r="Q769" s="13"/>
      <c r="R769" s="1">
        <f t="shared" si="215"/>
        <v>-100000</v>
      </c>
      <c r="S769" s="1">
        <f t="shared" ca="1" si="207"/>
        <v>441535.63702722453</v>
      </c>
      <c r="T769" s="14">
        <f t="shared" ca="1" si="208"/>
        <v>1.65</v>
      </c>
      <c r="U769" s="7">
        <f t="shared" ca="1" si="216"/>
        <v>0.16000872254371651</v>
      </c>
    </row>
    <row r="770" spans="1:21" x14ac:dyDescent="0.2">
      <c r="A770">
        <f t="shared" si="209"/>
        <v>769</v>
      </c>
      <c r="B770">
        <f t="shared" ca="1" si="199"/>
        <v>5</v>
      </c>
      <c r="C770" s="7">
        <f t="shared" ca="1" si="200"/>
        <v>6.5034319063660001E-3</v>
      </c>
      <c r="D770" t="str">
        <f t="shared" ca="1" si="210"/>
        <v>Yes</v>
      </c>
      <c r="E770">
        <f t="shared" ca="1" si="201"/>
        <v>1.7</v>
      </c>
      <c r="F770" s="1">
        <f ca="1">InitialHomeValue* (1 + 'Portfolio Simulation'!C770)^'Portfolio Simulation'!B770</f>
        <v>1032942.8653554864</v>
      </c>
      <c r="G770" s="1">
        <f t="shared" ca="1" si="202"/>
        <v>175600.28711043269</v>
      </c>
      <c r="H770" s="1">
        <f t="shared" ca="1" si="203"/>
        <v>248832</v>
      </c>
      <c r="I770" s="1">
        <f t="shared" ca="1" si="211"/>
        <v>175600.28711043269</v>
      </c>
      <c r="J770" s="1">
        <f t="shared" si="204"/>
        <v>100000</v>
      </c>
      <c r="K770" s="1">
        <f t="shared" si="205"/>
        <v>1000000</v>
      </c>
      <c r="L770" s="1">
        <f t="shared" si="212"/>
        <v>-100000</v>
      </c>
      <c r="M770" s="1">
        <f t="shared" ca="1" si="206"/>
        <v>175600.28711043269</v>
      </c>
      <c r="N770" s="10">
        <v>45931</v>
      </c>
      <c r="O770" s="10">
        <f t="shared" ca="1" si="213"/>
        <v>47757</v>
      </c>
      <c r="P770" s="7">
        <f t="shared" ca="1" si="214"/>
        <v>0.11912413239479064</v>
      </c>
      <c r="Q770" s="13"/>
      <c r="R770" s="1">
        <f t="shared" si="215"/>
        <v>-100000</v>
      </c>
      <c r="S770" s="1">
        <f t="shared" ca="1" si="207"/>
        <v>170435.57278365525</v>
      </c>
      <c r="T770" s="14">
        <f t="shared" ca="1" si="208"/>
        <v>1.65</v>
      </c>
      <c r="U770" s="7">
        <f t="shared" ca="1" si="216"/>
        <v>0.11246584057807923</v>
      </c>
    </row>
    <row r="771" spans="1:21" x14ac:dyDescent="0.2">
      <c r="A771">
        <f t="shared" si="209"/>
        <v>770</v>
      </c>
      <c r="B771">
        <f t="shared" ref="B771:B834" ca="1" si="217">RANDBETWEEN(MinExitYear,MaxTerm)</f>
        <v>4</v>
      </c>
      <c r="C771" s="7">
        <f t="shared" ref="C771:C834" ca="1" si="218">NORMINV(RAND(),HPAMean,HPAStdDev)</f>
        <v>5.4228580662622428E-2</v>
      </c>
      <c r="D771" t="str">
        <f t="shared" ca="1" si="210"/>
        <v>Yes</v>
      </c>
      <c r="E771">
        <f t="shared" ref="E771:E834" ca="1" si="219">IF(D771="Yes",UpMultiplier,DownMultiplier)</f>
        <v>1.7</v>
      </c>
      <c r="F771" s="1">
        <f ca="1">InitialHomeValue* (1 + 'Portfolio Simulation'!C771)^'Portfolio Simulation'!B771</f>
        <v>1235205.2927599682</v>
      </c>
      <c r="G771" s="1">
        <f t="shared" ref="G771:G834" ca="1" si="220">F771*E771*(InvestmentAmount/InitialHomeValue)</f>
        <v>209984.89976919463</v>
      </c>
      <c r="H771" s="1">
        <f t="shared" ref="H771:H834" ca="1" si="221">InvestmentAmount*(1 + IRRCap)^B771</f>
        <v>207360</v>
      </c>
      <c r="I771" s="1">
        <f t="shared" ca="1" si="211"/>
        <v>207360</v>
      </c>
      <c r="J771" s="1">
        <f t="shared" ref="J771:J834" si="222">InvestmentAmount</f>
        <v>100000</v>
      </c>
      <c r="K771" s="1">
        <f t="shared" ref="K771:K834" si="223">InitialHomeValue</f>
        <v>1000000</v>
      </c>
      <c r="L771" s="1">
        <f t="shared" si="212"/>
        <v>-100000</v>
      </c>
      <c r="M771" s="1">
        <f t="shared" ref="M771:M834" ca="1" si="224">IF(B771&gt;0,I771,0)</f>
        <v>207360</v>
      </c>
      <c r="N771" s="10">
        <v>45931</v>
      </c>
      <c r="O771" s="10">
        <f t="shared" ca="1" si="213"/>
        <v>47392</v>
      </c>
      <c r="P771" s="7">
        <f t="shared" ca="1" si="214"/>
        <v>0.19985025525093081</v>
      </c>
      <c r="Q771" s="13"/>
      <c r="R771" s="1">
        <f t="shared" si="215"/>
        <v>-100000</v>
      </c>
      <c r="S771" s="1">
        <f t="shared" ref="S771:S834" ca="1" si="225">F771*T771*(InvestmentAmount/InitialHomeValue)</f>
        <v>203808.87330539475</v>
      </c>
      <c r="T771" s="14">
        <f t="shared" ref="T771:T834" ca="1" si="226">IF(D771="Yes",ModifiedUpShare,ModifiedDownShare)</f>
        <v>1.65</v>
      </c>
      <c r="U771" s="7">
        <f t="shared" ca="1" si="216"/>
        <v>0.19468348622322079</v>
      </c>
    </row>
    <row r="772" spans="1:21" x14ac:dyDescent="0.2">
      <c r="A772">
        <f t="shared" ref="A772:A835" si="227">ROW()-1</f>
        <v>771</v>
      </c>
      <c r="B772">
        <f t="shared" ca="1" si="217"/>
        <v>8</v>
      </c>
      <c r="C772" s="7">
        <f t="shared" ca="1" si="218"/>
        <v>6.0592535215076036E-2</v>
      </c>
      <c r="D772" t="str">
        <f t="shared" ref="D772:D835" ca="1" si="228">IF(C772&gt;=0, "Yes", "No")</f>
        <v>Yes</v>
      </c>
      <c r="E772">
        <f t="shared" ca="1" si="219"/>
        <v>1.7</v>
      </c>
      <c r="F772" s="1">
        <f ca="1">InitialHomeValue* (1 + 'Portfolio Simulation'!C772)^'Portfolio Simulation'!B772</f>
        <v>1600989.6662609845</v>
      </c>
      <c r="G772" s="1">
        <f t="shared" ca="1" si="220"/>
        <v>272168.24326436734</v>
      </c>
      <c r="H772" s="1">
        <f t="shared" ca="1" si="221"/>
        <v>429981.69599999994</v>
      </c>
      <c r="I772" s="1">
        <f t="shared" ref="I772:I835" ca="1" si="229">MIN(G772,H772)</f>
        <v>272168.24326436734</v>
      </c>
      <c r="J772" s="1">
        <f t="shared" si="222"/>
        <v>100000</v>
      </c>
      <c r="K772" s="1">
        <f t="shared" si="223"/>
        <v>1000000</v>
      </c>
      <c r="L772" s="1">
        <f t="shared" ref="L772:L835" si="230">-J772</f>
        <v>-100000</v>
      </c>
      <c r="M772" s="1">
        <f t="shared" ca="1" si="224"/>
        <v>272168.24326436734</v>
      </c>
      <c r="N772" s="10">
        <v>45931</v>
      </c>
      <c r="O772" s="10">
        <f t="shared" ref="O772:O835" ca="1" si="231">EDATE(N772, B772 *12)</f>
        <v>48853</v>
      </c>
      <c r="P772" s="7">
        <f t="shared" ref="P772:P835" ca="1" si="232">XIRR(L772:M772,N772:O772)</f>
        <v>0.133228474855423</v>
      </c>
      <c r="Q772" s="13"/>
      <c r="R772" s="1">
        <f t="shared" ref="R772:R835" si="233">-J772</f>
        <v>-100000</v>
      </c>
      <c r="S772" s="1">
        <f t="shared" ca="1" si="225"/>
        <v>264163.29493306245</v>
      </c>
      <c r="T772" s="14">
        <f t="shared" ca="1" si="226"/>
        <v>1.65</v>
      </c>
      <c r="U772" s="7">
        <f t="shared" ref="U772:U835" ca="1" si="234">XIRR(R772:S772,N772:O772)</f>
        <v>0.1290104568004608</v>
      </c>
    </row>
    <row r="773" spans="1:21" x14ac:dyDescent="0.2">
      <c r="A773">
        <f t="shared" si="227"/>
        <v>772</v>
      </c>
      <c r="B773">
        <f t="shared" ca="1" si="217"/>
        <v>10</v>
      </c>
      <c r="C773" s="7">
        <f t="shared" ca="1" si="218"/>
        <v>-9.7463730879443315E-3</v>
      </c>
      <c r="D773" t="str">
        <f t="shared" ca="1" si="228"/>
        <v>No</v>
      </c>
      <c r="E773">
        <f t="shared" ca="1" si="219"/>
        <v>1.4</v>
      </c>
      <c r="F773" s="1">
        <f ca="1">InitialHomeValue* (1 + 'Portfolio Simulation'!C773)^'Portfolio Simulation'!B773</f>
        <v>906701.67348703975</v>
      </c>
      <c r="G773" s="1">
        <f t="shared" ca="1" si="220"/>
        <v>126938.23428818556</v>
      </c>
      <c r="H773" s="1">
        <f t="shared" ca="1" si="221"/>
        <v>619173.64223999996</v>
      </c>
      <c r="I773" s="1">
        <f t="shared" ca="1" si="229"/>
        <v>126938.23428818556</v>
      </c>
      <c r="J773" s="1">
        <f t="shared" si="222"/>
        <v>100000</v>
      </c>
      <c r="K773" s="1">
        <f t="shared" si="223"/>
        <v>1000000</v>
      </c>
      <c r="L773" s="1">
        <f t="shared" si="230"/>
        <v>-100000</v>
      </c>
      <c r="M773" s="1">
        <f t="shared" ca="1" si="224"/>
        <v>126938.23428818556</v>
      </c>
      <c r="N773" s="10">
        <v>45931</v>
      </c>
      <c r="O773" s="10">
        <f t="shared" ca="1" si="231"/>
        <v>49583</v>
      </c>
      <c r="P773" s="7">
        <f t="shared" ca="1" si="232"/>
        <v>2.4126425385475162E-2</v>
      </c>
      <c r="Q773" s="13"/>
      <c r="R773" s="1">
        <f t="shared" si="233"/>
        <v>-100000</v>
      </c>
      <c r="S773" s="1">
        <f t="shared" ca="1" si="225"/>
        <v>122404.72592075037</v>
      </c>
      <c r="T773" s="14">
        <f t="shared" ca="1" si="226"/>
        <v>1.35</v>
      </c>
      <c r="U773" s="7">
        <f t="shared" ca="1" si="234"/>
        <v>2.0410713553428654E-2</v>
      </c>
    </row>
    <row r="774" spans="1:21" x14ac:dyDescent="0.2">
      <c r="A774">
        <f t="shared" si="227"/>
        <v>773</v>
      </c>
      <c r="B774">
        <f t="shared" ca="1" si="217"/>
        <v>10</v>
      </c>
      <c r="C774" s="7">
        <f t="shared" ca="1" si="218"/>
        <v>-5.415106109041723E-2</v>
      </c>
      <c r="D774" t="str">
        <f t="shared" ca="1" si="228"/>
        <v>No</v>
      </c>
      <c r="E774">
        <f t="shared" ca="1" si="219"/>
        <v>1.4</v>
      </c>
      <c r="F774" s="1">
        <f ca="1">InitialHomeValue* (1 + 'Portfolio Simulation'!C774)^'Portfolio Simulation'!B774</f>
        <v>573083.37480161246</v>
      </c>
      <c r="G774" s="1">
        <f t="shared" ca="1" si="220"/>
        <v>80231.672472225735</v>
      </c>
      <c r="H774" s="1">
        <f t="shared" ca="1" si="221"/>
        <v>619173.64223999996</v>
      </c>
      <c r="I774" s="1">
        <f t="shared" ca="1" si="229"/>
        <v>80231.672472225735</v>
      </c>
      <c r="J774" s="1">
        <f t="shared" si="222"/>
        <v>100000</v>
      </c>
      <c r="K774" s="1">
        <f t="shared" si="223"/>
        <v>1000000</v>
      </c>
      <c r="L774" s="1">
        <f t="shared" si="230"/>
        <v>-100000</v>
      </c>
      <c r="M774" s="1">
        <f t="shared" ca="1" si="224"/>
        <v>80231.672472225735</v>
      </c>
      <c r="N774" s="10">
        <v>45931</v>
      </c>
      <c r="O774" s="10">
        <f t="shared" ca="1" si="231"/>
        <v>49583</v>
      </c>
      <c r="P774" s="7">
        <f t="shared" ca="1" si="232"/>
        <v>-2.1772602200508116E-2</v>
      </c>
      <c r="Q774" s="13"/>
      <c r="R774" s="1">
        <f t="shared" si="233"/>
        <v>-100000</v>
      </c>
      <c r="S774" s="1">
        <f t="shared" ca="1" si="225"/>
        <v>77366.2555982177</v>
      </c>
      <c r="T774" s="14">
        <f t="shared" ca="1" si="226"/>
        <v>1.35</v>
      </c>
      <c r="U774" s="7">
        <f t="shared" ca="1" si="234"/>
        <v>-2.5321778655052186E-2</v>
      </c>
    </row>
    <row r="775" spans="1:21" x14ac:dyDescent="0.2">
      <c r="A775">
        <f t="shared" si="227"/>
        <v>774</v>
      </c>
      <c r="B775">
        <f t="shared" ca="1" si="217"/>
        <v>10</v>
      </c>
      <c r="C775" s="7">
        <f t="shared" ca="1" si="218"/>
        <v>0.10719131001273821</v>
      </c>
      <c r="D775" t="str">
        <f t="shared" ca="1" si="228"/>
        <v>Yes</v>
      </c>
      <c r="E775">
        <f t="shared" ca="1" si="219"/>
        <v>1.7</v>
      </c>
      <c r="F775" s="1">
        <f ca="1">InitialHomeValue* (1 + 'Portfolio Simulation'!C775)^'Portfolio Simulation'!B775</f>
        <v>2768386.2586999829</v>
      </c>
      <c r="G775" s="1">
        <f t="shared" ca="1" si="220"/>
        <v>470625.66397899709</v>
      </c>
      <c r="H775" s="1">
        <f t="shared" ca="1" si="221"/>
        <v>619173.64223999996</v>
      </c>
      <c r="I775" s="1">
        <f t="shared" ca="1" si="229"/>
        <v>470625.66397899709</v>
      </c>
      <c r="J775" s="1">
        <f t="shared" si="222"/>
        <v>100000</v>
      </c>
      <c r="K775" s="1">
        <f t="shared" si="223"/>
        <v>1000000</v>
      </c>
      <c r="L775" s="1">
        <f t="shared" si="230"/>
        <v>-100000</v>
      </c>
      <c r="M775" s="1">
        <f t="shared" ca="1" si="224"/>
        <v>470625.66397899709</v>
      </c>
      <c r="N775" s="10">
        <v>45931</v>
      </c>
      <c r="O775" s="10">
        <f t="shared" ca="1" si="231"/>
        <v>49583</v>
      </c>
      <c r="P775" s="7">
        <f t="shared" ca="1" si="232"/>
        <v>0.16742965579032901</v>
      </c>
      <c r="Q775" s="13"/>
      <c r="R775" s="1">
        <f t="shared" si="233"/>
        <v>-100000</v>
      </c>
      <c r="S775" s="1">
        <f t="shared" ca="1" si="225"/>
        <v>456783.73268549715</v>
      </c>
      <c r="T775" s="14">
        <f t="shared" ca="1" si="226"/>
        <v>1.65</v>
      </c>
      <c r="U775" s="7">
        <f t="shared" ca="1" si="234"/>
        <v>0.16395162940025335</v>
      </c>
    </row>
    <row r="776" spans="1:21" x14ac:dyDescent="0.2">
      <c r="A776">
        <f t="shared" si="227"/>
        <v>775</v>
      </c>
      <c r="B776">
        <f t="shared" ca="1" si="217"/>
        <v>10</v>
      </c>
      <c r="C776" s="7">
        <f t="shared" ca="1" si="218"/>
        <v>6.1882052737494572E-2</v>
      </c>
      <c r="D776" t="str">
        <f t="shared" ca="1" si="228"/>
        <v>Yes</v>
      </c>
      <c r="E776">
        <f t="shared" ca="1" si="219"/>
        <v>1.7</v>
      </c>
      <c r="F776" s="1">
        <f ca="1">InitialHomeValue* (1 + 'Portfolio Simulation'!C776)^'Portfolio Simulation'!B776</f>
        <v>1822899.8403839688</v>
      </c>
      <c r="G776" s="1">
        <f t="shared" ca="1" si="220"/>
        <v>309892.9728652747</v>
      </c>
      <c r="H776" s="1">
        <f t="shared" ca="1" si="221"/>
        <v>619173.64223999996</v>
      </c>
      <c r="I776" s="1">
        <f t="shared" ca="1" si="229"/>
        <v>309892.9728652747</v>
      </c>
      <c r="J776" s="1">
        <f t="shared" si="222"/>
        <v>100000</v>
      </c>
      <c r="K776" s="1">
        <f t="shared" si="223"/>
        <v>1000000</v>
      </c>
      <c r="L776" s="1">
        <f t="shared" si="230"/>
        <v>-100000</v>
      </c>
      <c r="M776" s="1">
        <f t="shared" ca="1" si="224"/>
        <v>309892.9728652747</v>
      </c>
      <c r="N776" s="10">
        <v>45931</v>
      </c>
      <c r="O776" s="10">
        <f t="shared" ca="1" si="231"/>
        <v>49583</v>
      </c>
      <c r="P776" s="7">
        <f t="shared" ca="1" si="232"/>
        <v>0.11968089938163756</v>
      </c>
      <c r="Q776" s="13"/>
      <c r="R776" s="1">
        <f t="shared" si="233"/>
        <v>-100000</v>
      </c>
      <c r="S776" s="1">
        <f t="shared" ca="1" si="225"/>
        <v>300778.47366335487</v>
      </c>
      <c r="T776" s="14">
        <f t="shared" ca="1" si="226"/>
        <v>1.65</v>
      </c>
      <c r="U776" s="7">
        <f t="shared" ca="1" si="234"/>
        <v>0.11634513735771179</v>
      </c>
    </row>
    <row r="777" spans="1:21" x14ac:dyDescent="0.2">
      <c r="A777">
        <f t="shared" si="227"/>
        <v>776</v>
      </c>
      <c r="B777">
        <f t="shared" ca="1" si="217"/>
        <v>10</v>
      </c>
      <c r="C777" s="7">
        <f t="shared" ca="1" si="218"/>
        <v>-3.3091333261214717E-2</v>
      </c>
      <c r="D777" t="str">
        <f t="shared" ca="1" si="228"/>
        <v>No</v>
      </c>
      <c r="E777">
        <f t="shared" ca="1" si="219"/>
        <v>1.4</v>
      </c>
      <c r="F777" s="1">
        <f ca="1">InitialHomeValue* (1 + 'Portfolio Simulation'!C777)^'Portfolio Simulation'!B777</f>
        <v>714257.04027252295</v>
      </c>
      <c r="G777" s="1">
        <f t="shared" ca="1" si="220"/>
        <v>99995.985638153215</v>
      </c>
      <c r="H777" s="1">
        <f t="shared" ca="1" si="221"/>
        <v>619173.64223999996</v>
      </c>
      <c r="I777" s="1">
        <f t="shared" ca="1" si="229"/>
        <v>99995.985638153215</v>
      </c>
      <c r="J777" s="1">
        <f t="shared" si="222"/>
        <v>100000</v>
      </c>
      <c r="K777" s="1">
        <f t="shared" si="223"/>
        <v>1000000</v>
      </c>
      <c r="L777" s="1">
        <f t="shared" si="230"/>
        <v>-100000</v>
      </c>
      <c r="M777" s="1">
        <f t="shared" ca="1" si="224"/>
        <v>99995.985638153215</v>
      </c>
      <c r="N777" s="10">
        <v>45931</v>
      </c>
      <c r="O777" s="10">
        <f t="shared" ca="1" si="231"/>
        <v>49583</v>
      </c>
      <c r="P777" s="7">
        <f t="shared" ca="1" si="232"/>
        <v>-4.0128827095031748E-6</v>
      </c>
      <c r="Q777" s="13"/>
      <c r="R777" s="1">
        <f t="shared" si="233"/>
        <v>-100000</v>
      </c>
      <c r="S777" s="1">
        <f t="shared" ca="1" si="225"/>
        <v>96424.700436790605</v>
      </c>
      <c r="T777" s="14">
        <f t="shared" ca="1" si="226"/>
        <v>1.35</v>
      </c>
      <c r="U777" s="7">
        <f t="shared" ca="1" si="234"/>
        <v>-3.6321729421615601E-3</v>
      </c>
    </row>
    <row r="778" spans="1:21" x14ac:dyDescent="0.2">
      <c r="A778">
        <f t="shared" si="227"/>
        <v>777</v>
      </c>
      <c r="B778">
        <f t="shared" ca="1" si="217"/>
        <v>6</v>
      </c>
      <c r="C778" s="7">
        <f t="shared" ca="1" si="218"/>
        <v>8.118438925061134E-3</v>
      </c>
      <c r="D778" t="str">
        <f t="shared" ca="1" si="228"/>
        <v>Yes</v>
      </c>
      <c r="E778">
        <f t="shared" ca="1" si="219"/>
        <v>1.7</v>
      </c>
      <c r="F778" s="1">
        <f ca="1">InitialHomeValue* (1 + 'Portfolio Simulation'!C778)^'Portfolio Simulation'!B778</f>
        <v>1049710.0362530297</v>
      </c>
      <c r="G778" s="1">
        <f t="shared" ca="1" si="220"/>
        <v>178450.70616301507</v>
      </c>
      <c r="H778" s="1">
        <f t="shared" ca="1" si="221"/>
        <v>298598.39999999997</v>
      </c>
      <c r="I778" s="1">
        <f t="shared" ca="1" si="229"/>
        <v>178450.70616301507</v>
      </c>
      <c r="J778" s="1">
        <f t="shared" si="222"/>
        <v>100000</v>
      </c>
      <c r="K778" s="1">
        <f t="shared" si="223"/>
        <v>1000000</v>
      </c>
      <c r="L778" s="1">
        <f t="shared" si="230"/>
        <v>-100000</v>
      </c>
      <c r="M778" s="1">
        <f t="shared" ca="1" si="224"/>
        <v>178450.70616301507</v>
      </c>
      <c r="N778" s="10">
        <v>45931</v>
      </c>
      <c r="O778" s="10">
        <f t="shared" ca="1" si="231"/>
        <v>48122</v>
      </c>
      <c r="P778" s="7">
        <f t="shared" ca="1" si="232"/>
        <v>0.10128716826438902</v>
      </c>
      <c r="Q778" s="13"/>
      <c r="R778" s="1">
        <f t="shared" si="233"/>
        <v>-100000</v>
      </c>
      <c r="S778" s="1">
        <f t="shared" ca="1" si="225"/>
        <v>173202.15598174991</v>
      </c>
      <c r="T778" s="14">
        <f t="shared" ca="1" si="226"/>
        <v>1.65</v>
      </c>
      <c r="U778" s="7">
        <f t="shared" ca="1" si="234"/>
        <v>9.5823815464973441E-2</v>
      </c>
    </row>
    <row r="779" spans="1:21" x14ac:dyDescent="0.2">
      <c r="A779">
        <f t="shared" si="227"/>
        <v>778</v>
      </c>
      <c r="B779">
        <f t="shared" ca="1" si="217"/>
        <v>3</v>
      </c>
      <c r="C779" s="7">
        <f t="shared" ca="1" si="218"/>
        <v>2.3726366346711599E-2</v>
      </c>
      <c r="D779" t="str">
        <f t="shared" ca="1" si="228"/>
        <v>Yes</v>
      </c>
      <c r="E779">
        <f t="shared" ca="1" si="219"/>
        <v>1.7</v>
      </c>
      <c r="F779" s="1">
        <f ca="1">InitialHomeValue* (1 + 'Portfolio Simulation'!C779)^'Portfolio Simulation'!B779</f>
        <v>1072881.2769517754</v>
      </c>
      <c r="G779" s="1">
        <f t="shared" ca="1" si="220"/>
        <v>182389.81708180183</v>
      </c>
      <c r="H779" s="1">
        <f t="shared" ca="1" si="221"/>
        <v>172800</v>
      </c>
      <c r="I779" s="1">
        <f t="shared" ca="1" si="229"/>
        <v>172800</v>
      </c>
      <c r="J779" s="1">
        <f t="shared" si="222"/>
        <v>100000</v>
      </c>
      <c r="K779" s="1">
        <f t="shared" si="223"/>
        <v>1000000</v>
      </c>
      <c r="L779" s="1">
        <f t="shared" si="230"/>
        <v>-100000</v>
      </c>
      <c r="M779" s="1">
        <f t="shared" ca="1" si="224"/>
        <v>172800</v>
      </c>
      <c r="N779" s="10">
        <v>45931</v>
      </c>
      <c r="O779" s="10">
        <f t="shared" ca="1" si="231"/>
        <v>47027</v>
      </c>
      <c r="P779" s="7">
        <f t="shared" ca="1" si="232"/>
        <v>0.19980039000511171</v>
      </c>
      <c r="Q779" s="13"/>
      <c r="R779" s="1">
        <f t="shared" si="233"/>
        <v>-100000</v>
      </c>
      <c r="S779" s="1">
        <f t="shared" ca="1" si="225"/>
        <v>177025.41069704294</v>
      </c>
      <c r="T779" s="14">
        <f t="shared" ca="1" si="226"/>
        <v>1.65</v>
      </c>
      <c r="U779" s="7">
        <f t="shared" ca="1" si="234"/>
        <v>0.20949228405952458</v>
      </c>
    </row>
    <row r="780" spans="1:21" x14ac:dyDescent="0.2">
      <c r="A780">
        <f t="shared" si="227"/>
        <v>779</v>
      </c>
      <c r="B780">
        <f t="shared" ca="1" si="217"/>
        <v>1</v>
      </c>
      <c r="C780" s="7">
        <f t="shared" ca="1" si="218"/>
        <v>0.16385404665681677</v>
      </c>
      <c r="D780" t="str">
        <f t="shared" ca="1" si="228"/>
        <v>Yes</v>
      </c>
      <c r="E780">
        <f t="shared" ca="1" si="219"/>
        <v>1.7</v>
      </c>
      <c r="F780" s="1">
        <f ca="1">InitialHomeValue* (1 + 'Portfolio Simulation'!C780)^'Portfolio Simulation'!B780</f>
        <v>1163854.0466568167</v>
      </c>
      <c r="G780" s="1">
        <f t="shared" ca="1" si="220"/>
        <v>197855.18793165885</v>
      </c>
      <c r="H780" s="1">
        <f t="shared" ca="1" si="221"/>
        <v>120000</v>
      </c>
      <c r="I780" s="1">
        <f t="shared" ca="1" si="229"/>
        <v>120000</v>
      </c>
      <c r="J780" s="1">
        <f t="shared" si="222"/>
        <v>100000</v>
      </c>
      <c r="K780" s="1">
        <f t="shared" si="223"/>
        <v>1000000</v>
      </c>
      <c r="L780" s="1">
        <f t="shared" si="230"/>
        <v>-100000</v>
      </c>
      <c r="M780" s="1">
        <f t="shared" ca="1" si="224"/>
        <v>120000</v>
      </c>
      <c r="N780" s="10">
        <v>45931</v>
      </c>
      <c r="O780" s="10">
        <f t="shared" ca="1" si="231"/>
        <v>46296</v>
      </c>
      <c r="P780" s="7">
        <f t="shared" ca="1" si="232"/>
        <v>0.19999999403953553</v>
      </c>
      <c r="Q780" s="13"/>
      <c r="R780" s="1">
        <f t="shared" si="233"/>
        <v>-100000</v>
      </c>
      <c r="S780" s="1">
        <f t="shared" ca="1" si="225"/>
        <v>192035.91769837475</v>
      </c>
      <c r="T780" s="14">
        <f t="shared" ca="1" si="226"/>
        <v>1.65</v>
      </c>
      <c r="U780" s="7">
        <f t="shared" ca="1" si="234"/>
        <v>0.92035917043685922</v>
      </c>
    </row>
    <row r="781" spans="1:21" x14ac:dyDescent="0.2">
      <c r="A781">
        <f t="shared" si="227"/>
        <v>780</v>
      </c>
      <c r="B781">
        <f t="shared" ca="1" si="217"/>
        <v>4</v>
      </c>
      <c r="C781" s="7">
        <f t="shared" ca="1" si="218"/>
        <v>9.1976063995602556E-2</v>
      </c>
      <c r="D781" t="str">
        <f t="shared" ca="1" si="228"/>
        <v>Yes</v>
      </c>
      <c r="E781">
        <f t="shared" ca="1" si="219"/>
        <v>1.7</v>
      </c>
      <c r="F781" s="1">
        <f ca="1">InitialHomeValue* (1 + 'Portfolio Simulation'!C781)^'Portfolio Simulation'!B781</f>
        <v>1421845.7203418906</v>
      </c>
      <c r="G781" s="1">
        <f t="shared" ca="1" si="220"/>
        <v>241713.77245812141</v>
      </c>
      <c r="H781" s="1">
        <f t="shared" ca="1" si="221"/>
        <v>207360</v>
      </c>
      <c r="I781" s="1">
        <f t="shared" ca="1" si="229"/>
        <v>207360</v>
      </c>
      <c r="J781" s="1">
        <f t="shared" si="222"/>
        <v>100000</v>
      </c>
      <c r="K781" s="1">
        <f t="shared" si="223"/>
        <v>1000000</v>
      </c>
      <c r="L781" s="1">
        <f t="shared" si="230"/>
        <v>-100000</v>
      </c>
      <c r="M781" s="1">
        <f t="shared" ca="1" si="224"/>
        <v>207360</v>
      </c>
      <c r="N781" s="10">
        <v>45931</v>
      </c>
      <c r="O781" s="10">
        <f t="shared" ca="1" si="231"/>
        <v>47392</v>
      </c>
      <c r="P781" s="7">
        <f t="shared" ca="1" si="232"/>
        <v>0.19985025525093081</v>
      </c>
      <c r="Q781" s="13"/>
      <c r="R781" s="1">
        <f t="shared" si="233"/>
        <v>-100000</v>
      </c>
      <c r="S781" s="1">
        <f t="shared" ca="1" si="225"/>
        <v>234604.54385641194</v>
      </c>
      <c r="T781" s="14">
        <f t="shared" ca="1" si="226"/>
        <v>1.65</v>
      </c>
      <c r="U781" s="7">
        <f t="shared" ca="1" si="234"/>
        <v>0.23743026852607729</v>
      </c>
    </row>
    <row r="782" spans="1:21" x14ac:dyDescent="0.2">
      <c r="A782">
        <f t="shared" si="227"/>
        <v>781</v>
      </c>
      <c r="B782">
        <f t="shared" ca="1" si="217"/>
        <v>7</v>
      </c>
      <c r="C782" s="7">
        <f t="shared" ca="1" si="218"/>
        <v>0.12873779287881482</v>
      </c>
      <c r="D782" t="str">
        <f t="shared" ca="1" si="228"/>
        <v>Yes</v>
      </c>
      <c r="E782">
        <f t="shared" ca="1" si="219"/>
        <v>1.7</v>
      </c>
      <c r="F782" s="1">
        <f ca="1">InitialHomeValue* (1 + 'Portfolio Simulation'!C782)^'Portfolio Simulation'!B782</f>
        <v>2334272.0269623497</v>
      </c>
      <c r="G782" s="1">
        <f t="shared" ca="1" si="220"/>
        <v>396826.24458359944</v>
      </c>
      <c r="H782" s="1">
        <f t="shared" ca="1" si="221"/>
        <v>358318.07999999996</v>
      </c>
      <c r="I782" s="1">
        <f t="shared" ca="1" si="229"/>
        <v>358318.07999999996</v>
      </c>
      <c r="J782" s="1">
        <f t="shared" si="222"/>
        <v>100000</v>
      </c>
      <c r="K782" s="1">
        <f t="shared" si="223"/>
        <v>1000000</v>
      </c>
      <c r="L782" s="1">
        <f t="shared" si="230"/>
        <v>-100000</v>
      </c>
      <c r="M782" s="1">
        <f t="shared" ca="1" si="224"/>
        <v>358318.07999999996</v>
      </c>
      <c r="N782" s="10">
        <v>45931</v>
      </c>
      <c r="O782" s="10">
        <f t="shared" ca="1" si="231"/>
        <v>48488</v>
      </c>
      <c r="P782" s="7">
        <f t="shared" ca="1" si="232"/>
        <v>0.19982888102531438</v>
      </c>
      <c r="Q782" s="13"/>
      <c r="R782" s="1">
        <f t="shared" si="233"/>
        <v>-100000</v>
      </c>
      <c r="S782" s="1">
        <f t="shared" ca="1" si="225"/>
        <v>385154.88444878766</v>
      </c>
      <c r="T782" s="14">
        <f t="shared" ca="1" si="226"/>
        <v>1.65</v>
      </c>
      <c r="U782" s="7">
        <f t="shared" ca="1" si="234"/>
        <v>0.21226275563240055</v>
      </c>
    </row>
    <row r="783" spans="1:21" x14ac:dyDescent="0.2">
      <c r="A783">
        <f t="shared" si="227"/>
        <v>782</v>
      </c>
      <c r="B783">
        <f t="shared" ca="1" si="217"/>
        <v>2</v>
      </c>
      <c r="C783" s="7">
        <f t="shared" ca="1" si="218"/>
        <v>-1.2420126614906369E-2</v>
      </c>
      <c r="D783" t="str">
        <f t="shared" ca="1" si="228"/>
        <v>No</v>
      </c>
      <c r="E783">
        <f t="shared" ca="1" si="219"/>
        <v>1.4</v>
      </c>
      <c r="F783" s="1">
        <f ca="1">InitialHomeValue* (1 + 'Portfolio Simulation'!C783)^'Portfolio Simulation'!B783</f>
        <v>975314.00631531759</v>
      </c>
      <c r="G783" s="1">
        <f t="shared" ca="1" si="220"/>
        <v>136543.96088414447</v>
      </c>
      <c r="H783" s="1">
        <f t="shared" ca="1" si="221"/>
        <v>144000</v>
      </c>
      <c r="I783" s="1">
        <f t="shared" ca="1" si="229"/>
        <v>136543.96088414447</v>
      </c>
      <c r="J783" s="1">
        <f t="shared" si="222"/>
        <v>100000</v>
      </c>
      <c r="K783" s="1">
        <f t="shared" si="223"/>
        <v>1000000</v>
      </c>
      <c r="L783" s="1">
        <f t="shared" si="230"/>
        <v>-100000</v>
      </c>
      <c r="M783" s="1">
        <f t="shared" ca="1" si="224"/>
        <v>136543.96088414447</v>
      </c>
      <c r="N783" s="10">
        <v>45931</v>
      </c>
      <c r="O783" s="10">
        <f t="shared" ca="1" si="231"/>
        <v>46661</v>
      </c>
      <c r="P783" s="7">
        <f t="shared" ca="1" si="232"/>
        <v>0.16852026581764223</v>
      </c>
      <c r="Q783" s="13"/>
      <c r="R783" s="1">
        <f t="shared" si="233"/>
        <v>-100000</v>
      </c>
      <c r="S783" s="1">
        <f t="shared" ca="1" si="225"/>
        <v>131667.39085256789</v>
      </c>
      <c r="T783" s="14">
        <f t="shared" ca="1" si="226"/>
        <v>1.35</v>
      </c>
      <c r="U783" s="7">
        <f t="shared" ca="1" si="234"/>
        <v>0.14746412634849557</v>
      </c>
    </row>
    <row r="784" spans="1:21" x14ac:dyDescent="0.2">
      <c r="A784">
        <f t="shared" si="227"/>
        <v>783</v>
      </c>
      <c r="B784">
        <f t="shared" ca="1" si="217"/>
        <v>1</v>
      </c>
      <c r="C784" s="7">
        <f t="shared" ca="1" si="218"/>
        <v>-2.2939993379760892E-2</v>
      </c>
      <c r="D784" t="str">
        <f t="shared" ca="1" si="228"/>
        <v>No</v>
      </c>
      <c r="E784">
        <f t="shared" ca="1" si="219"/>
        <v>1.4</v>
      </c>
      <c r="F784" s="1">
        <f ca="1">InitialHomeValue* (1 + 'Portfolio Simulation'!C784)^'Portfolio Simulation'!B784</f>
        <v>977060.00662023912</v>
      </c>
      <c r="G784" s="1">
        <f t="shared" ca="1" si="220"/>
        <v>136788.40092683348</v>
      </c>
      <c r="H784" s="1">
        <f t="shared" ca="1" si="221"/>
        <v>120000</v>
      </c>
      <c r="I784" s="1">
        <f t="shared" ca="1" si="229"/>
        <v>120000</v>
      </c>
      <c r="J784" s="1">
        <f t="shared" si="222"/>
        <v>100000</v>
      </c>
      <c r="K784" s="1">
        <f t="shared" si="223"/>
        <v>1000000</v>
      </c>
      <c r="L784" s="1">
        <f t="shared" si="230"/>
        <v>-100000</v>
      </c>
      <c r="M784" s="1">
        <f t="shared" ca="1" si="224"/>
        <v>120000</v>
      </c>
      <c r="N784" s="10">
        <v>45931</v>
      </c>
      <c r="O784" s="10">
        <f t="shared" ca="1" si="231"/>
        <v>46296</v>
      </c>
      <c r="P784" s="7">
        <f t="shared" ca="1" si="232"/>
        <v>0.19999999403953553</v>
      </c>
      <c r="Q784" s="13"/>
      <c r="R784" s="1">
        <f t="shared" si="233"/>
        <v>-100000</v>
      </c>
      <c r="S784" s="1">
        <f t="shared" ca="1" si="225"/>
        <v>131903.10089373231</v>
      </c>
      <c r="T784" s="14">
        <f t="shared" ca="1" si="226"/>
        <v>1.35</v>
      </c>
      <c r="U784" s="7">
        <f t="shared" ca="1" si="234"/>
        <v>0.31903100609779367</v>
      </c>
    </row>
    <row r="785" spans="1:21" x14ac:dyDescent="0.2">
      <c r="A785">
        <f t="shared" si="227"/>
        <v>784</v>
      </c>
      <c r="B785">
        <f t="shared" ca="1" si="217"/>
        <v>6</v>
      </c>
      <c r="C785" s="7">
        <f t="shared" ca="1" si="218"/>
        <v>0.13856359085055597</v>
      </c>
      <c r="D785" t="str">
        <f t="shared" ca="1" si="228"/>
        <v>Yes</v>
      </c>
      <c r="E785">
        <f t="shared" ca="1" si="219"/>
        <v>1.7</v>
      </c>
      <c r="F785" s="1">
        <f ca="1">InitialHomeValue* (1 + 'Portfolio Simulation'!C785)^'Portfolio Simulation'!B785</f>
        <v>2178430.7092100354</v>
      </c>
      <c r="G785" s="1">
        <f t="shared" ca="1" si="220"/>
        <v>370333.22056570603</v>
      </c>
      <c r="H785" s="1">
        <f t="shared" ca="1" si="221"/>
        <v>298598.39999999997</v>
      </c>
      <c r="I785" s="1">
        <f t="shared" ca="1" si="229"/>
        <v>298598.39999999997</v>
      </c>
      <c r="J785" s="1">
        <f t="shared" si="222"/>
        <v>100000</v>
      </c>
      <c r="K785" s="1">
        <f t="shared" si="223"/>
        <v>1000000</v>
      </c>
      <c r="L785" s="1">
        <f t="shared" si="230"/>
        <v>-100000</v>
      </c>
      <c r="M785" s="1">
        <f t="shared" ca="1" si="224"/>
        <v>298598.39999999997</v>
      </c>
      <c r="N785" s="10">
        <v>45931</v>
      </c>
      <c r="O785" s="10">
        <f t="shared" ca="1" si="231"/>
        <v>48122</v>
      </c>
      <c r="P785" s="7">
        <f t="shared" ca="1" si="232"/>
        <v>0.19990014433860781</v>
      </c>
      <c r="Q785" s="13"/>
      <c r="R785" s="1">
        <f t="shared" si="233"/>
        <v>-100000</v>
      </c>
      <c r="S785" s="1">
        <f t="shared" ca="1" si="225"/>
        <v>359441.06701965583</v>
      </c>
      <c r="T785" s="14">
        <f t="shared" ca="1" si="226"/>
        <v>1.65</v>
      </c>
      <c r="U785" s="7">
        <f t="shared" ca="1" si="234"/>
        <v>0.23754884600639342</v>
      </c>
    </row>
    <row r="786" spans="1:21" x14ac:dyDescent="0.2">
      <c r="A786">
        <f t="shared" si="227"/>
        <v>785</v>
      </c>
      <c r="B786">
        <f t="shared" ca="1" si="217"/>
        <v>1</v>
      </c>
      <c r="C786" s="7">
        <f t="shared" ca="1" si="218"/>
        <v>2.2794861197380042E-2</v>
      </c>
      <c r="D786" t="str">
        <f t="shared" ca="1" si="228"/>
        <v>Yes</v>
      </c>
      <c r="E786">
        <f t="shared" ca="1" si="219"/>
        <v>1.7</v>
      </c>
      <c r="F786" s="1">
        <f ca="1">InitialHomeValue* (1 + 'Portfolio Simulation'!C786)^'Portfolio Simulation'!B786</f>
        <v>1022794.86119738</v>
      </c>
      <c r="G786" s="1">
        <f t="shared" ca="1" si="220"/>
        <v>173875.1264035546</v>
      </c>
      <c r="H786" s="1">
        <f t="shared" ca="1" si="221"/>
        <v>120000</v>
      </c>
      <c r="I786" s="1">
        <f t="shared" ca="1" si="229"/>
        <v>120000</v>
      </c>
      <c r="J786" s="1">
        <f t="shared" si="222"/>
        <v>100000</v>
      </c>
      <c r="K786" s="1">
        <f t="shared" si="223"/>
        <v>1000000</v>
      </c>
      <c r="L786" s="1">
        <f t="shared" si="230"/>
        <v>-100000</v>
      </c>
      <c r="M786" s="1">
        <f t="shared" ca="1" si="224"/>
        <v>120000</v>
      </c>
      <c r="N786" s="10">
        <v>45931</v>
      </c>
      <c r="O786" s="10">
        <f t="shared" ca="1" si="231"/>
        <v>46296</v>
      </c>
      <c r="P786" s="7">
        <f t="shared" ca="1" si="232"/>
        <v>0.19999999403953553</v>
      </c>
      <c r="Q786" s="13"/>
      <c r="R786" s="1">
        <f t="shared" si="233"/>
        <v>-100000</v>
      </c>
      <c r="S786" s="1">
        <f t="shared" ca="1" si="225"/>
        <v>168761.15209756768</v>
      </c>
      <c r="T786" s="14">
        <f t="shared" ca="1" si="226"/>
        <v>1.65</v>
      </c>
      <c r="U786" s="7">
        <f t="shared" ca="1" si="234"/>
        <v>0.68761152625083921</v>
      </c>
    </row>
    <row r="787" spans="1:21" x14ac:dyDescent="0.2">
      <c r="A787">
        <f t="shared" si="227"/>
        <v>786</v>
      </c>
      <c r="B787">
        <f t="shared" ca="1" si="217"/>
        <v>2</v>
      </c>
      <c r="C787" s="7">
        <f t="shared" ca="1" si="218"/>
        <v>8.1382047063112958E-2</v>
      </c>
      <c r="D787" t="str">
        <f t="shared" ca="1" si="228"/>
        <v>Yes</v>
      </c>
      <c r="E787">
        <f t="shared" ca="1" si="219"/>
        <v>1.7</v>
      </c>
      <c r="F787" s="1">
        <f ca="1">InitialHomeValue* (1 + 'Portfolio Simulation'!C787)^'Portfolio Simulation'!B787</f>
        <v>1169387.1317104087</v>
      </c>
      <c r="G787" s="1">
        <f t="shared" ca="1" si="220"/>
        <v>198795.81239076948</v>
      </c>
      <c r="H787" s="1">
        <f t="shared" ca="1" si="221"/>
        <v>144000</v>
      </c>
      <c r="I787" s="1">
        <f t="shared" ca="1" si="229"/>
        <v>144000</v>
      </c>
      <c r="J787" s="1">
        <f t="shared" si="222"/>
        <v>100000</v>
      </c>
      <c r="K787" s="1">
        <f t="shared" si="223"/>
        <v>1000000</v>
      </c>
      <c r="L787" s="1">
        <f t="shared" si="230"/>
        <v>-100000</v>
      </c>
      <c r="M787" s="1">
        <f t="shared" ca="1" si="224"/>
        <v>144000</v>
      </c>
      <c r="N787" s="10">
        <v>45931</v>
      </c>
      <c r="O787" s="10">
        <f t="shared" ca="1" si="231"/>
        <v>46661</v>
      </c>
      <c r="P787" s="7">
        <f t="shared" ca="1" si="232"/>
        <v>0.19999999403953553</v>
      </c>
      <c r="Q787" s="13"/>
      <c r="R787" s="1">
        <f t="shared" si="233"/>
        <v>-100000</v>
      </c>
      <c r="S787" s="1">
        <f t="shared" ca="1" si="225"/>
        <v>192948.87673221744</v>
      </c>
      <c r="T787" s="14">
        <f t="shared" ca="1" si="226"/>
        <v>1.65</v>
      </c>
      <c r="U787" s="7">
        <f t="shared" ca="1" si="234"/>
        <v>0.38906039595603936</v>
      </c>
    </row>
    <row r="788" spans="1:21" x14ac:dyDescent="0.2">
      <c r="A788">
        <f t="shared" si="227"/>
        <v>787</v>
      </c>
      <c r="B788">
        <f t="shared" ca="1" si="217"/>
        <v>7</v>
      </c>
      <c r="C788" s="7">
        <f t="shared" ca="1" si="218"/>
        <v>3.0958217078465789E-2</v>
      </c>
      <c r="D788" t="str">
        <f t="shared" ca="1" si="228"/>
        <v>Yes</v>
      </c>
      <c r="E788">
        <f t="shared" ca="1" si="219"/>
        <v>1.7</v>
      </c>
      <c r="F788" s="1">
        <f ca="1">InitialHomeValue* (1 + 'Portfolio Simulation'!C788)^'Portfolio Simulation'!B788</f>
        <v>1237905.3821042671</v>
      </c>
      <c r="G788" s="1">
        <f t="shared" ca="1" si="220"/>
        <v>210443.91495772541</v>
      </c>
      <c r="H788" s="1">
        <f t="shared" ca="1" si="221"/>
        <v>358318.07999999996</v>
      </c>
      <c r="I788" s="1">
        <f t="shared" ca="1" si="229"/>
        <v>210443.91495772541</v>
      </c>
      <c r="J788" s="1">
        <f t="shared" si="222"/>
        <v>100000</v>
      </c>
      <c r="K788" s="1">
        <f t="shared" si="223"/>
        <v>1000000</v>
      </c>
      <c r="L788" s="1">
        <f t="shared" si="230"/>
        <v>-100000</v>
      </c>
      <c r="M788" s="1">
        <f t="shared" ca="1" si="224"/>
        <v>210443.91495772541</v>
      </c>
      <c r="N788" s="10">
        <v>45931</v>
      </c>
      <c r="O788" s="10">
        <f t="shared" ca="1" si="231"/>
        <v>48488</v>
      </c>
      <c r="P788" s="7">
        <f t="shared" ca="1" si="232"/>
        <v>0.11205491423606873</v>
      </c>
      <c r="Q788" s="13"/>
      <c r="R788" s="1">
        <f t="shared" si="233"/>
        <v>-100000</v>
      </c>
      <c r="S788" s="1">
        <f t="shared" ca="1" si="225"/>
        <v>204254.38804720409</v>
      </c>
      <c r="T788" s="14">
        <f t="shared" ca="1" si="226"/>
        <v>1.65</v>
      </c>
      <c r="U788" s="7">
        <f t="shared" ca="1" si="234"/>
        <v>0.1073261082172394</v>
      </c>
    </row>
    <row r="789" spans="1:21" x14ac:dyDescent="0.2">
      <c r="A789">
        <f t="shared" si="227"/>
        <v>788</v>
      </c>
      <c r="B789">
        <f t="shared" ca="1" si="217"/>
        <v>5</v>
      </c>
      <c r="C789" s="7">
        <f t="shared" ca="1" si="218"/>
        <v>-1.6584589527245012E-2</v>
      </c>
      <c r="D789" t="str">
        <f t="shared" ca="1" si="228"/>
        <v>No</v>
      </c>
      <c r="E789">
        <f t="shared" ca="1" si="219"/>
        <v>1.4</v>
      </c>
      <c r="F789" s="1">
        <f ca="1">InitialHomeValue* (1 + 'Portfolio Simulation'!C789)^'Portfolio Simulation'!B789</f>
        <v>919782.29978274892</v>
      </c>
      <c r="G789" s="1">
        <f t="shared" ca="1" si="220"/>
        <v>128769.52196958485</v>
      </c>
      <c r="H789" s="1">
        <f t="shared" ca="1" si="221"/>
        <v>248832</v>
      </c>
      <c r="I789" s="1">
        <f t="shared" ca="1" si="229"/>
        <v>128769.52196958485</v>
      </c>
      <c r="J789" s="1">
        <f t="shared" si="222"/>
        <v>100000</v>
      </c>
      <c r="K789" s="1">
        <f t="shared" si="223"/>
        <v>1000000</v>
      </c>
      <c r="L789" s="1">
        <f t="shared" si="230"/>
        <v>-100000</v>
      </c>
      <c r="M789" s="1">
        <f t="shared" ca="1" si="224"/>
        <v>128769.52196958485</v>
      </c>
      <c r="N789" s="10">
        <v>45931</v>
      </c>
      <c r="O789" s="10">
        <f t="shared" ca="1" si="231"/>
        <v>47757</v>
      </c>
      <c r="P789" s="7">
        <f t="shared" ca="1" si="232"/>
        <v>5.1842197775840759E-2</v>
      </c>
      <c r="Q789" s="13"/>
      <c r="R789" s="1">
        <f t="shared" si="233"/>
        <v>-100000</v>
      </c>
      <c r="S789" s="1">
        <f t="shared" ca="1" si="225"/>
        <v>124170.61047067112</v>
      </c>
      <c r="T789" s="14">
        <f t="shared" ca="1" si="226"/>
        <v>1.35</v>
      </c>
      <c r="U789" s="7">
        <f t="shared" ca="1" si="234"/>
        <v>4.4223508238792425E-2</v>
      </c>
    </row>
    <row r="790" spans="1:21" x14ac:dyDescent="0.2">
      <c r="A790">
        <f t="shared" si="227"/>
        <v>789</v>
      </c>
      <c r="B790">
        <f t="shared" ca="1" si="217"/>
        <v>6</v>
      </c>
      <c r="C790" s="7">
        <f t="shared" ca="1" si="218"/>
        <v>-2.5145290490880153E-2</v>
      </c>
      <c r="D790" t="str">
        <f t="shared" ca="1" si="228"/>
        <v>No</v>
      </c>
      <c r="E790">
        <f t="shared" ca="1" si="219"/>
        <v>1.4</v>
      </c>
      <c r="F790" s="1">
        <f ca="1">InitialHomeValue* (1 + 'Portfolio Simulation'!C790)^'Portfolio Simulation'!B790</f>
        <v>858300.49815738481</v>
      </c>
      <c r="G790" s="1">
        <f t="shared" ca="1" si="220"/>
        <v>120162.06974203387</v>
      </c>
      <c r="H790" s="1">
        <f t="shared" ca="1" si="221"/>
        <v>298598.39999999997</v>
      </c>
      <c r="I790" s="1">
        <f t="shared" ca="1" si="229"/>
        <v>120162.06974203387</v>
      </c>
      <c r="J790" s="1">
        <f t="shared" si="222"/>
        <v>100000</v>
      </c>
      <c r="K790" s="1">
        <f t="shared" si="223"/>
        <v>1000000</v>
      </c>
      <c r="L790" s="1">
        <f t="shared" si="230"/>
        <v>-100000</v>
      </c>
      <c r="M790" s="1">
        <f t="shared" ca="1" si="224"/>
        <v>120162.06974203387</v>
      </c>
      <c r="N790" s="10">
        <v>45931</v>
      </c>
      <c r="O790" s="10">
        <f t="shared" ca="1" si="231"/>
        <v>48122</v>
      </c>
      <c r="P790" s="7">
        <f t="shared" ca="1" si="232"/>
        <v>3.1070825457572938E-2</v>
      </c>
      <c r="Q790" s="13"/>
      <c r="R790" s="1">
        <f t="shared" si="233"/>
        <v>-100000</v>
      </c>
      <c r="S790" s="1">
        <f t="shared" ca="1" si="225"/>
        <v>115870.56725124696</v>
      </c>
      <c r="T790" s="14">
        <f t="shared" ca="1" si="226"/>
        <v>1.35</v>
      </c>
      <c r="U790" s="7">
        <f t="shared" ca="1" si="234"/>
        <v>2.4842962622642524E-2</v>
      </c>
    </row>
    <row r="791" spans="1:21" x14ac:dyDescent="0.2">
      <c r="A791">
        <f t="shared" si="227"/>
        <v>790</v>
      </c>
      <c r="B791">
        <f t="shared" ca="1" si="217"/>
        <v>6</v>
      </c>
      <c r="C791" s="7">
        <f t="shared" ca="1" si="218"/>
        <v>3.039835045429615E-2</v>
      </c>
      <c r="D791" t="str">
        <f t="shared" ca="1" si="228"/>
        <v>Yes</v>
      </c>
      <c r="E791">
        <f t="shared" ca="1" si="219"/>
        <v>1.7</v>
      </c>
      <c r="F791" s="1">
        <f ca="1">InitialHomeValue* (1 + 'Portfolio Simulation'!C791)^'Portfolio Simulation'!B791</f>
        <v>1196825.7610239086</v>
      </c>
      <c r="G791" s="1">
        <f t="shared" ca="1" si="220"/>
        <v>203460.37937406448</v>
      </c>
      <c r="H791" s="1">
        <f t="shared" ca="1" si="221"/>
        <v>298598.39999999997</v>
      </c>
      <c r="I791" s="1">
        <f t="shared" ca="1" si="229"/>
        <v>203460.37937406448</v>
      </c>
      <c r="J791" s="1">
        <f t="shared" si="222"/>
        <v>100000</v>
      </c>
      <c r="K791" s="1">
        <f t="shared" si="223"/>
        <v>1000000</v>
      </c>
      <c r="L791" s="1">
        <f t="shared" si="230"/>
        <v>-100000</v>
      </c>
      <c r="M791" s="1">
        <f t="shared" ca="1" si="224"/>
        <v>203460.37937406448</v>
      </c>
      <c r="N791" s="10">
        <v>45931</v>
      </c>
      <c r="O791" s="10">
        <f t="shared" ca="1" si="231"/>
        <v>48122</v>
      </c>
      <c r="P791" s="7">
        <f t="shared" ca="1" si="232"/>
        <v>0.12561492323875428</v>
      </c>
      <c r="Q791" s="13"/>
      <c r="R791" s="1">
        <f t="shared" si="233"/>
        <v>-100000</v>
      </c>
      <c r="S791" s="1">
        <f t="shared" ca="1" si="225"/>
        <v>197476.25056894493</v>
      </c>
      <c r="T791" s="14">
        <f t="shared" ca="1" si="226"/>
        <v>1.65</v>
      </c>
      <c r="U791" s="7">
        <f t="shared" ca="1" si="234"/>
        <v>0.12003088593482969</v>
      </c>
    </row>
    <row r="792" spans="1:21" x14ac:dyDescent="0.2">
      <c r="A792">
        <f t="shared" si="227"/>
        <v>791</v>
      </c>
      <c r="B792">
        <f t="shared" ca="1" si="217"/>
        <v>1</v>
      </c>
      <c r="C792" s="7">
        <f t="shared" ca="1" si="218"/>
        <v>6.3952008667995976E-3</v>
      </c>
      <c r="D792" t="str">
        <f t="shared" ca="1" si="228"/>
        <v>Yes</v>
      </c>
      <c r="E792">
        <f t="shared" ca="1" si="219"/>
        <v>1.7</v>
      </c>
      <c r="F792" s="1">
        <f ca="1">InitialHomeValue* (1 + 'Portfolio Simulation'!C792)^'Portfolio Simulation'!B792</f>
        <v>1006395.2008667996</v>
      </c>
      <c r="G792" s="1">
        <f t="shared" ca="1" si="220"/>
        <v>171087.18414735593</v>
      </c>
      <c r="H792" s="1">
        <f t="shared" ca="1" si="221"/>
        <v>120000</v>
      </c>
      <c r="I792" s="1">
        <f t="shared" ca="1" si="229"/>
        <v>120000</v>
      </c>
      <c r="J792" s="1">
        <f t="shared" si="222"/>
        <v>100000</v>
      </c>
      <c r="K792" s="1">
        <f t="shared" si="223"/>
        <v>1000000</v>
      </c>
      <c r="L792" s="1">
        <f t="shared" si="230"/>
        <v>-100000</v>
      </c>
      <c r="M792" s="1">
        <f t="shared" ca="1" si="224"/>
        <v>120000</v>
      </c>
      <c r="N792" s="10">
        <v>45931</v>
      </c>
      <c r="O792" s="10">
        <f t="shared" ca="1" si="231"/>
        <v>46296</v>
      </c>
      <c r="P792" s="7">
        <f t="shared" ca="1" si="232"/>
        <v>0.19999999403953553</v>
      </c>
      <c r="Q792" s="13"/>
      <c r="R792" s="1">
        <f t="shared" si="233"/>
        <v>-100000</v>
      </c>
      <c r="S792" s="1">
        <f t="shared" ca="1" si="225"/>
        <v>166055.20814302191</v>
      </c>
      <c r="T792" s="14">
        <f t="shared" ca="1" si="226"/>
        <v>1.65</v>
      </c>
      <c r="U792" s="7">
        <f t="shared" ca="1" si="234"/>
        <v>0.66055207848548914</v>
      </c>
    </row>
    <row r="793" spans="1:21" x14ac:dyDescent="0.2">
      <c r="A793">
        <f t="shared" si="227"/>
        <v>792</v>
      </c>
      <c r="B793">
        <f t="shared" ca="1" si="217"/>
        <v>2</v>
      </c>
      <c r="C793" s="7">
        <f t="shared" ca="1" si="218"/>
        <v>-4.4620196876846943E-2</v>
      </c>
      <c r="D793" t="str">
        <f t="shared" ca="1" si="228"/>
        <v>No</v>
      </c>
      <c r="E793">
        <f t="shared" ca="1" si="219"/>
        <v>1.4</v>
      </c>
      <c r="F793" s="1">
        <f ca="1">InitialHomeValue* (1 + 'Portfolio Simulation'!C793)^'Portfolio Simulation'!B793</f>
        <v>912750.56821563467</v>
      </c>
      <c r="G793" s="1">
        <f t="shared" ca="1" si="220"/>
        <v>127785.07955018885</v>
      </c>
      <c r="H793" s="1">
        <f t="shared" ca="1" si="221"/>
        <v>144000</v>
      </c>
      <c r="I793" s="1">
        <f t="shared" ca="1" si="229"/>
        <v>127785.07955018885</v>
      </c>
      <c r="J793" s="1">
        <f t="shared" si="222"/>
        <v>100000</v>
      </c>
      <c r="K793" s="1">
        <f t="shared" si="223"/>
        <v>1000000</v>
      </c>
      <c r="L793" s="1">
        <f t="shared" si="230"/>
        <v>-100000</v>
      </c>
      <c r="M793" s="1">
        <f t="shared" ca="1" si="224"/>
        <v>127785.07955018885</v>
      </c>
      <c r="N793" s="10">
        <v>45931</v>
      </c>
      <c r="O793" s="10">
        <f t="shared" ca="1" si="231"/>
        <v>46661</v>
      </c>
      <c r="P793" s="7">
        <f t="shared" ca="1" si="232"/>
        <v>0.13042063117027283</v>
      </c>
      <c r="Q793" s="13"/>
      <c r="R793" s="1">
        <f t="shared" si="233"/>
        <v>-100000</v>
      </c>
      <c r="S793" s="1">
        <f t="shared" ca="1" si="225"/>
        <v>123221.3267091107</v>
      </c>
      <c r="T793" s="14">
        <f t="shared" ca="1" si="226"/>
        <v>1.35</v>
      </c>
      <c r="U793" s="7">
        <f t="shared" ca="1" si="234"/>
        <v>0.11005101799964903</v>
      </c>
    </row>
    <row r="794" spans="1:21" x14ac:dyDescent="0.2">
      <c r="A794">
        <f t="shared" si="227"/>
        <v>793</v>
      </c>
      <c r="B794">
        <f t="shared" ca="1" si="217"/>
        <v>8</v>
      </c>
      <c r="C794" s="7">
        <f t="shared" ca="1" si="218"/>
        <v>0.11089377799284926</v>
      </c>
      <c r="D794" t="str">
        <f t="shared" ca="1" si="228"/>
        <v>Yes</v>
      </c>
      <c r="E794">
        <f t="shared" ca="1" si="219"/>
        <v>1.7</v>
      </c>
      <c r="F794" s="1">
        <f ca="1">InitialHomeValue* (1 + 'Portfolio Simulation'!C794)^'Portfolio Simulation'!B794</f>
        <v>2319424.683681482</v>
      </c>
      <c r="G794" s="1">
        <f t="shared" ca="1" si="220"/>
        <v>394302.19622585195</v>
      </c>
      <c r="H794" s="1">
        <f t="shared" ca="1" si="221"/>
        <v>429981.69599999994</v>
      </c>
      <c r="I794" s="1">
        <f t="shared" ca="1" si="229"/>
        <v>394302.19622585195</v>
      </c>
      <c r="J794" s="1">
        <f t="shared" si="222"/>
        <v>100000</v>
      </c>
      <c r="K794" s="1">
        <f t="shared" si="223"/>
        <v>1000000</v>
      </c>
      <c r="L794" s="1">
        <f t="shared" si="230"/>
        <v>-100000</v>
      </c>
      <c r="M794" s="1">
        <f t="shared" ca="1" si="224"/>
        <v>394302.19622585195</v>
      </c>
      <c r="N794" s="10">
        <v>45931</v>
      </c>
      <c r="O794" s="10">
        <f t="shared" ca="1" si="231"/>
        <v>48853</v>
      </c>
      <c r="P794" s="7">
        <f t="shared" ca="1" si="232"/>
        <v>0.18693700432777402</v>
      </c>
      <c r="Q794" s="13"/>
      <c r="R794" s="1">
        <f t="shared" si="233"/>
        <v>-100000</v>
      </c>
      <c r="S794" s="1">
        <f t="shared" ca="1" si="225"/>
        <v>382705.07280744449</v>
      </c>
      <c r="T794" s="14">
        <f t="shared" ca="1" si="226"/>
        <v>1.65</v>
      </c>
      <c r="U794" s="7">
        <f t="shared" ca="1" si="234"/>
        <v>0.18251908421516419</v>
      </c>
    </row>
    <row r="795" spans="1:21" x14ac:dyDescent="0.2">
      <c r="A795">
        <f t="shared" si="227"/>
        <v>794</v>
      </c>
      <c r="B795">
        <f t="shared" ca="1" si="217"/>
        <v>1</v>
      </c>
      <c r="C795" s="7">
        <f t="shared" ca="1" si="218"/>
        <v>2.2107040137273326E-2</v>
      </c>
      <c r="D795" t="str">
        <f t="shared" ca="1" si="228"/>
        <v>Yes</v>
      </c>
      <c r="E795">
        <f t="shared" ca="1" si="219"/>
        <v>1.7</v>
      </c>
      <c r="F795" s="1">
        <f ca="1">InitialHomeValue* (1 + 'Portfolio Simulation'!C795)^'Portfolio Simulation'!B795</f>
        <v>1022107.0401372734</v>
      </c>
      <c r="G795" s="1">
        <f t="shared" ca="1" si="220"/>
        <v>173758.19682333648</v>
      </c>
      <c r="H795" s="1">
        <f t="shared" ca="1" si="221"/>
        <v>120000</v>
      </c>
      <c r="I795" s="1">
        <f t="shared" ca="1" si="229"/>
        <v>120000</v>
      </c>
      <c r="J795" s="1">
        <f t="shared" si="222"/>
        <v>100000</v>
      </c>
      <c r="K795" s="1">
        <f t="shared" si="223"/>
        <v>1000000</v>
      </c>
      <c r="L795" s="1">
        <f t="shared" si="230"/>
        <v>-100000</v>
      </c>
      <c r="M795" s="1">
        <f t="shared" ca="1" si="224"/>
        <v>120000</v>
      </c>
      <c r="N795" s="10">
        <v>45931</v>
      </c>
      <c r="O795" s="10">
        <f t="shared" ca="1" si="231"/>
        <v>46296</v>
      </c>
      <c r="P795" s="7">
        <f t="shared" ca="1" si="232"/>
        <v>0.19999999403953553</v>
      </c>
      <c r="Q795" s="13"/>
      <c r="R795" s="1">
        <f t="shared" si="233"/>
        <v>-100000</v>
      </c>
      <c r="S795" s="1">
        <f t="shared" ca="1" si="225"/>
        <v>168647.66162265011</v>
      </c>
      <c r="T795" s="14">
        <f t="shared" ca="1" si="226"/>
        <v>1.65</v>
      </c>
      <c r="U795" s="7">
        <f t="shared" ca="1" si="234"/>
        <v>0.68647661805152893</v>
      </c>
    </row>
    <row r="796" spans="1:21" x14ac:dyDescent="0.2">
      <c r="A796">
        <f t="shared" si="227"/>
        <v>795</v>
      </c>
      <c r="B796">
        <f t="shared" ca="1" si="217"/>
        <v>2</v>
      </c>
      <c r="C796" s="7">
        <f t="shared" ca="1" si="218"/>
        <v>-2.1362856502105395E-2</v>
      </c>
      <c r="D796" t="str">
        <f t="shared" ca="1" si="228"/>
        <v>No</v>
      </c>
      <c r="E796">
        <f t="shared" ca="1" si="219"/>
        <v>1.4</v>
      </c>
      <c r="F796" s="1">
        <f ca="1">InitialHomeValue* (1 + 'Portfolio Simulation'!C796)^'Portfolio Simulation'!B796</f>
        <v>957730.65863371885</v>
      </c>
      <c r="G796" s="1">
        <f t="shared" ca="1" si="220"/>
        <v>134082.29220872064</v>
      </c>
      <c r="H796" s="1">
        <f t="shared" ca="1" si="221"/>
        <v>144000</v>
      </c>
      <c r="I796" s="1">
        <f t="shared" ca="1" si="229"/>
        <v>134082.29220872064</v>
      </c>
      <c r="J796" s="1">
        <f t="shared" si="222"/>
        <v>100000</v>
      </c>
      <c r="K796" s="1">
        <f t="shared" si="223"/>
        <v>1000000</v>
      </c>
      <c r="L796" s="1">
        <f t="shared" si="230"/>
        <v>-100000</v>
      </c>
      <c r="M796" s="1">
        <f t="shared" ca="1" si="224"/>
        <v>134082.29220872064</v>
      </c>
      <c r="N796" s="10">
        <v>45931</v>
      </c>
      <c r="O796" s="10">
        <f t="shared" ca="1" si="231"/>
        <v>46661</v>
      </c>
      <c r="P796" s="7">
        <f t="shared" ca="1" si="232"/>
        <v>0.1579390823841095</v>
      </c>
      <c r="Q796" s="13"/>
      <c r="R796" s="1">
        <f t="shared" si="233"/>
        <v>-100000</v>
      </c>
      <c r="S796" s="1">
        <f t="shared" ca="1" si="225"/>
        <v>129293.63891555206</v>
      </c>
      <c r="T796" s="14">
        <f t="shared" ca="1" si="226"/>
        <v>1.35</v>
      </c>
      <c r="U796" s="7">
        <f t="shared" ca="1" si="234"/>
        <v>0.13707360625267029</v>
      </c>
    </row>
    <row r="797" spans="1:21" x14ac:dyDescent="0.2">
      <c r="A797">
        <f t="shared" si="227"/>
        <v>796</v>
      </c>
      <c r="B797">
        <f t="shared" ca="1" si="217"/>
        <v>2</v>
      </c>
      <c r="C797" s="7">
        <f t="shared" ca="1" si="218"/>
        <v>5.5893025725583523E-2</v>
      </c>
      <c r="D797" t="str">
        <f t="shared" ca="1" si="228"/>
        <v>Yes</v>
      </c>
      <c r="E797">
        <f t="shared" ca="1" si="219"/>
        <v>1.7</v>
      </c>
      <c r="F797" s="1">
        <f ca="1">InitialHomeValue* (1 + 'Portfolio Simulation'!C797)^'Portfolio Simulation'!B797</f>
        <v>1114910.0817759281</v>
      </c>
      <c r="G797" s="1">
        <f t="shared" ca="1" si="220"/>
        <v>189534.71390190779</v>
      </c>
      <c r="H797" s="1">
        <f t="shared" ca="1" si="221"/>
        <v>144000</v>
      </c>
      <c r="I797" s="1">
        <f t="shared" ca="1" si="229"/>
        <v>144000</v>
      </c>
      <c r="J797" s="1">
        <f t="shared" si="222"/>
        <v>100000</v>
      </c>
      <c r="K797" s="1">
        <f t="shared" si="223"/>
        <v>1000000</v>
      </c>
      <c r="L797" s="1">
        <f t="shared" si="230"/>
        <v>-100000</v>
      </c>
      <c r="M797" s="1">
        <f t="shared" ca="1" si="224"/>
        <v>144000</v>
      </c>
      <c r="N797" s="10">
        <v>45931</v>
      </c>
      <c r="O797" s="10">
        <f t="shared" ca="1" si="231"/>
        <v>46661</v>
      </c>
      <c r="P797" s="7">
        <f t="shared" ca="1" si="232"/>
        <v>0.19999999403953553</v>
      </c>
      <c r="Q797" s="13"/>
      <c r="R797" s="1">
        <f t="shared" si="233"/>
        <v>-100000</v>
      </c>
      <c r="S797" s="1">
        <f t="shared" ca="1" si="225"/>
        <v>183960.16349302814</v>
      </c>
      <c r="T797" s="14">
        <f t="shared" ca="1" si="226"/>
        <v>1.65</v>
      </c>
      <c r="U797" s="7">
        <f t="shared" ca="1" si="234"/>
        <v>0.35631914734840398</v>
      </c>
    </row>
    <row r="798" spans="1:21" x14ac:dyDescent="0.2">
      <c r="A798">
        <f t="shared" si="227"/>
        <v>797</v>
      </c>
      <c r="B798">
        <f t="shared" ca="1" si="217"/>
        <v>3</v>
      </c>
      <c r="C798" s="7">
        <f t="shared" ca="1" si="218"/>
        <v>4.1330823908609628E-2</v>
      </c>
      <c r="D798" t="str">
        <f t="shared" ca="1" si="228"/>
        <v>Yes</v>
      </c>
      <c r="E798">
        <f t="shared" ca="1" si="219"/>
        <v>1.7</v>
      </c>
      <c r="F798" s="1">
        <f ca="1">InitialHomeValue* (1 + 'Portfolio Simulation'!C798)^'Portfolio Simulation'!B798</f>
        <v>1129187.7855835687</v>
      </c>
      <c r="G798" s="1">
        <f t="shared" ca="1" si="220"/>
        <v>191961.92354920669</v>
      </c>
      <c r="H798" s="1">
        <f t="shared" ca="1" si="221"/>
        <v>172800</v>
      </c>
      <c r="I798" s="1">
        <f t="shared" ca="1" si="229"/>
        <v>172800</v>
      </c>
      <c r="J798" s="1">
        <f t="shared" si="222"/>
        <v>100000</v>
      </c>
      <c r="K798" s="1">
        <f t="shared" si="223"/>
        <v>1000000</v>
      </c>
      <c r="L798" s="1">
        <f t="shared" si="230"/>
        <v>-100000</v>
      </c>
      <c r="M798" s="1">
        <f t="shared" ca="1" si="224"/>
        <v>172800</v>
      </c>
      <c r="N798" s="10">
        <v>45931</v>
      </c>
      <c r="O798" s="10">
        <f t="shared" ca="1" si="231"/>
        <v>47027</v>
      </c>
      <c r="P798" s="7">
        <f t="shared" ca="1" si="232"/>
        <v>0.19980039000511171</v>
      </c>
      <c r="Q798" s="13"/>
      <c r="R798" s="1">
        <f t="shared" si="233"/>
        <v>-100000</v>
      </c>
      <c r="S798" s="1">
        <f t="shared" ca="1" si="225"/>
        <v>186315.98462128884</v>
      </c>
      <c r="T798" s="14">
        <f t="shared" ca="1" si="226"/>
        <v>1.65</v>
      </c>
      <c r="U798" s="7">
        <f t="shared" ca="1" si="234"/>
        <v>0.2302721083164215</v>
      </c>
    </row>
    <row r="799" spans="1:21" x14ac:dyDescent="0.2">
      <c r="A799">
        <f t="shared" si="227"/>
        <v>798</v>
      </c>
      <c r="B799">
        <f t="shared" ca="1" si="217"/>
        <v>5</v>
      </c>
      <c r="C799" s="7">
        <f t="shared" ca="1" si="218"/>
        <v>5.44577641848637E-2</v>
      </c>
      <c r="D799" t="str">
        <f t="shared" ca="1" si="228"/>
        <v>Yes</v>
      </c>
      <c r="E799">
        <f t="shared" ca="1" si="219"/>
        <v>1.7</v>
      </c>
      <c r="F799" s="1">
        <f ca="1">InitialHomeValue* (1 + 'Portfolio Simulation'!C799)^'Portfolio Simulation'!B799</f>
        <v>1303604.7816648679</v>
      </c>
      <c r="G799" s="1">
        <f t="shared" ca="1" si="220"/>
        <v>221612.81288302757</v>
      </c>
      <c r="H799" s="1">
        <f t="shared" ca="1" si="221"/>
        <v>248832</v>
      </c>
      <c r="I799" s="1">
        <f t="shared" ca="1" si="229"/>
        <v>221612.81288302757</v>
      </c>
      <c r="J799" s="1">
        <f t="shared" si="222"/>
        <v>100000</v>
      </c>
      <c r="K799" s="1">
        <f t="shared" si="223"/>
        <v>1000000</v>
      </c>
      <c r="L799" s="1">
        <f t="shared" si="230"/>
        <v>-100000</v>
      </c>
      <c r="M799" s="1">
        <f t="shared" ca="1" si="224"/>
        <v>221612.81288302757</v>
      </c>
      <c r="N799" s="10">
        <v>45931</v>
      </c>
      <c r="O799" s="10">
        <f t="shared" ca="1" si="231"/>
        <v>47757</v>
      </c>
      <c r="P799" s="7">
        <f t="shared" ca="1" si="232"/>
        <v>0.17241433262825015</v>
      </c>
      <c r="Q799" s="13"/>
      <c r="R799" s="1">
        <f t="shared" si="233"/>
        <v>-100000</v>
      </c>
      <c r="S799" s="1">
        <f t="shared" ca="1" si="225"/>
        <v>215094.7889747032</v>
      </c>
      <c r="T799" s="14">
        <f t="shared" ca="1" si="226"/>
        <v>1.65</v>
      </c>
      <c r="U799" s="7">
        <f t="shared" ca="1" si="234"/>
        <v>0.16543899178504948</v>
      </c>
    </row>
    <row r="800" spans="1:21" x14ac:dyDescent="0.2">
      <c r="A800">
        <f t="shared" si="227"/>
        <v>799</v>
      </c>
      <c r="B800">
        <f t="shared" ca="1" si="217"/>
        <v>1</v>
      </c>
      <c r="C800" s="7">
        <f t="shared" ca="1" si="218"/>
        <v>3.3507585465313031E-2</v>
      </c>
      <c r="D800" t="str">
        <f t="shared" ca="1" si="228"/>
        <v>Yes</v>
      </c>
      <c r="E800">
        <f t="shared" ca="1" si="219"/>
        <v>1.7</v>
      </c>
      <c r="F800" s="1">
        <f ca="1">InitialHomeValue* (1 + 'Portfolio Simulation'!C800)^'Portfolio Simulation'!B800</f>
        <v>1033507.5854653131</v>
      </c>
      <c r="G800" s="1">
        <f t="shared" ca="1" si="220"/>
        <v>175696.2895291032</v>
      </c>
      <c r="H800" s="1">
        <f t="shared" ca="1" si="221"/>
        <v>120000</v>
      </c>
      <c r="I800" s="1">
        <f t="shared" ca="1" si="229"/>
        <v>120000</v>
      </c>
      <c r="J800" s="1">
        <f t="shared" si="222"/>
        <v>100000</v>
      </c>
      <c r="K800" s="1">
        <f t="shared" si="223"/>
        <v>1000000</v>
      </c>
      <c r="L800" s="1">
        <f t="shared" si="230"/>
        <v>-100000</v>
      </c>
      <c r="M800" s="1">
        <f t="shared" ca="1" si="224"/>
        <v>120000</v>
      </c>
      <c r="N800" s="10">
        <v>45931</v>
      </c>
      <c r="O800" s="10">
        <f t="shared" ca="1" si="231"/>
        <v>46296</v>
      </c>
      <c r="P800" s="7">
        <f t="shared" ca="1" si="232"/>
        <v>0.19999999403953553</v>
      </c>
      <c r="Q800" s="13"/>
      <c r="R800" s="1">
        <f t="shared" si="233"/>
        <v>-100000</v>
      </c>
      <c r="S800" s="1">
        <f t="shared" ca="1" si="225"/>
        <v>170528.75160177666</v>
      </c>
      <c r="T800" s="14">
        <f t="shared" ca="1" si="226"/>
        <v>1.65</v>
      </c>
      <c r="U800" s="7">
        <f t="shared" ca="1" si="234"/>
        <v>0.70528751611709595</v>
      </c>
    </row>
    <row r="801" spans="1:21" x14ac:dyDescent="0.2">
      <c r="A801">
        <f t="shared" si="227"/>
        <v>800</v>
      </c>
      <c r="B801">
        <f t="shared" ca="1" si="217"/>
        <v>4</v>
      </c>
      <c r="C801" s="7">
        <f t="shared" ca="1" si="218"/>
        <v>1.4894627822953302E-2</v>
      </c>
      <c r="D801" t="str">
        <f t="shared" ca="1" si="228"/>
        <v>Yes</v>
      </c>
      <c r="E801">
        <f t="shared" ca="1" si="219"/>
        <v>1.7</v>
      </c>
      <c r="F801" s="1">
        <f ca="1">InitialHomeValue* (1 + 'Portfolio Simulation'!C801)^'Portfolio Simulation'!B801</f>
        <v>1060922.8776261494</v>
      </c>
      <c r="G801" s="1">
        <f t="shared" ca="1" si="220"/>
        <v>180356.88919644541</v>
      </c>
      <c r="H801" s="1">
        <f t="shared" ca="1" si="221"/>
        <v>207360</v>
      </c>
      <c r="I801" s="1">
        <f t="shared" ca="1" si="229"/>
        <v>180356.88919644541</v>
      </c>
      <c r="J801" s="1">
        <f t="shared" si="222"/>
        <v>100000</v>
      </c>
      <c r="K801" s="1">
        <f t="shared" si="223"/>
        <v>1000000</v>
      </c>
      <c r="L801" s="1">
        <f t="shared" si="230"/>
        <v>-100000</v>
      </c>
      <c r="M801" s="1">
        <f t="shared" ca="1" si="224"/>
        <v>180356.88919644541</v>
      </c>
      <c r="N801" s="10">
        <v>45931</v>
      </c>
      <c r="O801" s="10">
        <f t="shared" ca="1" si="231"/>
        <v>47392</v>
      </c>
      <c r="P801" s="7">
        <f t="shared" ca="1" si="232"/>
        <v>0.15874895453453061</v>
      </c>
      <c r="Q801" s="13"/>
      <c r="R801" s="1">
        <f t="shared" si="233"/>
        <v>-100000</v>
      </c>
      <c r="S801" s="1">
        <f t="shared" ca="1" si="225"/>
        <v>175052.27480831466</v>
      </c>
      <c r="T801" s="14">
        <f t="shared" ca="1" si="226"/>
        <v>1.65</v>
      </c>
      <c r="U801" s="7">
        <f t="shared" ca="1" si="234"/>
        <v>0.15013900399208072</v>
      </c>
    </row>
    <row r="802" spans="1:21" x14ac:dyDescent="0.2">
      <c r="A802">
        <f t="shared" si="227"/>
        <v>801</v>
      </c>
      <c r="B802">
        <f t="shared" ca="1" si="217"/>
        <v>7</v>
      </c>
      <c r="C802" s="7">
        <f t="shared" ca="1" si="218"/>
        <v>2.3073620393088815E-2</v>
      </c>
      <c r="D802" t="str">
        <f t="shared" ca="1" si="228"/>
        <v>Yes</v>
      </c>
      <c r="E802">
        <f t="shared" ca="1" si="219"/>
        <v>1.7</v>
      </c>
      <c r="F802" s="1">
        <f ca="1">InitialHomeValue* (1 + 'Portfolio Simulation'!C802)^'Portfolio Simulation'!B802</f>
        <v>1173135.580060458</v>
      </c>
      <c r="G802" s="1">
        <f t="shared" ca="1" si="220"/>
        <v>199433.04861027788</v>
      </c>
      <c r="H802" s="1">
        <f t="shared" ca="1" si="221"/>
        <v>358318.07999999996</v>
      </c>
      <c r="I802" s="1">
        <f t="shared" ca="1" si="229"/>
        <v>199433.04861027788</v>
      </c>
      <c r="J802" s="1">
        <f t="shared" si="222"/>
        <v>100000</v>
      </c>
      <c r="K802" s="1">
        <f t="shared" si="223"/>
        <v>1000000</v>
      </c>
      <c r="L802" s="1">
        <f t="shared" si="230"/>
        <v>-100000</v>
      </c>
      <c r="M802" s="1">
        <f t="shared" ca="1" si="224"/>
        <v>199433.04861027788</v>
      </c>
      <c r="N802" s="10">
        <v>45931</v>
      </c>
      <c r="O802" s="10">
        <f t="shared" ca="1" si="231"/>
        <v>48488</v>
      </c>
      <c r="P802" s="7">
        <f t="shared" ca="1" si="232"/>
        <v>0.1035567224025726</v>
      </c>
      <c r="Q802" s="13"/>
      <c r="R802" s="1">
        <f t="shared" si="233"/>
        <v>-100000</v>
      </c>
      <c r="S802" s="1">
        <f t="shared" ca="1" si="225"/>
        <v>193567.3707099756</v>
      </c>
      <c r="T802" s="14">
        <f t="shared" ca="1" si="226"/>
        <v>1.65</v>
      </c>
      <c r="U802" s="7">
        <f t="shared" ca="1" si="234"/>
        <v>9.8864060640335094E-2</v>
      </c>
    </row>
    <row r="803" spans="1:21" x14ac:dyDescent="0.2">
      <c r="A803">
        <f t="shared" si="227"/>
        <v>802</v>
      </c>
      <c r="B803">
        <f t="shared" ca="1" si="217"/>
        <v>1</v>
      </c>
      <c r="C803" s="7">
        <f t="shared" ca="1" si="218"/>
        <v>5.5806110474218747E-3</v>
      </c>
      <c r="D803" t="str">
        <f t="shared" ca="1" si="228"/>
        <v>Yes</v>
      </c>
      <c r="E803">
        <f t="shared" ca="1" si="219"/>
        <v>1.7</v>
      </c>
      <c r="F803" s="1">
        <f ca="1">InitialHomeValue* (1 + 'Portfolio Simulation'!C803)^'Portfolio Simulation'!B803</f>
        <v>1005580.6110474219</v>
      </c>
      <c r="G803" s="1">
        <f t="shared" ca="1" si="220"/>
        <v>170948.70387806173</v>
      </c>
      <c r="H803" s="1">
        <f t="shared" ca="1" si="221"/>
        <v>120000</v>
      </c>
      <c r="I803" s="1">
        <f t="shared" ca="1" si="229"/>
        <v>120000</v>
      </c>
      <c r="J803" s="1">
        <f t="shared" si="222"/>
        <v>100000</v>
      </c>
      <c r="K803" s="1">
        <f t="shared" si="223"/>
        <v>1000000</v>
      </c>
      <c r="L803" s="1">
        <f t="shared" si="230"/>
        <v>-100000</v>
      </c>
      <c r="M803" s="1">
        <f t="shared" ca="1" si="224"/>
        <v>120000</v>
      </c>
      <c r="N803" s="10">
        <v>45931</v>
      </c>
      <c r="O803" s="10">
        <f t="shared" ca="1" si="231"/>
        <v>46296</v>
      </c>
      <c r="P803" s="7">
        <f t="shared" ca="1" si="232"/>
        <v>0.19999999403953553</v>
      </c>
      <c r="Q803" s="13"/>
      <c r="R803" s="1">
        <f t="shared" si="233"/>
        <v>-100000</v>
      </c>
      <c r="S803" s="1">
        <f t="shared" ca="1" si="225"/>
        <v>165920.80082282462</v>
      </c>
      <c r="T803" s="14">
        <f t="shared" ca="1" si="226"/>
        <v>1.65</v>
      </c>
      <c r="U803" s="7">
        <f t="shared" ca="1" si="234"/>
        <v>0.65920800566673288</v>
      </c>
    </row>
    <row r="804" spans="1:21" x14ac:dyDescent="0.2">
      <c r="A804">
        <f t="shared" si="227"/>
        <v>803</v>
      </c>
      <c r="B804">
        <f t="shared" ca="1" si="217"/>
        <v>9</v>
      </c>
      <c r="C804" s="7">
        <f t="shared" ca="1" si="218"/>
        <v>-3.7650915863598838E-2</v>
      </c>
      <c r="D804" t="str">
        <f t="shared" ca="1" si="228"/>
        <v>No</v>
      </c>
      <c r="E804">
        <f t="shared" ca="1" si="219"/>
        <v>1.4</v>
      </c>
      <c r="F804" s="1">
        <f ca="1">InitialHomeValue* (1 + 'Portfolio Simulation'!C804)^'Portfolio Simulation'!B804</f>
        <v>707935.57347381185</v>
      </c>
      <c r="G804" s="1">
        <f t="shared" ca="1" si="220"/>
        <v>99110.980286333652</v>
      </c>
      <c r="H804" s="1">
        <f t="shared" ca="1" si="221"/>
        <v>515978.03519999993</v>
      </c>
      <c r="I804" s="1">
        <f t="shared" ca="1" si="229"/>
        <v>99110.980286333652</v>
      </c>
      <c r="J804" s="1">
        <f t="shared" si="222"/>
        <v>100000</v>
      </c>
      <c r="K804" s="1">
        <f t="shared" si="223"/>
        <v>1000000</v>
      </c>
      <c r="L804" s="1">
        <f t="shared" si="230"/>
        <v>-100000</v>
      </c>
      <c r="M804" s="1">
        <f t="shared" ca="1" si="224"/>
        <v>99110.980286333652</v>
      </c>
      <c r="N804" s="10">
        <v>45931</v>
      </c>
      <c r="O804" s="10">
        <f t="shared" ca="1" si="231"/>
        <v>49218</v>
      </c>
      <c r="P804" s="7">
        <f t="shared" ca="1" si="232"/>
        <v>-9.9112093448638916E-4</v>
      </c>
      <c r="Q804" s="13"/>
      <c r="R804" s="1">
        <f t="shared" si="233"/>
        <v>-100000</v>
      </c>
      <c r="S804" s="1">
        <f t="shared" ca="1" si="225"/>
        <v>95571.302418964609</v>
      </c>
      <c r="T804" s="14">
        <f t="shared" ca="1" si="226"/>
        <v>1.35</v>
      </c>
      <c r="U804" s="7">
        <f t="shared" ca="1" si="234"/>
        <v>-5.0173729658126833E-3</v>
      </c>
    </row>
    <row r="805" spans="1:21" x14ac:dyDescent="0.2">
      <c r="A805">
        <f t="shared" si="227"/>
        <v>804</v>
      </c>
      <c r="B805">
        <f t="shared" ca="1" si="217"/>
        <v>7</v>
      </c>
      <c r="C805" s="7">
        <f t="shared" ca="1" si="218"/>
        <v>3.6583347270147962E-2</v>
      </c>
      <c r="D805" t="str">
        <f t="shared" ca="1" si="228"/>
        <v>Yes</v>
      </c>
      <c r="E805">
        <f t="shared" ca="1" si="219"/>
        <v>1.7</v>
      </c>
      <c r="F805" s="1">
        <f ca="1">InitialHomeValue* (1 + 'Portfolio Simulation'!C805)^'Portfolio Simulation'!B805</f>
        <v>1285966.3167292844</v>
      </c>
      <c r="G805" s="1">
        <f t="shared" ca="1" si="220"/>
        <v>218614.27384397836</v>
      </c>
      <c r="H805" s="1">
        <f t="shared" ca="1" si="221"/>
        <v>358318.07999999996</v>
      </c>
      <c r="I805" s="1">
        <f t="shared" ca="1" si="229"/>
        <v>218614.27384397836</v>
      </c>
      <c r="J805" s="1">
        <f t="shared" si="222"/>
        <v>100000</v>
      </c>
      <c r="K805" s="1">
        <f t="shared" si="223"/>
        <v>1000000</v>
      </c>
      <c r="L805" s="1">
        <f t="shared" si="230"/>
        <v>-100000</v>
      </c>
      <c r="M805" s="1">
        <f t="shared" ca="1" si="224"/>
        <v>218614.27384397836</v>
      </c>
      <c r="N805" s="10">
        <v>45931</v>
      </c>
      <c r="O805" s="10">
        <f t="shared" ca="1" si="231"/>
        <v>48488</v>
      </c>
      <c r="P805" s="7">
        <f t="shared" ca="1" si="232"/>
        <v>0.11811776757240294</v>
      </c>
      <c r="Q805" s="13"/>
      <c r="R805" s="1">
        <f t="shared" si="233"/>
        <v>-100000</v>
      </c>
      <c r="S805" s="1">
        <f t="shared" ca="1" si="225"/>
        <v>212184.44226033191</v>
      </c>
      <c r="T805" s="14">
        <f t="shared" ca="1" si="226"/>
        <v>1.65</v>
      </c>
      <c r="U805" s="7">
        <f t="shared" ca="1" si="234"/>
        <v>0.11336318850517271</v>
      </c>
    </row>
    <row r="806" spans="1:21" x14ac:dyDescent="0.2">
      <c r="A806">
        <f t="shared" si="227"/>
        <v>805</v>
      </c>
      <c r="B806">
        <f t="shared" ca="1" si="217"/>
        <v>7</v>
      </c>
      <c r="C806" s="7">
        <f t="shared" ca="1" si="218"/>
        <v>2.2356010247117541E-2</v>
      </c>
      <c r="D806" t="str">
        <f t="shared" ca="1" si="228"/>
        <v>Yes</v>
      </c>
      <c r="E806">
        <f t="shared" ca="1" si="219"/>
        <v>1.7</v>
      </c>
      <c r="F806" s="1">
        <f ca="1">InitialHomeValue* (1 + 'Portfolio Simulation'!C806)^'Portfolio Simulation'!B806</f>
        <v>1167387.6144454789</v>
      </c>
      <c r="G806" s="1">
        <f t="shared" ca="1" si="220"/>
        <v>198455.89445573141</v>
      </c>
      <c r="H806" s="1">
        <f t="shared" ca="1" si="221"/>
        <v>358318.07999999996</v>
      </c>
      <c r="I806" s="1">
        <f t="shared" ca="1" si="229"/>
        <v>198455.89445573141</v>
      </c>
      <c r="J806" s="1">
        <f t="shared" si="222"/>
        <v>100000</v>
      </c>
      <c r="K806" s="1">
        <f t="shared" si="223"/>
        <v>1000000</v>
      </c>
      <c r="L806" s="1">
        <f t="shared" si="230"/>
        <v>-100000</v>
      </c>
      <c r="M806" s="1">
        <f t="shared" ca="1" si="224"/>
        <v>198455.89445573141</v>
      </c>
      <c r="N806" s="10">
        <v>45931</v>
      </c>
      <c r="O806" s="10">
        <f t="shared" ca="1" si="231"/>
        <v>48488</v>
      </c>
      <c r="P806" s="7">
        <f t="shared" ca="1" si="232"/>
        <v>0.10278326869010926</v>
      </c>
      <c r="Q806" s="13"/>
      <c r="R806" s="1">
        <f t="shared" si="233"/>
        <v>-100000</v>
      </c>
      <c r="S806" s="1">
        <f t="shared" ca="1" si="225"/>
        <v>192618.956383504</v>
      </c>
      <c r="T806" s="14">
        <f t="shared" ca="1" si="226"/>
        <v>1.65</v>
      </c>
      <c r="U806" s="7">
        <f t="shared" ca="1" si="234"/>
        <v>9.8093897104263333E-2</v>
      </c>
    </row>
    <row r="807" spans="1:21" x14ac:dyDescent="0.2">
      <c r="A807">
        <f t="shared" si="227"/>
        <v>806</v>
      </c>
      <c r="B807">
        <f t="shared" ca="1" si="217"/>
        <v>7</v>
      </c>
      <c r="C807" s="7">
        <f t="shared" ca="1" si="218"/>
        <v>0.1015457304913298</v>
      </c>
      <c r="D807" t="str">
        <f t="shared" ca="1" si="228"/>
        <v>Yes</v>
      </c>
      <c r="E807">
        <f t="shared" ca="1" si="219"/>
        <v>1.7</v>
      </c>
      <c r="F807" s="1">
        <f ca="1">InitialHomeValue* (1 + 'Portfolio Simulation'!C807)^'Portfolio Simulation'!B807</f>
        <v>1967966.587741714</v>
      </c>
      <c r="G807" s="1">
        <f t="shared" ca="1" si="220"/>
        <v>334554.31991609139</v>
      </c>
      <c r="H807" s="1">
        <f t="shared" ca="1" si="221"/>
        <v>358318.07999999996</v>
      </c>
      <c r="I807" s="1">
        <f t="shared" ca="1" si="229"/>
        <v>334554.31991609139</v>
      </c>
      <c r="J807" s="1">
        <f t="shared" si="222"/>
        <v>100000</v>
      </c>
      <c r="K807" s="1">
        <f t="shared" si="223"/>
        <v>1000000</v>
      </c>
      <c r="L807" s="1">
        <f t="shared" si="230"/>
        <v>-100000</v>
      </c>
      <c r="M807" s="1">
        <f t="shared" ca="1" si="224"/>
        <v>334554.31991609139</v>
      </c>
      <c r="N807" s="10">
        <v>45931</v>
      </c>
      <c r="O807" s="10">
        <f t="shared" ca="1" si="231"/>
        <v>48488</v>
      </c>
      <c r="P807" s="7">
        <f t="shared" ca="1" si="232"/>
        <v>0.18813340067863465</v>
      </c>
      <c r="Q807" s="13"/>
      <c r="R807" s="1">
        <f t="shared" si="233"/>
        <v>-100000</v>
      </c>
      <c r="S807" s="1">
        <f t="shared" ca="1" si="225"/>
        <v>324714.4869773828</v>
      </c>
      <c r="T807" s="14">
        <f t="shared" ca="1" si="226"/>
        <v>1.65</v>
      </c>
      <c r="U807" s="7">
        <f t="shared" ca="1" si="234"/>
        <v>0.18308108448982241</v>
      </c>
    </row>
    <row r="808" spans="1:21" x14ac:dyDescent="0.2">
      <c r="A808">
        <f t="shared" si="227"/>
        <v>807</v>
      </c>
      <c r="B808">
        <f t="shared" ca="1" si="217"/>
        <v>8</v>
      </c>
      <c r="C808" s="7">
        <f t="shared" ca="1" si="218"/>
        <v>6.689661350080281E-2</v>
      </c>
      <c r="D808" t="str">
        <f t="shared" ca="1" si="228"/>
        <v>Yes</v>
      </c>
      <c r="E808">
        <f t="shared" ca="1" si="219"/>
        <v>1.7</v>
      </c>
      <c r="F808" s="1">
        <f ca="1">InitialHomeValue* (1 + 'Portfolio Simulation'!C808)^'Portfolio Simulation'!B808</f>
        <v>1678721.6556155724</v>
      </c>
      <c r="G808" s="1">
        <f t="shared" ca="1" si="220"/>
        <v>285382.68145464727</v>
      </c>
      <c r="H808" s="1">
        <f t="shared" ca="1" si="221"/>
        <v>429981.69599999994</v>
      </c>
      <c r="I808" s="1">
        <f t="shared" ca="1" si="229"/>
        <v>285382.68145464727</v>
      </c>
      <c r="J808" s="1">
        <f t="shared" si="222"/>
        <v>100000</v>
      </c>
      <c r="K808" s="1">
        <f t="shared" si="223"/>
        <v>1000000</v>
      </c>
      <c r="L808" s="1">
        <f t="shared" si="230"/>
        <v>-100000</v>
      </c>
      <c r="M808" s="1">
        <f t="shared" ca="1" si="224"/>
        <v>285382.68145464727</v>
      </c>
      <c r="N808" s="10">
        <v>45931</v>
      </c>
      <c r="O808" s="10">
        <f t="shared" ca="1" si="231"/>
        <v>48853</v>
      </c>
      <c r="P808" s="7">
        <f t="shared" ca="1" si="232"/>
        <v>0.13995966315269467</v>
      </c>
      <c r="Q808" s="13"/>
      <c r="R808" s="1">
        <f t="shared" si="233"/>
        <v>-100000</v>
      </c>
      <c r="S808" s="1">
        <f t="shared" ca="1" si="225"/>
        <v>276989.07317656948</v>
      </c>
      <c r="T808" s="14">
        <f t="shared" ca="1" si="226"/>
        <v>1.65</v>
      </c>
      <c r="U808" s="7">
        <f t="shared" ca="1" si="234"/>
        <v>0.13571659922599791</v>
      </c>
    </row>
    <row r="809" spans="1:21" x14ac:dyDescent="0.2">
      <c r="A809">
        <f t="shared" si="227"/>
        <v>808</v>
      </c>
      <c r="B809">
        <f t="shared" ca="1" si="217"/>
        <v>1</v>
      </c>
      <c r="C809" s="7">
        <f t="shared" ca="1" si="218"/>
        <v>4.97287930198511E-2</v>
      </c>
      <c r="D809" t="str">
        <f t="shared" ca="1" si="228"/>
        <v>Yes</v>
      </c>
      <c r="E809">
        <f t="shared" ca="1" si="219"/>
        <v>1.7</v>
      </c>
      <c r="F809" s="1">
        <f ca="1">InitialHomeValue* (1 + 'Portfolio Simulation'!C809)^'Portfolio Simulation'!B809</f>
        <v>1049728.7930198512</v>
      </c>
      <c r="G809" s="1">
        <f t="shared" ca="1" si="220"/>
        <v>178453.89481337473</v>
      </c>
      <c r="H809" s="1">
        <f t="shared" ca="1" si="221"/>
        <v>120000</v>
      </c>
      <c r="I809" s="1">
        <f t="shared" ca="1" si="229"/>
        <v>120000</v>
      </c>
      <c r="J809" s="1">
        <f t="shared" si="222"/>
        <v>100000</v>
      </c>
      <c r="K809" s="1">
        <f t="shared" si="223"/>
        <v>1000000</v>
      </c>
      <c r="L809" s="1">
        <f t="shared" si="230"/>
        <v>-100000</v>
      </c>
      <c r="M809" s="1">
        <f t="shared" ca="1" si="224"/>
        <v>120000</v>
      </c>
      <c r="N809" s="10">
        <v>45931</v>
      </c>
      <c r="O809" s="10">
        <f t="shared" ca="1" si="231"/>
        <v>46296</v>
      </c>
      <c r="P809" s="7">
        <f t="shared" ca="1" si="232"/>
        <v>0.19999999403953553</v>
      </c>
      <c r="Q809" s="13"/>
      <c r="R809" s="1">
        <f t="shared" si="233"/>
        <v>-100000</v>
      </c>
      <c r="S809" s="1">
        <f t="shared" ca="1" si="225"/>
        <v>173205.25084827546</v>
      </c>
      <c r="T809" s="14">
        <f t="shared" ca="1" si="226"/>
        <v>1.65</v>
      </c>
      <c r="U809" s="7">
        <f t="shared" ca="1" si="234"/>
        <v>0.7320525050163269</v>
      </c>
    </row>
    <row r="810" spans="1:21" x14ac:dyDescent="0.2">
      <c r="A810">
        <f t="shared" si="227"/>
        <v>809</v>
      </c>
      <c r="B810">
        <f t="shared" ca="1" si="217"/>
        <v>7</v>
      </c>
      <c r="C810" s="7">
        <f t="shared" ca="1" si="218"/>
        <v>0.1187112828693527</v>
      </c>
      <c r="D810" t="str">
        <f t="shared" ca="1" si="228"/>
        <v>Yes</v>
      </c>
      <c r="E810">
        <f t="shared" ca="1" si="219"/>
        <v>1.7</v>
      </c>
      <c r="F810" s="1">
        <f ca="1">InitialHomeValue* (1 + 'Portfolio Simulation'!C810)^'Portfolio Simulation'!B810</f>
        <v>2192936.8604547218</v>
      </c>
      <c r="G810" s="1">
        <f t="shared" ca="1" si="220"/>
        <v>372799.26627730276</v>
      </c>
      <c r="H810" s="1">
        <f t="shared" ca="1" si="221"/>
        <v>358318.07999999996</v>
      </c>
      <c r="I810" s="1">
        <f t="shared" ca="1" si="229"/>
        <v>358318.07999999996</v>
      </c>
      <c r="J810" s="1">
        <f t="shared" si="222"/>
        <v>100000</v>
      </c>
      <c r="K810" s="1">
        <f t="shared" si="223"/>
        <v>1000000</v>
      </c>
      <c r="L810" s="1">
        <f t="shared" si="230"/>
        <v>-100000</v>
      </c>
      <c r="M810" s="1">
        <f t="shared" ca="1" si="224"/>
        <v>358318.07999999996</v>
      </c>
      <c r="N810" s="10">
        <v>45931</v>
      </c>
      <c r="O810" s="10">
        <f t="shared" ca="1" si="231"/>
        <v>48488</v>
      </c>
      <c r="P810" s="7">
        <f t="shared" ca="1" si="232"/>
        <v>0.19982888102531438</v>
      </c>
      <c r="Q810" s="13"/>
      <c r="R810" s="1">
        <f t="shared" si="233"/>
        <v>-100000</v>
      </c>
      <c r="S810" s="1">
        <f t="shared" ca="1" si="225"/>
        <v>361834.58197502908</v>
      </c>
      <c r="T810" s="14">
        <f t="shared" ca="1" si="226"/>
        <v>1.65</v>
      </c>
      <c r="U810" s="7">
        <f t="shared" ca="1" si="234"/>
        <v>0.20150268673896796</v>
      </c>
    </row>
    <row r="811" spans="1:21" x14ac:dyDescent="0.2">
      <c r="A811">
        <f t="shared" si="227"/>
        <v>810</v>
      </c>
      <c r="B811">
        <f t="shared" ca="1" si="217"/>
        <v>9</v>
      </c>
      <c r="C811" s="7">
        <f t="shared" ca="1" si="218"/>
        <v>7.7411272653314378E-3</v>
      </c>
      <c r="D811" t="str">
        <f t="shared" ca="1" si="228"/>
        <v>Yes</v>
      </c>
      <c r="E811">
        <f t="shared" ca="1" si="219"/>
        <v>1.7</v>
      </c>
      <c r="F811" s="1">
        <f ca="1">InitialHomeValue* (1 + 'Portfolio Simulation'!C811)^'Portfolio Simulation'!B811</f>
        <v>1071866.8697700792</v>
      </c>
      <c r="G811" s="1">
        <f t="shared" ca="1" si="220"/>
        <v>182217.36786091345</v>
      </c>
      <c r="H811" s="1">
        <f t="shared" ca="1" si="221"/>
        <v>515978.03519999993</v>
      </c>
      <c r="I811" s="1">
        <f t="shared" ca="1" si="229"/>
        <v>182217.36786091345</v>
      </c>
      <c r="J811" s="1">
        <f t="shared" si="222"/>
        <v>100000</v>
      </c>
      <c r="K811" s="1">
        <f t="shared" si="223"/>
        <v>1000000</v>
      </c>
      <c r="L811" s="1">
        <f t="shared" si="230"/>
        <v>-100000</v>
      </c>
      <c r="M811" s="1">
        <f t="shared" ca="1" si="224"/>
        <v>182217.36786091345</v>
      </c>
      <c r="N811" s="10">
        <v>45931</v>
      </c>
      <c r="O811" s="10">
        <f t="shared" ca="1" si="231"/>
        <v>49218</v>
      </c>
      <c r="P811" s="7">
        <f t="shared" ca="1" si="232"/>
        <v>6.8899318575859084E-2</v>
      </c>
      <c r="Q811" s="13"/>
      <c r="R811" s="1">
        <f t="shared" si="233"/>
        <v>-100000</v>
      </c>
      <c r="S811" s="1">
        <f t="shared" ca="1" si="225"/>
        <v>176858.03351206306</v>
      </c>
      <c r="T811" s="14">
        <f t="shared" ca="1" si="226"/>
        <v>1.65</v>
      </c>
      <c r="U811" s="7">
        <f t="shared" ca="1" si="234"/>
        <v>6.5361812710762038E-2</v>
      </c>
    </row>
    <row r="812" spans="1:21" x14ac:dyDescent="0.2">
      <c r="A812">
        <f t="shared" si="227"/>
        <v>811</v>
      </c>
      <c r="B812">
        <f t="shared" ca="1" si="217"/>
        <v>6</v>
      </c>
      <c r="C812" s="7">
        <f t="shared" ca="1" si="218"/>
        <v>6.8882854563271506E-2</v>
      </c>
      <c r="D812" t="str">
        <f t="shared" ca="1" si="228"/>
        <v>Yes</v>
      </c>
      <c r="E812">
        <f t="shared" ca="1" si="219"/>
        <v>1.7</v>
      </c>
      <c r="F812" s="1">
        <f ca="1">InitialHomeValue* (1 + 'Portfolio Simulation'!C812)^'Portfolio Simulation'!B812</f>
        <v>1491353.7304970913</v>
      </c>
      <c r="G812" s="1">
        <f t="shared" ca="1" si="220"/>
        <v>253530.13418450553</v>
      </c>
      <c r="H812" s="1">
        <f t="shared" ca="1" si="221"/>
        <v>298598.39999999997</v>
      </c>
      <c r="I812" s="1">
        <f t="shared" ca="1" si="229"/>
        <v>253530.13418450553</v>
      </c>
      <c r="J812" s="1">
        <f t="shared" si="222"/>
        <v>100000</v>
      </c>
      <c r="K812" s="1">
        <f t="shared" si="223"/>
        <v>1000000</v>
      </c>
      <c r="L812" s="1">
        <f t="shared" si="230"/>
        <v>-100000</v>
      </c>
      <c r="M812" s="1">
        <f t="shared" ca="1" si="224"/>
        <v>253530.13418450553</v>
      </c>
      <c r="N812" s="10">
        <v>45931</v>
      </c>
      <c r="O812" s="10">
        <f t="shared" ca="1" si="231"/>
        <v>48122</v>
      </c>
      <c r="P812" s="7">
        <f t="shared" ca="1" si="232"/>
        <v>0.16763615012168884</v>
      </c>
      <c r="Q812" s="13"/>
      <c r="R812" s="1">
        <f t="shared" si="233"/>
        <v>-100000</v>
      </c>
      <c r="S812" s="1">
        <f t="shared" ca="1" si="225"/>
        <v>246073.36553202008</v>
      </c>
      <c r="T812" s="14">
        <f t="shared" ca="1" si="226"/>
        <v>1.65</v>
      </c>
      <c r="U812" s="7">
        <f t="shared" ca="1" si="234"/>
        <v>0.16184363961219791</v>
      </c>
    </row>
    <row r="813" spans="1:21" x14ac:dyDescent="0.2">
      <c r="A813">
        <f t="shared" si="227"/>
        <v>812</v>
      </c>
      <c r="B813">
        <f t="shared" ca="1" si="217"/>
        <v>6</v>
      </c>
      <c r="C813" s="7">
        <f t="shared" ca="1" si="218"/>
        <v>2.2556772933515455E-2</v>
      </c>
      <c r="D813" t="str">
        <f t="shared" ca="1" si="228"/>
        <v>Yes</v>
      </c>
      <c r="E813">
        <f t="shared" ca="1" si="219"/>
        <v>1.7</v>
      </c>
      <c r="F813" s="1">
        <f ca="1">InitialHomeValue* (1 + 'Portfolio Simulation'!C813)^'Portfolio Simulation'!B813</f>
        <v>1143206.2174647504</v>
      </c>
      <c r="G813" s="1">
        <f t="shared" ca="1" si="220"/>
        <v>194345.05696900759</v>
      </c>
      <c r="H813" s="1">
        <f t="shared" ca="1" si="221"/>
        <v>298598.39999999997</v>
      </c>
      <c r="I813" s="1">
        <f t="shared" ca="1" si="229"/>
        <v>194345.05696900759</v>
      </c>
      <c r="J813" s="1">
        <f t="shared" si="222"/>
        <v>100000</v>
      </c>
      <c r="K813" s="1">
        <f t="shared" si="223"/>
        <v>1000000</v>
      </c>
      <c r="L813" s="1">
        <f t="shared" si="230"/>
        <v>-100000</v>
      </c>
      <c r="M813" s="1">
        <f t="shared" ca="1" si="224"/>
        <v>194345.05696900759</v>
      </c>
      <c r="N813" s="10">
        <v>45931</v>
      </c>
      <c r="O813" s="10">
        <f t="shared" ca="1" si="231"/>
        <v>48122</v>
      </c>
      <c r="P813" s="7">
        <f t="shared" ca="1" si="232"/>
        <v>0.11705262064933775</v>
      </c>
      <c r="Q813" s="13"/>
      <c r="R813" s="1">
        <f t="shared" si="233"/>
        <v>-100000</v>
      </c>
      <c r="S813" s="1">
        <f t="shared" ca="1" si="225"/>
        <v>188629.0258816838</v>
      </c>
      <c r="T813" s="14">
        <f t="shared" ca="1" si="226"/>
        <v>1.65</v>
      </c>
      <c r="U813" s="7">
        <f t="shared" ca="1" si="234"/>
        <v>0.11151105761528016</v>
      </c>
    </row>
    <row r="814" spans="1:21" x14ac:dyDescent="0.2">
      <c r="A814">
        <f t="shared" si="227"/>
        <v>813</v>
      </c>
      <c r="B814">
        <f t="shared" ca="1" si="217"/>
        <v>1</v>
      </c>
      <c r="C814" s="7">
        <f t="shared" ca="1" si="218"/>
        <v>2.8684496238481107E-3</v>
      </c>
      <c r="D814" t="str">
        <f t="shared" ca="1" si="228"/>
        <v>Yes</v>
      </c>
      <c r="E814">
        <f t="shared" ca="1" si="219"/>
        <v>1.7</v>
      </c>
      <c r="F814" s="1">
        <f ca="1">InitialHomeValue* (1 + 'Portfolio Simulation'!C814)^'Portfolio Simulation'!B814</f>
        <v>1002868.4496238481</v>
      </c>
      <c r="G814" s="1">
        <f t="shared" ca="1" si="220"/>
        <v>170487.63643605419</v>
      </c>
      <c r="H814" s="1">
        <f t="shared" ca="1" si="221"/>
        <v>120000</v>
      </c>
      <c r="I814" s="1">
        <f t="shared" ca="1" si="229"/>
        <v>120000</v>
      </c>
      <c r="J814" s="1">
        <f t="shared" si="222"/>
        <v>100000</v>
      </c>
      <c r="K814" s="1">
        <f t="shared" si="223"/>
        <v>1000000</v>
      </c>
      <c r="L814" s="1">
        <f t="shared" si="230"/>
        <v>-100000</v>
      </c>
      <c r="M814" s="1">
        <f t="shared" ca="1" si="224"/>
        <v>120000</v>
      </c>
      <c r="N814" s="10">
        <v>45931</v>
      </c>
      <c r="O814" s="10">
        <f t="shared" ca="1" si="231"/>
        <v>46296</v>
      </c>
      <c r="P814" s="7">
        <f t="shared" ca="1" si="232"/>
        <v>0.19999999403953553</v>
      </c>
      <c r="Q814" s="13"/>
      <c r="R814" s="1">
        <f t="shared" si="233"/>
        <v>-100000</v>
      </c>
      <c r="S814" s="1">
        <f t="shared" ca="1" si="225"/>
        <v>165473.29418793495</v>
      </c>
      <c r="T814" s="14">
        <f t="shared" ca="1" si="226"/>
        <v>1.65</v>
      </c>
      <c r="U814" s="7">
        <f t="shared" ca="1" si="234"/>
        <v>0.6547329366207123</v>
      </c>
    </row>
    <row r="815" spans="1:21" x14ac:dyDescent="0.2">
      <c r="A815">
        <f t="shared" si="227"/>
        <v>814</v>
      </c>
      <c r="B815">
        <f t="shared" ca="1" si="217"/>
        <v>10</v>
      </c>
      <c r="C815" s="7">
        <f t="shared" ca="1" si="218"/>
        <v>5.5309230418078364E-2</v>
      </c>
      <c r="D815" t="str">
        <f t="shared" ca="1" si="228"/>
        <v>Yes</v>
      </c>
      <c r="E815">
        <f t="shared" ca="1" si="219"/>
        <v>1.7</v>
      </c>
      <c r="F815" s="1">
        <f ca="1">InitialHomeValue* (1 + 'Portfolio Simulation'!C815)^'Portfolio Simulation'!B815</f>
        <v>1713157.79934941</v>
      </c>
      <c r="G815" s="1">
        <f t="shared" ca="1" si="220"/>
        <v>291236.82588939968</v>
      </c>
      <c r="H815" s="1">
        <f t="shared" ca="1" si="221"/>
        <v>619173.64223999996</v>
      </c>
      <c r="I815" s="1">
        <f t="shared" ca="1" si="229"/>
        <v>291236.82588939968</v>
      </c>
      <c r="J815" s="1">
        <f t="shared" si="222"/>
        <v>100000</v>
      </c>
      <c r="K815" s="1">
        <f t="shared" si="223"/>
        <v>1000000</v>
      </c>
      <c r="L815" s="1">
        <f t="shared" si="230"/>
        <v>-100000</v>
      </c>
      <c r="M815" s="1">
        <f t="shared" ca="1" si="224"/>
        <v>291236.82588939968</v>
      </c>
      <c r="N815" s="10">
        <v>45931</v>
      </c>
      <c r="O815" s="10">
        <f t="shared" ca="1" si="231"/>
        <v>49583</v>
      </c>
      <c r="P815" s="7">
        <f t="shared" ca="1" si="232"/>
        <v>0.11275410056114199</v>
      </c>
      <c r="Q815" s="13"/>
      <c r="R815" s="1">
        <f t="shared" si="233"/>
        <v>-100000</v>
      </c>
      <c r="S815" s="1">
        <f t="shared" ca="1" si="225"/>
        <v>282671.03689265269</v>
      </c>
      <c r="T815" s="14">
        <f t="shared" ca="1" si="226"/>
        <v>1.65</v>
      </c>
      <c r="U815" s="7">
        <f t="shared" ca="1" si="234"/>
        <v>0.10943897366523744</v>
      </c>
    </row>
    <row r="816" spans="1:21" x14ac:dyDescent="0.2">
      <c r="A816">
        <f t="shared" si="227"/>
        <v>815</v>
      </c>
      <c r="B816">
        <f t="shared" ca="1" si="217"/>
        <v>4</v>
      </c>
      <c r="C816" s="7">
        <f t="shared" ca="1" si="218"/>
        <v>-6.4620729220512707E-2</v>
      </c>
      <c r="D816" t="str">
        <f t="shared" ca="1" si="228"/>
        <v>No</v>
      </c>
      <c r="E816">
        <f t="shared" ca="1" si="219"/>
        <v>1.4</v>
      </c>
      <c r="F816" s="1">
        <f ca="1">InitialHomeValue* (1 + 'Portfolio Simulation'!C816)^'Portfolio Simulation'!B816</f>
        <v>765510.16966289689</v>
      </c>
      <c r="G816" s="1">
        <f t="shared" ca="1" si="220"/>
        <v>107171.42375280557</v>
      </c>
      <c r="H816" s="1">
        <f t="shared" ca="1" si="221"/>
        <v>207360</v>
      </c>
      <c r="I816" s="1">
        <f t="shared" ca="1" si="229"/>
        <v>107171.42375280557</v>
      </c>
      <c r="J816" s="1">
        <f t="shared" si="222"/>
        <v>100000</v>
      </c>
      <c r="K816" s="1">
        <f t="shared" si="223"/>
        <v>1000000</v>
      </c>
      <c r="L816" s="1">
        <f t="shared" si="230"/>
        <v>-100000</v>
      </c>
      <c r="M816" s="1">
        <f t="shared" ca="1" si="224"/>
        <v>107171.42375280557</v>
      </c>
      <c r="N816" s="10">
        <v>45931</v>
      </c>
      <c r="O816" s="10">
        <f t="shared" ca="1" si="231"/>
        <v>47392</v>
      </c>
      <c r="P816" s="7">
        <f t="shared" ca="1" si="232"/>
        <v>1.745357811450958E-2</v>
      </c>
      <c r="Q816" s="13"/>
      <c r="R816" s="1">
        <f t="shared" si="233"/>
        <v>-100000</v>
      </c>
      <c r="S816" s="1">
        <f t="shared" ca="1" si="225"/>
        <v>103343.87290449109</v>
      </c>
      <c r="T816" s="14">
        <f t="shared" ca="1" si="226"/>
        <v>1.35</v>
      </c>
      <c r="U816" s="7">
        <f t="shared" ca="1" si="234"/>
        <v>8.2511812448501573E-3</v>
      </c>
    </row>
    <row r="817" spans="1:21" x14ac:dyDescent="0.2">
      <c r="A817">
        <f t="shared" si="227"/>
        <v>816</v>
      </c>
      <c r="B817">
        <f t="shared" ca="1" si="217"/>
        <v>3</v>
      </c>
      <c r="C817" s="7">
        <f t="shared" ca="1" si="218"/>
        <v>5.7722587008183765E-2</v>
      </c>
      <c r="D817" t="str">
        <f t="shared" ca="1" si="228"/>
        <v>Yes</v>
      </c>
      <c r="E817">
        <f t="shared" ca="1" si="219"/>
        <v>1.7</v>
      </c>
      <c r="F817" s="1">
        <f ca="1">InitialHomeValue* (1 + 'Portfolio Simulation'!C817)^'Portfolio Simulation'!B817</f>
        <v>1183355.7778947267</v>
      </c>
      <c r="G817" s="1">
        <f t="shared" ca="1" si="220"/>
        <v>201170.48224210355</v>
      </c>
      <c r="H817" s="1">
        <f t="shared" ca="1" si="221"/>
        <v>172800</v>
      </c>
      <c r="I817" s="1">
        <f t="shared" ca="1" si="229"/>
        <v>172800</v>
      </c>
      <c r="J817" s="1">
        <f t="shared" si="222"/>
        <v>100000</v>
      </c>
      <c r="K817" s="1">
        <f t="shared" si="223"/>
        <v>1000000</v>
      </c>
      <c r="L817" s="1">
        <f t="shared" si="230"/>
        <v>-100000</v>
      </c>
      <c r="M817" s="1">
        <f t="shared" ca="1" si="224"/>
        <v>172800</v>
      </c>
      <c r="N817" s="10">
        <v>45931</v>
      </c>
      <c r="O817" s="10">
        <f t="shared" ca="1" si="231"/>
        <v>47027</v>
      </c>
      <c r="P817" s="7">
        <f t="shared" ca="1" si="232"/>
        <v>0.19980039000511171</v>
      </c>
      <c r="Q817" s="13"/>
      <c r="R817" s="1">
        <f t="shared" si="233"/>
        <v>-100000</v>
      </c>
      <c r="S817" s="1">
        <f t="shared" ca="1" si="225"/>
        <v>195253.70335262991</v>
      </c>
      <c r="T817" s="14">
        <f t="shared" ca="1" si="226"/>
        <v>1.65</v>
      </c>
      <c r="U817" s="7">
        <f t="shared" ca="1" si="234"/>
        <v>0.24962021708488463</v>
      </c>
    </row>
    <row r="818" spans="1:21" x14ac:dyDescent="0.2">
      <c r="A818">
        <f t="shared" si="227"/>
        <v>817</v>
      </c>
      <c r="B818">
        <f t="shared" ca="1" si="217"/>
        <v>9</v>
      </c>
      <c r="C818" s="7">
        <f t="shared" ca="1" si="218"/>
        <v>6.059970689847996E-2</v>
      </c>
      <c r="D818" t="str">
        <f t="shared" ca="1" si="228"/>
        <v>Yes</v>
      </c>
      <c r="E818">
        <f t="shared" ca="1" si="219"/>
        <v>1.7</v>
      </c>
      <c r="F818" s="1">
        <f ca="1">InitialHomeValue* (1 + 'Portfolio Simulation'!C818)^'Portfolio Simulation'!B818</f>
        <v>1698101.0279071138</v>
      </c>
      <c r="G818" s="1">
        <f t="shared" ca="1" si="220"/>
        <v>288677.17474420933</v>
      </c>
      <c r="H818" s="1">
        <f t="shared" ca="1" si="221"/>
        <v>515978.03519999993</v>
      </c>
      <c r="I818" s="1">
        <f t="shared" ca="1" si="229"/>
        <v>288677.17474420933</v>
      </c>
      <c r="J818" s="1">
        <f t="shared" si="222"/>
        <v>100000</v>
      </c>
      <c r="K818" s="1">
        <f t="shared" si="223"/>
        <v>1000000</v>
      </c>
      <c r="L818" s="1">
        <f t="shared" si="230"/>
        <v>-100000</v>
      </c>
      <c r="M818" s="1">
        <f t="shared" ca="1" si="224"/>
        <v>288677.17474420933</v>
      </c>
      <c r="N818" s="10">
        <v>45931</v>
      </c>
      <c r="O818" s="10">
        <f t="shared" ca="1" si="231"/>
        <v>49218</v>
      </c>
      <c r="P818" s="7">
        <f t="shared" ca="1" si="232"/>
        <v>0.12493080496788025</v>
      </c>
      <c r="Q818" s="13"/>
      <c r="R818" s="1">
        <f t="shared" si="233"/>
        <v>-100000</v>
      </c>
      <c r="S818" s="1">
        <f t="shared" ca="1" si="225"/>
        <v>280186.66960467375</v>
      </c>
      <c r="T818" s="14">
        <f t="shared" ca="1" si="226"/>
        <v>1.65</v>
      </c>
      <c r="U818" s="7">
        <f t="shared" ca="1" si="234"/>
        <v>0.12120786309242249</v>
      </c>
    </row>
    <row r="819" spans="1:21" x14ac:dyDescent="0.2">
      <c r="A819">
        <f t="shared" si="227"/>
        <v>818</v>
      </c>
      <c r="B819">
        <f t="shared" ca="1" si="217"/>
        <v>7</v>
      </c>
      <c r="C819" s="7">
        <f t="shared" ca="1" si="218"/>
        <v>0.10655978846632447</v>
      </c>
      <c r="D819" t="str">
        <f t="shared" ca="1" si="228"/>
        <v>Yes</v>
      </c>
      <c r="E819">
        <f t="shared" ca="1" si="219"/>
        <v>1.7</v>
      </c>
      <c r="F819" s="1">
        <f ca="1">InitialHomeValue* (1 + 'Portfolio Simulation'!C819)^'Portfolio Simulation'!B819</f>
        <v>2031534.4421807998</v>
      </c>
      <c r="G819" s="1">
        <f t="shared" ca="1" si="220"/>
        <v>345360.85517073597</v>
      </c>
      <c r="H819" s="1">
        <f t="shared" ca="1" si="221"/>
        <v>358318.07999999996</v>
      </c>
      <c r="I819" s="1">
        <f t="shared" ca="1" si="229"/>
        <v>345360.85517073597</v>
      </c>
      <c r="J819" s="1">
        <f t="shared" si="222"/>
        <v>100000</v>
      </c>
      <c r="K819" s="1">
        <f t="shared" si="223"/>
        <v>1000000</v>
      </c>
      <c r="L819" s="1">
        <f t="shared" si="230"/>
        <v>-100000</v>
      </c>
      <c r="M819" s="1">
        <f t="shared" ca="1" si="224"/>
        <v>345360.85517073597</v>
      </c>
      <c r="N819" s="10">
        <v>45931</v>
      </c>
      <c r="O819" s="10">
        <f t="shared" ca="1" si="231"/>
        <v>48488</v>
      </c>
      <c r="P819" s="7">
        <f t="shared" ca="1" si="232"/>
        <v>0.19353734850883481</v>
      </c>
      <c r="Q819" s="13"/>
      <c r="R819" s="1">
        <f t="shared" si="233"/>
        <v>-100000</v>
      </c>
      <c r="S819" s="1">
        <f t="shared" ca="1" si="225"/>
        <v>335203.18295983196</v>
      </c>
      <c r="T819" s="14">
        <f t="shared" ca="1" si="226"/>
        <v>1.65</v>
      </c>
      <c r="U819" s="7">
        <f t="shared" ca="1" si="234"/>
        <v>0.18846206068992613</v>
      </c>
    </row>
    <row r="820" spans="1:21" x14ac:dyDescent="0.2">
      <c r="A820">
        <f t="shared" si="227"/>
        <v>819</v>
      </c>
      <c r="B820">
        <f t="shared" ca="1" si="217"/>
        <v>2</v>
      </c>
      <c r="C820" s="7">
        <f t="shared" ca="1" si="218"/>
        <v>3.7163489322879939E-2</v>
      </c>
      <c r="D820" t="str">
        <f t="shared" ca="1" si="228"/>
        <v>Yes</v>
      </c>
      <c r="E820">
        <f t="shared" ca="1" si="219"/>
        <v>1.7</v>
      </c>
      <c r="F820" s="1">
        <f ca="1">InitialHomeValue* (1 + 'Portfolio Simulation'!C820)^'Portfolio Simulation'!B820</f>
        <v>1075708.1035844118</v>
      </c>
      <c r="G820" s="1">
        <f t="shared" ca="1" si="220"/>
        <v>182870.37760935002</v>
      </c>
      <c r="H820" s="1">
        <f t="shared" ca="1" si="221"/>
        <v>144000</v>
      </c>
      <c r="I820" s="1">
        <f t="shared" ca="1" si="229"/>
        <v>144000</v>
      </c>
      <c r="J820" s="1">
        <f t="shared" si="222"/>
        <v>100000</v>
      </c>
      <c r="K820" s="1">
        <f t="shared" si="223"/>
        <v>1000000</v>
      </c>
      <c r="L820" s="1">
        <f t="shared" si="230"/>
        <v>-100000</v>
      </c>
      <c r="M820" s="1">
        <f t="shared" ca="1" si="224"/>
        <v>144000</v>
      </c>
      <c r="N820" s="10">
        <v>45931</v>
      </c>
      <c r="O820" s="10">
        <f t="shared" ca="1" si="231"/>
        <v>46661</v>
      </c>
      <c r="P820" s="7">
        <f t="shared" ca="1" si="232"/>
        <v>0.19999999403953553</v>
      </c>
      <c r="Q820" s="13"/>
      <c r="R820" s="1">
        <f t="shared" si="233"/>
        <v>-100000</v>
      </c>
      <c r="S820" s="1">
        <f t="shared" ca="1" si="225"/>
        <v>177491.83709142794</v>
      </c>
      <c r="T820" s="14">
        <f t="shared" ca="1" si="226"/>
        <v>1.65</v>
      </c>
      <c r="U820" s="7">
        <f t="shared" ca="1" si="234"/>
        <v>0.33226062655448918</v>
      </c>
    </row>
    <row r="821" spans="1:21" x14ac:dyDescent="0.2">
      <c r="A821">
        <f t="shared" si="227"/>
        <v>820</v>
      </c>
      <c r="B821">
        <f t="shared" ca="1" si="217"/>
        <v>10</v>
      </c>
      <c r="C821" s="7">
        <f t="shared" ca="1" si="218"/>
        <v>0.16524962257187326</v>
      </c>
      <c r="D821" t="str">
        <f t="shared" ca="1" si="228"/>
        <v>Yes</v>
      </c>
      <c r="E821">
        <f t="shared" ca="1" si="219"/>
        <v>1.7</v>
      </c>
      <c r="F821" s="1">
        <f ca="1">InitialHomeValue* (1 + 'Portfolio Simulation'!C821)^'Portfolio Simulation'!B821</f>
        <v>4615191.3221155703</v>
      </c>
      <c r="G821" s="1">
        <f t="shared" ca="1" si="220"/>
        <v>784582.52475964697</v>
      </c>
      <c r="H821" s="1">
        <f t="shared" ca="1" si="221"/>
        <v>619173.64223999996</v>
      </c>
      <c r="I821" s="1">
        <f t="shared" ca="1" si="229"/>
        <v>619173.64223999996</v>
      </c>
      <c r="J821" s="1">
        <f t="shared" si="222"/>
        <v>100000</v>
      </c>
      <c r="K821" s="1">
        <f t="shared" si="223"/>
        <v>1000000</v>
      </c>
      <c r="L821" s="1">
        <f t="shared" si="230"/>
        <v>-100000</v>
      </c>
      <c r="M821" s="1">
        <f t="shared" ca="1" si="224"/>
        <v>619173.64223999996</v>
      </c>
      <c r="N821" s="10">
        <v>45931</v>
      </c>
      <c r="O821" s="10">
        <f t="shared" ca="1" si="231"/>
        <v>49583</v>
      </c>
      <c r="P821" s="7">
        <f t="shared" ca="1" si="232"/>
        <v>0.19988018870353702</v>
      </c>
      <c r="Q821" s="13"/>
      <c r="R821" s="1">
        <f t="shared" si="233"/>
        <v>-100000</v>
      </c>
      <c r="S821" s="1">
        <f t="shared" ca="1" si="225"/>
        <v>761506.56814906909</v>
      </c>
      <c r="T821" s="14">
        <f t="shared" ca="1" si="226"/>
        <v>1.65</v>
      </c>
      <c r="U821" s="7">
        <f t="shared" ca="1" si="234"/>
        <v>0.2249520242214203</v>
      </c>
    </row>
    <row r="822" spans="1:21" x14ac:dyDescent="0.2">
      <c r="A822">
        <f t="shared" si="227"/>
        <v>821</v>
      </c>
      <c r="B822">
        <f t="shared" ca="1" si="217"/>
        <v>1</v>
      </c>
      <c r="C822" s="7">
        <f t="shared" ca="1" si="218"/>
        <v>2.3877665483589588E-2</v>
      </c>
      <c r="D822" t="str">
        <f t="shared" ca="1" si="228"/>
        <v>Yes</v>
      </c>
      <c r="E822">
        <f t="shared" ca="1" si="219"/>
        <v>1.7</v>
      </c>
      <c r="F822" s="1">
        <f ca="1">InitialHomeValue* (1 + 'Portfolio Simulation'!C822)^'Portfolio Simulation'!B822</f>
        <v>1023877.6654835895</v>
      </c>
      <c r="G822" s="1">
        <f t="shared" ca="1" si="220"/>
        <v>174059.20313221021</v>
      </c>
      <c r="H822" s="1">
        <f t="shared" ca="1" si="221"/>
        <v>120000</v>
      </c>
      <c r="I822" s="1">
        <f t="shared" ca="1" si="229"/>
        <v>120000</v>
      </c>
      <c r="J822" s="1">
        <f t="shared" si="222"/>
        <v>100000</v>
      </c>
      <c r="K822" s="1">
        <f t="shared" si="223"/>
        <v>1000000</v>
      </c>
      <c r="L822" s="1">
        <f t="shared" si="230"/>
        <v>-100000</v>
      </c>
      <c r="M822" s="1">
        <f t="shared" ca="1" si="224"/>
        <v>120000</v>
      </c>
      <c r="N822" s="10">
        <v>45931</v>
      </c>
      <c r="O822" s="10">
        <f t="shared" ca="1" si="231"/>
        <v>46296</v>
      </c>
      <c r="P822" s="7">
        <f t="shared" ca="1" si="232"/>
        <v>0.19999999403953553</v>
      </c>
      <c r="Q822" s="13"/>
      <c r="R822" s="1">
        <f t="shared" si="233"/>
        <v>-100000</v>
      </c>
      <c r="S822" s="1">
        <f t="shared" ca="1" si="225"/>
        <v>168939.81480479229</v>
      </c>
      <c r="T822" s="14">
        <f t="shared" ca="1" si="226"/>
        <v>1.65</v>
      </c>
      <c r="U822" s="7">
        <f t="shared" ca="1" si="234"/>
        <v>0.68939815163612372</v>
      </c>
    </row>
    <row r="823" spans="1:21" x14ac:dyDescent="0.2">
      <c r="A823">
        <f t="shared" si="227"/>
        <v>822</v>
      </c>
      <c r="B823">
        <f t="shared" ca="1" si="217"/>
        <v>8</v>
      </c>
      <c r="C823" s="7">
        <f t="shared" ca="1" si="218"/>
        <v>7.2658291338007608E-2</v>
      </c>
      <c r="D823" t="str">
        <f t="shared" ca="1" si="228"/>
        <v>Yes</v>
      </c>
      <c r="E823">
        <f t="shared" ca="1" si="219"/>
        <v>1.7</v>
      </c>
      <c r="F823" s="1">
        <f ca="1">InitialHomeValue* (1 + 'Portfolio Simulation'!C823)^'Portfolio Simulation'!B823</f>
        <v>1752633.6778050116</v>
      </c>
      <c r="G823" s="1">
        <f t="shared" ca="1" si="220"/>
        <v>297947.725226852</v>
      </c>
      <c r="H823" s="1">
        <f t="shared" ca="1" si="221"/>
        <v>429981.69599999994</v>
      </c>
      <c r="I823" s="1">
        <f t="shared" ca="1" si="229"/>
        <v>297947.725226852</v>
      </c>
      <c r="J823" s="1">
        <f t="shared" si="222"/>
        <v>100000</v>
      </c>
      <c r="K823" s="1">
        <f t="shared" si="223"/>
        <v>1000000</v>
      </c>
      <c r="L823" s="1">
        <f t="shared" si="230"/>
        <v>-100000</v>
      </c>
      <c r="M823" s="1">
        <f t="shared" ca="1" si="224"/>
        <v>297947.725226852</v>
      </c>
      <c r="N823" s="10">
        <v>45931</v>
      </c>
      <c r="O823" s="10">
        <f t="shared" ca="1" si="231"/>
        <v>48853</v>
      </c>
      <c r="P823" s="7">
        <f t="shared" ca="1" si="232"/>
        <v>0.1461116969585419</v>
      </c>
      <c r="Q823" s="13"/>
      <c r="R823" s="1">
        <f t="shared" si="233"/>
        <v>-100000</v>
      </c>
      <c r="S823" s="1">
        <f t="shared" ca="1" si="225"/>
        <v>289184.55683782691</v>
      </c>
      <c r="T823" s="14">
        <f t="shared" ca="1" si="226"/>
        <v>1.65</v>
      </c>
      <c r="U823" s="7">
        <f t="shared" ca="1" si="234"/>
        <v>0.14184572100639342</v>
      </c>
    </row>
    <row r="824" spans="1:21" x14ac:dyDescent="0.2">
      <c r="A824">
        <f t="shared" si="227"/>
        <v>823</v>
      </c>
      <c r="B824">
        <f t="shared" ca="1" si="217"/>
        <v>7</v>
      </c>
      <c r="C824" s="7">
        <f t="shared" ca="1" si="218"/>
        <v>1.4807375198293232E-2</v>
      </c>
      <c r="D824" t="str">
        <f t="shared" ca="1" si="228"/>
        <v>Yes</v>
      </c>
      <c r="E824">
        <f t="shared" ca="1" si="219"/>
        <v>1.7</v>
      </c>
      <c r="F824" s="1">
        <f ca="1">InitialHomeValue* (1 + 'Portfolio Simulation'!C824)^'Portfolio Simulation'!B824</f>
        <v>1108371.3820026349</v>
      </c>
      <c r="G824" s="1">
        <f t="shared" ca="1" si="220"/>
        <v>188423.13494044796</v>
      </c>
      <c r="H824" s="1">
        <f t="shared" ca="1" si="221"/>
        <v>358318.07999999996</v>
      </c>
      <c r="I824" s="1">
        <f t="shared" ca="1" si="229"/>
        <v>188423.13494044796</v>
      </c>
      <c r="J824" s="1">
        <f t="shared" si="222"/>
        <v>100000</v>
      </c>
      <c r="K824" s="1">
        <f t="shared" si="223"/>
        <v>1000000</v>
      </c>
      <c r="L824" s="1">
        <f t="shared" si="230"/>
        <v>-100000</v>
      </c>
      <c r="M824" s="1">
        <f t="shared" ca="1" si="224"/>
        <v>188423.13494044796</v>
      </c>
      <c r="N824" s="10">
        <v>45931</v>
      </c>
      <c r="O824" s="10">
        <f t="shared" ca="1" si="231"/>
        <v>48488</v>
      </c>
      <c r="P824" s="7">
        <f t="shared" ca="1" si="232"/>
        <v>9.4647136330604564E-2</v>
      </c>
      <c r="Q824" s="13"/>
      <c r="R824" s="1">
        <f t="shared" si="233"/>
        <v>-100000</v>
      </c>
      <c r="S824" s="1">
        <f t="shared" ca="1" si="225"/>
        <v>182881.27803043477</v>
      </c>
      <c r="T824" s="14">
        <f t="shared" ca="1" si="226"/>
        <v>1.65</v>
      </c>
      <c r="U824" s="7">
        <f t="shared" ca="1" si="234"/>
        <v>8.999236524105074E-2</v>
      </c>
    </row>
    <row r="825" spans="1:21" x14ac:dyDescent="0.2">
      <c r="A825">
        <f t="shared" si="227"/>
        <v>824</v>
      </c>
      <c r="B825">
        <f t="shared" ca="1" si="217"/>
        <v>6</v>
      </c>
      <c r="C825" s="7">
        <f t="shared" ca="1" si="218"/>
        <v>-1.1200235897402055E-2</v>
      </c>
      <c r="D825" t="str">
        <f t="shared" ca="1" si="228"/>
        <v>No</v>
      </c>
      <c r="E825">
        <f t="shared" ca="1" si="219"/>
        <v>1.4</v>
      </c>
      <c r="F825" s="1">
        <f ca="1">InitialHomeValue* (1 + 'Portfolio Simulation'!C825)^'Portfolio Simulation'!B825</f>
        <v>934652.39853470144</v>
      </c>
      <c r="G825" s="1">
        <f t="shared" ca="1" si="220"/>
        <v>130851.3357948582</v>
      </c>
      <c r="H825" s="1">
        <f t="shared" ca="1" si="221"/>
        <v>298598.39999999997</v>
      </c>
      <c r="I825" s="1">
        <f t="shared" ca="1" si="229"/>
        <v>130851.3357948582</v>
      </c>
      <c r="J825" s="1">
        <f t="shared" si="222"/>
        <v>100000</v>
      </c>
      <c r="K825" s="1">
        <f t="shared" si="223"/>
        <v>1000000</v>
      </c>
      <c r="L825" s="1">
        <f t="shared" si="230"/>
        <v>-100000</v>
      </c>
      <c r="M825" s="1">
        <f t="shared" ca="1" si="224"/>
        <v>130851.3357948582</v>
      </c>
      <c r="N825" s="10">
        <v>45931</v>
      </c>
      <c r="O825" s="10">
        <f t="shared" ca="1" si="231"/>
        <v>48122</v>
      </c>
      <c r="P825" s="7">
        <f t="shared" ca="1" si="232"/>
        <v>4.5813259482383739E-2</v>
      </c>
      <c r="Q825" s="13"/>
      <c r="R825" s="1">
        <f t="shared" si="233"/>
        <v>-100000</v>
      </c>
      <c r="S825" s="1">
        <f t="shared" ca="1" si="225"/>
        <v>126178.07380218472</v>
      </c>
      <c r="T825" s="14">
        <f t="shared" ca="1" si="226"/>
        <v>1.35</v>
      </c>
      <c r="U825" s="7">
        <f t="shared" ca="1" si="234"/>
        <v>3.9496347308158875E-2</v>
      </c>
    </row>
    <row r="826" spans="1:21" x14ac:dyDescent="0.2">
      <c r="A826">
        <f t="shared" si="227"/>
        <v>825</v>
      </c>
      <c r="B826">
        <f t="shared" ca="1" si="217"/>
        <v>1</v>
      </c>
      <c r="C826" s="7">
        <f t="shared" ca="1" si="218"/>
        <v>-5.4924855339141335E-2</v>
      </c>
      <c r="D826" t="str">
        <f t="shared" ca="1" si="228"/>
        <v>No</v>
      </c>
      <c r="E826">
        <f t="shared" ca="1" si="219"/>
        <v>1.4</v>
      </c>
      <c r="F826" s="1">
        <f ca="1">InitialHomeValue* (1 + 'Portfolio Simulation'!C826)^'Portfolio Simulation'!B826</f>
        <v>945075.14466085867</v>
      </c>
      <c r="G826" s="1">
        <f t="shared" ca="1" si="220"/>
        <v>132310.52025252019</v>
      </c>
      <c r="H826" s="1">
        <f t="shared" ca="1" si="221"/>
        <v>120000</v>
      </c>
      <c r="I826" s="1">
        <f t="shared" ca="1" si="229"/>
        <v>120000</v>
      </c>
      <c r="J826" s="1">
        <f t="shared" si="222"/>
        <v>100000</v>
      </c>
      <c r="K826" s="1">
        <f t="shared" si="223"/>
        <v>1000000</v>
      </c>
      <c r="L826" s="1">
        <f t="shared" si="230"/>
        <v>-100000</v>
      </c>
      <c r="M826" s="1">
        <f t="shared" ca="1" si="224"/>
        <v>120000</v>
      </c>
      <c r="N826" s="10">
        <v>45931</v>
      </c>
      <c r="O826" s="10">
        <f t="shared" ca="1" si="231"/>
        <v>46296</v>
      </c>
      <c r="P826" s="7">
        <f t="shared" ca="1" si="232"/>
        <v>0.19999999403953553</v>
      </c>
      <c r="Q826" s="13"/>
      <c r="R826" s="1">
        <f t="shared" si="233"/>
        <v>-100000</v>
      </c>
      <c r="S826" s="1">
        <f t="shared" ca="1" si="225"/>
        <v>127585.14452921593</v>
      </c>
      <c r="T826" s="14">
        <f t="shared" ca="1" si="226"/>
        <v>1.35</v>
      </c>
      <c r="U826" s="7">
        <f t="shared" ca="1" si="234"/>
        <v>0.27585144639015202</v>
      </c>
    </row>
    <row r="827" spans="1:21" x14ac:dyDescent="0.2">
      <c r="A827">
        <f t="shared" si="227"/>
        <v>826</v>
      </c>
      <c r="B827">
        <f t="shared" ca="1" si="217"/>
        <v>7</v>
      </c>
      <c r="C827" s="7">
        <f t="shared" ca="1" si="218"/>
        <v>-6.651460486616434E-2</v>
      </c>
      <c r="D827" t="str">
        <f t="shared" ca="1" si="228"/>
        <v>No</v>
      </c>
      <c r="E827">
        <f t="shared" ca="1" si="219"/>
        <v>1.4</v>
      </c>
      <c r="F827" s="1">
        <f ca="1">InitialHomeValue* (1 + 'Portfolio Simulation'!C827)^'Portfolio Simulation'!B827</f>
        <v>617664.57374748611</v>
      </c>
      <c r="G827" s="1">
        <f t="shared" ca="1" si="220"/>
        <v>86473.040324648056</v>
      </c>
      <c r="H827" s="1">
        <f t="shared" ca="1" si="221"/>
        <v>358318.07999999996</v>
      </c>
      <c r="I827" s="1">
        <f t="shared" ca="1" si="229"/>
        <v>86473.040324648056</v>
      </c>
      <c r="J827" s="1">
        <f t="shared" si="222"/>
        <v>100000</v>
      </c>
      <c r="K827" s="1">
        <f t="shared" si="223"/>
        <v>1000000</v>
      </c>
      <c r="L827" s="1">
        <f t="shared" si="230"/>
        <v>-100000</v>
      </c>
      <c r="M827" s="1">
        <f t="shared" ca="1" si="224"/>
        <v>86473.040324648056</v>
      </c>
      <c r="N827" s="10">
        <v>45931</v>
      </c>
      <c r="O827" s="10">
        <f t="shared" ca="1" si="231"/>
        <v>48488</v>
      </c>
      <c r="P827" s="7">
        <f t="shared" ca="1" si="232"/>
        <v>-2.0532533526420604E-2</v>
      </c>
      <c r="Q827" s="13"/>
      <c r="R827" s="1">
        <f t="shared" si="233"/>
        <v>-100000</v>
      </c>
      <c r="S827" s="1">
        <f t="shared" ca="1" si="225"/>
        <v>83384.717455910635</v>
      </c>
      <c r="T827" s="14">
        <f t="shared" ca="1" si="226"/>
        <v>1.35</v>
      </c>
      <c r="U827" s="7">
        <f t="shared" ca="1" si="234"/>
        <v>-2.5604084134101864E-2</v>
      </c>
    </row>
    <row r="828" spans="1:21" x14ac:dyDescent="0.2">
      <c r="A828">
        <f t="shared" si="227"/>
        <v>827</v>
      </c>
      <c r="B828">
        <f t="shared" ca="1" si="217"/>
        <v>1</v>
      </c>
      <c r="C828" s="7">
        <f t="shared" ca="1" si="218"/>
        <v>6.9947982558867486E-2</v>
      </c>
      <c r="D828" t="str">
        <f t="shared" ca="1" si="228"/>
        <v>Yes</v>
      </c>
      <c r="E828">
        <f t="shared" ca="1" si="219"/>
        <v>1.7</v>
      </c>
      <c r="F828" s="1">
        <f ca="1">InitialHomeValue* (1 + 'Portfolio Simulation'!C828)^'Portfolio Simulation'!B828</f>
        <v>1069947.9825588677</v>
      </c>
      <c r="G828" s="1">
        <f t="shared" ca="1" si="220"/>
        <v>181891.15703500749</v>
      </c>
      <c r="H828" s="1">
        <f t="shared" ca="1" si="221"/>
        <v>120000</v>
      </c>
      <c r="I828" s="1">
        <f t="shared" ca="1" si="229"/>
        <v>120000</v>
      </c>
      <c r="J828" s="1">
        <f t="shared" si="222"/>
        <v>100000</v>
      </c>
      <c r="K828" s="1">
        <f t="shared" si="223"/>
        <v>1000000</v>
      </c>
      <c r="L828" s="1">
        <f t="shared" si="230"/>
        <v>-100000</v>
      </c>
      <c r="M828" s="1">
        <f t="shared" ca="1" si="224"/>
        <v>120000</v>
      </c>
      <c r="N828" s="10">
        <v>45931</v>
      </c>
      <c r="O828" s="10">
        <f t="shared" ca="1" si="231"/>
        <v>46296</v>
      </c>
      <c r="P828" s="7">
        <f t="shared" ca="1" si="232"/>
        <v>0.19999999403953553</v>
      </c>
      <c r="Q828" s="13"/>
      <c r="R828" s="1">
        <f t="shared" si="233"/>
        <v>-100000</v>
      </c>
      <c r="S828" s="1">
        <f t="shared" ca="1" si="225"/>
        <v>176541.41712221317</v>
      </c>
      <c r="T828" s="14">
        <f t="shared" ca="1" si="226"/>
        <v>1.65</v>
      </c>
      <c r="U828" s="7">
        <f t="shared" ca="1" si="234"/>
        <v>0.76541417837142944</v>
      </c>
    </row>
    <row r="829" spans="1:21" x14ac:dyDescent="0.2">
      <c r="A829">
        <f t="shared" si="227"/>
        <v>828</v>
      </c>
      <c r="B829">
        <f t="shared" ca="1" si="217"/>
        <v>8</v>
      </c>
      <c r="C829" s="7">
        <f t="shared" ca="1" si="218"/>
        <v>5.3308714506142212E-2</v>
      </c>
      <c r="D829" t="str">
        <f t="shared" ca="1" si="228"/>
        <v>Yes</v>
      </c>
      <c r="E829">
        <f t="shared" ca="1" si="219"/>
        <v>1.7</v>
      </c>
      <c r="F829" s="1">
        <f ca="1">InitialHomeValue* (1 + 'Portfolio Simulation'!C829)^'Portfolio Simulation'!B829</f>
        <v>1515114.3744924415</v>
      </c>
      <c r="G829" s="1">
        <f t="shared" ca="1" si="220"/>
        <v>257569.44366371506</v>
      </c>
      <c r="H829" s="1">
        <f t="shared" ca="1" si="221"/>
        <v>429981.69599999994</v>
      </c>
      <c r="I829" s="1">
        <f t="shared" ca="1" si="229"/>
        <v>257569.44366371506</v>
      </c>
      <c r="J829" s="1">
        <f t="shared" si="222"/>
        <v>100000</v>
      </c>
      <c r="K829" s="1">
        <f t="shared" si="223"/>
        <v>1000000</v>
      </c>
      <c r="L829" s="1">
        <f t="shared" si="230"/>
        <v>-100000</v>
      </c>
      <c r="M829" s="1">
        <f t="shared" ca="1" si="224"/>
        <v>257569.44366371506</v>
      </c>
      <c r="N829" s="10">
        <v>45931</v>
      </c>
      <c r="O829" s="10">
        <f t="shared" ca="1" si="231"/>
        <v>48853</v>
      </c>
      <c r="P829" s="7">
        <f t="shared" ca="1" si="232"/>
        <v>0.12545111775398254</v>
      </c>
      <c r="Q829" s="13"/>
      <c r="R829" s="1">
        <f t="shared" si="233"/>
        <v>-100000</v>
      </c>
      <c r="S829" s="1">
        <f t="shared" ca="1" si="225"/>
        <v>249993.87179125284</v>
      </c>
      <c r="T829" s="14">
        <f t="shared" ca="1" si="226"/>
        <v>1.65</v>
      </c>
      <c r="U829" s="7">
        <f t="shared" ca="1" si="234"/>
        <v>0.12126205563545231</v>
      </c>
    </row>
    <row r="830" spans="1:21" x14ac:dyDescent="0.2">
      <c r="A830">
        <f t="shared" si="227"/>
        <v>829</v>
      </c>
      <c r="B830">
        <f t="shared" ca="1" si="217"/>
        <v>9</v>
      </c>
      <c r="C830" s="7">
        <f t="shared" ca="1" si="218"/>
        <v>1.1271672684454958E-2</v>
      </c>
      <c r="D830" t="str">
        <f t="shared" ca="1" si="228"/>
        <v>Yes</v>
      </c>
      <c r="E830">
        <f t="shared" ca="1" si="219"/>
        <v>1.7</v>
      </c>
      <c r="F830" s="1">
        <f ca="1">InitialHomeValue* (1 + 'Portfolio Simulation'!C830)^'Portfolio Simulation'!B830</f>
        <v>1106141.227034196</v>
      </c>
      <c r="G830" s="1">
        <f t="shared" ca="1" si="220"/>
        <v>188044.00859581333</v>
      </c>
      <c r="H830" s="1">
        <f t="shared" ca="1" si="221"/>
        <v>515978.03519999993</v>
      </c>
      <c r="I830" s="1">
        <f t="shared" ca="1" si="229"/>
        <v>188044.00859581333</v>
      </c>
      <c r="J830" s="1">
        <f t="shared" si="222"/>
        <v>100000</v>
      </c>
      <c r="K830" s="1">
        <f t="shared" si="223"/>
        <v>1000000</v>
      </c>
      <c r="L830" s="1">
        <f t="shared" si="230"/>
        <v>-100000</v>
      </c>
      <c r="M830" s="1">
        <f t="shared" ca="1" si="224"/>
        <v>188044.00859581333</v>
      </c>
      <c r="N830" s="10">
        <v>45931</v>
      </c>
      <c r="O830" s="10">
        <f t="shared" ca="1" si="231"/>
        <v>49218</v>
      </c>
      <c r="P830" s="7">
        <f t="shared" ca="1" si="232"/>
        <v>7.2641846537590024E-2</v>
      </c>
      <c r="Q830" s="13"/>
      <c r="R830" s="1">
        <f t="shared" si="233"/>
        <v>-100000</v>
      </c>
      <c r="S830" s="1">
        <f t="shared" ca="1" si="225"/>
        <v>182513.30246064236</v>
      </c>
      <c r="T830" s="14">
        <f t="shared" ca="1" si="226"/>
        <v>1.65</v>
      </c>
      <c r="U830" s="7">
        <f t="shared" ca="1" si="234"/>
        <v>6.909194886684418E-2</v>
      </c>
    </row>
    <row r="831" spans="1:21" x14ac:dyDescent="0.2">
      <c r="A831">
        <f t="shared" si="227"/>
        <v>830</v>
      </c>
      <c r="B831">
        <f t="shared" ca="1" si="217"/>
        <v>3</v>
      </c>
      <c r="C831" s="7">
        <f t="shared" ca="1" si="218"/>
        <v>-6.0587224063390191E-2</v>
      </c>
      <c r="D831" t="str">
        <f t="shared" ca="1" si="228"/>
        <v>No</v>
      </c>
      <c r="E831">
        <f t="shared" ca="1" si="219"/>
        <v>1.4</v>
      </c>
      <c r="F831" s="1">
        <f ca="1">InitialHomeValue* (1 + 'Portfolio Simulation'!C831)^'Portfolio Simulation'!B831</f>
        <v>829028.35867679515</v>
      </c>
      <c r="G831" s="1">
        <f t="shared" ca="1" si="220"/>
        <v>116063.97021475132</v>
      </c>
      <c r="H831" s="1">
        <f t="shared" ca="1" si="221"/>
        <v>172800</v>
      </c>
      <c r="I831" s="1">
        <f t="shared" ca="1" si="229"/>
        <v>116063.97021475132</v>
      </c>
      <c r="J831" s="1">
        <f t="shared" si="222"/>
        <v>100000</v>
      </c>
      <c r="K831" s="1">
        <f t="shared" si="223"/>
        <v>1000000</v>
      </c>
      <c r="L831" s="1">
        <f t="shared" si="230"/>
        <v>-100000</v>
      </c>
      <c r="M831" s="1">
        <f t="shared" ca="1" si="224"/>
        <v>116063.97021475132</v>
      </c>
      <c r="N831" s="10">
        <v>45931</v>
      </c>
      <c r="O831" s="10">
        <f t="shared" ca="1" si="231"/>
        <v>47027</v>
      </c>
      <c r="P831" s="7">
        <f t="shared" ca="1" si="232"/>
        <v>5.0863072276115417E-2</v>
      </c>
      <c r="Q831" s="13"/>
      <c r="R831" s="1">
        <f t="shared" si="233"/>
        <v>-100000</v>
      </c>
      <c r="S831" s="1">
        <f t="shared" ca="1" si="225"/>
        <v>111918.82842136736</v>
      </c>
      <c r="T831" s="14">
        <f t="shared" ca="1" si="226"/>
        <v>1.35</v>
      </c>
      <c r="U831" s="7">
        <f t="shared" ca="1" si="234"/>
        <v>3.8212320208549505E-2</v>
      </c>
    </row>
    <row r="832" spans="1:21" x14ac:dyDescent="0.2">
      <c r="A832">
        <f t="shared" si="227"/>
        <v>831</v>
      </c>
      <c r="B832">
        <f t="shared" ca="1" si="217"/>
        <v>3</v>
      </c>
      <c r="C832" s="7">
        <f t="shared" ca="1" si="218"/>
        <v>-4.8627363772143481E-2</v>
      </c>
      <c r="D832" t="str">
        <f t="shared" ca="1" si="228"/>
        <v>No</v>
      </c>
      <c r="E832">
        <f t="shared" ca="1" si="219"/>
        <v>1.4</v>
      </c>
      <c r="F832" s="1">
        <f ca="1">InitialHomeValue* (1 + 'Portfolio Simulation'!C832)^'Portfolio Simulation'!B832</f>
        <v>861096.78494425677</v>
      </c>
      <c r="G832" s="1">
        <f t="shared" ca="1" si="220"/>
        <v>120553.54989219595</v>
      </c>
      <c r="H832" s="1">
        <f t="shared" ca="1" si="221"/>
        <v>172800</v>
      </c>
      <c r="I832" s="1">
        <f t="shared" ca="1" si="229"/>
        <v>120553.54989219595</v>
      </c>
      <c r="J832" s="1">
        <f t="shared" si="222"/>
        <v>100000</v>
      </c>
      <c r="K832" s="1">
        <f t="shared" si="223"/>
        <v>1000000</v>
      </c>
      <c r="L832" s="1">
        <f t="shared" si="230"/>
        <v>-100000</v>
      </c>
      <c r="M832" s="1">
        <f t="shared" ca="1" si="224"/>
        <v>120553.54989219595</v>
      </c>
      <c r="N832" s="10">
        <v>45931</v>
      </c>
      <c r="O832" s="10">
        <f t="shared" ca="1" si="231"/>
        <v>47027</v>
      </c>
      <c r="P832" s="7">
        <f t="shared" ca="1" si="232"/>
        <v>6.4229544997215268E-2</v>
      </c>
      <c r="Q832" s="13"/>
      <c r="R832" s="1">
        <f t="shared" si="233"/>
        <v>-100000</v>
      </c>
      <c r="S832" s="1">
        <f t="shared" ca="1" si="225"/>
        <v>116248.06596747467</v>
      </c>
      <c r="T832" s="14">
        <f t="shared" ca="1" si="226"/>
        <v>1.35</v>
      </c>
      <c r="U832" s="7">
        <f t="shared" ca="1" si="234"/>
        <v>5.1417884230613706E-2</v>
      </c>
    </row>
    <row r="833" spans="1:21" x14ac:dyDescent="0.2">
      <c r="A833">
        <f t="shared" si="227"/>
        <v>832</v>
      </c>
      <c r="B833">
        <f t="shared" ca="1" si="217"/>
        <v>8</v>
      </c>
      <c r="C833" s="7">
        <f t="shared" ca="1" si="218"/>
        <v>-1.9829393190234957E-2</v>
      </c>
      <c r="D833" t="str">
        <f t="shared" ca="1" si="228"/>
        <v>No</v>
      </c>
      <c r="E833">
        <f t="shared" ca="1" si="219"/>
        <v>1.4</v>
      </c>
      <c r="F833" s="1">
        <f ca="1">InitialHomeValue* (1 + 'Portfolio Simulation'!C833)^'Portfolio Simulation'!B833</f>
        <v>851948.6098049772</v>
      </c>
      <c r="G833" s="1">
        <f t="shared" ca="1" si="220"/>
        <v>119272.80537269679</v>
      </c>
      <c r="H833" s="1">
        <f t="shared" ca="1" si="221"/>
        <v>429981.69599999994</v>
      </c>
      <c r="I833" s="1">
        <f t="shared" ca="1" si="229"/>
        <v>119272.80537269679</v>
      </c>
      <c r="J833" s="1">
        <f t="shared" si="222"/>
        <v>100000</v>
      </c>
      <c r="K833" s="1">
        <f t="shared" si="223"/>
        <v>1000000</v>
      </c>
      <c r="L833" s="1">
        <f t="shared" si="230"/>
        <v>-100000</v>
      </c>
      <c r="M833" s="1">
        <f t="shared" ca="1" si="224"/>
        <v>119272.80537269679</v>
      </c>
      <c r="N833" s="10">
        <v>45931</v>
      </c>
      <c r="O833" s="10">
        <f t="shared" ca="1" si="231"/>
        <v>48853</v>
      </c>
      <c r="P833" s="7">
        <f t="shared" ca="1" si="232"/>
        <v>2.2259441018104557E-2</v>
      </c>
      <c r="Q833" s="13"/>
      <c r="R833" s="1">
        <f t="shared" si="233"/>
        <v>-100000</v>
      </c>
      <c r="S833" s="1">
        <f t="shared" ca="1" si="225"/>
        <v>115013.06232367194</v>
      </c>
      <c r="T833" s="14">
        <f t="shared" ca="1" si="226"/>
        <v>1.35</v>
      </c>
      <c r="U833" s="7">
        <f t="shared" ca="1" si="234"/>
        <v>1.7626008391380312E-2</v>
      </c>
    </row>
    <row r="834" spans="1:21" x14ac:dyDescent="0.2">
      <c r="A834">
        <f t="shared" si="227"/>
        <v>833</v>
      </c>
      <c r="B834">
        <f t="shared" ca="1" si="217"/>
        <v>4</v>
      </c>
      <c r="C834" s="7">
        <f t="shared" ca="1" si="218"/>
        <v>6.7246996036501569E-2</v>
      </c>
      <c r="D834" t="str">
        <f t="shared" ca="1" si="228"/>
        <v>Yes</v>
      </c>
      <c r="E834">
        <f t="shared" ca="1" si="219"/>
        <v>1.7</v>
      </c>
      <c r="F834" s="1">
        <f ca="1">InitialHomeValue* (1 + 'Portfolio Simulation'!C834)^'Portfolio Simulation'!B834</f>
        <v>1297357.7912113175</v>
      </c>
      <c r="G834" s="1">
        <f t="shared" ca="1" si="220"/>
        <v>220550.82450592399</v>
      </c>
      <c r="H834" s="1">
        <f t="shared" ca="1" si="221"/>
        <v>207360</v>
      </c>
      <c r="I834" s="1">
        <f t="shared" ca="1" si="229"/>
        <v>207360</v>
      </c>
      <c r="J834" s="1">
        <f t="shared" si="222"/>
        <v>100000</v>
      </c>
      <c r="K834" s="1">
        <f t="shared" si="223"/>
        <v>1000000</v>
      </c>
      <c r="L834" s="1">
        <f t="shared" si="230"/>
        <v>-100000</v>
      </c>
      <c r="M834" s="1">
        <f t="shared" ca="1" si="224"/>
        <v>207360</v>
      </c>
      <c r="N834" s="10">
        <v>45931</v>
      </c>
      <c r="O834" s="10">
        <f t="shared" ca="1" si="231"/>
        <v>47392</v>
      </c>
      <c r="P834" s="7">
        <f t="shared" ca="1" si="232"/>
        <v>0.19985025525093081</v>
      </c>
      <c r="Q834" s="13"/>
      <c r="R834" s="1">
        <f t="shared" si="233"/>
        <v>-100000</v>
      </c>
      <c r="S834" s="1">
        <f t="shared" ca="1" si="225"/>
        <v>214064.0355498674</v>
      </c>
      <c r="T834" s="14">
        <f t="shared" ca="1" si="226"/>
        <v>1.65</v>
      </c>
      <c r="U834" s="7">
        <f t="shared" ca="1" si="234"/>
        <v>0.2094261825084687</v>
      </c>
    </row>
    <row r="835" spans="1:21" x14ac:dyDescent="0.2">
      <c r="A835">
        <f t="shared" si="227"/>
        <v>834</v>
      </c>
      <c r="B835">
        <f t="shared" ref="B835:B898" ca="1" si="235">RANDBETWEEN(MinExitYear,MaxTerm)</f>
        <v>1</v>
      </c>
      <c r="C835" s="7">
        <f t="shared" ref="C835:C898" ca="1" si="236">NORMINV(RAND(),HPAMean,HPAStdDev)</f>
        <v>5.4411997301518161E-2</v>
      </c>
      <c r="D835" t="str">
        <f t="shared" ca="1" si="228"/>
        <v>Yes</v>
      </c>
      <c r="E835">
        <f t="shared" ref="E835:E898" ca="1" si="237">IF(D835="Yes",UpMultiplier,DownMultiplier)</f>
        <v>1.7</v>
      </c>
      <c r="F835" s="1">
        <f ca="1">InitialHomeValue* (1 + 'Portfolio Simulation'!C835)^'Portfolio Simulation'!B835</f>
        <v>1054411.9973015182</v>
      </c>
      <c r="G835" s="1">
        <f t="shared" ref="G835:G898" ca="1" si="238">F835*E835*(InvestmentAmount/InitialHomeValue)</f>
        <v>179250.0395412581</v>
      </c>
      <c r="H835" s="1">
        <f t="shared" ref="H835:H898" ca="1" si="239">InvestmentAmount*(1 + IRRCap)^B835</f>
        <v>120000</v>
      </c>
      <c r="I835" s="1">
        <f t="shared" ca="1" si="229"/>
        <v>120000</v>
      </c>
      <c r="J835" s="1">
        <f t="shared" ref="J835:J898" si="240">InvestmentAmount</f>
        <v>100000</v>
      </c>
      <c r="K835" s="1">
        <f t="shared" ref="K835:K898" si="241">InitialHomeValue</f>
        <v>1000000</v>
      </c>
      <c r="L835" s="1">
        <f t="shared" si="230"/>
        <v>-100000</v>
      </c>
      <c r="M835" s="1">
        <f t="shared" ref="M835:M898" ca="1" si="242">IF(B835&gt;0,I835,0)</f>
        <v>120000</v>
      </c>
      <c r="N835" s="10">
        <v>45931</v>
      </c>
      <c r="O835" s="10">
        <f t="shared" ca="1" si="231"/>
        <v>46296</v>
      </c>
      <c r="P835" s="7">
        <f t="shared" ca="1" si="232"/>
        <v>0.19999999403953553</v>
      </c>
      <c r="Q835" s="13"/>
      <c r="R835" s="1">
        <f t="shared" si="233"/>
        <v>-100000</v>
      </c>
      <c r="S835" s="1">
        <f t="shared" ref="S835:S898" ca="1" si="243">F835*T835*(InvestmentAmount/InitialHomeValue)</f>
        <v>173977.97955475049</v>
      </c>
      <c r="T835" s="14">
        <f t="shared" ref="T835:T898" ca="1" si="244">IF(D835="Yes",ModifiedUpShare,ModifiedDownShare)</f>
        <v>1.65</v>
      </c>
      <c r="U835" s="7">
        <f t="shared" ca="1" si="234"/>
        <v>0.73977979421615614</v>
      </c>
    </row>
    <row r="836" spans="1:21" x14ac:dyDescent="0.2">
      <c r="A836">
        <f t="shared" ref="A836:A899" si="245">ROW()-1</f>
        <v>835</v>
      </c>
      <c r="B836">
        <f t="shared" ca="1" si="235"/>
        <v>4</v>
      </c>
      <c r="C836" s="7">
        <f t="shared" ca="1" si="236"/>
        <v>9.0129150410294984E-2</v>
      </c>
      <c r="D836" t="str">
        <f t="shared" ref="D836:D899" ca="1" si="246">IF(C836&gt;=0, "Yes", "No")</f>
        <v>Yes</v>
      </c>
      <c r="E836">
        <f t="shared" ca="1" si="237"/>
        <v>1.7</v>
      </c>
      <c r="F836" s="1">
        <f ca="1">InitialHomeValue* (1 + 'Portfolio Simulation'!C836)^'Portfolio Simulation'!B836</f>
        <v>1412250.7430199936</v>
      </c>
      <c r="G836" s="1">
        <f t="shared" ca="1" si="238"/>
        <v>240082.62631339894</v>
      </c>
      <c r="H836" s="1">
        <f t="shared" ca="1" si="239"/>
        <v>207360</v>
      </c>
      <c r="I836" s="1">
        <f t="shared" ref="I836:I899" ca="1" si="247">MIN(G836,H836)</f>
        <v>207360</v>
      </c>
      <c r="J836" s="1">
        <f t="shared" si="240"/>
        <v>100000</v>
      </c>
      <c r="K836" s="1">
        <f t="shared" si="241"/>
        <v>1000000</v>
      </c>
      <c r="L836" s="1">
        <f t="shared" ref="L836:L899" si="248">-J836</f>
        <v>-100000</v>
      </c>
      <c r="M836" s="1">
        <f t="shared" ca="1" si="242"/>
        <v>207360</v>
      </c>
      <c r="N836" s="10">
        <v>45931</v>
      </c>
      <c r="O836" s="10">
        <f t="shared" ref="O836:O899" ca="1" si="249">EDATE(N836, B836 *12)</f>
        <v>47392</v>
      </c>
      <c r="P836" s="7">
        <f t="shared" ref="P836:P899" ca="1" si="250">XIRR(L836:M836,N836:O836)</f>
        <v>0.19985025525093081</v>
      </c>
      <c r="Q836" s="13"/>
      <c r="R836" s="1">
        <f t="shared" ref="R836:R899" si="251">-J836</f>
        <v>-100000</v>
      </c>
      <c r="S836" s="1">
        <f t="shared" ca="1" si="243"/>
        <v>233021.37259829894</v>
      </c>
      <c r="T836" s="14">
        <f t="shared" ca="1" si="244"/>
        <v>1.65</v>
      </c>
      <c r="U836" s="7">
        <f t="shared" ref="U836:U899" ca="1" si="252">XIRR(R836:S836,N836:O836)</f>
        <v>0.23533876538276677</v>
      </c>
    </row>
    <row r="837" spans="1:21" x14ac:dyDescent="0.2">
      <c r="A837">
        <f t="shared" si="245"/>
        <v>836</v>
      </c>
      <c r="B837">
        <f t="shared" ca="1" si="235"/>
        <v>3</v>
      </c>
      <c r="C837" s="7">
        <f t="shared" ca="1" si="236"/>
        <v>0.1402081886453054</v>
      </c>
      <c r="D837" t="str">
        <f t="shared" ca="1" si="246"/>
        <v>Yes</v>
      </c>
      <c r="E837">
        <f t="shared" ca="1" si="237"/>
        <v>1.7</v>
      </c>
      <c r="F837" s="1">
        <f ca="1">InitialHomeValue* (1 + 'Portfolio Simulation'!C837)^'Portfolio Simulation'!B837</f>
        <v>1482355.8341307316</v>
      </c>
      <c r="G837" s="1">
        <f t="shared" ca="1" si="238"/>
        <v>252000.49180222439</v>
      </c>
      <c r="H837" s="1">
        <f t="shared" ca="1" si="239"/>
        <v>172800</v>
      </c>
      <c r="I837" s="1">
        <f t="shared" ca="1" si="247"/>
        <v>172800</v>
      </c>
      <c r="J837" s="1">
        <f t="shared" si="240"/>
        <v>100000</v>
      </c>
      <c r="K837" s="1">
        <f t="shared" si="241"/>
        <v>1000000</v>
      </c>
      <c r="L837" s="1">
        <f t="shared" si="248"/>
        <v>-100000</v>
      </c>
      <c r="M837" s="1">
        <f t="shared" ca="1" si="242"/>
        <v>172800</v>
      </c>
      <c r="N837" s="10">
        <v>45931</v>
      </c>
      <c r="O837" s="10">
        <f t="shared" ca="1" si="249"/>
        <v>47027</v>
      </c>
      <c r="P837" s="7">
        <f t="shared" ca="1" si="250"/>
        <v>0.19980039000511171</v>
      </c>
      <c r="Q837" s="13"/>
      <c r="R837" s="1">
        <f t="shared" si="251"/>
        <v>-100000</v>
      </c>
      <c r="S837" s="1">
        <f t="shared" ca="1" si="243"/>
        <v>244588.7126315707</v>
      </c>
      <c r="T837" s="14">
        <f t="shared" ca="1" si="244"/>
        <v>1.65</v>
      </c>
      <c r="U837" s="7">
        <f t="shared" ca="1" si="252"/>
        <v>0.34697850346565251</v>
      </c>
    </row>
    <row r="838" spans="1:21" x14ac:dyDescent="0.2">
      <c r="A838">
        <f t="shared" si="245"/>
        <v>837</v>
      </c>
      <c r="B838">
        <f t="shared" ca="1" si="235"/>
        <v>3</v>
      </c>
      <c r="C838" s="7">
        <f t="shared" ca="1" si="236"/>
        <v>5.5428228660511052E-2</v>
      </c>
      <c r="D838" t="str">
        <f t="shared" ca="1" si="246"/>
        <v>Yes</v>
      </c>
      <c r="E838">
        <f t="shared" ca="1" si="237"/>
        <v>1.7</v>
      </c>
      <c r="F838" s="1">
        <f ca="1">InitialHomeValue* (1 + 'Portfolio Simulation'!C838)^'Portfolio Simulation'!B838</f>
        <v>1175671.8430901461</v>
      </c>
      <c r="G838" s="1">
        <f t="shared" ca="1" si="238"/>
        <v>199864.21332532482</v>
      </c>
      <c r="H838" s="1">
        <f t="shared" ca="1" si="239"/>
        <v>172800</v>
      </c>
      <c r="I838" s="1">
        <f t="shared" ca="1" si="247"/>
        <v>172800</v>
      </c>
      <c r="J838" s="1">
        <f t="shared" si="240"/>
        <v>100000</v>
      </c>
      <c r="K838" s="1">
        <f t="shared" si="241"/>
        <v>1000000</v>
      </c>
      <c r="L838" s="1">
        <f t="shared" si="248"/>
        <v>-100000</v>
      </c>
      <c r="M838" s="1">
        <f t="shared" ca="1" si="242"/>
        <v>172800</v>
      </c>
      <c r="N838" s="10">
        <v>45931</v>
      </c>
      <c r="O838" s="10">
        <f t="shared" ca="1" si="249"/>
        <v>47027</v>
      </c>
      <c r="P838" s="7">
        <f t="shared" ca="1" si="250"/>
        <v>0.19980039000511171</v>
      </c>
      <c r="Q838" s="13"/>
      <c r="R838" s="1">
        <f t="shared" si="251"/>
        <v>-100000</v>
      </c>
      <c r="S838" s="1">
        <f t="shared" ca="1" si="243"/>
        <v>193985.85410987411</v>
      </c>
      <c r="T838" s="14">
        <f t="shared" ca="1" si="244"/>
        <v>1.65</v>
      </c>
      <c r="U838" s="7">
        <f t="shared" ca="1" si="252"/>
        <v>0.24691208004951481</v>
      </c>
    </row>
    <row r="839" spans="1:21" x14ac:dyDescent="0.2">
      <c r="A839">
        <f t="shared" si="245"/>
        <v>838</v>
      </c>
      <c r="B839">
        <f t="shared" ca="1" si="235"/>
        <v>9</v>
      </c>
      <c r="C839" s="7">
        <f t="shared" ca="1" si="236"/>
        <v>-4.3063871296414577E-2</v>
      </c>
      <c r="D839" t="str">
        <f t="shared" ca="1" si="246"/>
        <v>No</v>
      </c>
      <c r="E839">
        <f t="shared" ca="1" si="237"/>
        <v>1.4</v>
      </c>
      <c r="F839" s="1">
        <f ca="1">InitialHomeValue* (1 + 'Portfolio Simulation'!C839)^'Portfolio Simulation'!B839</f>
        <v>672893.8567743079</v>
      </c>
      <c r="G839" s="1">
        <f t="shared" ca="1" si="238"/>
        <v>94205.139948403114</v>
      </c>
      <c r="H839" s="1">
        <f t="shared" ca="1" si="239"/>
        <v>515978.03519999993</v>
      </c>
      <c r="I839" s="1">
        <f t="shared" ca="1" si="247"/>
        <v>94205.139948403114</v>
      </c>
      <c r="J839" s="1">
        <f t="shared" si="240"/>
        <v>100000</v>
      </c>
      <c r="K839" s="1">
        <f t="shared" si="241"/>
        <v>1000000</v>
      </c>
      <c r="L839" s="1">
        <f t="shared" si="248"/>
        <v>-100000</v>
      </c>
      <c r="M839" s="1">
        <f t="shared" ca="1" si="242"/>
        <v>94205.139948403114</v>
      </c>
      <c r="N839" s="10">
        <v>45931</v>
      </c>
      <c r="O839" s="10">
        <f t="shared" ca="1" si="249"/>
        <v>49218</v>
      </c>
      <c r="P839" s="7">
        <f t="shared" ca="1" si="250"/>
        <v>-6.6068679094314587E-3</v>
      </c>
      <c r="Q839" s="13"/>
      <c r="R839" s="1">
        <f t="shared" si="251"/>
        <v>-100000</v>
      </c>
      <c r="S839" s="1">
        <f t="shared" ca="1" si="243"/>
        <v>90840.670664531586</v>
      </c>
      <c r="T839" s="14">
        <f t="shared" ca="1" si="244"/>
        <v>1.35</v>
      </c>
      <c r="U839" s="7">
        <f t="shared" ca="1" si="252"/>
        <v>-1.0610488057136536E-2</v>
      </c>
    </row>
    <row r="840" spans="1:21" x14ac:dyDescent="0.2">
      <c r="A840">
        <f t="shared" si="245"/>
        <v>839</v>
      </c>
      <c r="B840">
        <f t="shared" ca="1" si="235"/>
        <v>2</v>
      </c>
      <c r="C840" s="7">
        <f t="shared" ca="1" si="236"/>
        <v>8.4573620943378752E-2</v>
      </c>
      <c r="D840" t="str">
        <f t="shared" ca="1" si="246"/>
        <v>Yes</v>
      </c>
      <c r="E840">
        <f t="shared" ca="1" si="237"/>
        <v>1.7</v>
      </c>
      <c r="F840" s="1">
        <f ca="1">InitialHomeValue* (1 + 'Portfolio Simulation'!C840)^'Portfolio Simulation'!B840</f>
        <v>1176299.9392462317</v>
      </c>
      <c r="G840" s="1">
        <f t="shared" ca="1" si="238"/>
        <v>199970.9896718594</v>
      </c>
      <c r="H840" s="1">
        <f t="shared" ca="1" si="239"/>
        <v>144000</v>
      </c>
      <c r="I840" s="1">
        <f t="shared" ca="1" si="247"/>
        <v>144000</v>
      </c>
      <c r="J840" s="1">
        <f t="shared" si="240"/>
        <v>100000</v>
      </c>
      <c r="K840" s="1">
        <f t="shared" si="241"/>
        <v>1000000</v>
      </c>
      <c r="L840" s="1">
        <f t="shared" si="248"/>
        <v>-100000</v>
      </c>
      <c r="M840" s="1">
        <f t="shared" ca="1" si="242"/>
        <v>144000</v>
      </c>
      <c r="N840" s="10">
        <v>45931</v>
      </c>
      <c r="O840" s="10">
        <f t="shared" ca="1" si="249"/>
        <v>46661</v>
      </c>
      <c r="P840" s="7">
        <f t="shared" ca="1" si="250"/>
        <v>0.19999999403953553</v>
      </c>
      <c r="Q840" s="13"/>
      <c r="R840" s="1">
        <f t="shared" si="251"/>
        <v>-100000</v>
      </c>
      <c r="S840" s="1">
        <f t="shared" ca="1" si="243"/>
        <v>194089.48997562821</v>
      </c>
      <c r="T840" s="14">
        <f t="shared" ca="1" si="244"/>
        <v>1.65</v>
      </c>
      <c r="U840" s="7">
        <f t="shared" ca="1" si="252"/>
        <v>0.39316003918647768</v>
      </c>
    </row>
    <row r="841" spans="1:21" x14ac:dyDescent="0.2">
      <c r="A841">
        <f t="shared" si="245"/>
        <v>840</v>
      </c>
      <c r="B841">
        <f t="shared" ca="1" si="235"/>
        <v>9</v>
      </c>
      <c r="C841" s="7">
        <f t="shared" ca="1" si="236"/>
        <v>-1.4289565265746578E-2</v>
      </c>
      <c r="D841" t="str">
        <f t="shared" ca="1" si="246"/>
        <v>No</v>
      </c>
      <c r="E841">
        <f t="shared" ca="1" si="237"/>
        <v>1.4</v>
      </c>
      <c r="F841" s="1">
        <f ca="1">InitialHomeValue* (1 + 'Portfolio Simulation'!C841)^'Portfolio Simulation'!B841</f>
        <v>878504.89597792656</v>
      </c>
      <c r="G841" s="1">
        <f t="shared" ca="1" si="238"/>
        <v>122990.68543690973</v>
      </c>
      <c r="H841" s="1">
        <f t="shared" ca="1" si="239"/>
        <v>515978.03519999993</v>
      </c>
      <c r="I841" s="1">
        <f t="shared" ca="1" si="247"/>
        <v>122990.68543690973</v>
      </c>
      <c r="J841" s="1">
        <f t="shared" si="240"/>
        <v>100000</v>
      </c>
      <c r="K841" s="1">
        <f t="shared" si="241"/>
        <v>1000000</v>
      </c>
      <c r="L841" s="1">
        <f t="shared" si="248"/>
        <v>-100000</v>
      </c>
      <c r="M841" s="1">
        <f t="shared" ca="1" si="242"/>
        <v>122990.68543690973</v>
      </c>
      <c r="N841" s="10">
        <v>45931</v>
      </c>
      <c r="O841" s="10">
        <f t="shared" ca="1" si="249"/>
        <v>49218</v>
      </c>
      <c r="P841" s="7">
        <f t="shared" ca="1" si="250"/>
        <v>2.3245224356651308E-2</v>
      </c>
      <c r="Q841" s="13"/>
      <c r="R841" s="1">
        <f t="shared" si="251"/>
        <v>-100000</v>
      </c>
      <c r="S841" s="1">
        <f t="shared" ca="1" si="243"/>
        <v>118598.16095702011</v>
      </c>
      <c r="T841" s="14">
        <f t="shared" ca="1" si="244"/>
        <v>1.35</v>
      </c>
      <c r="U841" s="7">
        <f t="shared" ca="1" si="252"/>
        <v>1.9121292233467108E-2</v>
      </c>
    </row>
    <row r="842" spans="1:21" x14ac:dyDescent="0.2">
      <c r="A842">
        <f t="shared" si="245"/>
        <v>841</v>
      </c>
      <c r="B842">
        <f t="shared" ca="1" si="235"/>
        <v>3</v>
      </c>
      <c r="C842" s="7">
        <f t="shared" ca="1" si="236"/>
        <v>5.1211327801971109E-2</v>
      </c>
      <c r="D842" t="str">
        <f t="shared" ca="1" si="246"/>
        <v>Yes</v>
      </c>
      <c r="E842">
        <f t="shared" ca="1" si="237"/>
        <v>1.7</v>
      </c>
      <c r="F842" s="1">
        <f ca="1">InitialHomeValue* (1 + 'Portfolio Simulation'!C842)^'Portfolio Simulation'!B842</f>
        <v>1161636.0905248066</v>
      </c>
      <c r="G842" s="1">
        <f t="shared" ca="1" si="238"/>
        <v>197478.13538921715</v>
      </c>
      <c r="H842" s="1">
        <f t="shared" ca="1" si="239"/>
        <v>172800</v>
      </c>
      <c r="I842" s="1">
        <f t="shared" ca="1" si="247"/>
        <v>172800</v>
      </c>
      <c r="J842" s="1">
        <f t="shared" si="240"/>
        <v>100000</v>
      </c>
      <c r="K842" s="1">
        <f t="shared" si="241"/>
        <v>1000000</v>
      </c>
      <c r="L842" s="1">
        <f t="shared" si="248"/>
        <v>-100000</v>
      </c>
      <c r="M842" s="1">
        <f t="shared" ca="1" si="242"/>
        <v>172800</v>
      </c>
      <c r="N842" s="10">
        <v>45931</v>
      </c>
      <c r="O842" s="10">
        <f t="shared" ca="1" si="249"/>
        <v>47027</v>
      </c>
      <c r="P842" s="7">
        <f t="shared" ca="1" si="250"/>
        <v>0.19980039000511171</v>
      </c>
      <c r="Q842" s="13"/>
      <c r="R842" s="1">
        <f t="shared" si="251"/>
        <v>-100000</v>
      </c>
      <c r="S842" s="1">
        <f t="shared" ca="1" si="243"/>
        <v>191669.9549365931</v>
      </c>
      <c r="T842" s="14">
        <f t="shared" ca="1" si="244"/>
        <v>1.65</v>
      </c>
      <c r="U842" s="7">
        <f t="shared" ca="1" si="252"/>
        <v>0.24193465113639834</v>
      </c>
    </row>
    <row r="843" spans="1:21" x14ac:dyDescent="0.2">
      <c r="A843">
        <f t="shared" si="245"/>
        <v>842</v>
      </c>
      <c r="B843">
        <f t="shared" ca="1" si="235"/>
        <v>10</v>
      </c>
      <c r="C843" s="7">
        <f t="shared" ca="1" si="236"/>
        <v>4.4003588033275837E-2</v>
      </c>
      <c r="D843" t="str">
        <f t="shared" ca="1" si="246"/>
        <v>Yes</v>
      </c>
      <c r="E843">
        <f t="shared" ca="1" si="237"/>
        <v>1.7</v>
      </c>
      <c r="F843" s="1">
        <f ca="1">InitialHomeValue* (1 + 'Portfolio Simulation'!C843)^'Portfolio Simulation'!B843</f>
        <v>1538225.1667567145</v>
      </c>
      <c r="G843" s="1">
        <f t="shared" ca="1" si="238"/>
        <v>261498.27834864147</v>
      </c>
      <c r="H843" s="1">
        <f t="shared" ca="1" si="239"/>
        <v>619173.64223999996</v>
      </c>
      <c r="I843" s="1">
        <f t="shared" ca="1" si="247"/>
        <v>261498.27834864147</v>
      </c>
      <c r="J843" s="1">
        <f t="shared" si="240"/>
        <v>100000</v>
      </c>
      <c r="K843" s="1">
        <f t="shared" si="241"/>
        <v>1000000</v>
      </c>
      <c r="L843" s="1">
        <f t="shared" si="248"/>
        <v>-100000</v>
      </c>
      <c r="M843" s="1">
        <f t="shared" ca="1" si="242"/>
        <v>261498.27834864147</v>
      </c>
      <c r="N843" s="10">
        <v>45931</v>
      </c>
      <c r="O843" s="10">
        <f t="shared" ca="1" si="249"/>
        <v>49583</v>
      </c>
      <c r="P843" s="7">
        <f t="shared" ca="1" si="250"/>
        <v>0.10083953738212584</v>
      </c>
      <c r="Q843" s="13"/>
      <c r="R843" s="1">
        <f t="shared" si="251"/>
        <v>-100000</v>
      </c>
      <c r="S843" s="1">
        <f t="shared" ca="1" si="243"/>
        <v>253807.15251485791</v>
      </c>
      <c r="T843" s="14">
        <f t="shared" ca="1" si="244"/>
        <v>1.65</v>
      </c>
      <c r="U843" s="7">
        <f t="shared" ca="1" si="252"/>
        <v>9.7559899091720581E-2</v>
      </c>
    </row>
    <row r="844" spans="1:21" x14ac:dyDescent="0.2">
      <c r="A844">
        <f t="shared" si="245"/>
        <v>843</v>
      </c>
      <c r="B844">
        <f t="shared" ca="1" si="235"/>
        <v>5</v>
      </c>
      <c r="C844" s="7">
        <f t="shared" ca="1" si="236"/>
        <v>3.2933672873057811E-2</v>
      </c>
      <c r="D844" t="str">
        <f t="shared" ca="1" si="246"/>
        <v>Yes</v>
      </c>
      <c r="E844">
        <f t="shared" ca="1" si="237"/>
        <v>1.7</v>
      </c>
      <c r="F844" s="1">
        <f ca="1">InitialHomeValue* (1 + 'Portfolio Simulation'!C844)^'Portfolio Simulation'!B844</f>
        <v>1175877.7607197748</v>
      </c>
      <c r="G844" s="1">
        <f t="shared" ca="1" si="238"/>
        <v>199899.21932236172</v>
      </c>
      <c r="H844" s="1">
        <f t="shared" ca="1" si="239"/>
        <v>248832</v>
      </c>
      <c r="I844" s="1">
        <f t="shared" ca="1" si="247"/>
        <v>199899.21932236172</v>
      </c>
      <c r="J844" s="1">
        <f t="shared" si="240"/>
        <v>100000</v>
      </c>
      <c r="K844" s="1">
        <f t="shared" si="241"/>
        <v>1000000</v>
      </c>
      <c r="L844" s="1">
        <f t="shared" si="248"/>
        <v>-100000</v>
      </c>
      <c r="M844" s="1">
        <f t="shared" ca="1" si="242"/>
        <v>199899.21932236172</v>
      </c>
      <c r="N844" s="10">
        <v>45931</v>
      </c>
      <c r="O844" s="10">
        <f t="shared" ca="1" si="249"/>
        <v>47757</v>
      </c>
      <c r="P844" s="7">
        <f t="shared" ca="1" si="250"/>
        <v>0.1484954297542572</v>
      </c>
      <c r="Q844" s="13"/>
      <c r="R844" s="1">
        <f t="shared" si="251"/>
        <v>-100000</v>
      </c>
      <c r="S844" s="1">
        <f t="shared" ca="1" si="243"/>
        <v>194019.83051876281</v>
      </c>
      <c r="T844" s="14">
        <f t="shared" ca="1" si="244"/>
        <v>1.65</v>
      </c>
      <c r="U844" s="7">
        <f t="shared" ca="1" si="252"/>
        <v>0.14166240096092222</v>
      </c>
    </row>
    <row r="845" spans="1:21" x14ac:dyDescent="0.2">
      <c r="A845">
        <f t="shared" si="245"/>
        <v>844</v>
      </c>
      <c r="B845">
        <f t="shared" ca="1" si="235"/>
        <v>5</v>
      </c>
      <c r="C845" s="7">
        <f t="shared" ca="1" si="236"/>
        <v>6.9166054025637386E-2</v>
      </c>
      <c r="D845" t="str">
        <f t="shared" ca="1" si="246"/>
        <v>Yes</v>
      </c>
      <c r="E845">
        <f t="shared" ca="1" si="237"/>
        <v>1.7</v>
      </c>
      <c r="F845" s="1">
        <f ca="1">InitialHomeValue* (1 + 'Portfolio Simulation'!C845)^'Portfolio Simulation'!B845</f>
        <v>1397094.5785398146</v>
      </c>
      <c r="G845" s="1">
        <f t="shared" ca="1" si="238"/>
        <v>237506.07835176849</v>
      </c>
      <c r="H845" s="1">
        <f t="shared" ca="1" si="239"/>
        <v>248832</v>
      </c>
      <c r="I845" s="1">
        <f t="shared" ca="1" si="247"/>
        <v>237506.07835176849</v>
      </c>
      <c r="J845" s="1">
        <f t="shared" si="240"/>
        <v>100000</v>
      </c>
      <c r="K845" s="1">
        <f t="shared" si="241"/>
        <v>1000000</v>
      </c>
      <c r="L845" s="1">
        <f t="shared" si="248"/>
        <v>-100000</v>
      </c>
      <c r="M845" s="1">
        <f t="shared" ca="1" si="242"/>
        <v>237506.07835176849</v>
      </c>
      <c r="N845" s="10">
        <v>45931</v>
      </c>
      <c r="O845" s="10">
        <f t="shared" ca="1" si="249"/>
        <v>47757</v>
      </c>
      <c r="P845" s="7">
        <f t="shared" ca="1" si="250"/>
        <v>0.18875895142555235</v>
      </c>
      <c r="Q845" s="13"/>
      <c r="R845" s="1">
        <f t="shared" si="251"/>
        <v>-100000</v>
      </c>
      <c r="S845" s="1">
        <f t="shared" ca="1" si="243"/>
        <v>230520.60545906943</v>
      </c>
      <c r="T845" s="14">
        <f t="shared" ca="1" si="244"/>
        <v>1.65</v>
      </c>
      <c r="U845" s="7">
        <f t="shared" ca="1" si="252"/>
        <v>0.18168635964393617</v>
      </c>
    </row>
    <row r="846" spans="1:21" x14ac:dyDescent="0.2">
      <c r="A846">
        <f t="shared" si="245"/>
        <v>845</v>
      </c>
      <c r="B846">
        <f t="shared" ca="1" si="235"/>
        <v>5</v>
      </c>
      <c r="C846" s="7">
        <f t="shared" ca="1" si="236"/>
        <v>-9.7878149406135359E-2</v>
      </c>
      <c r="D846" t="str">
        <f t="shared" ca="1" si="246"/>
        <v>No</v>
      </c>
      <c r="E846">
        <f t="shared" ca="1" si="237"/>
        <v>1.4</v>
      </c>
      <c r="F846" s="1">
        <f ca="1">InitialHomeValue* (1 + 'Portfolio Simulation'!C846)^'Portfolio Simulation'!B846</f>
        <v>597483.62974663801</v>
      </c>
      <c r="G846" s="1">
        <f t="shared" ca="1" si="238"/>
        <v>83647.708164529322</v>
      </c>
      <c r="H846" s="1">
        <f t="shared" ca="1" si="239"/>
        <v>248832</v>
      </c>
      <c r="I846" s="1">
        <f t="shared" ca="1" si="247"/>
        <v>83647.708164529322</v>
      </c>
      <c r="J846" s="1">
        <f t="shared" si="240"/>
        <v>100000</v>
      </c>
      <c r="K846" s="1">
        <f t="shared" si="241"/>
        <v>1000000</v>
      </c>
      <c r="L846" s="1">
        <f t="shared" si="248"/>
        <v>-100000</v>
      </c>
      <c r="M846" s="1">
        <f t="shared" ca="1" si="242"/>
        <v>83647.708164529322</v>
      </c>
      <c r="N846" s="10">
        <v>45931</v>
      </c>
      <c r="O846" s="10">
        <f t="shared" ca="1" si="249"/>
        <v>47757</v>
      </c>
      <c r="P846" s="7">
        <f t="shared" ca="1" si="250"/>
        <v>-3.5062238574028029E-2</v>
      </c>
      <c r="Q846" s="13"/>
      <c r="R846" s="1">
        <f t="shared" si="251"/>
        <v>-100000</v>
      </c>
      <c r="S846" s="1">
        <f t="shared" ca="1" si="243"/>
        <v>80660.290015796141</v>
      </c>
      <c r="T846" s="14">
        <f t="shared" ca="1" si="244"/>
        <v>1.35</v>
      </c>
      <c r="U846" s="7">
        <f t="shared" ca="1" si="252"/>
        <v>-4.2051461338996884E-2</v>
      </c>
    </row>
    <row r="847" spans="1:21" x14ac:dyDescent="0.2">
      <c r="A847">
        <f t="shared" si="245"/>
        <v>846</v>
      </c>
      <c r="B847">
        <f t="shared" ca="1" si="235"/>
        <v>3</v>
      </c>
      <c r="C847" s="7">
        <f t="shared" ca="1" si="236"/>
        <v>8.1259585429983572E-2</v>
      </c>
      <c r="D847" t="str">
        <f t="shared" ca="1" si="246"/>
        <v>Yes</v>
      </c>
      <c r="E847">
        <f t="shared" ca="1" si="237"/>
        <v>1.7</v>
      </c>
      <c r="F847" s="1">
        <f ca="1">InitialHomeValue* (1 + 'Portfolio Simulation'!C847)^'Portfolio Simulation'!B847</f>
        <v>1264124.6837746759</v>
      </c>
      <c r="G847" s="1">
        <f t="shared" ca="1" si="238"/>
        <v>214901.19624169494</v>
      </c>
      <c r="H847" s="1">
        <f t="shared" ca="1" si="239"/>
        <v>172800</v>
      </c>
      <c r="I847" s="1">
        <f t="shared" ca="1" si="247"/>
        <v>172800</v>
      </c>
      <c r="J847" s="1">
        <f t="shared" si="240"/>
        <v>100000</v>
      </c>
      <c r="K847" s="1">
        <f t="shared" si="241"/>
        <v>1000000</v>
      </c>
      <c r="L847" s="1">
        <f t="shared" si="248"/>
        <v>-100000</v>
      </c>
      <c r="M847" s="1">
        <f t="shared" ca="1" si="242"/>
        <v>172800</v>
      </c>
      <c r="N847" s="10">
        <v>45931</v>
      </c>
      <c r="O847" s="10">
        <f t="shared" ca="1" si="249"/>
        <v>47027</v>
      </c>
      <c r="P847" s="7">
        <f t="shared" ca="1" si="250"/>
        <v>0.19980039000511171</v>
      </c>
      <c r="Q847" s="13"/>
      <c r="R847" s="1">
        <f t="shared" si="251"/>
        <v>-100000</v>
      </c>
      <c r="S847" s="1">
        <f t="shared" ca="1" si="243"/>
        <v>208580.57282282153</v>
      </c>
      <c r="T847" s="14">
        <f t="shared" ca="1" si="244"/>
        <v>1.65</v>
      </c>
      <c r="U847" s="7">
        <f t="shared" ca="1" si="252"/>
        <v>0.27740177512168884</v>
      </c>
    </row>
    <row r="848" spans="1:21" x14ac:dyDescent="0.2">
      <c r="A848">
        <f t="shared" si="245"/>
        <v>847</v>
      </c>
      <c r="B848">
        <f t="shared" ca="1" si="235"/>
        <v>9</v>
      </c>
      <c r="C848" s="7">
        <f t="shared" ca="1" si="236"/>
        <v>-5.443235576167367E-2</v>
      </c>
      <c r="D848" t="str">
        <f t="shared" ca="1" si="246"/>
        <v>No</v>
      </c>
      <c r="E848">
        <f t="shared" ca="1" si="237"/>
        <v>1.4</v>
      </c>
      <c r="F848" s="1">
        <f ca="1">InitialHomeValue* (1 + 'Portfolio Simulation'!C848)^'Portfolio Simulation'!B848</f>
        <v>604273.32968033454</v>
      </c>
      <c r="G848" s="1">
        <f t="shared" ca="1" si="238"/>
        <v>84598.266155246834</v>
      </c>
      <c r="H848" s="1">
        <f t="shared" ca="1" si="239"/>
        <v>515978.03519999993</v>
      </c>
      <c r="I848" s="1">
        <f t="shared" ca="1" si="247"/>
        <v>84598.266155246834</v>
      </c>
      <c r="J848" s="1">
        <f t="shared" si="240"/>
        <v>100000</v>
      </c>
      <c r="K848" s="1">
        <f t="shared" si="241"/>
        <v>1000000</v>
      </c>
      <c r="L848" s="1">
        <f t="shared" si="248"/>
        <v>-100000</v>
      </c>
      <c r="M848" s="1">
        <f t="shared" ca="1" si="242"/>
        <v>84598.266155246834</v>
      </c>
      <c r="N848" s="10">
        <v>45931</v>
      </c>
      <c r="O848" s="10">
        <f t="shared" ca="1" si="249"/>
        <v>49218</v>
      </c>
      <c r="P848" s="7">
        <f t="shared" ca="1" si="250"/>
        <v>-1.8401327729225165E-2</v>
      </c>
      <c r="Q848" s="13"/>
      <c r="R848" s="1">
        <f t="shared" si="251"/>
        <v>-100000</v>
      </c>
      <c r="S848" s="1">
        <f t="shared" ca="1" si="243"/>
        <v>81576.899506845177</v>
      </c>
      <c r="T848" s="14">
        <f t="shared" ca="1" si="244"/>
        <v>1.35</v>
      </c>
      <c r="U848" s="7">
        <f t="shared" ca="1" si="252"/>
        <v>-2.2357413172721868E-2</v>
      </c>
    </row>
    <row r="849" spans="1:21" x14ac:dyDescent="0.2">
      <c r="A849">
        <f t="shared" si="245"/>
        <v>848</v>
      </c>
      <c r="B849">
        <f t="shared" ca="1" si="235"/>
        <v>2</v>
      </c>
      <c r="C849" s="7">
        <f t="shared" ca="1" si="236"/>
        <v>-2.3982396981594368E-2</v>
      </c>
      <c r="D849" t="str">
        <f t="shared" ca="1" si="246"/>
        <v>No</v>
      </c>
      <c r="E849">
        <f t="shared" ca="1" si="237"/>
        <v>1.4</v>
      </c>
      <c r="F849" s="1">
        <f ca="1">InitialHomeValue* (1 + 'Portfolio Simulation'!C849)^'Portfolio Simulation'!B849</f>
        <v>952610.36140179413</v>
      </c>
      <c r="G849" s="1">
        <f t="shared" ca="1" si="238"/>
        <v>133365.45059625118</v>
      </c>
      <c r="H849" s="1">
        <f t="shared" ca="1" si="239"/>
        <v>144000</v>
      </c>
      <c r="I849" s="1">
        <f t="shared" ca="1" si="247"/>
        <v>133365.45059625118</v>
      </c>
      <c r="J849" s="1">
        <f t="shared" si="240"/>
        <v>100000</v>
      </c>
      <c r="K849" s="1">
        <f t="shared" si="241"/>
        <v>1000000</v>
      </c>
      <c r="L849" s="1">
        <f t="shared" si="248"/>
        <v>-100000</v>
      </c>
      <c r="M849" s="1">
        <f t="shared" ca="1" si="242"/>
        <v>133365.45059625118</v>
      </c>
      <c r="N849" s="10">
        <v>45931</v>
      </c>
      <c r="O849" s="10">
        <f t="shared" ca="1" si="249"/>
        <v>46661</v>
      </c>
      <c r="P849" s="7">
        <f t="shared" ca="1" si="250"/>
        <v>0.15483960509300232</v>
      </c>
      <c r="Q849" s="13"/>
      <c r="R849" s="1">
        <f t="shared" si="251"/>
        <v>-100000</v>
      </c>
      <c r="S849" s="1">
        <f t="shared" ca="1" si="243"/>
        <v>128602.39878924222</v>
      </c>
      <c r="T849" s="14">
        <f t="shared" ca="1" si="244"/>
        <v>1.35</v>
      </c>
      <c r="U849" s="7">
        <f t="shared" ca="1" si="252"/>
        <v>0.13402997851371762</v>
      </c>
    </row>
    <row r="850" spans="1:21" x14ac:dyDescent="0.2">
      <c r="A850">
        <f t="shared" si="245"/>
        <v>849</v>
      </c>
      <c r="B850">
        <f t="shared" ca="1" si="235"/>
        <v>5</v>
      </c>
      <c r="C850" s="7">
        <f t="shared" ca="1" si="236"/>
        <v>1.1128211178563208E-2</v>
      </c>
      <c r="D850" t="str">
        <f t="shared" ca="1" si="246"/>
        <v>Yes</v>
      </c>
      <c r="E850">
        <f t="shared" ca="1" si="237"/>
        <v>1.7</v>
      </c>
      <c r="F850" s="1">
        <f ca="1">InitialHomeValue* (1 + 'Portfolio Simulation'!C850)^'Portfolio Simulation'!B850</f>
        <v>1056893.284434166</v>
      </c>
      <c r="G850" s="1">
        <f t="shared" ca="1" si="238"/>
        <v>179671.85835380823</v>
      </c>
      <c r="H850" s="1">
        <f t="shared" ca="1" si="239"/>
        <v>248832</v>
      </c>
      <c r="I850" s="1">
        <f t="shared" ca="1" si="247"/>
        <v>179671.85835380823</v>
      </c>
      <c r="J850" s="1">
        <f t="shared" si="240"/>
        <v>100000</v>
      </c>
      <c r="K850" s="1">
        <f t="shared" si="241"/>
        <v>1000000</v>
      </c>
      <c r="L850" s="1">
        <f t="shared" si="248"/>
        <v>-100000</v>
      </c>
      <c r="M850" s="1">
        <f t="shared" ca="1" si="242"/>
        <v>179671.85835380823</v>
      </c>
      <c r="N850" s="10">
        <v>45931</v>
      </c>
      <c r="O850" s="10">
        <f t="shared" ca="1" si="249"/>
        <v>47757</v>
      </c>
      <c r="P850" s="7">
        <f t="shared" ca="1" si="250"/>
        <v>0.12426356673240663</v>
      </c>
      <c r="Q850" s="13"/>
      <c r="R850" s="1">
        <f t="shared" si="251"/>
        <v>-100000</v>
      </c>
      <c r="S850" s="1">
        <f t="shared" ca="1" si="243"/>
        <v>174387.39193163739</v>
      </c>
      <c r="T850" s="14">
        <f t="shared" ca="1" si="244"/>
        <v>1.65</v>
      </c>
      <c r="U850" s="7">
        <f t="shared" ca="1" si="252"/>
        <v>0.11757470965385436</v>
      </c>
    </row>
    <row r="851" spans="1:21" x14ac:dyDescent="0.2">
      <c r="A851">
        <f t="shared" si="245"/>
        <v>850</v>
      </c>
      <c r="B851">
        <f t="shared" ca="1" si="235"/>
        <v>9</v>
      </c>
      <c r="C851" s="7">
        <f t="shared" ca="1" si="236"/>
        <v>-4.7904044452584033E-2</v>
      </c>
      <c r="D851" t="str">
        <f t="shared" ca="1" si="246"/>
        <v>No</v>
      </c>
      <c r="E851">
        <f t="shared" ca="1" si="237"/>
        <v>1.4</v>
      </c>
      <c r="F851" s="1">
        <f ca="1">InitialHomeValue* (1 + 'Portfolio Simulation'!C851)^'Portfolio Simulation'!B851</f>
        <v>642874.91914964304</v>
      </c>
      <c r="G851" s="1">
        <f t="shared" ca="1" si="238"/>
        <v>90002.488680950017</v>
      </c>
      <c r="H851" s="1">
        <f t="shared" ca="1" si="239"/>
        <v>515978.03519999993</v>
      </c>
      <c r="I851" s="1">
        <f t="shared" ca="1" si="247"/>
        <v>90002.488680950017</v>
      </c>
      <c r="J851" s="1">
        <f t="shared" si="240"/>
        <v>100000</v>
      </c>
      <c r="K851" s="1">
        <f t="shared" si="241"/>
        <v>1000000</v>
      </c>
      <c r="L851" s="1">
        <f t="shared" si="248"/>
        <v>-100000</v>
      </c>
      <c r="M851" s="1">
        <f t="shared" ca="1" si="242"/>
        <v>90002.488680950017</v>
      </c>
      <c r="N851" s="10">
        <v>45931</v>
      </c>
      <c r="O851" s="10">
        <f t="shared" ca="1" si="249"/>
        <v>49218</v>
      </c>
      <c r="P851" s="7">
        <f t="shared" ca="1" si="250"/>
        <v>-1.1628392338752746E-2</v>
      </c>
      <c r="Q851" s="13"/>
      <c r="R851" s="1">
        <f t="shared" si="251"/>
        <v>-100000</v>
      </c>
      <c r="S851" s="1">
        <f t="shared" ca="1" si="243"/>
        <v>86788.114085201814</v>
      </c>
      <c r="T851" s="14">
        <f t="shared" ca="1" si="244"/>
        <v>1.35</v>
      </c>
      <c r="U851" s="7">
        <f t="shared" ca="1" si="252"/>
        <v>-1.561177521944046E-2</v>
      </c>
    </row>
    <row r="852" spans="1:21" x14ac:dyDescent="0.2">
      <c r="A852">
        <f t="shared" si="245"/>
        <v>851</v>
      </c>
      <c r="B852">
        <f t="shared" ca="1" si="235"/>
        <v>2</v>
      </c>
      <c r="C852" s="7">
        <f t="shared" ca="1" si="236"/>
        <v>-4.4829262027523478E-2</v>
      </c>
      <c r="D852" t="str">
        <f t="shared" ca="1" si="246"/>
        <v>No</v>
      </c>
      <c r="E852">
        <f t="shared" ca="1" si="237"/>
        <v>1.4</v>
      </c>
      <c r="F852" s="1">
        <f ca="1">InitialHomeValue* (1 + 'Portfolio Simulation'!C852)^'Portfolio Simulation'!B852</f>
        <v>912351.13867888541</v>
      </c>
      <c r="G852" s="1">
        <f t="shared" ca="1" si="238"/>
        <v>127729.15941504396</v>
      </c>
      <c r="H852" s="1">
        <f t="shared" ca="1" si="239"/>
        <v>144000</v>
      </c>
      <c r="I852" s="1">
        <f t="shared" ca="1" si="247"/>
        <v>127729.15941504396</v>
      </c>
      <c r="J852" s="1">
        <f t="shared" si="240"/>
        <v>100000</v>
      </c>
      <c r="K852" s="1">
        <f t="shared" si="241"/>
        <v>1000000</v>
      </c>
      <c r="L852" s="1">
        <f t="shared" si="248"/>
        <v>-100000</v>
      </c>
      <c r="M852" s="1">
        <f t="shared" ca="1" si="242"/>
        <v>127729.15941504396</v>
      </c>
      <c r="N852" s="10">
        <v>45931</v>
      </c>
      <c r="O852" s="10">
        <f t="shared" ca="1" si="249"/>
        <v>46661</v>
      </c>
      <c r="P852" s="7">
        <f t="shared" ca="1" si="250"/>
        <v>0.130173259973526</v>
      </c>
      <c r="Q852" s="13"/>
      <c r="R852" s="1">
        <f t="shared" si="251"/>
        <v>-100000</v>
      </c>
      <c r="S852" s="1">
        <f t="shared" ca="1" si="243"/>
        <v>123167.40372164955</v>
      </c>
      <c r="T852" s="14">
        <f t="shared" ca="1" si="244"/>
        <v>1.35</v>
      </c>
      <c r="U852" s="7">
        <f t="shared" ca="1" si="252"/>
        <v>0.10980810523033141</v>
      </c>
    </row>
    <row r="853" spans="1:21" x14ac:dyDescent="0.2">
      <c r="A853">
        <f t="shared" si="245"/>
        <v>852</v>
      </c>
      <c r="B853">
        <f t="shared" ca="1" si="235"/>
        <v>4</v>
      </c>
      <c r="C853" s="7">
        <f t="shared" ca="1" si="236"/>
        <v>0.10047085433014807</v>
      </c>
      <c r="D853" t="str">
        <f t="shared" ca="1" si="246"/>
        <v>Yes</v>
      </c>
      <c r="E853">
        <f t="shared" ca="1" si="237"/>
        <v>1.7</v>
      </c>
      <c r="F853" s="1">
        <f ca="1">InitialHomeValue* (1 + 'Portfolio Simulation'!C853)^'Portfolio Simulation'!B853</f>
        <v>1466608.4384826636</v>
      </c>
      <c r="G853" s="1">
        <f t="shared" ca="1" si="238"/>
        <v>249323.43454205283</v>
      </c>
      <c r="H853" s="1">
        <f t="shared" ca="1" si="239"/>
        <v>207360</v>
      </c>
      <c r="I853" s="1">
        <f t="shared" ca="1" si="247"/>
        <v>207360</v>
      </c>
      <c r="J853" s="1">
        <f t="shared" si="240"/>
        <v>100000</v>
      </c>
      <c r="K853" s="1">
        <f t="shared" si="241"/>
        <v>1000000</v>
      </c>
      <c r="L853" s="1">
        <f t="shared" si="248"/>
        <v>-100000</v>
      </c>
      <c r="M853" s="1">
        <f t="shared" ca="1" si="242"/>
        <v>207360</v>
      </c>
      <c r="N853" s="10">
        <v>45931</v>
      </c>
      <c r="O853" s="10">
        <f t="shared" ca="1" si="249"/>
        <v>47392</v>
      </c>
      <c r="P853" s="7">
        <f t="shared" ca="1" si="250"/>
        <v>0.19985025525093081</v>
      </c>
      <c r="Q853" s="13"/>
      <c r="R853" s="1">
        <f t="shared" si="251"/>
        <v>-100000</v>
      </c>
      <c r="S853" s="1">
        <f t="shared" ca="1" si="243"/>
        <v>241990.3923496395</v>
      </c>
      <c r="T853" s="14">
        <f t="shared" ca="1" si="244"/>
        <v>1.65</v>
      </c>
      <c r="U853" s="7">
        <f t="shared" ca="1" si="252"/>
        <v>0.24704996943473814</v>
      </c>
    </row>
    <row r="854" spans="1:21" x14ac:dyDescent="0.2">
      <c r="A854">
        <f t="shared" si="245"/>
        <v>853</v>
      </c>
      <c r="B854">
        <f t="shared" ca="1" si="235"/>
        <v>3</v>
      </c>
      <c r="C854" s="7">
        <f t="shared" ca="1" si="236"/>
        <v>7.1928846479878086E-2</v>
      </c>
      <c r="D854" t="str">
        <f t="shared" ca="1" si="246"/>
        <v>Yes</v>
      </c>
      <c r="E854">
        <f t="shared" ca="1" si="237"/>
        <v>1.7</v>
      </c>
      <c r="F854" s="1">
        <f ca="1">InitialHomeValue* (1 + 'Portfolio Simulation'!C854)^'Portfolio Simulation'!B854</f>
        <v>1231679.9588210769</v>
      </c>
      <c r="G854" s="1">
        <f t="shared" ca="1" si="238"/>
        <v>209385.59299958308</v>
      </c>
      <c r="H854" s="1">
        <f t="shared" ca="1" si="239"/>
        <v>172800</v>
      </c>
      <c r="I854" s="1">
        <f t="shared" ca="1" si="247"/>
        <v>172800</v>
      </c>
      <c r="J854" s="1">
        <f t="shared" si="240"/>
        <v>100000</v>
      </c>
      <c r="K854" s="1">
        <f t="shared" si="241"/>
        <v>1000000</v>
      </c>
      <c r="L854" s="1">
        <f t="shared" si="248"/>
        <v>-100000</v>
      </c>
      <c r="M854" s="1">
        <f t="shared" ca="1" si="242"/>
        <v>172800</v>
      </c>
      <c r="N854" s="10">
        <v>45931</v>
      </c>
      <c r="O854" s="10">
        <f t="shared" ca="1" si="249"/>
        <v>47027</v>
      </c>
      <c r="P854" s="7">
        <f t="shared" ca="1" si="250"/>
        <v>0.19980039000511171</v>
      </c>
      <c r="Q854" s="13"/>
      <c r="R854" s="1">
        <f t="shared" si="251"/>
        <v>-100000</v>
      </c>
      <c r="S854" s="1">
        <f t="shared" ca="1" si="243"/>
        <v>203227.19320547767</v>
      </c>
      <c r="T854" s="14">
        <f t="shared" ca="1" si="244"/>
        <v>1.65</v>
      </c>
      <c r="U854" s="7">
        <f t="shared" ca="1" si="252"/>
        <v>0.26638844609260559</v>
      </c>
    </row>
    <row r="855" spans="1:21" x14ac:dyDescent="0.2">
      <c r="A855">
        <f t="shared" si="245"/>
        <v>854</v>
      </c>
      <c r="B855">
        <f t="shared" ca="1" si="235"/>
        <v>9</v>
      </c>
      <c r="C855" s="7">
        <f t="shared" ca="1" si="236"/>
        <v>-4.1240564344623004E-2</v>
      </c>
      <c r="D855" t="str">
        <f t="shared" ca="1" si="246"/>
        <v>No</v>
      </c>
      <c r="E855">
        <f t="shared" ca="1" si="237"/>
        <v>1.4</v>
      </c>
      <c r="F855" s="1">
        <f ca="1">InitialHomeValue* (1 + 'Portfolio Simulation'!C855)^'Portfolio Simulation'!B855</f>
        <v>684521.13201333245</v>
      </c>
      <c r="G855" s="1">
        <f t="shared" ca="1" si="238"/>
        <v>95832.958481866546</v>
      </c>
      <c r="H855" s="1">
        <f t="shared" ca="1" si="239"/>
        <v>515978.03519999993</v>
      </c>
      <c r="I855" s="1">
        <f t="shared" ca="1" si="247"/>
        <v>95832.958481866546</v>
      </c>
      <c r="J855" s="1">
        <f t="shared" si="240"/>
        <v>100000</v>
      </c>
      <c r="K855" s="1">
        <f t="shared" si="241"/>
        <v>1000000</v>
      </c>
      <c r="L855" s="1">
        <f t="shared" si="248"/>
        <v>-100000</v>
      </c>
      <c r="M855" s="1">
        <f t="shared" ca="1" si="242"/>
        <v>95832.958481866546</v>
      </c>
      <c r="N855" s="10">
        <v>45931</v>
      </c>
      <c r="O855" s="10">
        <f t="shared" ca="1" si="249"/>
        <v>49218</v>
      </c>
      <c r="P855" s="7">
        <f t="shared" ca="1" si="250"/>
        <v>-4.7152504324913039E-3</v>
      </c>
      <c r="Q855" s="13"/>
      <c r="R855" s="1">
        <f t="shared" si="251"/>
        <v>-100000</v>
      </c>
      <c r="S855" s="1">
        <f t="shared" ca="1" si="243"/>
        <v>92410.352821799897</v>
      </c>
      <c r="T855" s="14">
        <f t="shared" ca="1" si="244"/>
        <v>1.35</v>
      </c>
      <c r="U855" s="7">
        <f t="shared" ca="1" si="252"/>
        <v>-8.7264940142631527E-3</v>
      </c>
    </row>
    <row r="856" spans="1:21" x14ac:dyDescent="0.2">
      <c r="A856">
        <f t="shared" si="245"/>
        <v>855</v>
      </c>
      <c r="B856">
        <f t="shared" ca="1" si="235"/>
        <v>1</v>
      </c>
      <c r="C856" s="7">
        <f t="shared" ca="1" si="236"/>
        <v>4.7223699662920671E-2</v>
      </c>
      <c r="D856" t="str">
        <f t="shared" ca="1" si="246"/>
        <v>Yes</v>
      </c>
      <c r="E856">
        <f t="shared" ca="1" si="237"/>
        <v>1.7</v>
      </c>
      <c r="F856" s="1">
        <f ca="1">InitialHomeValue* (1 + 'Portfolio Simulation'!C856)^'Portfolio Simulation'!B856</f>
        <v>1047223.6996629207</v>
      </c>
      <c r="G856" s="1">
        <f t="shared" ca="1" si="238"/>
        <v>178028.02894269652</v>
      </c>
      <c r="H856" s="1">
        <f t="shared" ca="1" si="239"/>
        <v>120000</v>
      </c>
      <c r="I856" s="1">
        <f t="shared" ca="1" si="247"/>
        <v>120000</v>
      </c>
      <c r="J856" s="1">
        <f t="shared" si="240"/>
        <v>100000</v>
      </c>
      <c r="K856" s="1">
        <f t="shared" si="241"/>
        <v>1000000</v>
      </c>
      <c r="L856" s="1">
        <f t="shared" si="248"/>
        <v>-100000</v>
      </c>
      <c r="M856" s="1">
        <f t="shared" ca="1" si="242"/>
        <v>120000</v>
      </c>
      <c r="N856" s="10">
        <v>45931</v>
      </c>
      <c r="O856" s="10">
        <f t="shared" ca="1" si="249"/>
        <v>46296</v>
      </c>
      <c r="P856" s="7">
        <f t="shared" ca="1" si="250"/>
        <v>0.19999999403953553</v>
      </c>
      <c r="Q856" s="13"/>
      <c r="R856" s="1">
        <f t="shared" si="251"/>
        <v>-100000</v>
      </c>
      <c r="S856" s="1">
        <f t="shared" ca="1" si="243"/>
        <v>172791.91044438191</v>
      </c>
      <c r="T856" s="14">
        <f t="shared" ca="1" si="244"/>
        <v>1.65</v>
      </c>
      <c r="U856" s="7">
        <f t="shared" ca="1" si="252"/>
        <v>0.7279191136360168</v>
      </c>
    </row>
    <row r="857" spans="1:21" x14ac:dyDescent="0.2">
      <c r="A857">
        <f t="shared" si="245"/>
        <v>856</v>
      </c>
      <c r="B857">
        <f t="shared" ca="1" si="235"/>
        <v>5</v>
      </c>
      <c r="C857" s="7">
        <f t="shared" ca="1" si="236"/>
        <v>-2.357214581433385E-2</v>
      </c>
      <c r="D857" t="str">
        <f t="shared" ca="1" si="246"/>
        <v>No</v>
      </c>
      <c r="E857">
        <f t="shared" ca="1" si="237"/>
        <v>1.4</v>
      </c>
      <c r="F857" s="1">
        <f ca="1">InitialHomeValue* (1 + 'Portfolio Simulation'!C857)^'Portfolio Simulation'!B857</f>
        <v>887566.29024716676</v>
      </c>
      <c r="G857" s="1">
        <f t="shared" ca="1" si="238"/>
        <v>124259.28063460335</v>
      </c>
      <c r="H857" s="1">
        <f t="shared" ca="1" si="239"/>
        <v>248832</v>
      </c>
      <c r="I857" s="1">
        <f t="shared" ca="1" si="247"/>
        <v>124259.28063460335</v>
      </c>
      <c r="J857" s="1">
        <f t="shared" si="240"/>
        <v>100000</v>
      </c>
      <c r="K857" s="1">
        <f t="shared" si="241"/>
        <v>1000000</v>
      </c>
      <c r="L857" s="1">
        <f t="shared" si="248"/>
        <v>-100000</v>
      </c>
      <c r="M857" s="1">
        <f t="shared" ca="1" si="242"/>
        <v>124259.28063460335</v>
      </c>
      <c r="N857" s="10">
        <v>45931</v>
      </c>
      <c r="O857" s="10">
        <f t="shared" ca="1" si="249"/>
        <v>47757</v>
      </c>
      <c r="P857" s="7">
        <f t="shared" ca="1" si="250"/>
        <v>4.4372519850730888E-2</v>
      </c>
      <c r="Q857" s="13"/>
      <c r="R857" s="1">
        <f t="shared" si="251"/>
        <v>-100000</v>
      </c>
      <c r="S857" s="1">
        <f t="shared" ca="1" si="243"/>
        <v>119821.44918336753</v>
      </c>
      <c r="T857" s="14">
        <f t="shared" ca="1" si="244"/>
        <v>1.35</v>
      </c>
      <c r="U857" s="7">
        <f t="shared" ca="1" si="252"/>
        <v>3.68079334497452E-2</v>
      </c>
    </row>
    <row r="858" spans="1:21" x14ac:dyDescent="0.2">
      <c r="A858">
        <f t="shared" si="245"/>
        <v>857</v>
      </c>
      <c r="B858">
        <f t="shared" ca="1" si="235"/>
        <v>2</v>
      </c>
      <c r="C858" s="7">
        <f t="shared" ca="1" si="236"/>
        <v>4.6235643268552756E-2</v>
      </c>
      <c r="D858" t="str">
        <f t="shared" ca="1" si="246"/>
        <v>Yes</v>
      </c>
      <c r="E858">
        <f t="shared" ca="1" si="237"/>
        <v>1.7</v>
      </c>
      <c r="F858" s="1">
        <f ca="1">InitialHomeValue* (1 + 'Portfolio Simulation'!C858)^'Portfolio Simulation'!B858</f>
        <v>1094609.0212455622</v>
      </c>
      <c r="G858" s="1">
        <f t="shared" ca="1" si="238"/>
        <v>186083.53361174557</v>
      </c>
      <c r="H858" s="1">
        <f t="shared" ca="1" si="239"/>
        <v>144000</v>
      </c>
      <c r="I858" s="1">
        <f t="shared" ca="1" si="247"/>
        <v>144000</v>
      </c>
      <c r="J858" s="1">
        <f t="shared" si="240"/>
        <v>100000</v>
      </c>
      <c r="K858" s="1">
        <f t="shared" si="241"/>
        <v>1000000</v>
      </c>
      <c r="L858" s="1">
        <f t="shared" si="248"/>
        <v>-100000</v>
      </c>
      <c r="M858" s="1">
        <f t="shared" ca="1" si="242"/>
        <v>144000</v>
      </c>
      <c r="N858" s="10">
        <v>45931</v>
      </c>
      <c r="O858" s="10">
        <f t="shared" ca="1" si="249"/>
        <v>46661</v>
      </c>
      <c r="P858" s="7">
        <f t="shared" ca="1" si="250"/>
        <v>0.19999999403953553</v>
      </c>
      <c r="Q858" s="13"/>
      <c r="R858" s="1">
        <f t="shared" si="251"/>
        <v>-100000</v>
      </c>
      <c r="S858" s="1">
        <f t="shared" ca="1" si="243"/>
        <v>180610.48850551777</v>
      </c>
      <c r="T858" s="14">
        <f t="shared" ca="1" si="244"/>
        <v>1.65</v>
      </c>
      <c r="U858" s="7">
        <f t="shared" ca="1" si="252"/>
        <v>0.3439140141010284</v>
      </c>
    </row>
    <row r="859" spans="1:21" x14ac:dyDescent="0.2">
      <c r="A859">
        <f t="shared" si="245"/>
        <v>858</v>
      </c>
      <c r="B859">
        <f t="shared" ca="1" si="235"/>
        <v>4</v>
      </c>
      <c r="C859" s="7">
        <f t="shared" ca="1" si="236"/>
        <v>-9.8352155473316952E-2</v>
      </c>
      <c r="D859" t="str">
        <f t="shared" ca="1" si="246"/>
        <v>No</v>
      </c>
      <c r="E859">
        <f t="shared" ca="1" si="237"/>
        <v>1.4</v>
      </c>
      <c r="F859" s="1">
        <f ca="1">InitialHomeValue* (1 + 'Portfolio Simulation'!C859)^'Portfolio Simulation'!B859</f>
        <v>660918.32755863527</v>
      </c>
      <c r="G859" s="1">
        <f t="shared" ca="1" si="238"/>
        <v>92528.565858208938</v>
      </c>
      <c r="H859" s="1">
        <f t="shared" ca="1" si="239"/>
        <v>207360</v>
      </c>
      <c r="I859" s="1">
        <f t="shared" ca="1" si="247"/>
        <v>92528.565858208938</v>
      </c>
      <c r="J859" s="1">
        <f t="shared" si="240"/>
        <v>100000</v>
      </c>
      <c r="K859" s="1">
        <f t="shared" si="241"/>
        <v>1000000</v>
      </c>
      <c r="L859" s="1">
        <f t="shared" si="248"/>
        <v>-100000</v>
      </c>
      <c r="M859" s="1">
        <f t="shared" ca="1" si="242"/>
        <v>92528.565858208938</v>
      </c>
      <c r="N859" s="10">
        <v>45931</v>
      </c>
      <c r="O859" s="10">
        <f t="shared" ca="1" si="249"/>
        <v>47392</v>
      </c>
      <c r="P859" s="7">
        <f t="shared" ca="1" si="250"/>
        <v>-1.9212940335273748E-2</v>
      </c>
      <c r="Q859" s="13"/>
      <c r="R859" s="1">
        <f t="shared" si="251"/>
        <v>-100000</v>
      </c>
      <c r="S859" s="1">
        <f t="shared" ca="1" si="243"/>
        <v>89223.974220415766</v>
      </c>
      <c r="T859" s="14">
        <f t="shared" ca="1" si="244"/>
        <v>1.35</v>
      </c>
      <c r="U859" s="7">
        <f t="shared" ca="1" si="252"/>
        <v>-2.8083702921867373E-2</v>
      </c>
    </row>
    <row r="860" spans="1:21" x14ac:dyDescent="0.2">
      <c r="A860">
        <f t="shared" si="245"/>
        <v>859</v>
      </c>
      <c r="B860">
        <f t="shared" ca="1" si="235"/>
        <v>2</v>
      </c>
      <c r="C860" s="7">
        <f t="shared" ca="1" si="236"/>
        <v>8.1767965657328495E-2</v>
      </c>
      <c r="D860" t="str">
        <f t="shared" ca="1" si="246"/>
        <v>Yes</v>
      </c>
      <c r="E860">
        <f t="shared" ca="1" si="237"/>
        <v>1.7</v>
      </c>
      <c r="F860" s="1">
        <f ca="1">InitialHomeValue* (1 + 'Portfolio Simulation'!C860)^'Portfolio Simulation'!B860</f>
        <v>1170221.931522395</v>
      </c>
      <c r="G860" s="1">
        <f t="shared" ca="1" si="238"/>
        <v>198937.72835880716</v>
      </c>
      <c r="H860" s="1">
        <f t="shared" ca="1" si="239"/>
        <v>144000</v>
      </c>
      <c r="I860" s="1">
        <f t="shared" ca="1" si="247"/>
        <v>144000</v>
      </c>
      <c r="J860" s="1">
        <f t="shared" si="240"/>
        <v>100000</v>
      </c>
      <c r="K860" s="1">
        <f t="shared" si="241"/>
        <v>1000000</v>
      </c>
      <c r="L860" s="1">
        <f t="shared" si="248"/>
        <v>-100000</v>
      </c>
      <c r="M860" s="1">
        <f t="shared" ca="1" si="242"/>
        <v>144000</v>
      </c>
      <c r="N860" s="10">
        <v>45931</v>
      </c>
      <c r="O860" s="10">
        <f t="shared" ca="1" si="249"/>
        <v>46661</v>
      </c>
      <c r="P860" s="7">
        <f t="shared" ca="1" si="250"/>
        <v>0.19999999403953553</v>
      </c>
      <c r="Q860" s="13"/>
      <c r="R860" s="1">
        <f t="shared" si="251"/>
        <v>-100000</v>
      </c>
      <c r="S860" s="1">
        <f t="shared" ca="1" si="243"/>
        <v>193086.61870119517</v>
      </c>
      <c r="T860" s="14">
        <f t="shared" ca="1" si="244"/>
        <v>1.65</v>
      </c>
      <c r="U860" s="7">
        <f t="shared" ca="1" si="252"/>
        <v>0.38955611586570738</v>
      </c>
    </row>
    <row r="861" spans="1:21" x14ac:dyDescent="0.2">
      <c r="A861">
        <f t="shared" si="245"/>
        <v>860</v>
      </c>
      <c r="B861">
        <f t="shared" ca="1" si="235"/>
        <v>10</v>
      </c>
      <c r="C861" s="7">
        <f t="shared" ca="1" si="236"/>
        <v>-6.8152791923371342E-2</v>
      </c>
      <c r="D861" t="str">
        <f t="shared" ca="1" si="246"/>
        <v>No</v>
      </c>
      <c r="E861">
        <f t="shared" ca="1" si="237"/>
        <v>1.4</v>
      </c>
      <c r="F861" s="1">
        <f ca="1">InitialHomeValue* (1 + 'Portfolio Simulation'!C861)^'Portfolio Simulation'!B861</f>
        <v>493681.76208944246</v>
      </c>
      <c r="G861" s="1">
        <f t="shared" ca="1" si="238"/>
        <v>69115.446692521946</v>
      </c>
      <c r="H861" s="1">
        <f t="shared" ca="1" si="239"/>
        <v>619173.64223999996</v>
      </c>
      <c r="I861" s="1">
        <f t="shared" ca="1" si="247"/>
        <v>69115.446692521946</v>
      </c>
      <c r="J861" s="1">
        <f t="shared" si="240"/>
        <v>100000</v>
      </c>
      <c r="K861" s="1">
        <f t="shared" si="241"/>
        <v>1000000</v>
      </c>
      <c r="L861" s="1">
        <f t="shared" si="248"/>
        <v>-100000</v>
      </c>
      <c r="M861" s="1">
        <f t="shared" ca="1" si="242"/>
        <v>69115.446692521946</v>
      </c>
      <c r="N861" s="10">
        <v>45931</v>
      </c>
      <c r="O861" s="10">
        <f t="shared" ca="1" si="249"/>
        <v>49583</v>
      </c>
      <c r="P861" s="7">
        <f t="shared" ca="1" si="250"/>
        <v>-3.6245770752429962E-2</v>
      </c>
      <c r="Q861" s="13"/>
      <c r="R861" s="1">
        <f t="shared" si="251"/>
        <v>-100000</v>
      </c>
      <c r="S861" s="1">
        <f t="shared" ca="1" si="243"/>
        <v>66647.037882074743</v>
      </c>
      <c r="T861" s="14">
        <f t="shared" ca="1" si="244"/>
        <v>1.35</v>
      </c>
      <c r="U861" s="7">
        <f t="shared" ca="1" si="252"/>
        <v>-3.9742437005043027E-2</v>
      </c>
    </row>
    <row r="862" spans="1:21" x14ac:dyDescent="0.2">
      <c r="A862">
        <f t="shared" si="245"/>
        <v>861</v>
      </c>
      <c r="B862">
        <f t="shared" ca="1" si="235"/>
        <v>3</v>
      </c>
      <c r="C862" s="7">
        <f t="shared" ca="1" si="236"/>
        <v>4.9684242952379824E-3</v>
      </c>
      <c r="D862" t="str">
        <f t="shared" ca="1" si="246"/>
        <v>Yes</v>
      </c>
      <c r="E862">
        <f t="shared" ca="1" si="237"/>
        <v>1.7</v>
      </c>
      <c r="F862" s="1">
        <f ca="1">InitialHomeValue* (1 + 'Portfolio Simulation'!C862)^'Portfolio Simulation'!B862</f>
        <v>1014979.4512523921</v>
      </c>
      <c r="G862" s="1">
        <f t="shared" ca="1" si="238"/>
        <v>172546.50671290667</v>
      </c>
      <c r="H862" s="1">
        <f t="shared" ca="1" si="239"/>
        <v>172800</v>
      </c>
      <c r="I862" s="1">
        <f t="shared" ca="1" si="247"/>
        <v>172546.50671290667</v>
      </c>
      <c r="J862" s="1">
        <f t="shared" si="240"/>
        <v>100000</v>
      </c>
      <c r="K862" s="1">
        <f t="shared" si="241"/>
        <v>1000000</v>
      </c>
      <c r="L862" s="1">
        <f t="shared" si="248"/>
        <v>-100000</v>
      </c>
      <c r="M862" s="1">
        <f t="shared" ca="1" si="242"/>
        <v>172546.50671290667</v>
      </c>
      <c r="N862" s="10">
        <v>45931</v>
      </c>
      <c r="O862" s="10">
        <f t="shared" ca="1" si="249"/>
        <v>47027</v>
      </c>
      <c r="P862" s="7">
        <f t="shared" ca="1" si="250"/>
        <v>0.19921395182609558</v>
      </c>
      <c r="Q862" s="13"/>
      <c r="R862" s="1">
        <f t="shared" si="251"/>
        <v>-100000</v>
      </c>
      <c r="S862" s="1">
        <f t="shared" ca="1" si="243"/>
        <v>167471.60945664471</v>
      </c>
      <c r="T862" s="14">
        <f t="shared" ca="1" si="244"/>
        <v>1.65</v>
      </c>
      <c r="U862" s="7">
        <f t="shared" ca="1" si="252"/>
        <v>0.18735054135322574</v>
      </c>
    </row>
    <row r="863" spans="1:21" x14ac:dyDescent="0.2">
      <c r="A863">
        <f t="shared" si="245"/>
        <v>862</v>
      </c>
      <c r="B863">
        <f t="shared" ca="1" si="235"/>
        <v>4</v>
      </c>
      <c r="C863" s="7">
        <f t="shared" ca="1" si="236"/>
        <v>-3.7402118043283333E-2</v>
      </c>
      <c r="D863" t="str">
        <f t="shared" ca="1" si="246"/>
        <v>No</v>
      </c>
      <c r="E863">
        <f t="shared" ca="1" si="237"/>
        <v>1.4</v>
      </c>
      <c r="F863" s="1">
        <f ca="1">InitialHomeValue* (1 + 'Portfolio Simulation'!C863)^'Portfolio Simulation'!B863</f>
        <v>858577.70535477018</v>
      </c>
      <c r="G863" s="1">
        <f t="shared" ca="1" si="238"/>
        <v>120200.87874966781</v>
      </c>
      <c r="H863" s="1">
        <f t="shared" ca="1" si="239"/>
        <v>207360</v>
      </c>
      <c r="I863" s="1">
        <f t="shared" ca="1" si="247"/>
        <v>120200.87874966781</v>
      </c>
      <c r="J863" s="1">
        <f t="shared" si="240"/>
        <v>100000</v>
      </c>
      <c r="K863" s="1">
        <f t="shared" si="241"/>
        <v>1000000</v>
      </c>
      <c r="L863" s="1">
        <f t="shared" si="248"/>
        <v>-100000</v>
      </c>
      <c r="M863" s="1">
        <f t="shared" ca="1" si="242"/>
        <v>120200.87874966781</v>
      </c>
      <c r="N863" s="10">
        <v>45931</v>
      </c>
      <c r="O863" s="10">
        <f t="shared" ca="1" si="249"/>
        <v>47392</v>
      </c>
      <c r="P863" s="7">
        <f t="shared" ca="1" si="250"/>
        <v>4.7039911150932312E-2</v>
      </c>
      <c r="Q863" s="13"/>
      <c r="R863" s="1">
        <f t="shared" si="251"/>
        <v>-100000</v>
      </c>
      <c r="S863" s="1">
        <f t="shared" ca="1" si="243"/>
        <v>115907.99022289399</v>
      </c>
      <c r="T863" s="14">
        <f t="shared" ca="1" si="244"/>
        <v>1.35</v>
      </c>
      <c r="U863" s="7">
        <f t="shared" ca="1" si="252"/>
        <v>3.756991922855378E-2</v>
      </c>
    </row>
    <row r="864" spans="1:21" x14ac:dyDescent="0.2">
      <c r="A864">
        <f t="shared" si="245"/>
        <v>863</v>
      </c>
      <c r="B864">
        <f t="shared" ca="1" si="235"/>
        <v>2</v>
      </c>
      <c r="C864" s="7">
        <f t="shared" ca="1" si="236"/>
        <v>-1.2869127604598515E-2</v>
      </c>
      <c r="D864" t="str">
        <f t="shared" ca="1" si="246"/>
        <v>No</v>
      </c>
      <c r="E864">
        <f t="shared" ca="1" si="237"/>
        <v>1.4</v>
      </c>
      <c r="F864" s="1">
        <f ca="1">InitialHomeValue* (1 + 'Portfolio Simulation'!C864)^'Portfolio Simulation'!B864</f>
        <v>974427.35923610651</v>
      </c>
      <c r="G864" s="1">
        <f t="shared" ca="1" si="238"/>
        <v>136419.8302930549</v>
      </c>
      <c r="H864" s="1">
        <f t="shared" ca="1" si="239"/>
        <v>144000</v>
      </c>
      <c r="I864" s="1">
        <f t="shared" ca="1" si="247"/>
        <v>136419.8302930549</v>
      </c>
      <c r="J864" s="1">
        <f t="shared" si="240"/>
        <v>100000</v>
      </c>
      <c r="K864" s="1">
        <f t="shared" si="241"/>
        <v>1000000</v>
      </c>
      <c r="L864" s="1">
        <f t="shared" si="248"/>
        <v>-100000</v>
      </c>
      <c r="M864" s="1">
        <f t="shared" ca="1" si="242"/>
        <v>136419.8302930549</v>
      </c>
      <c r="N864" s="10">
        <v>45931</v>
      </c>
      <c r="O864" s="10">
        <f t="shared" ca="1" si="249"/>
        <v>46661</v>
      </c>
      <c r="P864" s="7">
        <f t="shared" ca="1" si="250"/>
        <v>0.16798899769783021</v>
      </c>
      <c r="Q864" s="13"/>
      <c r="R864" s="1">
        <f t="shared" si="251"/>
        <v>-100000</v>
      </c>
      <c r="S864" s="1">
        <f t="shared" ca="1" si="243"/>
        <v>131547.69349687439</v>
      </c>
      <c r="T864" s="14">
        <f t="shared" ca="1" si="244"/>
        <v>1.35</v>
      </c>
      <c r="U864" s="7">
        <f t="shared" ca="1" si="252"/>
        <v>0.14694243073463442</v>
      </c>
    </row>
    <row r="865" spans="1:21" x14ac:dyDescent="0.2">
      <c r="A865">
        <f t="shared" si="245"/>
        <v>864</v>
      </c>
      <c r="B865">
        <f t="shared" ca="1" si="235"/>
        <v>10</v>
      </c>
      <c r="C865" s="7">
        <f t="shared" ca="1" si="236"/>
        <v>3.9661713381090938E-2</v>
      </c>
      <c r="D865" t="str">
        <f t="shared" ca="1" si="246"/>
        <v>Yes</v>
      </c>
      <c r="E865">
        <f t="shared" ca="1" si="237"/>
        <v>1.7</v>
      </c>
      <c r="F865" s="1">
        <f ca="1">InitialHomeValue* (1 + 'Portfolio Simulation'!C865)^'Portfolio Simulation'!B865</f>
        <v>1475436.4531255011</v>
      </c>
      <c r="G865" s="1">
        <f t="shared" ca="1" si="238"/>
        <v>250824.19703133518</v>
      </c>
      <c r="H865" s="1">
        <f t="shared" ca="1" si="239"/>
        <v>619173.64223999996</v>
      </c>
      <c r="I865" s="1">
        <f t="shared" ca="1" si="247"/>
        <v>250824.19703133518</v>
      </c>
      <c r="J865" s="1">
        <f t="shared" si="240"/>
        <v>100000</v>
      </c>
      <c r="K865" s="1">
        <f t="shared" si="241"/>
        <v>1000000</v>
      </c>
      <c r="L865" s="1">
        <f t="shared" si="248"/>
        <v>-100000</v>
      </c>
      <c r="M865" s="1">
        <f t="shared" ca="1" si="242"/>
        <v>250824.19703133518</v>
      </c>
      <c r="N865" s="10">
        <v>45931</v>
      </c>
      <c r="O865" s="10">
        <f t="shared" ca="1" si="249"/>
        <v>49583</v>
      </c>
      <c r="P865" s="7">
        <f t="shared" ca="1" si="250"/>
        <v>9.626379609107974E-2</v>
      </c>
      <c r="Q865" s="13"/>
      <c r="R865" s="1">
        <f t="shared" si="251"/>
        <v>-100000</v>
      </c>
      <c r="S865" s="1">
        <f t="shared" ca="1" si="243"/>
        <v>243447.01476570769</v>
      </c>
      <c r="T865" s="14">
        <f t="shared" ca="1" si="244"/>
        <v>1.65</v>
      </c>
      <c r="U865" s="7">
        <f t="shared" ca="1" si="252"/>
        <v>9.2997792363166798E-2</v>
      </c>
    </row>
    <row r="866" spans="1:21" x14ac:dyDescent="0.2">
      <c r="A866">
        <f t="shared" si="245"/>
        <v>865</v>
      </c>
      <c r="B866">
        <f t="shared" ca="1" si="235"/>
        <v>9</v>
      </c>
      <c r="C866" s="7">
        <f t="shared" ca="1" si="236"/>
        <v>1.6393264816191098E-2</v>
      </c>
      <c r="D866" t="str">
        <f t="shared" ca="1" si="246"/>
        <v>Yes</v>
      </c>
      <c r="E866">
        <f t="shared" ca="1" si="237"/>
        <v>1.7</v>
      </c>
      <c r="F866" s="1">
        <f ca="1">InitialHomeValue* (1 + 'Portfolio Simulation'!C866)^'Portfolio Simulation'!B866</f>
        <v>1157593.3056886715</v>
      </c>
      <c r="G866" s="1">
        <f t="shared" ca="1" si="238"/>
        <v>196790.86196707416</v>
      </c>
      <c r="H866" s="1">
        <f t="shared" ca="1" si="239"/>
        <v>515978.03519999993</v>
      </c>
      <c r="I866" s="1">
        <f t="shared" ca="1" si="247"/>
        <v>196790.86196707416</v>
      </c>
      <c r="J866" s="1">
        <f t="shared" si="240"/>
        <v>100000</v>
      </c>
      <c r="K866" s="1">
        <f t="shared" si="241"/>
        <v>1000000</v>
      </c>
      <c r="L866" s="1">
        <f t="shared" si="248"/>
        <v>-100000</v>
      </c>
      <c r="M866" s="1">
        <f t="shared" ca="1" si="242"/>
        <v>196790.86196707416</v>
      </c>
      <c r="N866" s="10">
        <v>45931</v>
      </c>
      <c r="O866" s="10">
        <f t="shared" ca="1" si="249"/>
        <v>49218</v>
      </c>
      <c r="P866" s="7">
        <f t="shared" ca="1" si="250"/>
        <v>7.8070935606956493E-2</v>
      </c>
      <c r="Q866" s="13"/>
      <c r="R866" s="1">
        <f t="shared" si="251"/>
        <v>-100000</v>
      </c>
      <c r="S866" s="1">
        <f t="shared" ca="1" si="243"/>
        <v>191002.8954386308</v>
      </c>
      <c r="T866" s="14">
        <f t="shared" ca="1" si="244"/>
        <v>1.65</v>
      </c>
      <c r="U866" s="7">
        <f t="shared" ca="1" si="252"/>
        <v>7.4503073096275338E-2</v>
      </c>
    </row>
    <row r="867" spans="1:21" x14ac:dyDescent="0.2">
      <c r="A867">
        <f t="shared" si="245"/>
        <v>866</v>
      </c>
      <c r="B867">
        <f t="shared" ca="1" si="235"/>
        <v>4</v>
      </c>
      <c r="C867" s="7">
        <f t="shared" ca="1" si="236"/>
        <v>-5.0523294620867895E-2</v>
      </c>
      <c r="D867" t="str">
        <f t="shared" ca="1" si="246"/>
        <v>No</v>
      </c>
      <c r="E867">
        <f t="shared" ca="1" si="237"/>
        <v>1.4</v>
      </c>
      <c r="F867" s="1">
        <f ca="1">InitialHomeValue* (1 + 'Portfolio Simulation'!C867)^'Portfolio Simulation'!B867</f>
        <v>812713.0933820419</v>
      </c>
      <c r="G867" s="1">
        <f t="shared" ca="1" si="238"/>
        <v>113779.83307348586</v>
      </c>
      <c r="H867" s="1">
        <f t="shared" ca="1" si="239"/>
        <v>207360</v>
      </c>
      <c r="I867" s="1">
        <f t="shared" ca="1" si="247"/>
        <v>113779.83307348586</v>
      </c>
      <c r="J867" s="1">
        <f t="shared" si="240"/>
        <v>100000</v>
      </c>
      <c r="K867" s="1">
        <f t="shared" si="241"/>
        <v>1000000</v>
      </c>
      <c r="L867" s="1">
        <f t="shared" si="248"/>
        <v>-100000</v>
      </c>
      <c r="M867" s="1">
        <f t="shared" ca="1" si="242"/>
        <v>113779.83307348586</v>
      </c>
      <c r="N867" s="10">
        <v>45931</v>
      </c>
      <c r="O867" s="10">
        <f t="shared" ca="1" si="249"/>
        <v>47392</v>
      </c>
      <c r="P867" s="7">
        <f t="shared" ca="1" si="250"/>
        <v>3.2777407765388483E-2</v>
      </c>
      <c r="Q867" s="13"/>
      <c r="R867" s="1">
        <f t="shared" si="251"/>
        <v>-100000</v>
      </c>
      <c r="S867" s="1">
        <f t="shared" ca="1" si="243"/>
        <v>109716.26760657568</v>
      </c>
      <c r="T867" s="14">
        <f t="shared" ca="1" si="244"/>
        <v>1.35</v>
      </c>
      <c r="U867" s="7">
        <f t="shared" ca="1" si="252"/>
        <v>2.3436412215232853E-2</v>
      </c>
    </row>
    <row r="868" spans="1:21" x14ac:dyDescent="0.2">
      <c r="A868">
        <f t="shared" si="245"/>
        <v>867</v>
      </c>
      <c r="B868">
        <f t="shared" ca="1" si="235"/>
        <v>1</v>
      </c>
      <c r="C868" s="7">
        <f t="shared" ca="1" si="236"/>
        <v>-4.2738578346127168E-2</v>
      </c>
      <c r="D868" t="str">
        <f t="shared" ca="1" si="246"/>
        <v>No</v>
      </c>
      <c r="E868">
        <f t="shared" ca="1" si="237"/>
        <v>1.4</v>
      </c>
      <c r="F868" s="1">
        <f ca="1">InitialHomeValue* (1 + 'Portfolio Simulation'!C868)^'Portfolio Simulation'!B868</f>
        <v>957261.42165387282</v>
      </c>
      <c r="G868" s="1">
        <f t="shared" ca="1" si="238"/>
        <v>134016.5990315422</v>
      </c>
      <c r="H868" s="1">
        <f t="shared" ca="1" si="239"/>
        <v>120000</v>
      </c>
      <c r="I868" s="1">
        <f t="shared" ca="1" si="247"/>
        <v>120000</v>
      </c>
      <c r="J868" s="1">
        <f t="shared" si="240"/>
        <v>100000</v>
      </c>
      <c r="K868" s="1">
        <f t="shared" si="241"/>
        <v>1000000</v>
      </c>
      <c r="L868" s="1">
        <f t="shared" si="248"/>
        <v>-100000</v>
      </c>
      <c r="M868" s="1">
        <f t="shared" ca="1" si="242"/>
        <v>120000</v>
      </c>
      <c r="N868" s="10">
        <v>45931</v>
      </c>
      <c r="O868" s="10">
        <f t="shared" ca="1" si="249"/>
        <v>46296</v>
      </c>
      <c r="P868" s="7">
        <f t="shared" ca="1" si="250"/>
        <v>0.19999999403953553</v>
      </c>
      <c r="Q868" s="13"/>
      <c r="R868" s="1">
        <f t="shared" si="251"/>
        <v>-100000</v>
      </c>
      <c r="S868" s="1">
        <f t="shared" ca="1" si="243"/>
        <v>129230.29192327285</v>
      </c>
      <c r="T868" s="14">
        <f t="shared" ca="1" si="244"/>
        <v>1.35</v>
      </c>
      <c r="U868" s="7">
        <f t="shared" ca="1" si="252"/>
        <v>0.29230292439460759</v>
      </c>
    </row>
    <row r="869" spans="1:21" x14ac:dyDescent="0.2">
      <c r="A869">
        <f t="shared" si="245"/>
        <v>868</v>
      </c>
      <c r="B869">
        <f t="shared" ca="1" si="235"/>
        <v>6</v>
      </c>
      <c r="C869" s="7">
        <f t="shared" ca="1" si="236"/>
        <v>6.9021754685815728E-3</v>
      </c>
      <c r="D869" t="str">
        <f t="shared" ca="1" si="246"/>
        <v>Yes</v>
      </c>
      <c r="E869">
        <f t="shared" ca="1" si="237"/>
        <v>1.7</v>
      </c>
      <c r="F869" s="1">
        <f ca="1">InitialHomeValue* (1 + 'Portfolio Simulation'!C869)^'Portfolio Simulation'!B869</f>
        <v>1042134.2637385586</v>
      </c>
      <c r="G869" s="1">
        <f t="shared" ca="1" si="238"/>
        <v>177162.82483555496</v>
      </c>
      <c r="H869" s="1">
        <f t="shared" ca="1" si="239"/>
        <v>298598.39999999997</v>
      </c>
      <c r="I869" s="1">
        <f t="shared" ca="1" si="247"/>
        <v>177162.82483555496</v>
      </c>
      <c r="J869" s="1">
        <f t="shared" si="240"/>
        <v>100000</v>
      </c>
      <c r="K869" s="1">
        <f t="shared" si="241"/>
        <v>1000000</v>
      </c>
      <c r="L869" s="1">
        <f t="shared" si="248"/>
        <v>-100000</v>
      </c>
      <c r="M869" s="1">
        <f t="shared" ca="1" si="242"/>
        <v>177162.82483555496</v>
      </c>
      <c r="N869" s="10">
        <v>45931</v>
      </c>
      <c r="O869" s="10">
        <f t="shared" ca="1" si="249"/>
        <v>48122</v>
      </c>
      <c r="P869" s="7">
        <f t="shared" ca="1" si="250"/>
        <v>9.9959105253219604E-2</v>
      </c>
      <c r="Q869" s="13"/>
      <c r="R869" s="1">
        <f t="shared" si="251"/>
        <v>-100000</v>
      </c>
      <c r="S869" s="1">
        <f t="shared" ca="1" si="243"/>
        <v>171952.15351686219</v>
      </c>
      <c r="T869" s="14">
        <f t="shared" ca="1" si="244"/>
        <v>1.65</v>
      </c>
      <c r="U869" s="7">
        <f t="shared" ca="1" si="252"/>
        <v>9.4502344727516202E-2</v>
      </c>
    </row>
    <row r="870" spans="1:21" x14ac:dyDescent="0.2">
      <c r="A870">
        <f t="shared" si="245"/>
        <v>869</v>
      </c>
      <c r="B870">
        <f t="shared" ca="1" si="235"/>
        <v>1</v>
      </c>
      <c r="C870" s="7">
        <f t="shared" ca="1" si="236"/>
        <v>4.311595552555253E-2</v>
      </c>
      <c r="D870" t="str">
        <f t="shared" ca="1" si="246"/>
        <v>Yes</v>
      </c>
      <c r="E870">
        <f t="shared" ca="1" si="237"/>
        <v>1.7</v>
      </c>
      <c r="F870" s="1">
        <f ca="1">InitialHomeValue* (1 + 'Portfolio Simulation'!C870)^'Portfolio Simulation'!B870</f>
        <v>1043115.9555255525</v>
      </c>
      <c r="G870" s="1">
        <f t="shared" ca="1" si="238"/>
        <v>177329.71243934392</v>
      </c>
      <c r="H870" s="1">
        <f t="shared" ca="1" si="239"/>
        <v>120000</v>
      </c>
      <c r="I870" s="1">
        <f t="shared" ca="1" si="247"/>
        <v>120000</v>
      </c>
      <c r="J870" s="1">
        <f t="shared" si="240"/>
        <v>100000</v>
      </c>
      <c r="K870" s="1">
        <f t="shared" si="241"/>
        <v>1000000</v>
      </c>
      <c r="L870" s="1">
        <f t="shared" si="248"/>
        <v>-100000</v>
      </c>
      <c r="M870" s="1">
        <f t="shared" ca="1" si="242"/>
        <v>120000</v>
      </c>
      <c r="N870" s="10">
        <v>45931</v>
      </c>
      <c r="O870" s="10">
        <f t="shared" ca="1" si="249"/>
        <v>46296</v>
      </c>
      <c r="P870" s="7">
        <f t="shared" ca="1" si="250"/>
        <v>0.19999999403953553</v>
      </c>
      <c r="Q870" s="13"/>
      <c r="R870" s="1">
        <f t="shared" si="251"/>
        <v>-100000</v>
      </c>
      <c r="S870" s="1">
        <f t="shared" ca="1" si="243"/>
        <v>172114.13266171617</v>
      </c>
      <c r="T870" s="14">
        <f t="shared" ca="1" si="244"/>
        <v>1.65</v>
      </c>
      <c r="U870" s="7">
        <f t="shared" ca="1" si="252"/>
        <v>0.72114132642745976</v>
      </c>
    </row>
    <row r="871" spans="1:21" x14ac:dyDescent="0.2">
      <c r="A871">
        <f t="shared" si="245"/>
        <v>870</v>
      </c>
      <c r="B871">
        <f t="shared" ca="1" si="235"/>
        <v>9</v>
      </c>
      <c r="C871" s="7">
        <f t="shared" ca="1" si="236"/>
        <v>8.6977867478599993E-2</v>
      </c>
      <c r="D871" t="str">
        <f t="shared" ca="1" si="246"/>
        <v>Yes</v>
      </c>
      <c r="E871">
        <f t="shared" ca="1" si="237"/>
        <v>1.7</v>
      </c>
      <c r="F871" s="1">
        <f ca="1">InitialHomeValue* (1 + 'Portfolio Simulation'!C871)^'Portfolio Simulation'!B871</f>
        <v>2118294.367936207</v>
      </c>
      <c r="G871" s="1">
        <f t="shared" ca="1" si="238"/>
        <v>360110.04254915519</v>
      </c>
      <c r="H871" s="1">
        <f t="shared" ca="1" si="239"/>
        <v>515978.03519999993</v>
      </c>
      <c r="I871" s="1">
        <f t="shared" ca="1" si="247"/>
        <v>360110.04254915519</v>
      </c>
      <c r="J871" s="1">
        <f t="shared" si="240"/>
        <v>100000</v>
      </c>
      <c r="K871" s="1">
        <f t="shared" si="241"/>
        <v>1000000</v>
      </c>
      <c r="L871" s="1">
        <f t="shared" si="248"/>
        <v>-100000</v>
      </c>
      <c r="M871" s="1">
        <f t="shared" ca="1" si="242"/>
        <v>360110.04254915519</v>
      </c>
      <c r="N871" s="10">
        <v>45931</v>
      </c>
      <c r="O871" s="10">
        <f t="shared" ca="1" si="249"/>
        <v>49218</v>
      </c>
      <c r="P871" s="7">
        <f t="shared" ca="1" si="250"/>
        <v>0.15289171338081359</v>
      </c>
      <c r="Q871" s="13"/>
      <c r="R871" s="1">
        <f t="shared" si="251"/>
        <v>-100000</v>
      </c>
      <c r="S871" s="1">
        <f t="shared" ca="1" si="243"/>
        <v>349518.57070947415</v>
      </c>
      <c r="T871" s="14">
        <f t="shared" ca="1" si="244"/>
        <v>1.65</v>
      </c>
      <c r="U871" s="7">
        <f t="shared" ca="1" si="252"/>
        <v>0.14907622933387762</v>
      </c>
    </row>
    <row r="872" spans="1:21" x14ac:dyDescent="0.2">
      <c r="A872">
        <f t="shared" si="245"/>
        <v>871</v>
      </c>
      <c r="B872">
        <f t="shared" ca="1" si="235"/>
        <v>5</v>
      </c>
      <c r="C872" s="7">
        <f t="shared" ca="1" si="236"/>
        <v>7.8136048664710633E-5</v>
      </c>
      <c r="D872" t="str">
        <f t="shared" ca="1" si="246"/>
        <v>Yes</v>
      </c>
      <c r="E872">
        <f t="shared" ca="1" si="237"/>
        <v>1.7</v>
      </c>
      <c r="F872" s="1">
        <f ca="1">InitialHomeValue* (1 + 'Portfolio Simulation'!C872)^'Portfolio Simulation'!B872</f>
        <v>1000390.7413005155</v>
      </c>
      <c r="G872" s="1">
        <f t="shared" ca="1" si="238"/>
        <v>170066.42602108765</v>
      </c>
      <c r="H872" s="1">
        <f t="shared" ca="1" si="239"/>
        <v>248832</v>
      </c>
      <c r="I872" s="1">
        <f t="shared" ca="1" si="247"/>
        <v>170066.42602108765</v>
      </c>
      <c r="J872" s="1">
        <f t="shared" si="240"/>
        <v>100000</v>
      </c>
      <c r="K872" s="1">
        <f t="shared" si="241"/>
        <v>1000000</v>
      </c>
      <c r="L872" s="1">
        <f t="shared" si="248"/>
        <v>-100000</v>
      </c>
      <c r="M872" s="1">
        <f t="shared" ca="1" si="242"/>
        <v>170066.42602108765</v>
      </c>
      <c r="N872" s="10">
        <v>45931</v>
      </c>
      <c r="O872" s="10">
        <f t="shared" ca="1" si="249"/>
        <v>47757</v>
      </c>
      <c r="P872" s="7">
        <f t="shared" ca="1" si="250"/>
        <v>0.11198379397392272</v>
      </c>
      <c r="Q872" s="13"/>
      <c r="R872" s="1">
        <f t="shared" si="251"/>
        <v>-100000</v>
      </c>
      <c r="S872" s="1">
        <f t="shared" ca="1" si="243"/>
        <v>165064.47231458506</v>
      </c>
      <c r="T872" s="14">
        <f t="shared" ca="1" si="244"/>
        <v>1.65</v>
      </c>
      <c r="U872" s="7">
        <f t="shared" ca="1" si="252"/>
        <v>0.1053679883480072</v>
      </c>
    </row>
    <row r="873" spans="1:21" x14ac:dyDescent="0.2">
      <c r="A873">
        <f t="shared" si="245"/>
        <v>872</v>
      </c>
      <c r="B873">
        <f t="shared" ca="1" si="235"/>
        <v>9</v>
      </c>
      <c r="C873" s="7">
        <f t="shared" ca="1" si="236"/>
        <v>2.1134775884560524E-2</v>
      </c>
      <c r="D873" t="str">
        <f t="shared" ca="1" si="246"/>
        <v>Yes</v>
      </c>
      <c r="E873">
        <f t="shared" ca="1" si="237"/>
        <v>1.7</v>
      </c>
      <c r="F873" s="1">
        <f ca="1">InitialHomeValue* (1 + 'Portfolio Simulation'!C873)^'Portfolio Simulation'!B873</f>
        <v>1207112.0949058356</v>
      </c>
      <c r="G873" s="1">
        <f t="shared" ca="1" si="238"/>
        <v>205209.05613399204</v>
      </c>
      <c r="H873" s="1">
        <f t="shared" ca="1" si="239"/>
        <v>515978.03519999993</v>
      </c>
      <c r="I873" s="1">
        <f t="shared" ca="1" si="247"/>
        <v>205209.05613399204</v>
      </c>
      <c r="J873" s="1">
        <f t="shared" si="240"/>
        <v>100000</v>
      </c>
      <c r="K873" s="1">
        <f t="shared" si="241"/>
        <v>1000000</v>
      </c>
      <c r="L873" s="1">
        <f t="shared" si="248"/>
        <v>-100000</v>
      </c>
      <c r="M873" s="1">
        <f t="shared" ca="1" si="242"/>
        <v>205209.05613399204</v>
      </c>
      <c r="N873" s="10">
        <v>45931</v>
      </c>
      <c r="O873" s="10">
        <f t="shared" ca="1" si="249"/>
        <v>49218</v>
      </c>
      <c r="P873" s="7">
        <f t="shared" ca="1" si="250"/>
        <v>8.3097109198570274E-2</v>
      </c>
      <c r="Q873" s="13"/>
      <c r="R873" s="1">
        <f t="shared" si="251"/>
        <v>-100000</v>
      </c>
      <c r="S873" s="1">
        <f t="shared" ca="1" si="243"/>
        <v>199173.49565946287</v>
      </c>
      <c r="T873" s="14">
        <f t="shared" ca="1" si="244"/>
        <v>1.65</v>
      </c>
      <c r="U873" s="7">
        <f t="shared" ca="1" si="252"/>
        <v>7.9512611031532301E-2</v>
      </c>
    </row>
    <row r="874" spans="1:21" x14ac:dyDescent="0.2">
      <c r="A874">
        <f t="shared" si="245"/>
        <v>873</v>
      </c>
      <c r="B874">
        <f t="shared" ca="1" si="235"/>
        <v>9</v>
      </c>
      <c r="C874" s="7">
        <f t="shared" ca="1" si="236"/>
        <v>-6.9042868506244415E-2</v>
      </c>
      <c r="D874" t="str">
        <f t="shared" ca="1" si="246"/>
        <v>No</v>
      </c>
      <c r="E874">
        <f t="shared" ca="1" si="237"/>
        <v>1.4</v>
      </c>
      <c r="F874" s="1">
        <f ca="1">InitialHomeValue* (1 + 'Portfolio Simulation'!C874)^'Portfolio Simulation'!B874</f>
        <v>525251.31494468241</v>
      </c>
      <c r="G874" s="1">
        <f t="shared" ca="1" si="238"/>
        <v>73535.184092255528</v>
      </c>
      <c r="H874" s="1">
        <f t="shared" ca="1" si="239"/>
        <v>515978.03519999993</v>
      </c>
      <c r="I874" s="1">
        <f t="shared" ca="1" si="247"/>
        <v>73535.184092255528</v>
      </c>
      <c r="J874" s="1">
        <f t="shared" si="240"/>
        <v>100000</v>
      </c>
      <c r="K874" s="1">
        <f t="shared" si="241"/>
        <v>1000000</v>
      </c>
      <c r="L874" s="1">
        <f t="shared" si="248"/>
        <v>-100000</v>
      </c>
      <c r="M874" s="1">
        <f t="shared" ca="1" si="242"/>
        <v>73535.184092255528</v>
      </c>
      <c r="N874" s="10">
        <v>45931</v>
      </c>
      <c r="O874" s="10">
        <f t="shared" ca="1" si="249"/>
        <v>49218</v>
      </c>
      <c r="P874" s="7">
        <f t="shared" ca="1" si="250"/>
        <v>-3.3559420704841622E-2</v>
      </c>
      <c r="Q874" s="13"/>
      <c r="R874" s="1">
        <f t="shared" si="251"/>
        <v>-100000</v>
      </c>
      <c r="S874" s="1">
        <f t="shared" ca="1" si="243"/>
        <v>70908.927517532124</v>
      </c>
      <c r="T874" s="14">
        <f t="shared" ca="1" si="244"/>
        <v>1.35</v>
      </c>
      <c r="U874" s="7">
        <f t="shared" ca="1" si="252"/>
        <v>-3.7454415857791905E-2</v>
      </c>
    </row>
    <row r="875" spans="1:21" x14ac:dyDescent="0.2">
      <c r="A875">
        <f t="shared" si="245"/>
        <v>874</v>
      </c>
      <c r="B875">
        <f t="shared" ca="1" si="235"/>
        <v>2</v>
      </c>
      <c r="C875" s="7">
        <f t="shared" ca="1" si="236"/>
        <v>7.4907530875326825E-2</v>
      </c>
      <c r="D875" t="str">
        <f t="shared" ca="1" si="246"/>
        <v>Yes</v>
      </c>
      <c r="E875">
        <f t="shared" ca="1" si="237"/>
        <v>1.7</v>
      </c>
      <c r="F875" s="1">
        <f ca="1">InitialHomeValue* (1 + 'Portfolio Simulation'!C875)^'Portfolio Simulation'!B875</f>
        <v>1155426.1999324916</v>
      </c>
      <c r="G875" s="1">
        <f t="shared" ca="1" si="238"/>
        <v>196422.45398852357</v>
      </c>
      <c r="H875" s="1">
        <f t="shared" ca="1" si="239"/>
        <v>144000</v>
      </c>
      <c r="I875" s="1">
        <f t="shared" ca="1" si="247"/>
        <v>144000</v>
      </c>
      <c r="J875" s="1">
        <f t="shared" si="240"/>
        <v>100000</v>
      </c>
      <c r="K875" s="1">
        <f t="shared" si="241"/>
        <v>1000000</v>
      </c>
      <c r="L875" s="1">
        <f t="shared" si="248"/>
        <v>-100000</v>
      </c>
      <c r="M875" s="1">
        <f t="shared" ca="1" si="242"/>
        <v>144000</v>
      </c>
      <c r="N875" s="10">
        <v>45931</v>
      </c>
      <c r="O875" s="10">
        <f t="shared" ca="1" si="249"/>
        <v>46661</v>
      </c>
      <c r="P875" s="7">
        <f t="shared" ca="1" si="250"/>
        <v>0.19999999403953553</v>
      </c>
      <c r="Q875" s="13"/>
      <c r="R875" s="1">
        <f t="shared" si="251"/>
        <v>-100000</v>
      </c>
      <c r="S875" s="1">
        <f t="shared" ca="1" si="243"/>
        <v>190645.32298886112</v>
      </c>
      <c r="T875" s="14">
        <f t="shared" ca="1" si="244"/>
        <v>1.65</v>
      </c>
      <c r="U875" s="7">
        <f t="shared" ca="1" si="252"/>
        <v>0.38074372410774238</v>
      </c>
    </row>
    <row r="876" spans="1:21" x14ac:dyDescent="0.2">
      <c r="A876">
        <f t="shared" si="245"/>
        <v>875</v>
      </c>
      <c r="B876">
        <f t="shared" ca="1" si="235"/>
        <v>6</v>
      </c>
      <c r="C876" s="7">
        <f t="shared" ca="1" si="236"/>
        <v>4.156600224150335E-2</v>
      </c>
      <c r="D876" t="str">
        <f t="shared" ca="1" si="246"/>
        <v>Yes</v>
      </c>
      <c r="E876">
        <f t="shared" ca="1" si="237"/>
        <v>1.7</v>
      </c>
      <c r="F876" s="1">
        <f ca="1">InitialHomeValue* (1 + 'Portfolio Simulation'!C876)^'Portfolio Simulation'!B876</f>
        <v>1276793.8257941348</v>
      </c>
      <c r="G876" s="1">
        <f t="shared" ca="1" si="238"/>
        <v>217054.95038500289</v>
      </c>
      <c r="H876" s="1">
        <f t="shared" ca="1" si="239"/>
        <v>298598.39999999997</v>
      </c>
      <c r="I876" s="1">
        <f t="shared" ca="1" si="247"/>
        <v>217054.95038500289</v>
      </c>
      <c r="J876" s="1">
        <f t="shared" si="240"/>
        <v>100000</v>
      </c>
      <c r="K876" s="1">
        <f t="shared" si="241"/>
        <v>1000000</v>
      </c>
      <c r="L876" s="1">
        <f t="shared" si="248"/>
        <v>-100000</v>
      </c>
      <c r="M876" s="1">
        <f t="shared" ca="1" si="242"/>
        <v>217054.95038500289</v>
      </c>
      <c r="N876" s="10">
        <v>45931</v>
      </c>
      <c r="O876" s="10">
        <f t="shared" ca="1" si="249"/>
        <v>48122</v>
      </c>
      <c r="P876" s="7">
        <f t="shared" ca="1" si="250"/>
        <v>0.13780894875526431</v>
      </c>
      <c r="Q876" s="13"/>
      <c r="R876" s="1">
        <f t="shared" si="251"/>
        <v>-100000</v>
      </c>
      <c r="S876" s="1">
        <f t="shared" ca="1" si="243"/>
        <v>210670.98125603225</v>
      </c>
      <c r="T876" s="14">
        <f t="shared" ca="1" si="244"/>
        <v>1.65</v>
      </c>
      <c r="U876" s="7">
        <f t="shared" ca="1" si="252"/>
        <v>0.13216442465782161</v>
      </c>
    </row>
    <row r="877" spans="1:21" x14ac:dyDescent="0.2">
      <c r="A877">
        <f t="shared" si="245"/>
        <v>876</v>
      </c>
      <c r="B877">
        <f t="shared" ca="1" si="235"/>
        <v>9</v>
      </c>
      <c r="C877" s="7">
        <f t="shared" ca="1" si="236"/>
        <v>5.5727028611399845E-3</v>
      </c>
      <c r="D877" t="str">
        <f t="shared" ca="1" si="246"/>
        <v>Yes</v>
      </c>
      <c r="E877">
        <f t="shared" ca="1" si="237"/>
        <v>1.7</v>
      </c>
      <c r="F877" s="1">
        <f ca="1">InitialHomeValue* (1 + 'Portfolio Simulation'!C877)^'Portfolio Simulation'!B877</f>
        <v>1051286.9656367386</v>
      </c>
      <c r="G877" s="1">
        <f t="shared" ca="1" si="238"/>
        <v>178718.78415824554</v>
      </c>
      <c r="H877" s="1">
        <f t="shared" ca="1" si="239"/>
        <v>515978.03519999993</v>
      </c>
      <c r="I877" s="1">
        <f t="shared" ca="1" si="247"/>
        <v>178718.78415824554</v>
      </c>
      <c r="J877" s="1">
        <f t="shared" si="240"/>
        <v>100000</v>
      </c>
      <c r="K877" s="1">
        <f t="shared" si="241"/>
        <v>1000000</v>
      </c>
      <c r="L877" s="1">
        <f t="shared" si="248"/>
        <v>-100000</v>
      </c>
      <c r="M877" s="1">
        <f t="shared" ca="1" si="242"/>
        <v>178718.78415824554</v>
      </c>
      <c r="N877" s="10">
        <v>45931</v>
      </c>
      <c r="O877" s="10">
        <f t="shared" ca="1" si="249"/>
        <v>49218</v>
      </c>
      <c r="P877" s="7">
        <f t="shared" ca="1" si="250"/>
        <v>6.6600695252418518E-2</v>
      </c>
      <c r="Q877" s="13"/>
      <c r="R877" s="1">
        <f t="shared" si="251"/>
        <v>-100000</v>
      </c>
      <c r="S877" s="1">
        <f t="shared" ca="1" si="243"/>
        <v>173462.34933006187</v>
      </c>
      <c r="T877" s="14">
        <f t="shared" ca="1" si="244"/>
        <v>1.65</v>
      </c>
      <c r="U877" s="7">
        <f t="shared" ca="1" si="252"/>
        <v>6.3070794939994804E-2</v>
      </c>
    </row>
    <row r="878" spans="1:21" x14ac:dyDescent="0.2">
      <c r="A878">
        <f t="shared" si="245"/>
        <v>877</v>
      </c>
      <c r="B878">
        <f t="shared" ca="1" si="235"/>
        <v>5</v>
      </c>
      <c r="C878" s="7">
        <f t="shared" ca="1" si="236"/>
        <v>5.1619941518604044E-2</v>
      </c>
      <c r="D878" t="str">
        <f t="shared" ca="1" si="246"/>
        <v>Yes</v>
      </c>
      <c r="E878">
        <f t="shared" ca="1" si="237"/>
        <v>1.7</v>
      </c>
      <c r="F878" s="1">
        <f ca="1">InitialHomeValue* (1 + 'Portfolio Simulation'!C878)^'Portfolio Simulation'!B878</f>
        <v>1286157.233123749</v>
      </c>
      <c r="G878" s="1">
        <f t="shared" ca="1" si="238"/>
        <v>218646.72963103733</v>
      </c>
      <c r="H878" s="1">
        <f t="shared" ca="1" si="239"/>
        <v>248832</v>
      </c>
      <c r="I878" s="1">
        <f t="shared" ca="1" si="247"/>
        <v>218646.72963103733</v>
      </c>
      <c r="J878" s="1">
        <f t="shared" si="240"/>
        <v>100000</v>
      </c>
      <c r="K878" s="1">
        <f t="shared" si="241"/>
        <v>1000000</v>
      </c>
      <c r="L878" s="1">
        <f t="shared" si="248"/>
        <v>-100000</v>
      </c>
      <c r="M878" s="1">
        <f t="shared" ca="1" si="242"/>
        <v>218646.72963103733</v>
      </c>
      <c r="N878" s="10">
        <v>45931</v>
      </c>
      <c r="O878" s="10">
        <f t="shared" ca="1" si="249"/>
        <v>47757</v>
      </c>
      <c r="P878" s="7">
        <f t="shared" ca="1" si="250"/>
        <v>0.16926078200340272</v>
      </c>
      <c r="Q878" s="13"/>
      <c r="R878" s="1">
        <f t="shared" si="251"/>
        <v>-100000</v>
      </c>
      <c r="S878" s="1">
        <f t="shared" ca="1" si="243"/>
        <v>212215.94346541862</v>
      </c>
      <c r="T878" s="14">
        <f t="shared" ca="1" si="244"/>
        <v>1.65</v>
      </c>
      <c r="U878" s="7">
        <f t="shared" ca="1" si="252"/>
        <v>0.16230420470237736</v>
      </c>
    </row>
    <row r="879" spans="1:21" x14ac:dyDescent="0.2">
      <c r="A879">
        <f t="shared" si="245"/>
        <v>878</v>
      </c>
      <c r="B879">
        <f t="shared" ca="1" si="235"/>
        <v>10</v>
      </c>
      <c r="C879" s="7">
        <f t="shared" ca="1" si="236"/>
        <v>-1.7132948710374973E-2</v>
      </c>
      <c r="D879" t="str">
        <f t="shared" ca="1" si="246"/>
        <v>No</v>
      </c>
      <c r="E879">
        <f t="shared" ca="1" si="237"/>
        <v>1.4</v>
      </c>
      <c r="F879" s="1">
        <f ca="1">InitialHomeValue* (1 + 'Portfolio Simulation'!C879)^'Portfolio Simulation'!B879</f>
        <v>841293.94716810796</v>
      </c>
      <c r="G879" s="1">
        <f t="shared" ca="1" si="238"/>
        <v>117781.1526035351</v>
      </c>
      <c r="H879" s="1">
        <f t="shared" ca="1" si="239"/>
        <v>619173.64223999996</v>
      </c>
      <c r="I879" s="1">
        <f t="shared" ca="1" si="247"/>
        <v>117781.1526035351</v>
      </c>
      <c r="J879" s="1">
        <f t="shared" si="240"/>
        <v>100000</v>
      </c>
      <c r="K879" s="1">
        <f t="shared" si="241"/>
        <v>1000000</v>
      </c>
      <c r="L879" s="1">
        <f t="shared" si="248"/>
        <v>-100000</v>
      </c>
      <c r="M879" s="1">
        <f t="shared" ca="1" si="242"/>
        <v>117781.1526035351</v>
      </c>
      <c r="N879" s="10">
        <v>45931</v>
      </c>
      <c r="O879" s="10">
        <f t="shared" ca="1" si="249"/>
        <v>49583</v>
      </c>
      <c r="P879" s="7">
        <f t="shared" ca="1" si="250"/>
        <v>1.6491350531578065E-2</v>
      </c>
      <c r="Q879" s="13"/>
      <c r="R879" s="1">
        <f t="shared" si="251"/>
        <v>-100000</v>
      </c>
      <c r="S879" s="1">
        <f t="shared" ca="1" si="243"/>
        <v>113574.68286769459</v>
      </c>
      <c r="T879" s="14">
        <f t="shared" ca="1" si="244"/>
        <v>1.35</v>
      </c>
      <c r="U879" s="7">
        <f t="shared" ca="1" si="252"/>
        <v>1.2803342938423157E-2</v>
      </c>
    </row>
    <row r="880" spans="1:21" x14ac:dyDescent="0.2">
      <c r="A880">
        <f t="shared" si="245"/>
        <v>879</v>
      </c>
      <c r="B880">
        <f t="shared" ca="1" si="235"/>
        <v>6</v>
      </c>
      <c r="C880" s="7">
        <f t="shared" ca="1" si="236"/>
        <v>-7.3856959417657568E-3</v>
      </c>
      <c r="D880" t="str">
        <f t="shared" ca="1" si="246"/>
        <v>No</v>
      </c>
      <c r="E880">
        <f t="shared" ca="1" si="237"/>
        <v>1.4</v>
      </c>
      <c r="F880" s="1">
        <f ca="1">InitialHomeValue* (1 + 'Portfolio Simulation'!C880)^'Portfolio Simulation'!B880</f>
        <v>956496.03884558997</v>
      </c>
      <c r="G880" s="1">
        <f t="shared" ca="1" si="238"/>
        <v>133909.44543838259</v>
      </c>
      <c r="H880" s="1">
        <f t="shared" ca="1" si="239"/>
        <v>298598.39999999997</v>
      </c>
      <c r="I880" s="1">
        <f t="shared" ca="1" si="247"/>
        <v>133909.44543838259</v>
      </c>
      <c r="J880" s="1">
        <f t="shared" si="240"/>
        <v>100000</v>
      </c>
      <c r="K880" s="1">
        <f t="shared" si="241"/>
        <v>1000000</v>
      </c>
      <c r="L880" s="1">
        <f t="shared" si="248"/>
        <v>-100000</v>
      </c>
      <c r="M880" s="1">
        <f t="shared" ca="1" si="242"/>
        <v>133909.44543838259</v>
      </c>
      <c r="N880" s="10">
        <v>45931</v>
      </c>
      <c r="O880" s="10">
        <f t="shared" ca="1" si="249"/>
        <v>48122</v>
      </c>
      <c r="P880" s="7">
        <f t="shared" ca="1" si="250"/>
        <v>4.9845895171165458E-2</v>
      </c>
      <c r="Q880" s="13"/>
      <c r="R880" s="1">
        <f t="shared" si="251"/>
        <v>-100000</v>
      </c>
      <c r="S880" s="1">
        <f t="shared" ca="1" si="243"/>
        <v>129126.96524415466</v>
      </c>
      <c r="T880" s="14">
        <f t="shared" ca="1" si="244"/>
        <v>1.35</v>
      </c>
      <c r="U880" s="7">
        <f t="shared" ca="1" si="252"/>
        <v>4.3504628539085405E-2</v>
      </c>
    </row>
    <row r="881" spans="1:21" x14ac:dyDescent="0.2">
      <c r="A881">
        <f t="shared" si="245"/>
        <v>880</v>
      </c>
      <c r="B881">
        <f t="shared" ca="1" si="235"/>
        <v>4</v>
      </c>
      <c r="C881" s="7">
        <f t="shared" ca="1" si="236"/>
        <v>5.4009192108370394E-2</v>
      </c>
      <c r="D881" t="str">
        <f t="shared" ca="1" si="246"/>
        <v>Yes</v>
      </c>
      <c r="E881">
        <f t="shared" ca="1" si="237"/>
        <v>1.7</v>
      </c>
      <c r="F881" s="1">
        <f ca="1">InitialHomeValue* (1 + 'Portfolio Simulation'!C881)^'Portfolio Simulation'!B881</f>
        <v>1234177.411978869</v>
      </c>
      <c r="G881" s="1">
        <f t="shared" ca="1" si="238"/>
        <v>209810.16003640776</v>
      </c>
      <c r="H881" s="1">
        <f t="shared" ca="1" si="239"/>
        <v>207360</v>
      </c>
      <c r="I881" s="1">
        <f t="shared" ca="1" si="247"/>
        <v>207360</v>
      </c>
      <c r="J881" s="1">
        <f t="shared" si="240"/>
        <v>100000</v>
      </c>
      <c r="K881" s="1">
        <f t="shared" si="241"/>
        <v>1000000</v>
      </c>
      <c r="L881" s="1">
        <f t="shared" si="248"/>
        <v>-100000</v>
      </c>
      <c r="M881" s="1">
        <f t="shared" ca="1" si="242"/>
        <v>207360</v>
      </c>
      <c r="N881" s="10">
        <v>45931</v>
      </c>
      <c r="O881" s="10">
        <f t="shared" ca="1" si="249"/>
        <v>47392</v>
      </c>
      <c r="P881" s="7">
        <f t="shared" ca="1" si="250"/>
        <v>0.19985025525093081</v>
      </c>
      <c r="Q881" s="13"/>
      <c r="R881" s="1">
        <f t="shared" si="251"/>
        <v>-100000</v>
      </c>
      <c r="S881" s="1">
        <f t="shared" ca="1" si="243"/>
        <v>203639.27297651337</v>
      </c>
      <c r="T881" s="14">
        <f t="shared" ca="1" si="244"/>
        <v>1.65</v>
      </c>
      <c r="U881" s="7">
        <f t="shared" ca="1" si="252"/>
        <v>0.19443503022193909</v>
      </c>
    </row>
    <row r="882" spans="1:21" x14ac:dyDescent="0.2">
      <c r="A882">
        <f t="shared" si="245"/>
        <v>881</v>
      </c>
      <c r="B882">
        <f t="shared" ca="1" si="235"/>
        <v>1</v>
      </c>
      <c r="C882" s="7">
        <f t="shared" ca="1" si="236"/>
        <v>-4.8251500809277301E-2</v>
      </c>
      <c r="D882" t="str">
        <f t="shared" ca="1" si="246"/>
        <v>No</v>
      </c>
      <c r="E882">
        <f t="shared" ca="1" si="237"/>
        <v>1.4</v>
      </c>
      <c r="F882" s="1">
        <f ca="1">InitialHomeValue* (1 + 'Portfolio Simulation'!C882)^'Portfolio Simulation'!B882</f>
        <v>951748.49919072271</v>
      </c>
      <c r="G882" s="1">
        <f t="shared" ca="1" si="238"/>
        <v>133244.78988670118</v>
      </c>
      <c r="H882" s="1">
        <f t="shared" ca="1" si="239"/>
        <v>120000</v>
      </c>
      <c r="I882" s="1">
        <f t="shared" ca="1" si="247"/>
        <v>120000</v>
      </c>
      <c r="J882" s="1">
        <f t="shared" si="240"/>
        <v>100000</v>
      </c>
      <c r="K882" s="1">
        <f t="shared" si="241"/>
        <v>1000000</v>
      </c>
      <c r="L882" s="1">
        <f t="shared" si="248"/>
        <v>-100000</v>
      </c>
      <c r="M882" s="1">
        <f t="shared" ca="1" si="242"/>
        <v>120000</v>
      </c>
      <c r="N882" s="10">
        <v>45931</v>
      </c>
      <c r="O882" s="10">
        <f t="shared" ca="1" si="249"/>
        <v>46296</v>
      </c>
      <c r="P882" s="7">
        <f t="shared" ca="1" si="250"/>
        <v>0.19999999403953553</v>
      </c>
      <c r="Q882" s="13"/>
      <c r="R882" s="1">
        <f t="shared" si="251"/>
        <v>-100000</v>
      </c>
      <c r="S882" s="1">
        <f t="shared" ca="1" si="243"/>
        <v>128486.04739074758</v>
      </c>
      <c r="T882" s="14">
        <f t="shared" ca="1" si="244"/>
        <v>1.35</v>
      </c>
      <c r="U882" s="7">
        <f t="shared" ca="1" si="252"/>
        <v>0.28486047387123115</v>
      </c>
    </row>
    <row r="883" spans="1:21" x14ac:dyDescent="0.2">
      <c r="A883">
        <f t="shared" si="245"/>
        <v>882</v>
      </c>
      <c r="B883">
        <f t="shared" ca="1" si="235"/>
        <v>7</v>
      </c>
      <c r="C883" s="7">
        <f t="shared" ca="1" si="236"/>
        <v>4.65594621039781E-2</v>
      </c>
      <c r="D883" t="str">
        <f t="shared" ca="1" si="246"/>
        <v>Yes</v>
      </c>
      <c r="E883">
        <f t="shared" ca="1" si="237"/>
        <v>1.7</v>
      </c>
      <c r="F883" s="1">
        <f ca="1">InitialHomeValue* (1 + 'Portfolio Simulation'!C883)^'Portfolio Simulation'!B883</f>
        <v>1375141.409157247</v>
      </c>
      <c r="G883" s="1">
        <f t="shared" ca="1" si="238"/>
        <v>233774.03955673199</v>
      </c>
      <c r="H883" s="1">
        <f t="shared" ca="1" si="239"/>
        <v>358318.07999999996</v>
      </c>
      <c r="I883" s="1">
        <f t="shared" ca="1" si="247"/>
        <v>233774.03955673199</v>
      </c>
      <c r="J883" s="1">
        <f t="shared" si="240"/>
        <v>100000</v>
      </c>
      <c r="K883" s="1">
        <f t="shared" si="241"/>
        <v>1000000</v>
      </c>
      <c r="L883" s="1">
        <f t="shared" si="248"/>
        <v>-100000</v>
      </c>
      <c r="M883" s="1">
        <f t="shared" ca="1" si="242"/>
        <v>233774.03955673199</v>
      </c>
      <c r="N883" s="10">
        <v>45931</v>
      </c>
      <c r="O883" s="10">
        <f t="shared" ca="1" si="249"/>
        <v>48488</v>
      </c>
      <c r="P883" s="7">
        <f t="shared" ca="1" si="250"/>
        <v>0.12887011170387266</v>
      </c>
      <c r="Q883" s="13"/>
      <c r="R883" s="1">
        <f t="shared" si="251"/>
        <v>-100000</v>
      </c>
      <c r="S883" s="1">
        <f t="shared" ca="1" si="243"/>
        <v>226898.33251094577</v>
      </c>
      <c r="T883" s="14">
        <f t="shared" ca="1" si="244"/>
        <v>1.65</v>
      </c>
      <c r="U883" s="7">
        <f t="shared" ca="1" si="252"/>
        <v>0.12406980395317077</v>
      </c>
    </row>
    <row r="884" spans="1:21" x14ac:dyDescent="0.2">
      <c r="A884">
        <f t="shared" si="245"/>
        <v>883</v>
      </c>
      <c r="B884">
        <f t="shared" ca="1" si="235"/>
        <v>2</v>
      </c>
      <c r="C884" s="7">
        <f t="shared" ca="1" si="236"/>
        <v>5.3994505782691771E-2</v>
      </c>
      <c r="D884" t="str">
        <f t="shared" ca="1" si="246"/>
        <v>Yes</v>
      </c>
      <c r="E884">
        <f t="shared" ca="1" si="237"/>
        <v>1.7</v>
      </c>
      <c r="F884" s="1">
        <f ca="1">InitialHomeValue* (1 + 'Portfolio Simulation'!C884)^'Portfolio Simulation'!B884</f>
        <v>1110904.4182201009</v>
      </c>
      <c r="G884" s="1">
        <f t="shared" ca="1" si="238"/>
        <v>188853.75109741717</v>
      </c>
      <c r="H884" s="1">
        <f t="shared" ca="1" si="239"/>
        <v>144000</v>
      </c>
      <c r="I884" s="1">
        <f t="shared" ca="1" si="247"/>
        <v>144000</v>
      </c>
      <c r="J884" s="1">
        <f t="shared" si="240"/>
        <v>100000</v>
      </c>
      <c r="K884" s="1">
        <f t="shared" si="241"/>
        <v>1000000</v>
      </c>
      <c r="L884" s="1">
        <f t="shared" si="248"/>
        <v>-100000</v>
      </c>
      <c r="M884" s="1">
        <f t="shared" ca="1" si="242"/>
        <v>144000</v>
      </c>
      <c r="N884" s="10">
        <v>45931</v>
      </c>
      <c r="O884" s="10">
        <f t="shared" ca="1" si="249"/>
        <v>46661</v>
      </c>
      <c r="P884" s="7">
        <f t="shared" ca="1" si="250"/>
        <v>0.19999999403953553</v>
      </c>
      <c r="Q884" s="13"/>
      <c r="R884" s="1">
        <f t="shared" si="251"/>
        <v>-100000</v>
      </c>
      <c r="S884" s="1">
        <f t="shared" ca="1" si="243"/>
        <v>183299.22900631666</v>
      </c>
      <c r="T884" s="14">
        <f t="shared" ca="1" si="244"/>
        <v>1.65</v>
      </c>
      <c r="U884" s="7">
        <f t="shared" ca="1" si="252"/>
        <v>0.35388045907020571</v>
      </c>
    </row>
    <row r="885" spans="1:21" x14ac:dyDescent="0.2">
      <c r="A885">
        <f t="shared" si="245"/>
        <v>884</v>
      </c>
      <c r="B885">
        <f t="shared" ca="1" si="235"/>
        <v>7</v>
      </c>
      <c r="C885" s="7">
        <f t="shared" ca="1" si="236"/>
        <v>-1.1113235810883183E-2</v>
      </c>
      <c r="D885" t="str">
        <f t="shared" ca="1" si="246"/>
        <v>No</v>
      </c>
      <c r="E885">
        <f t="shared" ca="1" si="237"/>
        <v>1.4</v>
      </c>
      <c r="F885" s="1">
        <f ca="1">InitialHomeValue* (1 + 'Portfolio Simulation'!C885)^'Portfolio Simulation'!B885</f>
        <v>924753.42533297825</v>
      </c>
      <c r="G885" s="1">
        <f t="shared" ca="1" si="238"/>
        <v>129465.47954661696</v>
      </c>
      <c r="H885" s="1">
        <f t="shared" ca="1" si="239"/>
        <v>358318.07999999996</v>
      </c>
      <c r="I885" s="1">
        <f t="shared" ca="1" si="247"/>
        <v>129465.47954661696</v>
      </c>
      <c r="J885" s="1">
        <f t="shared" si="240"/>
        <v>100000</v>
      </c>
      <c r="K885" s="1">
        <f t="shared" si="241"/>
        <v>1000000</v>
      </c>
      <c r="L885" s="1">
        <f t="shared" si="248"/>
        <v>-100000</v>
      </c>
      <c r="M885" s="1">
        <f t="shared" ca="1" si="242"/>
        <v>129465.47954661696</v>
      </c>
      <c r="N885" s="10">
        <v>45931</v>
      </c>
      <c r="O885" s="10">
        <f t="shared" ca="1" si="249"/>
        <v>48488</v>
      </c>
      <c r="P885" s="7">
        <f t="shared" ca="1" si="250"/>
        <v>3.7551030516624451E-2</v>
      </c>
      <c r="Q885" s="13"/>
      <c r="R885" s="1">
        <f t="shared" si="251"/>
        <v>-100000</v>
      </c>
      <c r="S885" s="1">
        <f t="shared" ca="1" si="243"/>
        <v>124841.71241995209</v>
      </c>
      <c r="T885" s="14">
        <f t="shared" ca="1" si="244"/>
        <v>1.35</v>
      </c>
      <c r="U885" s="7">
        <f t="shared" ca="1" si="252"/>
        <v>3.2178732752799991E-2</v>
      </c>
    </row>
    <row r="886" spans="1:21" x14ac:dyDescent="0.2">
      <c r="A886">
        <f t="shared" si="245"/>
        <v>885</v>
      </c>
      <c r="B886">
        <f t="shared" ca="1" si="235"/>
        <v>2</v>
      </c>
      <c r="C886" s="7">
        <f t="shared" ca="1" si="236"/>
        <v>-3.3297899587020618E-2</v>
      </c>
      <c r="D886" t="str">
        <f t="shared" ca="1" si="246"/>
        <v>No</v>
      </c>
      <c r="E886">
        <f t="shared" ca="1" si="237"/>
        <v>1.4</v>
      </c>
      <c r="F886" s="1">
        <f ca="1">InitialHomeValue* (1 + 'Portfolio Simulation'!C886)^'Portfolio Simulation'!B886</f>
        <v>934512.95094286615</v>
      </c>
      <c r="G886" s="1">
        <f t="shared" ca="1" si="238"/>
        <v>130831.81313200126</v>
      </c>
      <c r="H886" s="1">
        <f t="shared" ca="1" si="239"/>
        <v>144000</v>
      </c>
      <c r="I886" s="1">
        <f t="shared" ca="1" si="247"/>
        <v>130831.81313200126</v>
      </c>
      <c r="J886" s="1">
        <f t="shared" si="240"/>
        <v>100000</v>
      </c>
      <c r="K886" s="1">
        <f t="shared" si="241"/>
        <v>1000000</v>
      </c>
      <c r="L886" s="1">
        <f t="shared" si="248"/>
        <v>-100000</v>
      </c>
      <c r="M886" s="1">
        <f t="shared" ca="1" si="242"/>
        <v>130831.81313200126</v>
      </c>
      <c r="N886" s="10">
        <v>45931</v>
      </c>
      <c r="O886" s="10">
        <f t="shared" ca="1" si="249"/>
        <v>46661</v>
      </c>
      <c r="P886" s="7">
        <f t="shared" ca="1" si="250"/>
        <v>0.14381734728813172</v>
      </c>
      <c r="Q886" s="13"/>
      <c r="R886" s="1">
        <f t="shared" si="251"/>
        <v>-100000</v>
      </c>
      <c r="S886" s="1">
        <f t="shared" ca="1" si="243"/>
        <v>126159.24837728695</v>
      </c>
      <c r="T886" s="14">
        <f t="shared" ca="1" si="244"/>
        <v>1.35</v>
      </c>
      <c r="U886" s="7">
        <f t="shared" ca="1" si="252"/>
        <v>0.12320633530616762</v>
      </c>
    </row>
    <row r="887" spans="1:21" x14ac:dyDescent="0.2">
      <c r="A887">
        <f t="shared" si="245"/>
        <v>886</v>
      </c>
      <c r="B887">
        <f t="shared" ca="1" si="235"/>
        <v>4</v>
      </c>
      <c r="C887" s="7">
        <f t="shared" ca="1" si="236"/>
        <v>5.6979746830336922E-2</v>
      </c>
      <c r="D887" t="str">
        <f t="shared" ca="1" si="246"/>
        <v>Yes</v>
      </c>
      <c r="E887">
        <f t="shared" ca="1" si="237"/>
        <v>1.7</v>
      </c>
      <c r="F887" s="1">
        <f ca="1">InitialHomeValue* (1 + 'Portfolio Simulation'!C887)^'Portfolio Simulation'!B887</f>
        <v>1248149.6602704159</v>
      </c>
      <c r="G887" s="1">
        <f t="shared" ca="1" si="238"/>
        <v>212185.44224597071</v>
      </c>
      <c r="H887" s="1">
        <f t="shared" ca="1" si="239"/>
        <v>207360</v>
      </c>
      <c r="I887" s="1">
        <f t="shared" ca="1" si="247"/>
        <v>207360</v>
      </c>
      <c r="J887" s="1">
        <f t="shared" si="240"/>
        <v>100000</v>
      </c>
      <c r="K887" s="1">
        <f t="shared" si="241"/>
        <v>1000000</v>
      </c>
      <c r="L887" s="1">
        <f t="shared" si="248"/>
        <v>-100000</v>
      </c>
      <c r="M887" s="1">
        <f t="shared" ca="1" si="242"/>
        <v>207360</v>
      </c>
      <c r="N887" s="10">
        <v>45931</v>
      </c>
      <c r="O887" s="10">
        <f t="shared" ca="1" si="249"/>
        <v>47392</v>
      </c>
      <c r="P887" s="7">
        <f t="shared" ca="1" si="250"/>
        <v>0.19985025525093081</v>
      </c>
      <c r="Q887" s="13"/>
      <c r="R887" s="1">
        <f t="shared" si="251"/>
        <v>-100000</v>
      </c>
      <c r="S887" s="1">
        <f t="shared" ca="1" si="243"/>
        <v>205944.69394461863</v>
      </c>
      <c r="T887" s="14">
        <f t="shared" ca="1" si="244"/>
        <v>1.65</v>
      </c>
      <c r="U887" s="7">
        <f t="shared" ca="1" si="252"/>
        <v>0.19779904484748842</v>
      </c>
    </row>
    <row r="888" spans="1:21" x14ac:dyDescent="0.2">
      <c r="A888">
        <f t="shared" si="245"/>
        <v>887</v>
      </c>
      <c r="B888">
        <f t="shared" ca="1" si="235"/>
        <v>5</v>
      </c>
      <c r="C888" s="7">
        <f t="shared" ca="1" si="236"/>
        <v>3.2952032328655935E-2</v>
      </c>
      <c r="D888" t="str">
        <f t="shared" ca="1" si="246"/>
        <v>Yes</v>
      </c>
      <c r="E888">
        <f t="shared" ca="1" si="237"/>
        <v>1.7</v>
      </c>
      <c r="F888" s="1">
        <f ca="1">InitialHomeValue* (1 + 'Portfolio Simulation'!C888)^'Portfolio Simulation'!B888</f>
        <v>1175982.2652177317</v>
      </c>
      <c r="G888" s="1">
        <f t="shared" ca="1" si="238"/>
        <v>199916.98508701439</v>
      </c>
      <c r="H888" s="1">
        <f t="shared" ca="1" si="239"/>
        <v>248832</v>
      </c>
      <c r="I888" s="1">
        <f t="shared" ca="1" si="247"/>
        <v>199916.98508701439</v>
      </c>
      <c r="J888" s="1">
        <f t="shared" si="240"/>
        <v>100000</v>
      </c>
      <c r="K888" s="1">
        <f t="shared" si="241"/>
        <v>1000000</v>
      </c>
      <c r="L888" s="1">
        <f t="shared" si="248"/>
        <v>-100000</v>
      </c>
      <c r="M888" s="1">
        <f t="shared" ca="1" si="242"/>
        <v>199916.98508701439</v>
      </c>
      <c r="N888" s="10">
        <v>45931</v>
      </c>
      <c r="O888" s="10">
        <f t="shared" ca="1" si="249"/>
        <v>47757</v>
      </c>
      <c r="P888" s="7">
        <f t="shared" ca="1" si="250"/>
        <v>0.14851583838462831</v>
      </c>
      <c r="Q888" s="13"/>
      <c r="R888" s="1">
        <f t="shared" si="251"/>
        <v>-100000</v>
      </c>
      <c r="S888" s="1">
        <f t="shared" ca="1" si="243"/>
        <v>194037.07376092573</v>
      </c>
      <c r="T888" s="14">
        <f t="shared" ca="1" si="244"/>
        <v>1.65</v>
      </c>
      <c r="U888" s="7">
        <f t="shared" ca="1" si="252"/>
        <v>0.14168267846107482</v>
      </c>
    </row>
    <row r="889" spans="1:21" x14ac:dyDescent="0.2">
      <c r="A889">
        <f t="shared" si="245"/>
        <v>888</v>
      </c>
      <c r="B889">
        <f t="shared" ca="1" si="235"/>
        <v>4</v>
      </c>
      <c r="C889" s="7">
        <f t="shared" ca="1" si="236"/>
        <v>6.9328499315393782E-2</v>
      </c>
      <c r="D889" t="str">
        <f t="shared" ca="1" si="246"/>
        <v>Yes</v>
      </c>
      <c r="E889">
        <f t="shared" ca="1" si="237"/>
        <v>1.7</v>
      </c>
      <c r="F889" s="1">
        <f ca="1">InitialHomeValue* (1 + 'Portfolio Simulation'!C889)^'Portfolio Simulation'!B889</f>
        <v>1307508.6373545062</v>
      </c>
      <c r="G889" s="1">
        <f t="shared" ca="1" si="238"/>
        <v>222276.46835026608</v>
      </c>
      <c r="H889" s="1">
        <f t="shared" ca="1" si="239"/>
        <v>207360</v>
      </c>
      <c r="I889" s="1">
        <f t="shared" ca="1" si="247"/>
        <v>207360</v>
      </c>
      <c r="J889" s="1">
        <f t="shared" si="240"/>
        <v>100000</v>
      </c>
      <c r="K889" s="1">
        <f t="shared" si="241"/>
        <v>1000000</v>
      </c>
      <c r="L889" s="1">
        <f t="shared" si="248"/>
        <v>-100000</v>
      </c>
      <c r="M889" s="1">
        <f t="shared" ca="1" si="242"/>
        <v>207360</v>
      </c>
      <c r="N889" s="10">
        <v>45931</v>
      </c>
      <c r="O889" s="10">
        <f t="shared" ca="1" si="249"/>
        <v>47392</v>
      </c>
      <c r="P889" s="7">
        <f t="shared" ca="1" si="250"/>
        <v>0.19985025525093081</v>
      </c>
      <c r="Q889" s="13"/>
      <c r="R889" s="1">
        <f t="shared" si="251"/>
        <v>-100000</v>
      </c>
      <c r="S889" s="1">
        <f t="shared" ca="1" si="243"/>
        <v>215738.92516349349</v>
      </c>
      <c r="T889" s="14">
        <f t="shared" ca="1" si="244"/>
        <v>1.65</v>
      </c>
      <c r="U889" s="7">
        <f t="shared" ca="1" si="252"/>
        <v>0.21178336739540102</v>
      </c>
    </row>
    <row r="890" spans="1:21" x14ac:dyDescent="0.2">
      <c r="A890">
        <f t="shared" si="245"/>
        <v>889</v>
      </c>
      <c r="B890">
        <f t="shared" ca="1" si="235"/>
        <v>7</v>
      </c>
      <c r="C890" s="7">
        <f t="shared" ca="1" si="236"/>
        <v>-2.5640630322424991E-2</v>
      </c>
      <c r="D890" t="str">
        <f t="shared" ca="1" si="246"/>
        <v>No</v>
      </c>
      <c r="E890">
        <f t="shared" ca="1" si="237"/>
        <v>1.4</v>
      </c>
      <c r="F890" s="1">
        <f ca="1">InitialHomeValue* (1 + 'Portfolio Simulation'!C890)^'Portfolio Simulation'!B890</f>
        <v>833746.7625391566</v>
      </c>
      <c r="G890" s="1">
        <f t="shared" ca="1" si="238"/>
        <v>116724.54675548192</v>
      </c>
      <c r="H890" s="1">
        <f t="shared" ca="1" si="239"/>
        <v>358318.07999999996</v>
      </c>
      <c r="I890" s="1">
        <f t="shared" ca="1" si="247"/>
        <v>116724.54675548192</v>
      </c>
      <c r="J890" s="1">
        <f t="shared" si="240"/>
        <v>100000</v>
      </c>
      <c r="K890" s="1">
        <f t="shared" si="241"/>
        <v>1000000</v>
      </c>
      <c r="L890" s="1">
        <f t="shared" si="248"/>
        <v>-100000</v>
      </c>
      <c r="M890" s="1">
        <f t="shared" ca="1" si="242"/>
        <v>116724.54675548192</v>
      </c>
      <c r="N890" s="10">
        <v>45931</v>
      </c>
      <c r="O890" s="10">
        <f t="shared" ca="1" si="249"/>
        <v>48488</v>
      </c>
      <c r="P890" s="7">
        <f t="shared" ca="1" si="250"/>
        <v>2.2320559620857241E-2</v>
      </c>
      <c r="Q890" s="13"/>
      <c r="R890" s="1">
        <f t="shared" si="251"/>
        <v>-100000</v>
      </c>
      <c r="S890" s="1">
        <f t="shared" ca="1" si="243"/>
        <v>112555.81294278614</v>
      </c>
      <c r="T890" s="14">
        <f t="shared" ca="1" si="244"/>
        <v>1.35</v>
      </c>
      <c r="U890" s="7">
        <f t="shared" ca="1" si="252"/>
        <v>1.7027124762535095E-2</v>
      </c>
    </row>
    <row r="891" spans="1:21" x14ac:dyDescent="0.2">
      <c r="A891">
        <f t="shared" si="245"/>
        <v>890</v>
      </c>
      <c r="B891">
        <f t="shared" ca="1" si="235"/>
        <v>8</v>
      </c>
      <c r="C891" s="7">
        <f t="shared" ca="1" si="236"/>
        <v>4.7407739536151412E-2</v>
      </c>
      <c r="D891" t="str">
        <f t="shared" ca="1" si="246"/>
        <v>Yes</v>
      </c>
      <c r="E891">
        <f t="shared" ca="1" si="237"/>
        <v>1.7</v>
      </c>
      <c r="F891" s="1">
        <f ca="1">InitialHomeValue* (1 + 'Portfolio Simulation'!C891)^'Portfolio Simulation'!B891</f>
        <v>1448525.781694212</v>
      </c>
      <c r="G891" s="1">
        <f t="shared" ca="1" si="238"/>
        <v>246249.38288801603</v>
      </c>
      <c r="H891" s="1">
        <f t="shared" ca="1" si="239"/>
        <v>429981.69599999994</v>
      </c>
      <c r="I891" s="1">
        <f t="shared" ca="1" si="247"/>
        <v>246249.38288801603</v>
      </c>
      <c r="J891" s="1">
        <f t="shared" si="240"/>
        <v>100000</v>
      </c>
      <c r="K891" s="1">
        <f t="shared" si="241"/>
        <v>1000000</v>
      </c>
      <c r="L891" s="1">
        <f t="shared" si="248"/>
        <v>-100000</v>
      </c>
      <c r="M891" s="1">
        <f t="shared" ca="1" si="242"/>
        <v>246249.38288801603</v>
      </c>
      <c r="N891" s="10">
        <v>45931</v>
      </c>
      <c r="O891" s="10">
        <f t="shared" ca="1" si="249"/>
        <v>48853</v>
      </c>
      <c r="P891" s="7">
        <f t="shared" ca="1" si="250"/>
        <v>0.1191502869129181</v>
      </c>
      <c r="Q891" s="13"/>
      <c r="R891" s="1">
        <f t="shared" si="251"/>
        <v>-100000</v>
      </c>
      <c r="S891" s="1">
        <f t="shared" ca="1" si="243"/>
        <v>239006.75397954497</v>
      </c>
      <c r="T891" s="14">
        <f t="shared" ca="1" si="244"/>
        <v>1.65</v>
      </c>
      <c r="U891" s="7">
        <f t="shared" ca="1" si="252"/>
        <v>0.11498467326164247</v>
      </c>
    </row>
    <row r="892" spans="1:21" x14ac:dyDescent="0.2">
      <c r="A892">
        <f t="shared" si="245"/>
        <v>891</v>
      </c>
      <c r="B892">
        <f t="shared" ca="1" si="235"/>
        <v>7</v>
      </c>
      <c r="C892" s="7">
        <f t="shared" ca="1" si="236"/>
        <v>-2.8181703656021743E-2</v>
      </c>
      <c r="D892" t="str">
        <f t="shared" ca="1" si="246"/>
        <v>No</v>
      </c>
      <c r="E892">
        <f t="shared" ca="1" si="237"/>
        <v>1.4</v>
      </c>
      <c r="F892" s="1">
        <f ca="1">InitialHomeValue* (1 + 'Portfolio Simulation'!C892)^'Portfolio Simulation'!B892</f>
        <v>818644.78316559352</v>
      </c>
      <c r="G892" s="1">
        <f t="shared" ca="1" si="238"/>
        <v>114610.26964318308</v>
      </c>
      <c r="H892" s="1">
        <f t="shared" ca="1" si="239"/>
        <v>358318.07999999996</v>
      </c>
      <c r="I892" s="1">
        <f t="shared" ca="1" si="247"/>
        <v>114610.26964318308</v>
      </c>
      <c r="J892" s="1">
        <f t="shared" si="240"/>
        <v>100000</v>
      </c>
      <c r="K892" s="1">
        <f t="shared" si="241"/>
        <v>1000000</v>
      </c>
      <c r="L892" s="1">
        <f t="shared" si="248"/>
        <v>-100000</v>
      </c>
      <c r="M892" s="1">
        <f t="shared" ca="1" si="242"/>
        <v>114610.26964318308</v>
      </c>
      <c r="N892" s="10">
        <v>45931</v>
      </c>
      <c r="O892" s="10">
        <f t="shared" ca="1" si="249"/>
        <v>48488</v>
      </c>
      <c r="P892" s="7">
        <f t="shared" ca="1" si="250"/>
        <v>1.9656488299369817E-2</v>
      </c>
      <c r="Q892" s="13"/>
      <c r="R892" s="1">
        <f t="shared" si="251"/>
        <v>-100000</v>
      </c>
      <c r="S892" s="1">
        <f t="shared" ca="1" si="243"/>
        <v>110517.04572735513</v>
      </c>
      <c r="T892" s="14">
        <f t="shared" ca="1" si="244"/>
        <v>1.35</v>
      </c>
      <c r="U892" s="7">
        <f t="shared" ca="1" si="252"/>
        <v>1.4376845955848695E-2</v>
      </c>
    </row>
    <row r="893" spans="1:21" x14ac:dyDescent="0.2">
      <c r="A893">
        <f t="shared" si="245"/>
        <v>892</v>
      </c>
      <c r="B893">
        <f t="shared" ca="1" si="235"/>
        <v>2</v>
      </c>
      <c r="C893" s="7">
        <f t="shared" ca="1" si="236"/>
        <v>5.3587119222460233E-2</v>
      </c>
      <c r="D893" t="str">
        <f t="shared" ca="1" si="246"/>
        <v>Yes</v>
      </c>
      <c r="E893">
        <f t="shared" ca="1" si="237"/>
        <v>1.7</v>
      </c>
      <c r="F893" s="1">
        <f ca="1">InitialHomeValue* (1 + 'Portfolio Simulation'!C893)^'Portfolio Simulation'!B893</f>
        <v>1110045.8177914824</v>
      </c>
      <c r="G893" s="1">
        <f t="shared" ca="1" si="238"/>
        <v>188707.78902455201</v>
      </c>
      <c r="H893" s="1">
        <f t="shared" ca="1" si="239"/>
        <v>144000</v>
      </c>
      <c r="I893" s="1">
        <f t="shared" ca="1" si="247"/>
        <v>144000</v>
      </c>
      <c r="J893" s="1">
        <f t="shared" si="240"/>
        <v>100000</v>
      </c>
      <c r="K893" s="1">
        <f t="shared" si="241"/>
        <v>1000000</v>
      </c>
      <c r="L893" s="1">
        <f t="shared" si="248"/>
        <v>-100000</v>
      </c>
      <c r="M893" s="1">
        <f t="shared" ca="1" si="242"/>
        <v>144000</v>
      </c>
      <c r="N893" s="10">
        <v>45931</v>
      </c>
      <c r="O893" s="10">
        <f t="shared" ca="1" si="249"/>
        <v>46661</v>
      </c>
      <c r="P893" s="7">
        <f t="shared" ca="1" si="250"/>
        <v>0.19999999403953553</v>
      </c>
      <c r="Q893" s="13"/>
      <c r="R893" s="1">
        <f t="shared" si="251"/>
        <v>-100000</v>
      </c>
      <c r="S893" s="1">
        <f t="shared" ca="1" si="243"/>
        <v>183157.55993559459</v>
      </c>
      <c r="T893" s="14">
        <f t="shared" ca="1" si="244"/>
        <v>1.65</v>
      </c>
      <c r="U893" s="7">
        <f t="shared" ca="1" si="252"/>
        <v>0.35335715413093571</v>
      </c>
    </row>
    <row r="894" spans="1:21" x14ac:dyDescent="0.2">
      <c r="A894">
        <f t="shared" si="245"/>
        <v>893</v>
      </c>
      <c r="B894">
        <f t="shared" ca="1" si="235"/>
        <v>1</v>
      </c>
      <c r="C894" s="7">
        <f t="shared" ca="1" si="236"/>
        <v>9.6835741643612847E-2</v>
      </c>
      <c r="D894" t="str">
        <f t="shared" ca="1" si="246"/>
        <v>Yes</v>
      </c>
      <c r="E894">
        <f t="shared" ca="1" si="237"/>
        <v>1.7</v>
      </c>
      <c r="F894" s="1">
        <f ca="1">InitialHomeValue* (1 + 'Portfolio Simulation'!C894)^'Portfolio Simulation'!B894</f>
        <v>1096835.7416436127</v>
      </c>
      <c r="G894" s="1">
        <f t="shared" ca="1" si="238"/>
        <v>186462.07607941417</v>
      </c>
      <c r="H894" s="1">
        <f t="shared" ca="1" si="239"/>
        <v>120000</v>
      </c>
      <c r="I894" s="1">
        <f t="shared" ca="1" si="247"/>
        <v>120000</v>
      </c>
      <c r="J894" s="1">
        <f t="shared" si="240"/>
        <v>100000</v>
      </c>
      <c r="K894" s="1">
        <f t="shared" si="241"/>
        <v>1000000</v>
      </c>
      <c r="L894" s="1">
        <f t="shared" si="248"/>
        <v>-100000</v>
      </c>
      <c r="M894" s="1">
        <f t="shared" ca="1" si="242"/>
        <v>120000</v>
      </c>
      <c r="N894" s="10">
        <v>45931</v>
      </c>
      <c r="O894" s="10">
        <f t="shared" ca="1" si="249"/>
        <v>46296</v>
      </c>
      <c r="P894" s="7">
        <f t="shared" ca="1" si="250"/>
        <v>0.19999999403953553</v>
      </c>
      <c r="Q894" s="13"/>
      <c r="R894" s="1">
        <f t="shared" si="251"/>
        <v>-100000</v>
      </c>
      <c r="S894" s="1">
        <f t="shared" ca="1" si="243"/>
        <v>180977.8973711961</v>
      </c>
      <c r="T894" s="14">
        <f t="shared" ca="1" si="244"/>
        <v>1.65</v>
      </c>
      <c r="U894" s="7">
        <f t="shared" ca="1" si="252"/>
        <v>0.8097789645195006</v>
      </c>
    </row>
    <row r="895" spans="1:21" x14ac:dyDescent="0.2">
      <c r="A895">
        <f t="shared" si="245"/>
        <v>894</v>
      </c>
      <c r="B895">
        <f t="shared" ca="1" si="235"/>
        <v>9</v>
      </c>
      <c r="C895" s="7">
        <f t="shared" ca="1" si="236"/>
        <v>-1.2240139772109745E-2</v>
      </c>
      <c r="D895" t="str">
        <f t="shared" ca="1" si="246"/>
        <v>No</v>
      </c>
      <c r="E895">
        <f t="shared" ca="1" si="237"/>
        <v>1.4</v>
      </c>
      <c r="F895" s="1">
        <f ca="1">InitialHomeValue* (1 + 'Portfolio Simulation'!C895)^'Portfolio Simulation'!B895</f>
        <v>895081.05099107011</v>
      </c>
      <c r="G895" s="1">
        <f t="shared" ca="1" si="238"/>
        <v>125311.34713874981</v>
      </c>
      <c r="H895" s="1">
        <f t="shared" ca="1" si="239"/>
        <v>515978.03519999993</v>
      </c>
      <c r="I895" s="1">
        <f t="shared" ca="1" si="247"/>
        <v>125311.34713874981</v>
      </c>
      <c r="J895" s="1">
        <f t="shared" si="240"/>
        <v>100000</v>
      </c>
      <c r="K895" s="1">
        <f t="shared" si="241"/>
        <v>1000000</v>
      </c>
      <c r="L895" s="1">
        <f t="shared" si="248"/>
        <v>-100000</v>
      </c>
      <c r="M895" s="1">
        <f t="shared" ca="1" si="242"/>
        <v>125311.34713874981</v>
      </c>
      <c r="N895" s="10">
        <v>45931</v>
      </c>
      <c r="O895" s="10">
        <f t="shared" ca="1" si="249"/>
        <v>49218</v>
      </c>
      <c r="P895" s="7">
        <f t="shared" ca="1" si="250"/>
        <v>2.5371393561363222E-2</v>
      </c>
      <c r="Q895" s="13"/>
      <c r="R895" s="1">
        <f t="shared" si="251"/>
        <v>-100000</v>
      </c>
      <c r="S895" s="1">
        <f t="shared" ca="1" si="243"/>
        <v>120835.94188379448</v>
      </c>
      <c r="T895" s="14">
        <f t="shared" ca="1" si="244"/>
        <v>1.35</v>
      </c>
      <c r="U895" s="7">
        <f t="shared" ca="1" si="252"/>
        <v>2.1238896250724795E-2</v>
      </c>
    </row>
    <row r="896" spans="1:21" x14ac:dyDescent="0.2">
      <c r="A896">
        <f t="shared" si="245"/>
        <v>895</v>
      </c>
      <c r="B896">
        <f t="shared" ca="1" si="235"/>
        <v>7</v>
      </c>
      <c r="C896" s="7">
        <f t="shared" ca="1" si="236"/>
        <v>-3.430970938113552E-2</v>
      </c>
      <c r="D896" t="str">
        <f t="shared" ca="1" si="246"/>
        <v>No</v>
      </c>
      <c r="E896">
        <f t="shared" ca="1" si="237"/>
        <v>1.4</v>
      </c>
      <c r="F896" s="1">
        <f ca="1">InitialHomeValue* (1 + 'Portfolio Simulation'!C896)^'Portfolio Simulation'!B896</f>
        <v>783186.2499919309</v>
      </c>
      <c r="G896" s="1">
        <f t="shared" ca="1" si="238"/>
        <v>109646.07499887033</v>
      </c>
      <c r="H896" s="1">
        <f t="shared" ca="1" si="239"/>
        <v>358318.07999999996</v>
      </c>
      <c r="I896" s="1">
        <f t="shared" ca="1" si="247"/>
        <v>109646.07499887033</v>
      </c>
      <c r="J896" s="1">
        <f t="shared" si="240"/>
        <v>100000</v>
      </c>
      <c r="K896" s="1">
        <f t="shared" si="241"/>
        <v>1000000</v>
      </c>
      <c r="L896" s="1">
        <f t="shared" si="248"/>
        <v>-100000</v>
      </c>
      <c r="M896" s="1">
        <f t="shared" ca="1" si="242"/>
        <v>109646.07499887033</v>
      </c>
      <c r="N896" s="10">
        <v>45931</v>
      </c>
      <c r="O896" s="10">
        <f t="shared" ca="1" si="249"/>
        <v>48488</v>
      </c>
      <c r="P896" s="7">
        <f t="shared" ca="1" si="250"/>
        <v>1.3231840729713441E-2</v>
      </c>
      <c r="Q896" s="13"/>
      <c r="R896" s="1">
        <f t="shared" si="251"/>
        <v>-100000</v>
      </c>
      <c r="S896" s="1">
        <f t="shared" ca="1" si="243"/>
        <v>105730.14374891069</v>
      </c>
      <c r="T896" s="14">
        <f t="shared" ca="1" si="244"/>
        <v>1.35</v>
      </c>
      <c r="U896" s="7">
        <f t="shared" ca="1" si="252"/>
        <v>7.985469698905942E-3</v>
      </c>
    </row>
    <row r="897" spans="1:21" x14ac:dyDescent="0.2">
      <c r="A897">
        <f t="shared" si="245"/>
        <v>896</v>
      </c>
      <c r="B897">
        <f t="shared" ca="1" si="235"/>
        <v>8</v>
      </c>
      <c r="C897" s="7">
        <f t="shared" ca="1" si="236"/>
        <v>5.2770951376573061E-2</v>
      </c>
      <c r="D897" t="str">
        <f t="shared" ca="1" si="246"/>
        <v>Yes</v>
      </c>
      <c r="E897">
        <f t="shared" ca="1" si="237"/>
        <v>1.7</v>
      </c>
      <c r="F897" s="1">
        <f ca="1">InitialHomeValue* (1 + 'Portfolio Simulation'!C897)^'Portfolio Simulation'!B897</f>
        <v>1508937.129820314</v>
      </c>
      <c r="G897" s="1">
        <f t="shared" ca="1" si="238"/>
        <v>256519.31206945342</v>
      </c>
      <c r="H897" s="1">
        <f t="shared" ca="1" si="239"/>
        <v>429981.69599999994</v>
      </c>
      <c r="I897" s="1">
        <f t="shared" ca="1" si="247"/>
        <v>256519.31206945342</v>
      </c>
      <c r="J897" s="1">
        <f t="shared" si="240"/>
        <v>100000</v>
      </c>
      <c r="K897" s="1">
        <f t="shared" si="241"/>
        <v>1000000</v>
      </c>
      <c r="L897" s="1">
        <f t="shared" si="248"/>
        <v>-100000</v>
      </c>
      <c r="M897" s="1">
        <f t="shared" ca="1" si="242"/>
        <v>256519.31206945342</v>
      </c>
      <c r="N897" s="10">
        <v>45931</v>
      </c>
      <c r="O897" s="10">
        <f t="shared" ca="1" si="249"/>
        <v>48853</v>
      </c>
      <c r="P897" s="7">
        <f t="shared" ca="1" si="250"/>
        <v>0.1248769223690033</v>
      </c>
      <c r="Q897" s="13"/>
      <c r="R897" s="1">
        <f t="shared" si="251"/>
        <v>-100000</v>
      </c>
      <c r="S897" s="1">
        <f t="shared" ca="1" si="243"/>
        <v>248974.62642035182</v>
      </c>
      <c r="T897" s="14">
        <f t="shared" ca="1" si="244"/>
        <v>1.65</v>
      </c>
      <c r="U897" s="7">
        <f t="shared" ca="1" si="252"/>
        <v>0.12068998217582702</v>
      </c>
    </row>
    <row r="898" spans="1:21" x14ac:dyDescent="0.2">
      <c r="A898">
        <f t="shared" si="245"/>
        <v>897</v>
      </c>
      <c r="B898">
        <f t="shared" ca="1" si="235"/>
        <v>8</v>
      </c>
      <c r="C898" s="7">
        <f t="shared" ca="1" si="236"/>
        <v>3.1343296821953165E-2</v>
      </c>
      <c r="D898" t="str">
        <f t="shared" ca="1" si="246"/>
        <v>Yes</v>
      </c>
      <c r="E898">
        <f t="shared" ca="1" si="237"/>
        <v>1.7</v>
      </c>
      <c r="F898" s="1">
        <f ca="1">InitialHomeValue* (1 + 'Portfolio Simulation'!C898)^'Portfolio Simulation'!B898</f>
        <v>1280047.2531341966</v>
      </c>
      <c r="G898" s="1">
        <f t="shared" ca="1" si="238"/>
        <v>217608.03303281346</v>
      </c>
      <c r="H898" s="1">
        <f t="shared" ca="1" si="239"/>
        <v>429981.69599999994</v>
      </c>
      <c r="I898" s="1">
        <f t="shared" ca="1" si="247"/>
        <v>217608.03303281346</v>
      </c>
      <c r="J898" s="1">
        <f t="shared" si="240"/>
        <v>100000</v>
      </c>
      <c r="K898" s="1">
        <f t="shared" si="241"/>
        <v>1000000</v>
      </c>
      <c r="L898" s="1">
        <f t="shared" si="248"/>
        <v>-100000</v>
      </c>
      <c r="M898" s="1">
        <f t="shared" ca="1" si="242"/>
        <v>217608.03303281346</v>
      </c>
      <c r="N898" s="10">
        <v>45931</v>
      </c>
      <c r="O898" s="10">
        <f t="shared" ca="1" si="249"/>
        <v>48853</v>
      </c>
      <c r="P898" s="7">
        <f t="shared" ca="1" si="250"/>
        <v>0.10199715495109557</v>
      </c>
      <c r="Q898" s="13"/>
      <c r="R898" s="1">
        <f t="shared" si="251"/>
        <v>-100000</v>
      </c>
      <c r="S898" s="1">
        <f t="shared" ca="1" si="243"/>
        <v>211207.79676714243</v>
      </c>
      <c r="T898" s="14">
        <f t="shared" ca="1" si="244"/>
        <v>1.65</v>
      </c>
      <c r="U898" s="7">
        <f t="shared" ca="1" si="252"/>
        <v>9.789538979530335E-2</v>
      </c>
    </row>
    <row r="899" spans="1:21" x14ac:dyDescent="0.2">
      <c r="A899">
        <f t="shared" si="245"/>
        <v>898</v>
      </c>
      <c r="B899">
        <f t="shared" ref="B899:B962" ca="1" si="253">RANDBETWEEN(MinExitYear,MaxTerm)</f>
        <v>3</v>
      </c>
      <c r="C899" s="7">
        <f t="shared" ref="C899:C962" ca="1" si="254">NORMINV(RAND(),HPAMean,HPAStdDev)</f>
        <v>3.6038958135443597E-2</v>
      </c>
      <c r="D899" t="str">
        <f t="shared" ca="1" si="246"/>
        <v>Yes</v>
      </c>
      <c r="E899">
        <f t="shared" ref="E899:E962" ca="1" si="255">IF(D899="Yes",UpMultiplier,DownMultiplier)</f>
        <v>1.7</v>
      </c>
      <c r="F899" s="1">
        <f ca="1">InitialHomeValue* (1 + 'Portfolio Simulation'!C899)^'Portfolio Simulation'!B899</f>
        <v>1112060.101550001</v>
      </c>
      <c r="G899" s="1">
        <f t="shared" ref="G899:G962" ca="1" si="256">F899*E899*(InvestmentAmount/InitialHomeValue)</f>
        <v>189050.21726350018</v>
      </c>
      <c r="H899" s="1">
        <f t="shared" ref="H899:H962" ca="1" si="257">InvestmentAmount*(1 + IRRCap)^B899</f>
        <v>172800</v>
      </c>
      <c r="I899" s="1">
        <f t="shared" ca="1" si="247"/>
        <v>172800</v>
      </c>
      <c r="J899" s="1">
        <f t="shared" ref="J899:J962" si="258">InvestmentAmount</f>
        <v>100000</v>
      </c>
      <c r="K899" s="1">
        <f t="shared" ref="K899:K962" si="259">InitialHomeValue</f>
        <v>1000000</v>
      </c>
      <c r="L899" s="1">
        <f t="shared" si="248"/>
        <v>-100000</v>
      </c>
      <c r="M899" s="1">
        <f t="shared" ref="M899:M962" ca="1" si="260">IF(B899&gt;0,I899,0)</f>
        <v>172800</v>
      </c>
      <c r="N899" s="10">
        <v>45931</v>
      </c>
      <c r="O899" s="10">
        <f t="shared" ca="1" si="249"/>
        <v>47027</v>
      </c>
      <c r="P899" s="7">
        <f t="shared" ca="1" si="250"/>
        <v>0.19980039000511171</v>
      </c>
      <c r="Q899" s="13"/>
      <c r="R899" s="1">
        <f t="shared" si="251"/>
        <v>-100000</v>
      </c>
      <c r="S899" s="1">
        <f t="shared" ref="S899:S962" ca="1" si="261">F899*T899*(InvestmentAmount/InitialHomeValue)</f>
        <v>183489.91675575016</v>
      </c>
      <c r="T899" s="14">
        <f t="shared" ref="T899:T962" ca="1" si="262">IF(D899="Yes",ModifiedUpShare,ModifiedDownShare)</f>
        <v>1.65</v>
      </c>
      <c r="U899" s="7">
        <f t="shared" ca="1" si="252"/>
        <v>0.22402576804161076</v>
      </c>
    </row>
    <row r="900" spans="1:21" x14ac:dyDescent="0.2">
      <c r="A900">
        <f t="shared" ref="A900:A963" si="263">ROW()-1</f>
        <v>899</v>
      </c>
      <c r="B900">
        <f t="shared" ca="1" si="253"/>
        <v>10</v>
      </c>
      <c r="C900" s="7">
        <f t="shared" ca="1" si="254"/>
        <v>7.6649757789228348E-2</v>
      </c>
      <c r="D900" t="str">
        <f t="shared" ref="D900:D963" ca="1" si="264">IF(C900&gt;=0, "Yes", "No")</f>
        <v>Yes</v>
      </c>
      <c r="E900">
        <f t="shared" ca="1" si="255"/>
        <v>1.7</v>
      </c>
      <c r="F900" s="1">
        <f ca="1">InitialHomeValue* (1 + 'Portfolio Simulation'!C900)^'Portfolio Simulation'!B900</f>
        <v>2092880.6868503508</v>
      </c>
      <c r="G900" s="1">
        <f t="shared" ca="1" si="256"/>
        <v>355789.71676455968</v>
      </c>
      <c r="H900" s="1">
        <f t="shared" ca="1" si="257"/>
        <v>619173.64223999996</v>
      </c>
      <c r="I900" s="1">
        <f t="shared" ref="I900:I963" ca="1" si="265">MIN(G900,H900)</f>
        <v>355789.71676455968</v>
      </c>
      <c r="J900" s="1">
        <f t="shared" si="258"/>
        <v>100000</v>
      </c>
      <c r="K900" s="1">
        <f t="shared" si="259"/>
        <v>1000000</v>
      </c>
      <c r="L900" s="1">
        <f t="shared" ref="L900:L963" si="266">-J900</f>
        <v>-100000</v>
      </c>
      <c r="M900" s="1">
        <f t="shared" ca="1" si="260"/>
        <v>355789.71676455968</v>
      </c>
      <c r="N900" s="10">
        <v>45931</v>
      </c>
      <c r="O900" s="10">
        <f t="shared" ref="O900:O963" ca="1" si="267">EDATE(N900, B900 *12)</f>
        <v>49583</v>
      </c>
      <c r="P900" s="7">
        <f t="shared" ref="P900:P963" ca="1" si="268">XIRR(L900:M900,N900:O900)</f>
        <v>0.13524383902549744</v>
      </c>
      <c r="Q900" s="13"/>
      <c r="R900" s="1">
        <f t="shared" ref="R900:R963" si="269">-J900</f>
        <v>-100000</v>
      </c>
      <c r="S900" s="1">
        <f t="shared" ca="1" si="261"/>
        <v>345325.31333030789</v>
      </c>
      <c r="T900" s="14">
        <f t="shared" ca="1" si="262"/>
        <v>1.65</v>
      </c>
      <c r="U900" s="7">
        <f t="shared" ref="U900:U963" ca="1" si="270">XIRR(R900:S900,N900:O900)</f>
        <v>0.13186170458793639</v>
      </c>
    </row>
    <row r="901" spans="1:21" x14ac:dyDescent="0.2">
      <c r="A901">
        <f t="shared" si="263"/>
        <v>900</v>
      </c>
      <c r="B901">
        <f t="shared" ca="1" si="253"/>
        <v>7</v>
      </c>
      <c r="C901" s="7">
        <f t="shared" ca="1" si="254"/>
        <v>-7.6855433162126285E-2</v>
      </c>
      <c r="D901" t="str">
        <f t="shared" ca="1" si="264"/>
        <v>No</v>
      </c>
      <c r="E901">
        <f t="shared" ca="1" si="255"/>
        <v>1.4</v>
      </c>
      <c r="F901" s="1">
        <f ca="1">InitialHomeValue* (1 + 'Portfolio Simulation'!C901)^'Portfolio Simulation'!B901</f>
        <v>571331.31148574746</v>
      </c>
      <c r="G901" s="1">
        <f t="shared" ca="1" si="256"/>
        <v>79986.383608004646</v>
      </c>
      <c r="H901" s="1">
        <f t="shared" ca="1" si="257"/>
        <v>358318.07999999996</v>
      </c>
      <c r="I901" s="1">
        <f t="shared" ca="1" si="265"/>
        <v>79986.383608004646</v>
      </c>
      <c r="J901" s="1">
        <f t="shared" si="258"/>
        <v>100000</v>
      </c>
      <c r="K901" s="1">
        <f t="shared" si="259"/>
        <v>1000000</v>
      </c>
      <c r="L901" s="1">
        <f t="shared" si="266"/>
        <v>-100000</v>
      </c>
      <c r="M901" s="1">
        <f t="shared" ca="1" si="260"/>
        <v>79986.383608004646</v>
      </c>
      <c r="N901" s="10">
        <v>45931</v>
      </c>
      <c r="O901" s="10">
        <f t="shared" ca="1" si="267"/>
        <v>48488</v>
      </c>
      <c r="P901" s="7">
        <f t="shared" ca="1" si="268"/>
        <v>-3.1374296545982353E-2</v>
      </c>
      <c r="Q901" s="13"/>
      <c r="R901" s="1">
        <f t="shared" si="269"/>
        <v>-100000</v>
      </c>
      <c r="S901" s="1">
        <f t="shared" ca="1" si="261"/>
        <v>77129.727050575922</v>
      </c>
      <c r="T901" s="14">
        <f t="shared" ca="1" si="262"/>
        <v>1.35</v>
      </c>
      <c r="U901" s="7">
        <f t="shared" ca="1" si="270"/>
        <v>-3.6389711499214175E-2</v>
      </c>
    </row>
    <row r="902" spans="1:21" x14ac:dyDescent="0.2">
      <c r="A902">
        <f t="shared" si="263"/>
        <v>901</v>
      </c>
      <c r="B902">
        <f t="shared" ca="1" si="253"/>
        <v>9</v>
      </c>
      <c r="C902" s="7">
        <f t="shared" ca="1" si="254"/>
        <v>7.7675122004094405E-2</v>
      </c>
      <c r="D902" t="str">
        <f t="shared" ca="1" si="264"/>
        <v>Yes</v>
      </c>
      <c r="E902">
        <f t="shared" ca="1" si="255"/>
        <v>1.7</v>
      </c>
      <c r="F902" s="1">
        <f ca="1">InitialHomeValue* (1 + 'Portfolio Simulation'!C902)^'Portfolio Simulation'!B902</f>
        <v>1960607.7546978546</v>
      </c>
      <c r="G902" s="1">
        <f t="shared" ca="1" si="256"/>
        <v>333303.31829863531</v>
      </c>
      <c r="H902" s="1">
        <f t="shared" ca="1" si="257"/>
        <v>515978.03519999993</v>
      </c>
      <c r="I902" s="1">
        <f t="shared" ca="1" si="265"/>
        <v>333303.31829863531</v>
      </c>
      <c r="J902" s="1">
        <f t="shared" si="258"/>
        <v>100000</v>
      </c>
      <c r="K902" s="1">
        <f t="shared" si="259"/>
        <v>1000000</v>
      </c>
      <c r="L902" s="1">
        <f t="shared" si="266"/>
        <v>-100000</v>
      </c>
      <c r="M902" s="1">
        <f t="shared" ca="1" si="260"/>
        <v>333303.31829863531</v>
      </c>
      <c r="N902" s="10">
        <v>45931</v>
      </c>
      <c r="O902" s="10">
        <f t="shared" ca="1" si="267"/>
        <v>49218</v>
      </c>
      <c r="P902" s="7">
        <f t="shared" ca="1" si="268"/>
        <v>0.1430308282375336</v>
      </c>
      <c r="Q902" s="13"/>
      <c r="R902" s="1">
        <f t="shared" si="269"/>
        <v>-100000</v>
      </c>
      <c r="S902" s="1">
        <f t="shared" ca="1" si="261"/>
        <v>323500.279525146</v>
      </c>
      <c r="T902" s="14">
        <f t="shared" ca="1" si="262"/>
        <v>1.65</v>
      </c>
      <c r="U902" s="7">
        <f t="shared" ca="1" si="270"/>
        <v>0.13924798369407659</v>
      </c>
    </row>
    <row r="903" spans="1:21" x14ac:dyDescent="0.2">
      <c r="A903">
        <f t="shared" si="263"/>
        <v>902</v>
      </c>
      <c r="B903">
        <f t="shared" ca="1" si="253"/>
        <v>10</v>
      </c>
      <c r="C903" s="7">
        <f t="shared" ca="1" si="254"/>
        <v>1.6612604426527566E-2</v>
      </c>
      <c r="D903" t="str">
        <f t="shared" ca="1" si="264"/>
        <v>Yes</v>
      </c>
      <c r="E903">
        <f t="shared" ca="1" si="255"/>
        <v>1.7</v>
      </c>
      <c r="F903" s="1">
        <f ca="1">InitialHomeValue* (1 + 'Portfolio Simulation'!C903)^'Portfolio Simulation'!B903</f>
        <v>1179111.567067377</v>
      </c>
      <c r="G903" s="1">
        <f t="shared" ca="1" si="256"/>
        <v>200448.96640145409</v>
      </c>
      <c r="H903" s="1">
        <f t="shared" ca="1" si="257"/>
        <v>619173.64223999996</v>
      </c>
      <c r="I903" s="1">
        <f t="shared" ca="1" si="265"/>
        <v>200448.96640145409</v>
      </c>
      <c r="J903" s="1">
        <f t="shared" si="258"/>
        <v>100000</v>
      </c>
      <c r="K903" s="1">
        <f t="shared" si="259"/>
        <v>1000000</v>
      </c>
      <c r="L903" s="1">
        <f t="shared" si="266"/>
        <v>-100000</v>
      </c>
      <c r="M903" s="1">
        <f t="shared" ca="1" si="260"/>
        <v>200448.96640145409</v>
      </c>
      <c r="N903" s="10">
        <v>45931</v>
      </c>
      <c r="O903" s="10">
        <f t="shared" ca="1" si="267"/>
        <v>49583</v>
      </c>
      <c r="P903" s="7">
        <f t="shared" ca="1" si="268"/>
        <v>7.1972993016242992E-2</v>
      </c>
      <c r="Q903" s="13"/>
      <c r="R903" s="1">
        <f t="shared" si="269"/>
        <v>-100000</v>
      </c>
      <c r="S903" s="1">
        <f t="shared" ca="1" si="261"/>
        <v>194553.4085661172</v>
      </c>
      <c r="T903" s="14">
        <f t="shared" ca="1" si="262"/>
        <v>1.65</v>
      </c>
      <c r="U903" s="7">
        <f t="shared" ca="1" si="270"/>
        <v>6.8779352307319644E-2</v>
      </c>
    </row>
    <row r="904" spans="1:21" x14ac:dyDescent="0.2">
      <c r="A904">
        <f t="shared" si="263"/>
        <v>903</v>
      </c>
      <c r="B904">
        <f t="shared" ca="1" si="253"/>
        <v>7</v>
      </c>
      <c r="C904" s="7">
        <f t="shared" ca="1" si="254"/>
        <v>1.2863749451740882E-2</v>
      </c>
      <c r="D904" t="str">
        <f t="shared" ca="1" si="264"/>
        <v>Yes</v>
      </c>
      <c r="E904">
        <f t="shared" ca="1" si="255"/>
        <v>1.7</v>
      </c>
      <c r="F904" s="1">
        <f ca="1">InitialHomeValue* (1 + 'Portfolio Simulation'!C904)^'Portfolio Simulation'!B904</f>
        <v>1093596.7115070401</v>
      </c>
      <c r="G904" s="1">
        <f t="shared" ca="1" si="256"/>
        <v>185911.44095619684</v>
      </c>
      <c r="H904" s="1">
        <f t="shared" ca="1" si="257"/>
        <v>358318.07999999996</v>
      </c>
      <c r="I904" s="1">
        <f t="shared" ca="1" si="265"/>
        <v>185911.44095619684</v>
      </c>
      <c r="J904" s="1">
        <f t="shared" si="258"/>
        <v>100000</v>
      </c>
      <c r="K904" s="1">
        <f t="shared" si="259"/>
        <v>1000000</v>
      </c>
      <c r="L904" s="1">
        <f t="shared" si="266"/>
        <v>-100000</v>
      </c>
      <c r="M904" s="1">
        <f t="shared" ca="1" si="260"/>
        <v>185911.44095619684</v>
      </c>
      <c r="N904" s="10">
        <v>45931</v>
      </c>
      <c r="O904" s="10">
        <f t="shared" ca="1" si="267"/>
        <v>48488</v>
      </c>
      <c r="P904" s="7">
        <f t="shared" ca="1" si="268"/>
        <v>9.2552235722541815E-2</v>
      </c>
      <c r="Q904" s="13"/>
      <c r="R904" s="1">
        <f t="shared" si="269"/>
        <v>-100000</v>
      </c>
      <c r="S904" s="1">
        <f t="shared" ca="1" si="261"/>
        <v>180443.45739866162</v>
      </c>
      <c r="T904" s="14">
        <f t="shared" ca="1" si="262"/>
        <v>1.65</v>
      </c>
      <c r="U904" s="7">
        <f t="shared" ca="1" si="270"/>
        <v>8.7906369566917414E-2</v>
      </c>
    </row>
    <row r="905" spans="1:21" x14ac:dyDescent="0.2">
      <c r="A905">
        <f t="shared" si="263"/>
        <v>904</v>
      </c>
      <c r="B905">
        <f t="shared" ca="1" si="253"/>
        <v>1</v>
      </c>
      <c r="C905" s="7">
        <f t="shared" ca="1" si="254"/>
        <v>4.5388081504296657E-2</v>
      </c>
      <c r="D905" t="str">
        <f t="shared" ca="1" si="264"/>
        <v>Yes</v>
      </c>
      <c r="E905">
        <f t="shared" ca="1" si="255"/>
        <v>1.7</v>
      </c>
      <c r="F905" s="1">
        <f ca="1">InitialHomeValue* (1 + 'Portfolio Simulation'!C905)^'Portfolio Simulation'!B905</f>
        <v>1045388.0815042966</v>
      </c>
      <c r="G905" s="1">
        <f t="shared" ca="1" si="256"/>
        <v>177715.97385573044</v>
      </c>
      <c r="H905" s="1">
        <f t="shared" ca="1" si="257"/>
        <v>120000</v>
      </c>
      <c r="I905" s="1">
        <f t="shared" ca="1" si="265"/>
        <v>120000</v>
      </c>
      <c r="J905" s="1">
        <f t="shared" si="258"/>
        <v>100000</v>
      </c>
      <c r="K905" s="1">
        <f t="shared" si="259"/>
        <v>1000000</v>
      </c>
      <c r="L905" s="1">
        <f t="shared" si="266"/>
        <v>-100000</v>
      </c>
      <c r="M905" s="1">
        <f t="shared" ca="1" si="260"/>
        <v>120000</v>
      </c>
      <c r="N905" s="10">
        <v>45931</v>
      </c>
      <c r="O905" s="10">
        <f t="shared" ca="1" si="267"/>
        <v>46296</v>
      </c>
      <c r="P905" s="7">
        <f t="shared" ca="1" si="268"/>
        <v>0.19999999403953553</v>
      </c>
      <c r="Q905" s="13"/>
      <c r="R905" s="1">
        <f t="shared" si="269"/>
        <v>-100000</v>
      </c>
      <c r="S905" s="1">
        <f t="shared" ca="1" si="261"/>
        <v>172489.03344820894</v>
      </c>
      <c r="T905" s="14">
        <f t="shared" ca="1" si="262"/>
        <v>1.65</v>
      </c>
      <c r="U905" s="7">
        <f t="shared" ca="1" si="270"/>
        <v>0.72489033937454228</v>
      </c>
    </row>
    <row r="906" spans="1:21" x14ac:dyDescent="0.2">
      <c r="A906">
        <f t="shared" si="263"/>
        <v>905</v>
      </c>
      <c r="B906">
        <f t="shared" ca="1" si="253"/>
        <v>8</v>
      </c>
      <c r="C906" s="7">
        <f t="shared" ca="1" si="254"/>
        <v>6.5501285961600299E-3</v>
      </c>
      <c r="D906" t="str">
        <f t="shared" ca="1" si="264"/>
        <v>Yes</v>
      </c>
      <c r="E906">
        <f t="shared" ca="1" si="255"/>
        <v>1.7</v>
      </c>
      <c r="F906" s="1">
        <f ca="1">InitialHomeValue* (1 + 'Portfolio Simulation'!C906)^'Portfolio Simulation'!B906</f>
        <v>1053618.2130339618</v>
      </c>
      <c r="G906" s="1">
        <f t="shared" ca="1" si="256"/>
        <v>179115.09621577352</v>
      </c>
      <c r="H906" s="1">
        <f t="shared" ca="1" si="257"/>
        <v>429981.69599999994</v>
      </c>
      <c r="I906" s="1">
        <f t="shared" ca="1" si="265"/>
        <v>179115.09621577352</v>
      </c>
      <c r="J906" s="1">
        <f t="shared" si="258"/>
        <v>100000</v>
      </c>
      <c r="K906" s="1">
        <f t="shared" si="259"/>
        <v>1000000</v>
      </c>
      <c r="L906" s="1">
        <f t="shared" si="266"/>
        <v>-100000</v>
      </c>
      <c r="M906" s="1">
        <f t="shared" ca="1" si="260"/>
        <v>179115.09621577352</v>
      </c>
      <c r="N906" s="10">
        <v>45931</v>
      </c>
      <c r="O906" s="10">
        <f t="shared" ca="1" si="267"/>
        <v>48853</v>
      </c>
      <c r="P906" s="7">
        <f t="shared" ca="1" si="268"/>
        <v>7.5523409247398379E-2</v>
      </c>
      <c r="Q906" s="13"/>
      <c r="R906" s="1">
        <f t="shared" si="269"/>
        <v>-100000</v>
      </c>
      <c r="S906" s="1">
        <f t="shared" ca="1" si="261"/>
        <v>173847.00515060371</v>
      </c>
      <c r="T906" s="14">
        <f t="shared" ca="1" si="262"/>
        <v>1.65</v>
      </c>
      <c r="U906" s="7">
        <f t="shared" ca="1" si="270"/>
        <v>7.1520176529884349E-2</v>
      </c>
    </row>
    <row r="907" spans="1:21" x14ac:dyDescent="0.2">
      <c r="A907">
        <f t="shared" si="263"/>
        <v>906</v>
      </c>
      <c r="B907">
        <f t="shared" ca="1" si="253"/>
        <v>4</v>
      </c>
      <c r="C907" s="7">
        <f t="shared" ca="1" si="254"/>
        <v>-6.1443567565626529E-3</v>
      </c>
      <c r="D907" t="str">
        <f t="shared" ca="1" si="264"/>
        <v>No</v>
      </c>
      <c r="E907">
        <f t="shared" ca="1" si="255"/>
        <v>1.4</v>
      </c>
      <c r="F907" s="1">
        <f ca="1">InitialHomeValue* (1 + 'Portfolio Simulation'!C907)^'Portfolio Simulation'!B907</f>
        <v>975648.1652442083</v>
      </c>
      <c r="G907" s="1">
        <f t="shared" ca="1" si="256"/>
        <v>136590.74313418916</v>
      </c>
      <c r="H907" s="1">
        <f t="shared" ca="1" si="257"/>
        <v>207360</v>
      </c>
      <c r="I907" s="1">
        <f t="shared" ca="1" si="265"/>
        <v>136590.74313418916</v>
      </c>
      <c r="J907" s="1">
        <f t="shared" si="258"/>
        <v>100000</v>
      </c>
      <c r="K907" s="1">
        <f t="shared" si="259"/>
        <v>1000000</v>
      </c>
      <c r="L907" s="1">
        <f t="shared" si="266"/>
        <v>-100000</v>
      </c>
      <c r="M907" s="1">
        <f t="shared" ca="1" si="260"/>
        <v>136590.74313418916</v>
      </c>
      <c r="N907" s="10">
        <v>45931</v>
      </c>
      <c r="O907" s="10">
        <f t="shared" ca="1" si="267"/>
        <v>47392</v>
      </c>
      <c r="P907" s="7">
        <f t="shared" ca="1" si="268"/>
        <v>8.1016054749488864E-2</v>
      </c>
      <c r="Q907" s="13"/>
      <c r="R907" s="1">
        <f t="shared" si="269"/>
        <v>-100000</v>
      </c>
      <c r="S907" s="1">
        <f t="shared" ca="1" si="261"/>
        <v>131712.50230796813</v>
      </c>
      <c r="T907" s="14">
        <f t="shared" ca="1" si="262"/>
        <v>1.35</v>
      </c>
      <c r="U907" s="7">
        <f t="shared" ca="1" si="270"/>
        <v>7.1238765120506295E-2</v>
      </c>
    </row>
    <row r="908" spans="1:21" x14ac:dyDescent="0.2">
      <c r="A908">
        <f t="shared" si="263"/>
        <v>907</v>
      </c>
      <c r="B908">
        <f t="shared" ca="1" si="253"/>
        <v>2</v>
      </c>
      <c r="C908" s="7">
        <f t="shared" ca="1" si="254"/>
        <v>6.4711832762829241E-2</v>
      </c>
      <c r="D908" t="str">
        <f t="shared" ca="1" si="264"/>
        <v>Yes</v>
      </c>
      <c r="E908">
        <f t="shared" ca="1" si="255"/>
        <v>1.7</v>
      </c>
      <c r="F908" s="1">
        <f ca="1">InitialHomeValue* (1 + 'Portfolio Simulation'!C908)^'Portfolio Simulation'!B908</f>
        <v>1133611.2868251831</v>
      </c>
      <c r="G908" s="1">
        <f t="shared" ca="1" si="256"/>
        <v>192713.91876028114</v>
      </c>
      <c r="H908" s="1">
        <f t="shared" ca="1" si="257"/>
        <v>144000</v>
      </c>
      <c r="I908" s="1">
        <f t="shared" ca="1" si="265"/>
        <v>144000</v>
      </c>
      <c r="J908" s="1">
        <f t="shared" si="258"/>
        <v>100000</v>
      </c>
      <c r="K908" s="1">
        <f t="shared" si="259"/>
        <v>1000000</v>
      </c>
      <c r="L908" s="1">
        <f t="shared" si="266"/>
        <v>-100000</v>
      </c>
      <c r="M908" s="1">
        <f t="shared" ca="1" si="260"/>
        <v>144000</v>
      </c>
      <c r="N908" s="10">
        <v>45931</v>
      </c>
      <c r="O908" s="10">
        <f t="shared" ca="1" si="267"/>
        <v>46661</v>
      </c>
      <c r="P908" s="7">
        <f t="shared" ca="1" si="268"/>
        <v>0.19999999403953553</v>
      </c>
      <c r="Q908" s="13"/>
      <c r="R908" s="1">
        <f t="shared" si="269"/>
        <v>-100000</v>
      </c>
      <c r="S908" s="1">
        <f t="shared" ca="1" si="261"/>
        <v>187045.86232615521</v>
      </c>
      <c r="T908" s="14">
        <f t="shared" ca="1" si="262"/>
        <v>1.65</v>
      </c>
      <c r="U908" s="7">
        <f t="shared" ca="1" si="270"/>
        <v>0.36764711737632749</v>
      </c>
    </row>
    <row r="909" spans="1:21" x14ac:dyDescent="0.2">
      <c r="A909">
        <f t="shared" si="263"/>
        <v>908</v>
      </c>
      <c r="B909">
        <f t="shared" ca="1" si="253"/>
        <v>6</v>
      </c>
      <c r="C909" s="7">
        <f t="shared" ca="1" si="254"/>
        <v>5.6806828605988798E-2</v>
      </c>
      <c r="D909" t="str">
        <f t="shared" ca="1" si="264"/>
        <v>Yes</v>
      </c>
      <c r="E909">
        <f t="shared" ca="1" si="255"/>
        <v>1.7</v>
      </c>
      <c r="F909" s="1">
        <f ca="1">InitialHomeValue* (1 + 'Portfolio Simulation'!C909)^'Portfolio Simulation'!B909</f>
        <v>1393072.3263815162</v>
      </c>
      <c r="G909" s="1">
        <f t="shared" ca="1" si="256"/>
        <v>236822.29548485775</v>
      </c>
      <c r="H909" s="1">
        <f t="shared" ca="1" si="257"/>
        <v>298598.39999999997</v>
      </c>
      <c r="I909" s="1">
        <f t="shared" ca="1" si="265"/>
        <v>236822.29548485775</v>
      </c>
      <c r="J909" s="1">
        <f t="shared" si="258"/>
        <v>100000</v>
      </c>
      <c r="K909" s="1">
        <f t="shared" si="259"/>
        <v>1000000</v>
      </c>
      <c r="L909" s="1">
        <f t="shared" si="266"/>
        <v>-100000</v>
      </c>
      <c r="M909" s="1">
        <f t="shared" ca="1" si="260"/>
        <v>236822.29548485775</v>
      </c>
      <c r="N909" s="10">
        <v>45931</v>
      </c>
      <c r="O909" s="10">
        <f t="shared" ca="1" si="267"/>
        <v>48122</v>
      </c>
      <c r="P909" s="7">
        <f t="shared" ca="1" si="268"/>
        <v>0.15445041060447698</v>
      </c>
      <c r="Q909" s="13"/>
      <c r="R909" s="1">
        <f t="shared" si="269"/>
        <v>-100000</v>
      </c>
      <c r="S909" s="1">
        <f t="shared" ca="1" si="261"/>
        <v>229856.93385295017</v>
      </c>
      <c r="T909" s="14">
        <f t="shared" ca="1" si="262"/>
        <v>1.65</v>
      </c>
      <c r="U909" s="7">
        <f t="shared" ca="1" si="270"/>
        <v>0.14872332215309148</v>
      </c>
    </row>
    <row r="910" spans="1:21" x14ac:dyDescent="0.2">
      <c r="A910">
        <f t="shared" si="263"/>
        <v>909</v>
      </c>
      <c r="B910">
        <f t="shared" ca="1" si="253"/>
        <v>1</v>
      </c>
      <c r="C910" s="7">
        <f t="shared" ca="1" si="254"/>
        <v>4.3598826778153563E-2</v>
      </c>
      <c r="D910" t="str">
        <f t="shared" ca="1" si="264"/>
        <v>Yes</v>
      </c>
      <c r="E910">
        <f t="shared" ca="1" si="255"/>
        <v>1.7</v>
      </c>
      <c r="F910" s="1">
        <f ca="1">InitialHomeValue* (1 + 'Portfolio Simulation'!C910)^'Portfolio Simulation'!B910</f>
        <v>1043598.8267781535</v>
      </c>
      <c r="G910" s="1">
        <f t="shared" ca="1" si="256"/>
        <v>177411.80055228609</v>
      </c>
      <c r="H910" s="1">
        <f t="shared" ca="1" si="257"/>
        <v>120000</v>
      </c>
      <c r="I910" s="1">
        <f t="shared" ca="1" si="265"/>
        <v>120000</v>
      </c>
      <c r="J910" s="1">
        <f t="shared" si="258"/>
        <v>100000</v>
      </c>
      <c r="K910" s="1">
        <f t="shared" si="259"/>
        <v>1000000</v>
      </c>
      <c r="L910" s="1">
        <f t="shared" si="266"/>
        <v>-100000</v>
      </c>
      <c r="M910" s="1">
        <f t="shared" ca="1" si="260"/>
        <v>120000</v>
      </c>
      <c r="N910" s="10">
        <v>45931</v>
      </c>
      <c r="O910" s="10">
        <f t="shared" ca="1" si="267"/>
        <v>46296</v>
      </c>
      <c r="P910" s="7">
        <f t="shared" ca="1" si="268"/>
        <v>0.19999999403953553</v>
      </c>
      <c r="Q910" s="13"/>
      <c r="R910" s="1">
        <f t="shared" si="269"/>
        <v>-100000</v>
      </c>
      <c r="S910" s="1">
        <f t="shared" ca="1" si="261"/>
        <v>172193.80641839534</v>
      </c>
      <c r="T910" s="14">
        <f t="shared" ca="1" si="262"/>
        <v>1.65</v>
      </c>
      <c r="U910" s="7">
        <f t="shared" ca="1" si="270"/>
        <v>0.72193807363510132</v>
      </c>
    </row>
    <row r="911" spans="1:21" x14ac:dyDescent="0.2">
      <c r="A911">
        <f t="shared" si="263"/>
        <v>910</v>
      </c>
      <c r="B911">
        <f t="shared" ca="1" si="253"/>
        <v>5</v>
      </c>
      <c r="C911" s="7">
        <f t="shared" ca="1" si="254"/>
        <v>-3.9089060345317388E-3</v>
      </c>
      <c r="D911" t="str">
        <f t="shared" ca="1" si="264"/>
        <v>No</v>
      </c>
      <c r="E911">
        <f t="shared" ca="1" si="255"/>
        <v>1.4</v>
      </c>
      <c r="F911" s="1">
        <f ca="1">InitialHomeValue* (1 + 'Portfolio Simulation'!C911)^'Portfolio Simulation'!B911</f>
        <v>980607.66919450858</v>
      </c>
      <c r="G911" s="1">
        <f t="shared" ca="1" si="256"/>
        <v>137285.0736872312</v>
      </c>
      <c r="H911" s="1">
        <f t="shared" ca="1" si="257"/>
        <v>248832</v>
      </c>
      <c r="I911" s="1">
        <f t="shared" ca="1" si="265"/>
        <v>137285.0736872312</v>
      </c>
      <c r="J911" s="1">
        <f t="shared" si="258"/>
        <v>100000</v>
      </c>
      <c r="K911" s="1">
        <f t="shared" si="259"/>
        <v>1000000</v>
      </c>
      <c r="L911" s="1">
        <f t="shared" si="266"/>
        <v>-100000</v>
      </c>
      <c r="M911" s="1">
        <f t="shared" ca="1" si="260"/>
        <v>137285.0736872312</v>
      </c>
      <c r="N911" s="10">
        <v>45931</v>
      </c>
      <c r="O911" s="10">
        <f t="shared" ca="1" si="267"/>
        <v>47757</v>
      </c>
      <c r="P911" s="7">
        <f t="shared" ca="1" si="268"/>
        <v>6.5392389893531799E-2</v>
      </c>
      <c r="Q911" s="13"/>
      <c r="R911" s="1">
        <f t="shared" si="269"/>
        <v>-100000</v>
      </c>
      <c r="S911" s="1">
        <f t="shared" ca="1" si="261"/>
        <v>132382.03534125868</v>
      </c>
      <c r="T911" s="14">
        <f t="shared" ca="1" si="262"/>
        <v>1.35</v>
      </c>
      <c r="U911" s="7">
        <f t="shared" ca="1" si="270"/>
        <v>5.7675555348396301E-2</v>
      </c>
    </row>
    <row r="912" spans="1:21" x14ac:dyDescent="0.2">
      <c r="A912">
        <f t="shared" si="263"/>
        <v>911</v>
      </c>
      <c r="B912">
        <f t="shared" ca="1" si="253"/>
        <v>6</v>
      </c>
      <c r="C912" s="7">
        <f t="shared" ca="1" si="254"/>
        <v>8.2824879431522946E-2</v>
      </c>
      <c r="D912" t="str">
        <f t="shared" ca="1" si="264"/>
        <v>Yes</v>
      </c>
      <c r="E912">
        <f t="shared" ca="1" si="255"/>
        <v>1.7</v>
      </c>
      <c r="F912" s="1">
        <f ca="1">InitialHomeValue* (1 + 'Portfolio Simulation'!C912)^'Portfolio Simulation'!B912</f>
        <v>1611941.7893529551</v>
      </c>
      <c r="G912" s="1">
        <f t="shared" ca="1" si="256"/>
        <v>274030.10419000237</v>
      </c>
      <c r="H912" s="1">
        <f t="shared" ca="1" si="257"/>
        <v>298598.39999999997</v>
      </c>
      <c r="I912" s="1">
        <f t="shared" ca="1" si="265"/>
        <v>274030.10419000237</v>
      </c>
      <c r="J912" s="1">
        <f t="shared" si="258"/>
        <v>100000</v>
      </c>
      <c r="K912" s="1">
        <f t="shared" si="259"/>
        <v>1000000</v>
      </c>
      <c r="L912" s="1">
        <f t="shared" si="266"/>
        <v>-100000</v>
      </c>
      <c r="M912" s="1">
        <f t="shared" ca="1" si="260"/>
        <v>274030.10419000237</v>
      </c>
      <c r="N912" s="10">
        <v>45931</v>
      </c>
      <c r="O912" s="10">
        <f t="shared" ca="1" si="267"/>
        <v>48122</v>
      </c>
      <c r="P912" s="7">
        <f t="shared" ca="1" si="268"/>
        <v>0.18285927176475522</v>
      </c>
      <c r="Q912" s="13"/>
      <c r="R912" s="1">
        <f t="shared" si="269"/>
        <v>-100000</v>
      </c>
      <c r="S912" s="1">
        <f t="shared" ca="1" si="261"/>
        <v>265970.39524323761</v>
      </c>
      <c r="T912" s="14">
        <f t="shared" ca="1" si="262"/>
        <v>1.65</v>
      </c>
      <c r="U912" s="7">
        <f t="shared" ca="1" si="270"/>
        <v>0.17699124217033388</v>
      </c>
    </row>
    <row r="913" spans="1:21" x14ac:dyDescent="0.2">
      <c r="A913">
        <f t="shared" si="263"/>
        <v>912</v>
      </c>
      <c r="B913">
        <f t="shared" ca="1" si="253"/>
        <v>4</v>
      </c>
      <c r="C913" s="7">
        <f t="shared" ca="1" si="254"/>
        <v>-3.0970326933077681E-2</v>
      </c>
      <c r="D913" t="str">
        <f t="shared" ca="1" si="264"/>
        <v>No</v>
      </c>
      <c r="E913">
        <f t="shared" ca="1" si="255"/>
        <v>1.4</v>
      </c>
      <c r="F913" s="1">
        <f ca="1">InitialHomeValue* (1 + 'Portfolio Simulation'!C913)^'Portfolio Simulation'!B913</f>
        <v>881755.75702222157</v>
      </c>
      <c r="G913" s="1">
        <f t="shared" ca="1" si="256"/>
        <v>123445.80598311101</v>
      </c>
      <c r="H913" s="1">
        <f t="shared" ca="1" si="257"/>
        <v>207360</v>
      </c>
      <c r="I913" s="1">
        <f t="shared" ca="1" si="265"/>
        <v>123445.80598311101</v>
      </c>
      <c r="J913" s="1">
        <f t="shared" si="258"/>
        <v>100000</v>
      </c>
      <c r="K913" s="1">
        <f t="shared" si="259"/>
        <v>1000000</v>
      </c>
      <c r="L913" s="1">
        <f t="shared" si="266"/>
        <v>-100000</v>
      </c>
      <c r="M913" s="1">
        <f t="shared" ca="1" si="260"/>
        <v>123445.80598311101</v>
      </c>
      <c r="N913" s="10">
        <v>45931</v>
      </c>
      <c r="O913" s="10">
        <f t="shared" ca="1" si="267"/>
        <v>47392</v>
      </c>
      <c r="P913" s="7">
        <f t="shared" ca="1" si="268"/>
        <v>5.4031118750572205E-2</v>
      </c>
      <c r="Q913" s="13"/>
      <c r="R913" s="1">
        <f t="shared" si="269"/>
        <v>-100000</v>
      </c>
      <c r="S913" s="1">
        <f t="shared" ca="1" si="261"/>
        <v>119037.02719799994</v>
      </c>
      <c r="T913" s="14">
        <f t="shared" ca="1" si="262"/>
        <v>1.35</v>
      </c>
      <c r="U913" s="7">
        <f t="shared" ca="1" si="270"/>
        <v>4.4497892260551467E-2</v>
      </c>
    </row>
    <row r="914" spans="1:21" x14ac:dyDescent="0.2">
      <c r="A914">
        <f t="shared" si="263"/>
        <v>913</v>
      </c>
      <c r="B914">
        <f t="shared" ca="1" si="253"/>
        <v>4</v>
      </c>
      <c r="C914" s="7">
        <f t="shared" ca="1" si="254"/>
        <v>-3.8780000630805889E-4</v>
      </c>
      <c r="D914" t="str">
        <f t="shared" ca="1" si="264"/>
        <v>No</v>
      </c>
      <c r="E914">
        <f t="shared" ca="1" si="255"/>
        <v>1.4</v>
      </c>
      <c r="F914" s="1">
        <f ca="1">InitialHomeValue* (1 + 'Portfolio Simulation'!C914)^'Portfolio Simulation'!B914</f>
        <v>998449.70207457687</v>
      </c>
      <c r="G914" s="1">
        <f t="shared" ca="1" si="256"/>
        <v>139782.95829044076</v>
      </c>
      <c r="H914" s="1">
        <f t="shared" ca="1" si="257"/>
        <v>207360</v>
      </c>
      <c r="I914" s="1">
        <f t="shared" ca="1" si="265"/>
        <v>139782.95829044076</v>
      </c>
      <c r="J914" s="1">
        <f t="shared" si="258"/>
        <v>100000</v>
      </c>
      <c r="K914" s="1">
        <f t="shared" si="259"/>
        <v>1000000</v>
      </c>
      <c r="L914" s="1">
        <f t="shared" si="266"/>
        <v>-100000</v>
      </c>
      <c r="M914" s="1">
        <f t="shared" ca="1" si="260"/>
        <v>139782.95829044076</v>
      </c>
      <c r="N914" s="10">
        <v>45931</v>
      </c>
      <c r="O914" s="10">
        <f t="shared" ca="1" si="267"/>
        <v>47392</v>
      </c>
      <c r="P914" s="7">
        <f t="shared" ca="1" si="268"/>
        <v>8.7273159623146065E-2</v>
      </c>
      <c r="Q914" s="13"/>
      <c r="R914" s="1">
        <f t="shared" si="269"/>
        <v>-100000</v>
      </c>
      <c r="S914" s="1">
        <f t="shared" ca="1" si="261"/>
        <v>134790.70978006787</v>
      </c>
      <c r="T914" s="14">
        <f t="shared" ca="1" si="262"/>
        <v>1.35</v>
      </c>
      <c r="U914" s="7">
        <f t="shared" ca="1" si="270"/>
        <v>7.7439275383949291E-2</v>
      </c>
    </row>
    <row r="915" spans="1:21" x14ac:dyDescent="0.2">
      <c r="A915">
        <f t="shared" si="263"/>
        <v>914</v>
      </c>
      <c r="B915">
        <f t="shared" ca="1" si="253"/>
        <v>10</v>
      </c>
      <c r="C915" s="7">
        <f t="shared" ca="1" si="254"/>
        <v>5.1298501960801747E-3</v>
      </c>
      <c r="D915" t="str">
        <f t="shared" ca="1" si="264"/>
        <v>Yes</v>
      </c>
      <c r="E915">
        <f t="shared" ca="1" si="255"/>
        <v>1.7</v>
      </c>
      <c r="F915" s="1">
        <f ca="1">InitialHomeValue* (1 + 'Portfolio Simulation'!C915)^'Portfolio Simulation'!B915</f>
        <v>1052499.0388854637</v>
      </c>
      <c r="G915" s="1">
        <f t="shared" ca="1" si="256"/>
        <v>178924.83661052884</v>
      </c>
      <c r="H915" s="1">
        <f t="shared" ca="1" si="257"/>
        <v>619173.64223999996</v>
      </c>
      <c r="I915" s="1">
        <f t="shared" ca="1" si="265"/>
        <v>178924.83661052884</v>
      </c>
      <c r="J915" s="1">
        <f t="shared" si="258"/>
        <v>100000</v>
      </c>
      <c r="K915" s="1">
        <f t="shared" si="259"/>
        <v>1000000</v>
      </c>
      <c r="L915" s="1">
        <f t="shared" si="266"/>
        <v>-100000</v>
      </c>
      <c r="M915" s="1">
        <f t="shared" ca="1" si="260"/>
        <v>178924.83661052884</v>
      </c>
      <c r="N915" s="10">
        <v>45931</v>
      </c>
      <c r="O915" s="10">
        <f t="shared" ca="1" si="267"/>
        <v>49583</v>
      </c>
      <c r="P915" s="7">
        <f t="shared" ca="1" si="268"/>
        <v>5.9871527552604678E-2</v>
      </c>
      <c r="Q915" s="13"/>
      <c r="R915" s="1">
        <f t="shared" si="269"/>
        <v>-100000</v>
      </c>
      <c r="S915" s="1">
        <f t="shared" ca="1" si="261"/>
        <v>173662.34141610152</v>
      </c>
      <c r="T915" s="14">
        <f t="shared" ca="1" si="262"/>
        <v>1.65</v>
      </c>
      <c r="U915" s="7">
        <f t="shared" ca="1" si="270"/>
        <v>5.6713941693305972E-2</v>
      </c>
    </row>
    <row r="916" spans="1:21" x14ac:dyDescent="0.2">
      <c r="A916">
        <f t="shared" si="263"/>
        <v>915</v>
      </c>
      <c r="B916">
        <f t="shared" ca="1" si="253"/>
        <v>1</v>
      </c>
      <c r="C916" s="7">
        <f t="shared" ca="1" si="254"/>
        <v>9.5041184884503235E-2</v>
      </c>
      <c r="D916" t="str">
        <f t="shared" ca="1" si="264"/>
        <v>Yes</v>
      </c>
      <c r="E916">
        <f t="shared" ca="1" si="255"/>
        <v>1.7</v>
      </c>
      <c r="F916" s="1">
        <f ca="1">InitialHomeValue* (1 + 'Portfolio Simulation'!C916)^'Portfolio Simulation'!B916</f>
        <v>1095041.1848845033</v>
      </c>
      <c r="G916" s="1">
        <f t="shared" ca="1" si="256"/>
        <v>186157.00143036555</v>
      </c>
      <c r="H916" s="1">
        <f t="shared" ca="1" si="257"/>
        <v>120000</v>
      </c>
      <c r="I916" s="1">
        <f t="shared" ca="1" si="265"/>
        <v>120000</v>
      </c>
      <c r="J916" s="1">
        <f t="shared" si="258"/>
        <v>100000</v>
      </c>
      <c r="K916" s="1">
        <f t="shared" si="259"/>
        <v>1000000</v>
      </c>
      <c r="L916" s="1">
        <f t="shared" si="266"/>
        <v>-100000</v>
      </c>
      <c r="M916" s="1">
        <f t="shared" ca="1" si="260"/>
        <v>120000</v>
      </c>
      <c r="N916" s="10">
        <v>45931</v>
      </c>
      <c r="O916" s="10">
        <f t="shared" ca="1" si="267"/>
        <v>46296</v>
      </c>
      <c r="P916" s="7">
        <f t="shared" ca="1" si="268"/>
        <v>0.19999999403953553</v>
      </c>
      <c r="Q916" s="13"/>
      <c r="R916" s="1">
        <f t="shared" si="269"/>
        <v>-100000</v>
      </c>
      <c r="S916" s="1">
        <f t="shared" ca="1" si="261"/>
        <v>180681.79550594304</v>
      </c>
      <c r="T916" s="14">
        <f t="shared" ca="1" si="262"/>
        <v>1.65</v>
      </c>
      <c r="U916" s="7">
        <f t="shared" ca="1" si="270"/>
        <v>0.80681794881820701</v>
      </c>
    </row>
    <row r="917" spans="1:21" x14ac:dyDescent="0.2">
      <c r="A917">
        <f t="shared" si="263"/>
        <v>916</v>
      </c>
      <c r="B917">
        <f t="shared" ca="1" si="253"/>
        <v>1</v>
      </c>
      <c r="C917" s="7">
        <f t="shared" ca="1" si="254"/>
        <v>5.1331774021810231E-2</v>
      </c>
      <c r="D917" t="str">
        <f t="shared" ca="1" si="264"/>
        <v>Yes</v>
      </c>
      <c r="E917">
        <f t="shared" ca="1" si="255"/>
        <v>1.7</v>
      </c>
      <c r="F917" s="1">
        <f ca="1">InitialHomeValue* (1 + 'Portfolio Simulation'!C917)^'Portfolio Simulation'!B917</f>
        <v>1051331.7740218102</v>
      </c>
      <c r="G917" s="1">
        <f t="shared" ca="1" si="256"/>
        <v>178726.40158370775</v>
      </c>
      <c r="H917" s="1">
        <f t="shared" ca="1" si="257"/>
        <v>120000</v>
      </c>
      <c r="I917" s="1">
        <f t="shared" ca="1" si="265"/>
        <v>120000</v>
      </c>
      <c r="J917" s="1">
        <f t="shared" si="258"/>
        <v>100000</v>
      </c>
      <c r="K917" s="1">
        <f t="shared" si="259"/>
        <v>1000000</v>
      </c>
      <c r="L917" s="1">
        <f t="shared" si="266"/>
        <v>-100000</v>
      </c>
      <c r="M917" s="1">
        <f t="shared" ca="1" si="260"/>
        <v>120000</v>
      </c>
      <c r="N917" s="10">
        <v>45931</v>
      </c>
      <c r="O917" s="10">
        <f t="shared" ca="1" si="267"/>
        <v>46296</v>
      </c>
      <c r="P917" s="7">
        <f t="shared" ca="1" si="268"/>
        <v>0.19999999403953553</v>
      </c>
      <c r="Q917" s="13"/>
      <c r="R917" s="1">
        <f t="shared" si="269"/>
        <v>-100000</v>
      </c>
      <c r="S917" s="1">
        <f t="shared" ca="1" si="261"/>
        <v>173469.74271359868</v>
      </c>
      <c r="T917" s="14">
        <f t="shared" ca="1" si="262"/>
        <v>1.65</v>
      </c>
      <c r="U917" s="7">
        <f t="shared" ca="1" si="270"/>
        <v>0.73469742536544791</v>
      </c>
    </row>
    <row r="918" spans="1:21" x14ac:dyDescent="0.2">
      <c r="A918">
        <f t="shared" si="263"/>
        <v>917</v>
      </c>
      <c r="B918">
        <f t="shared" ca="1" si="253"/>
        <v>7</v>
      </c>
      <c r="C918" s="7">
        <f t="shared" ca="1" si="254"/>
        <v>2.660082478898303E-2</v>
      </c>
      <c r="D918" t="str">
        <f t="shared" ca="1" si="264"/>
        <v>Yes</v>
      </c>
      <c r="E918">
        <f t="shared" ca="1" si="255"/>
        <v>1.7</v>
      </c>
      <c r="F918" s="1">
        <f ca="1">InitialHomeValue* (1 + 'Portfolio Simulation'!C918)^'Portfolio Simulation'!B918</f>
        <v>1201742.0614348145</v>
      </c>
      <c r="G918" s="1">
        <f t="shared" ca="1" si="256"/>
        <v>204296.15044391845</v>
      </c>
      <c r="H918" s="1">
        <f t="shared" ca="1" si="257"/>
        <v>358318.07999999996</v>
      </c>
      <c r="I918" s="1">
        <f t="shared" ca="1" si="265"/>
        <v>204296.15044391845</v>
      </c>
      <c r="J918" s="1">
        <f t="shared" si="258"/>
        <v>100000</v>
      </c>
      <c r="K918" s="1">
        <f t="shared" si="259"/>
        <v>1000000</v>
      </c>
      <c r="L918" s="1">
        <f t="shared" si="266"/>
        <v>-100000</v>
      </c>
      <c r="M918" s="1">
        <f t="shared" ca="1" si="260"/>
        <v>204296.15044391845</v>
      </c>
      <c r="N918" s="10">
        <v>45931</v>
      </c>
      <c r="O918" s="10">
        <f t="shared" ca="1" si="267"/>
        <v>48488</v>
      </c>
      <c r="P918" s="7">
        <f t="shared" ca="1" si="268"/>
        <v>0.1073584258556366</v>
      </c>
      <c r="Q918" s="13"/>
      <c r="R918" s="1">
        <f t="shared" si="269"/>
        <v>-100000</v>
      </c>
      <c r="S918" s="1">
        <f t="shared" ca="1" si="261"/>
        <v>198287.44013674441</v>
      </c>
      <c r="T918" s="14">
        <f t="shared" ca="1" si="262"/>
        <v>1.65</v>
      </c>
      <c r="U918" s="7">
        <f t="shared" ca="1" si="270"/>
        <v>0.10264959931373599</v>
      </c>
    </row>
    <row r="919" spans="1:21" x14ac:dyDescent="0.2">
      <c r="A919">
        <f t="shared" si="263"/>
        <v>918</v>
      </c>
      <c r="B919">
        <f t="shared" ca="1" si="253"/>
        <v>6</v>
      </c>
      <c r="C919" s="7">
        <f t="shared" ca="1" si="254"/>
        <v>-3.6475478070560521E-2</v>
      </c>
      <c r="D919" t="str">
        <f t="shared" ca="1" si="264"/>
        <v>No</v>
      </c>
      <c r="E919">
        <f t="shared" ca="1" si="255"/>
        <v>1.4</v>
      </c>
      <c r="F919" s="1">
        <f ca="1">InitialHomeValue* (1 + 'Portfolio Simulation'!C919)^'Portfolio Simulation'!B919</f>
        <v>800159.62226286519</v>
      </c>
      <c r="G919" s="1">
        <f t="shared" ca="1" si="256"/>
        <v>112022.34711680113</v>
      </c>
      <c r="H919" s="1">
        <f t="shared" ca="1" si="257"/>
        <v>298598.39999999997</v>
      </c>
      <c r="I919" s="1">
        <f t="shared" ca="1" si="265"/>
        <v>112022.34711680113</v>
      </c>
      <c r="J919" s="1">
        <f t="shared" si="258"/>
        <v>100000</v>
      </c>
      <c r="K919" s="1">
        <f t="shared" si="259"/>
        <v>1000000</v>
      </c>
      <c r="L919" s="1">
        <f t="shared" si="266"/>
        <v>-100000</v>
      </c>
      <c r="M919" s="1">
        <f t="shared" ca="1" si="260"/>
        <v>112022.34711680113</v>
      </c>
      <c r="N919" s="10">
        <v>45931</v>
      </c>
      <c r="O919" s="10">
        <f t="shared" ca="1" si="267"/>
        <v>48122</v>
      </c>
      <c r="P919" s="7">
        <f t="shared" ca="1" si="268"/>
        <v>1.9092705845832825E-2</v>
      </c>
      <c r="Q919" s="13"/>
      <c r="R919" s="1">
        <f t="shared" si="269"/>
        <v>-100000</v>
      </c>
      <c r="S919" s="1">
        <f t="shared" ca="1" si="261"/>
        <v>108021.54900548683</v>
      </c>
      <c r="T919" s="14">
        <f t="shared" ca="1" si="262"/>
        <v>1.35</v>
      </c>
      <c r="U919" s="7">
        <f t="shared" ca="1" si="270"/>
        <v>1.2937191128730773E-2</v>
      </c>
    </row>
    <row r="920" spans="1:21" x14ac:dyDescent="0.2">
      <c r="A920">
        <f t="shared" si="263"/>
        <v>919</v>
      </c>
      <c r="B920">
        <f t="shared" ca="1" si="253"/>
        <v>2</v>
      </c>
      <c r="C920" s="7">
        <f t="shared" ca="1" si="254"/>
        <v>-6.508127803979534E-2</v>
      </c>
      <c r="D920" t="str">
        <f t="shared" ca="1" si="264"/>
        <v>No</v>
      </c>
      <c r="E920">
        <f t="shared" ca="1" si="255"/>
        <v>1.4</v>
      </c>
      <c r="F920" s="1">
        <f ca="1">InitialHomeValue* (1 + 'Portfolio Simulation'!C920)^'Portfolio Simulation'!B920</f>
        <v>874073.0166717025</v>
      </c>
      <c r="G920" s="1">
        <f t="shared" ca="1" si="256"/>
        <v>122370.22233403835</v>
      </c>
      <c r="H920" s="1">
        <f t="shared" ca="1" si="257"/>
        <v>144000</v>
      </c>
      <c r="I920" s="1">
        <f t="shared" ca="1" si="265"/>
        <v>122370.22233403835</v>
      </c>
      <c r="J920" s="1">
        <f t="shared" si="258"/>
        <v>100000</v>
      </c>
      <c r="K920" s="1">
        <f t="shared" si="259"/>
        <v>1000000</v>
      </c>
      <c r="L920" s="1">
        <f t="shared" si="266"/>
        <v>-100000</v>
      </c>
      <c r="M920" s="1">
        <f t="shared" ca="1" si="260"/>
        <v>122370.22233403835</v>
      </c>
      <c r="N920" s="10">
        <v>45931</v>
      </c>
      <c r="O920" s="10">
        <f t="shared" ca="1" si="267"/>
        <v>46661</v>
      </c>
      <c r="P920" s="7">
        <f t="shared" ca="1" si="268"/>
        <v>0.10621075034141544</v>
      </c>
      <c r="Q920" s="13"/>
      <c r="R920" s="1">
        <f t="shared" si="269"/>
        <v>-100000</v>
      </c>
      <c r="S920" s="1">
        <f t="shared" ca="1" si="261"/>
        <v>117999.85725067985</v>
      </c>
      <c r="T920" s="14">
        <f t="shared" ca="1" si="262"/>
        <v>1.35</v>
      </c>
      <c r="U920" s="7">
        <f t="shared" ca="1" si="270"/>
        <v>8.6277392506599451E-2</v>
      </c>
    </row>
    <row r="921" spans="1:21" x14ac:dyDescent="0.2">
      <c r="A921">
        <f t="shared" si="263"/>
        <v>920</v>
      </c>
      <c r="B921">
        <f t="shared" ca="1" si="253"/>
        <v>10</v>
      </c>
      <c r="C921" s="7">
        <f t="shared" ca="1" si="254"/>
        <v>-1.4060826154900837E-2</v>
      </c>
      <c r="D921" t="str">
        <f t="shared" ca="1" si="264"/>
        <v>No</v>
      </c>
      <c r="E921">
        <f t="shared" ca="1" si="255"/>
        <v>1.4</v>
      </c>
      <c r="F921" s="1">
        <f ca="1">InitialHomeValue* (1 + 'Portfolio Simulation'!C921)^'Portfolio Simulation'!B921</f>
        <v>867963.02691705443</v>
      </c>
      <c r="G921" s="1">
        <f t="shared" ca="1" si="256"/>
        <v>121514.82376838762</v>
      </c>
      <c r="H921" s="1">
        <f t="shared" ca="1" si="257"/>
        <v>619173.64223999996</v>
      </c>
      <c r="I921" s="1">
        <f t="shared" ca="1" si="265"/>
        <v>121514.82376838762</v>
      </c>
      <c r="J921" s="1">
        <f t="shared" si="258"/>
        <v>100000</v>
      </c>
      <c r="K921" s="1">
        <f t="shared" si="259"/>
        <v>1000000</v>
      </c>
      <c r="L921" s="1">
        <f t="shared" si="266"/>
        <v>-100000</v>
      </c>
      <c r="M921" s="1">
        <f t="shared" ca="1" si="260"/>
        <v>121514.82376838762</v>
      </c>
      <c r="N921" s="10">
        <v>45931</v>
      </c>
      <c r="O921" s="10">
        <f t="shared" ca="1" si="267"/>
        <v>49583</v>
      </c>
      <c r="P921" s="7">
        <f t="shared" ca="1" si="268"/>
        <v>1.9666829705238344E-2</v>
      </c>
      <c r="Q921" s="13"/>
      <c r="R921" s="1">
        <f t="shared" si="269"/>
        <v>-100000</v>
      </c>
      <c r="S921" s="1">
        <f t="shared" ca="1" si="261"/>
        <v>117175.00863380237</v>
      </c>
      <c r="T921" s="14">
        <f t="shared" ca="1" si="262"/>
        <v>1.35</v>
      </c>
      <c r="U921" s="7">
        <f t="shared" ca="1" si="270"/>
        <v>1.5967300534248347E-2</v>
      </c>
    </row>
    <row r="922" spans="1:21" x14ac:dyDescent="0.2">
      <c r="A922">
        <f t="shared" si="263"/>
        <v>921</v>
      </c>
      <c r="B922">
        <f t="shared" ca="1" si="253"/>
        <v>3</v>
      </c>
      <c r="C922" s="7">
        <f t="shared" ca="1" si="254"/>
        <v>9.3951730412424314E-2</v>
      </c>
      <c r="D922" t="str">
        <f t="shared" ca="1" si="264"/>
        <v>Yes</v>
      </c>
      <c r="E922">
        <f t="shared" ca="1" si="255"/>
        <v>1.7</v>
      </c>
      <c r="F922" s="1">
        <f ca="1">InitialHomeValue* (1 + 'Portfolio Simulation'!C922)^'Portfolio Simulation'!B922</f>
        <v>1309165.279306446</v>
      </c>
      <c r="G922" s="1">
        <f t="shared" ca="1" si="256"/>
        <v>222558.09748209582</v>
      </c>
      <c r="H922" s="1">
        <f t="shared" ca="1" si="257"/>
        <v>172800</v>
      </c>
      <c r="I922" s="1">
        <f t="shared" ca="1" si="265"/>
        <v>172800</v>
      </c>
      <c r="J922" s="1">
        <f t="shared" si="258"/>
        <v>100000</v>
      </c>
      <c r="K922" s="1">
        <f t="shared" si="259"/>
        <v>1000000</v>
      </c>
      <c r="L922" s="1">
        <f t="shared" si="266"/>
        <v>-100000</v>
      </c>
      <c r="M922" s="1">
        <f t="shared" ca="1" si="260"/>
        <v>172800</v>
      </c>
      <c r="N922" s="10">
        <v>45931</v>
      </c>
      <c r="O922" s="10">
        <f t="shared" ca="1" si="267"/>
        <v>47027</v>
      </c>
      <c r="P922" s="7">
        <f t="shared" ca="1" si="268"/>
        <v>0.19980039000511171</v>
      </c>
      <c r="Q922" s="13"/>
      <c r="R922" s="1">
        <f t="shared" si="269"/>
        <v>-100000</v>
      </c>
      <c r="S922" s="1">
        <f t="shared" ca="1" si="261"/>
        <v>216012.27108556358</v>
      </c>
      <c r="T922" s="14">
        <f t="shared" ca="1" si="262"/>
        <v>1.65</v>
      </c>
      <c r="U922" s="7">
        <f t="shared" ca="1" si="270"/>
        <v>0.29238253235816958</v>
      </c>
    </row>
    <row r="923" spans="1:21" x14ac:dyDescent="0.2">
      <c r="A923">
        <f t="shared" si="263"/>
        <v>922</v>
      </c>
      <c r="B923">
        <f t="shared" ca="1" si="253"/>
        <v>5</v>
      </c>
      <c r="C923" s="7">
        <f t="shared" ca="1" si="254"/>
        <v>-3.0260389224749596E-2</v>
      </c>
      <c r="D923" t="str">
        <f t="shared" ca="1" si="264"/>
        <v>No</v>
      </c>
      <c r="E923">
        <f t="shared" ca="1" si="255"/>
        <v>1.4</v>
      </c>
      <c r="F923" s="1">
        <f ca="1">InitialHomeValue* (1 + 'Portfolio Simulation'!C923)^'Portfolio Simulation'!B923</f>
        <v>857582.04080709652</v>
      </c>
      <c r="G923" s="1">
        <f t="shared" ca="1" si="256"/>
        <v>120061.4857129935</v>
      </c>
      <c r="H923" s="1">
        <f t="shared" ca="1" si="257"/>
        <v>248832</v>
      </c>
      <c r="I923" s="1">
        <f t="shared" ca="1" si="265"/>
        <v>120061.4857129935</v>
      </c>
      <c r="J923" s="1">
        <f t="shared" si="258"/>
        <v>100000</v>
      </c>
      <c r="K923" s="1">
        <f t="shared" si="259"/>
        <v>1000000</v>
      </c>
      <c r="L923" s="1">
        <f t="shared" si="266"/>
        <v>-100000</v>
      </c>
      <c r="M923" s="1">
        <f t="shared" ca="1" si="260"/>
        <v>120061.4857129935</v>
      </c>
      <c r="N923" s="10">
        <v>45931</v>
      </c>
      <c r="O923" s="10">
        <f t="shared" ca="1" si="267"/>
        <v>47757</v>
      </c>
      <c r="P923" s="7">
        <f t="shared" ca="1" si="268"/>
        <v>3.7222775816917422E-2</v>
      </c>
      <c r="Q923" s="13"/>
      <c r="R923" s="1">
        <f t="shared" si="269"/>
        <v>-100000</v>
      </c>
      <c r="S923" s="1">
        <f t="shared" ca="1" si="261"/>
        <v>115773.57550895803</v>
      </c>
      <c r="T923" s="14">
        <f t="shared" ca="1" si="262"/>
        <v>1.35</v>
      </c>
      <c r="U923" s="7">
        <f t="shared" ca="1" si="270"/>
        <v>2.9709979891777035E-2</v>
      </c>
    </row>
    <row r="924" spans="1:21" x14ac:dyDescent="0.2">
      <c r="A924">
        <f t="shared" si="263"/>
        <v>923</v>
      </c>
      <c r="B924">
        <f t="shared" ca="1" si="253"/>
        <v>7</v>
      </c>
      <c r="C924" s="7">
        <f t="shared" ca="1" si="254"/>
        <v>7.5945422211222066E-2</v>
      </c>
      <c r="D924" t="str">
        <f t="shared" ca="1" si="264"/>
        <v>Yes</v>
      </c>
      <c r="E924">
        <f t="shared" ca="1" si="255"/>
        <v>1.7</v>
      </c>
      <c r="F924" s="1">
        <f ca="1">InitialHomeValue* (1 + 'Portfolio Simulation'!C924)^'Portfolio Simulation'!B924</f>
        <v>1669289.6275506304</v>
      </c>
      <c r="G924" s="1">
        <f t="shared" ca="1" si="256"/>
        <v>283779.23668360716</v>
      </c>
      <c r="H924" s="1">
        <f t="shared" ca="1" si="257"/>
        <v>358318.07999999996</v>
      </c>
      <c r="I924" s="1">
        <f t="shared" ca="1" si="265"/>
        <v>283779.23668360716</v>
      </c>
      <c r="J924" s="1">
        <f t="shared" si="258"/>
        <v>100000</v>
      </c>
      <c r="K924" s="1">
        <f t="shared" si="259"/>
        <v>1000000</v>
      </c>
      <c r="L924" s="1">
        <f t="shared" si="266"/>
        <v>-100000</v>
      </c>
      <c r="M924" s="1">
        <f t="shared" ca="1" si="260"/>
        <v>283779.23668360716</v>
      </c>
      <c r="N924" s="10">
        <v>45931</v>
      </c>
      <c r="O924" s="10">
        <f t="shared" ca="1" si="267"/>
        <v>48488</v>
      </c>
      <c r="P924" s="7">
        <f t="shared" ca="1" si="268"/>
        <v>0.16054210066795352</v>
      </c>
      <c r="Q924" s="13"/>
      <c r="R924" s="1">
        <f t="shared" si="269"/>
        <v>-100000</v>
      </c>
      <c r="S924" s="1">
        <f t="shared" ca="1" si="261"/>
        <v>275432.78854585404</v>
      </c>
      <c r="T924" s="14">
        <f t="shared" ca="1" si="262"/>
        <v>1.65</v>
      </c>
      <c r="U924" s="7">
        <f t="shared" ca="1" si="270"/>
        <v>0.15560712218284609</v>
      </c>
    </row>
    <row r="925" spans="1:21" x14ac:dyDescent="0.2">
      <c r="A925">
        <f t="shared" si="263"/>
        <v>924</v>
      </c>
      <c r="B925">
        <f t="shared" ca="1" si="253"/>
        <v>2</v>
      </c>
      <c r="C925" s="7">
        <f t="shared" ca="1" si="254"/>
        <v>2.9072629598249845E-2</v>
      </c>
      <c r="D925" t="str">
        <f t="shared" ca="1" si="264"/>
        <v>Yes</v>
      </c>
      <c r="E925">
        <f t="shared" ca="1" si="255"/>
        <v>1.7</v>
      </c>
      <c r="F925" s="1">
        <f ca="1">InitialHomeValue* (1 + 'Portfolio Simulation'!C925)^'Portfolio Simulation'!B925</f>
        <v>1058990.4769882564</v>
      </c>
      <c r="G925" s="1">
        <f t="shared" ca="1" si="256"/>
        <v>180028.3810880036</v>
      </c>
      <c r="H925" s="1">
        <f t="shared" ca="1" si="257"/>
        <v>144000</v>
      </c>
      <c r="I925" s="1">
        <f t="shared" ca="1" si="265"/>
        <v>144000</v>
      </c>
      <c r="J925" s="1">
        <f t="shared" si="258"/>
        <v>100000</v>
      </c>
      <c r="K925" s="1">
        <f t="shared" si="259"/>
        <v>1000000</v>
      </c>
      <c r="L925" s="1">
        <f t="shared" si="266"/>
        <v>-100000</v>
      </c>
      <c r="M925" s="1">
        <f t="shared" ca="1" si="260"/>
        <v>144000</v>
      </c>
      <c r="N925" s="10">
        <v>45931</v>
      </c>
      <c r="O925" s="10">
        <f t="shared" ca="1" si="267"/>
        <v>46661</v>
      </c>
      <c r="P925" s="7">
        <f t="shared" ca="1" si="268"/>
        <v>0.19999999403953553</v>
      </c>
      <c r="Q925" s="13"/>
      <c r="R925" s="1">
        <f t="shared" si="269"/>
        <v>-100000</v>
      </c>
      <c r="S925" s="1">
        <f t="shared" ca="1" si="261"/>
        <v>174733.42870306232</v>
      </c>
      <c r="T925" s="14">
        <f t="shared" ca="1" si="262"/>
        <v>1.65</v>
      </c>
      <c r="U925" s="7">
        <f t="shared" ca="1" si="270"/>
        <v>0.32186772227287308</v>
      </c>
    </row>
    <row r="926" spans="1:21" x14ac:dyDescent="0.2">
      <c r="A926">
        <f t="shared" si="263"/>
        <v>925</v>
      </c>
      <c r="B926">
        <f t="shared" ca="1" si="253"/>
        <v>9</v>
      </c>
      <c r="C926" s="7">
        <f t="shared" ca="1" si="254"/>
        <v>-8.1776504604720822E-3</v>
      </c>
      <c r="D926" t="str">
        <f t="shared" ca="1" si="264"/>
        <v>No</v>
      </c>
      <c r="E926">
        <f t="shared" ca="1" si="255"/>
        <v>1.4</v>
      </c>
      <c r="F926" s="1">
        <f ca="1">InitialHomeValue* (1 + 'Portfolio Simulation'!C926)^'Portfolio Simulation'!B926</f>
        <v>928763.23033286259</v>
      </c>
      <c r="G926" s="1">
        <f t="shared" ca="1" si="256"/>
        <v>130026.85224660077</v>
      </c>
      <c r="H926" s="1">
        <f t="shared" ca="1" si="257"/>
        <v>515978.03519999993</v>
      </c>
      <c r="I926" s="1">
        <f t="shared" ca="1" si="265"/>
        <v>130026.85224660077</v>
      </c>
      <c r="J926" s="1">
        <f t="shared" si="258"/>
        <v>100000</v>
      </c>
      <c r="K926" s="1">
        <f t="shared" si="259"/>
        <v>1000000</v>
      </c>
      <c r="L926" s="1">
        <f t="shared" si="266"/>
        <v>-100000</v>
      </c>
      <c r="M926" s="1">
        <f t="shared" ca="1" si="260"/>
        <v>130026.85224660077</v>
      </c>
      <c r="N926" s="10">
        <v>45931</v>
      </c>
      <c r="O926" s="10">
        <f t="shared" ca="1" si="267"/>
        <v>49218</v>
      </c>
      <c r="P926" s="7">
        <f t="shared" ca="1" si="268"/>
        <v>2.9586002230644223E-2</v>
      </c>
      <c r="Q926" s="13"/>
      <c r="R926" s="1">
        <f t="shared" si="269"/>
        <v>-100000</v>
      </c>
      <c r="S926" s="1">
        <f t="shared" ca="1" si="261"/>
        <v>125383.03609493645</v>
      </c>
      <c r="T926" s="14">
        <f t="shared" ca="1" si="262"/>
        <v>1.35</v>
      </c>
      <c r="U926" s="7">
        <f t="shared" ca="1" si="270"/>
        <v>2.5436517596244813E-2</v>
      </c>
    </row>
    <row r="927" spans="1:21" x14ac:dyDescent="0.2">
      <c r="A927">
        <f t="shared" si="263"/>
        <v>926</v>
      </c>
      <c r="B927">
        <f t="shared" ca="1" si="253"/>
        <v>1</v>
      </c>
      <c r="C927" s="7">
        <f t="shared" ca="1" si="254"/>
        <v>8.1470081250268583E-2</v>
      </c>
      <c r="D927" t="str">
        <f t="shared" ca="1" si="264"/>
        <v>Yes</v>
      </c>
      <c r="E927">
        <f t="shared" ca="1" si="255"/>
        <v>1.7</v>
      </c>
      <c r="F927" s="1">
        <f ca="1">InitialHomeValue* (1 + 'Portfolio Simulation'!C927)^'Portfolio Simulation'!B927</f>
        <v>1081470.0812502687</v>
      </c>
      <c r="G927" s="1">
        <f t="shared" ca="1" si="256"/>
        <v>183849.91381254571</v>
      </c>
      <c r="H927" s="1">
        <f t="shared" ca="1" si="257"/>
        <v>120000</v>
      </c>
      <c r="I927" s="1">
        <f t="shared" ca="1" si="265"/>
        <v>120000</v>
      </c>
      <c r="J927" s="1">
        <f t="shared" si="258"/>
        <v>100000</v>
      </c>
      <c r="K927" s="1">
        <f t="shared" si="259"/>
        <v>1000000</v>
      </c>
      <c r="L927" s="1">
        <f t="shared" si="266"/>
        <v>-100000</v>
      </c>
      <c r="M927" s="1">
        <f t="shared" ca="1" si="260"/>
        <v>120000</v>
      </c>
      <c r="N927" s="10">
        <v>45931</v>
      </c>
      <c r="O927" s="10">
        <f t="shared" ca="1" si="267"/>
        <v>46296</v>
      </c>
      <c r="P927" s="7">
        <f t="shared" ca="1" si="268"/>
        <v>0.19999999403953553</v>
      </c>
      <c r="Q927" s="13"/>
      <c r="R927" s="1">
        <f t="shared" si="269"/>
        <v>-100000</v>
      </c>
      <c r="S927" s="1">
        <f t="shared" ca="1" si="261"/>
        <v>178442.56340629433</v>
      </c>
      <c r="T927" s="14">
        <f t="shared" ca="1" si="262"/>
        <v>1.65</v>
      </c>
      <c r="U927" s="7">
        <f t="shared" ca="1" si="270"/>
        <v>0.78442562818527217</v>
      </c>
    </row>
    <row r="928" spans="1:21" x14ac:dyDescent="0.2">
      <c r="A928">
        <f t="shared" si="263"/>
        <v>927</v>
      </c>
      <c r="B928">
        <f t="shared" ca="1" si="253"/>
        <v>2</v>
      </c>
      <c r="C928" s="7">
        <f t="shared" ca="1" si="254"/>
        <v>-2.4553637931733135E-2</v>
      </c>
      <c r="D928" t="str">
        <f t="shared" ca="1" si="264"/>
        <v>No</v>
      </c>
      <c r="E928">
        <f t="shared" ca="1" si="255"/>
        <v>1.4</v>
      </c>
      <c r="F928" s="1">
        <f ca="1">InitialHomeValue* (1 + 'Portfolio Simulation'!C928)^'Portfolio Simulation'!B928</f>
        <v>951495.60527221637</v>
      </c>
      <c r="G928" s="1">
        <f t="shared" ca="1" si="256"/>
        <v>133209.3847381103</v>
      </c>
      <c r="H928" s="1">
        <f t="shared" ca="1" si="257"/>
        <v>144000</v>
      </c>
      <c r="I928" s="1">
        <f t="shared" ca="1" si="265"/>
        <v>133209.3847381103</v>
      </c>
      <c r="J928" s="1">
        <f t="shared" si="258"/>
        <v>100000</v>
      </c>
      <c r="K928" s="1">
        <f t="shared" si="259"/>
        <v>1000000</v>
      </c>
      <c r="L928" s="1">
        <f t="shared" si="266"/>
        <v>-100000</v>
      </c>
      <c r="M928" s="1">
        <f t="shared" ca="1" si="260"/>
        <v>133209.3847381103</v>
      </c>
      <c r="N928" s="10">
        <v>45931</v>
      </c>
      <c r="O928" s="10">
        <f t="shared" ca="1" si="267"/>
        <v>46661</v>
      </c>
      <c r="P928" s="7">
        <f t="shared" ca="1" si="268"/>
        <v>0.15416370034217838</v>
      </c>
      <c r="Q928" s="13"/>
      <c r="R928" s="1">
        <f t="shared" si="269"/>
        <v>-100000</v>
      </c>
      <c r="S928" s="1">
        <f t="shared" ca="1" si="261"/>
        <v>128451.90671174922</v>
      </c>
      <c r="T928" s="14">
        <f t="shared" ca="1" si="262"/>
        <v>1.35</v>
      </c>
      <c r="U928" s="7">
        <f t="shared" ca="1" si="270"/>
        <v>0.13336625695228579</v>
      </c>
    </row>
    <row r="929" spans="1:21" x14ac:dyDescent="0.2">
      <c r="A929">
        <f t="shared" si="263"/>
        <v>928</v>
      </c>
      <c r="B929">
        <f t="shared" ca="1" si="253"/>
        <v>7</v>
      </c>
      <c r="C929" s="7">
        <f t="shared" ca="1" si="254"/>
        <v>6.0578341770914923E-3</v>
      </c>
      <c r="D929" t="str">
        <f t="shared" ca="1" si="264"/>
        <v>Yes</v>
      </c>
      <c r="E929">
        <f t="shared" ca="1" si="255"/>
        <v>1.7</v>
      </c>
      <c r="F929" s="1">
        <f ca="1">InitialHomeValue* (1 + 'Portfolio Simulation'!C929)^'Portfolio Simulation'!B929</f>
        <v>1043183.3117261005</v>
      </c>
      <c r="G929" s="1">
        <f t="shared" ca="1" si="256"/>
        <v>177341.16299343709</v>
      </c>
      <c r="H929" s="1">
        <f t="shared" ca="1" si="257"/>
        <v>358318.07999999996</v>
      </c>
      <c r="I929" s="1">
        <f t="shared" ca="1" si="265"/>
        <v>177341.16299343709</v>
      </c>
      <c r="J929" s="1">
        <f t="shared" si="258"/>
        <v>100000</v>
      </c>
      <c r="K929" s="1">
        <f t="shared" si="259"/>
        <v>1000000</v>
      </c>
      <c r="L929" s="1">
        <f t="shared" si="266"/>
        <v>-100000</v>
      </c>
      <c r="M929" s="1">
        <f t="shared" ca="1" si="260"/>
        <v>177341.16299343709</v>
      </c>
      <c r="N929" s="10">
        <v>45931</v>
      </c>
      <c r="O929" s="10">
        <f t="shared" ca="1" si="267"/>
        <v>48488</v>
      </c>
      <c r="P929" s="7">
        <f t="shared" ca="1" si="268"/>
        <v>8.5216578841209409E-2</v>
      </c>
      <c r="Q929" s="13"/>
      <c r="R929" s="1">
        <f t="shared" si="269"/>
        <v>-100000</v>
      </c>
      <c r="S929" s="1">
        <f t="shared" ca="1" si="261"/>
        <v>172125.24643480658</v>
      </c>
      <c r="T929" s="14">
        <f t="shared" ca="1" si="262"/>
        <v>1.65</v>
      </c>
      <c r="U929" s="7">
        <f t="shared" ca="1" si="270"/>
        <v>8.0601903796195987E-2</v>
      </c>
    </row>
    <row r="930" spans="1:21" x14ac:dyDescent="0.2">
      <c r="A930">
        <f t="shared" si="263"/>
        <v>929</v>
      </c>
      <c r="B930">
        <f t="shared" ca="1" si="253"/>
        <v>3</v>
      </c>
      <c r="C930" s="7">
        <f t="shared" ca="1" si="254"/>
        <v>-3.5467658442625109E-3</v>
      </c>
      <c r="D930" t="str">
        <f t="shared" ca="1" si="264"/>
        <v>No</v>
      </c>
      <c r="E930">
        <f t="shared" ca="1" si="255"/>
        <v>1.4</v>
      </c>
      <c r="F930" s="1">
        <f ca="1">InitialHomeValue* (1 + 'Portfolio Simulation'!C930)^'Portfolio Simulation'!B930</f>
        <v>989397.39649436355</v>
      </c>
      <c r="G930" s="1">
        <f t="shared" ca="1" si="256"/>
        <v>138515.6355092109</v>
      </c>
      <c r="H930" s="1">
        <f t="shared" ca="1" si="257"/>
        <v>172800</v>
      </c>
      <c r="I930" s="1">
        <f t="shared" ca="1" si="265"/>
        <v>138515.6355092109</v>
      </c>
      <c r="J930" s="1">
        <f t="shared" si="258"/>
        <v>100000</v>
      </c>
      <c r="K930" s="1">
        <f t="shared" si="259"/>
        <v>1000000</v>
      </c>
      <c r="L930" s="1">
        <f t="shared" si="266"/>
        <v>-100000</v>
      </c>
      <c r="M930" s="1">
        <f t="shared" ca="1" si="260"/>
        <v>138515.6355092109</v>
      </c>
      <c r="N930" s="10">
        <v>45931</v>
      </c>
      <c r="O930" s="10">
        <f t="shared" ca="1" si="267"/>
        <v>47027</v>
      </c>
      <c r="P930" s="7">
        <f t="shared" ca="1" si="268"/>
        <v>0.11461076140403748</v>
      </c>
      <c r="Q930" s="13"/>
      <c r="R930" s="1">
        <f t="shared" si="269"/>
        <v>-100000</v>
      </c>
      <c r="S930" s="1">
        <f t="shared" ca="1" si="261"/>
        <v>133568.6485267391</v>
      </c>
      <c r="T930" s="14">
        <f t="shared" ca="1" si="262"/>
        <v>1.35</v>
      </c>
      <c r="U930" s="7">
        <f t="shared" ca="1" si="270"/>
        <v>0.10119258761405944</v>
      </c>
    </row>
    <row r="931" spans="1:21" x14ac:dyDescent="0.2">
      <c r="A931">
        <f t="shared" si="263"/>
        <v>930</v>
      </c>
      <c r="B931">
        <f t="shared" ca="1" si="253"/>
        <v>10</v>
      </c>
      <c r="C931" s="7">
        <f t="shared" ca="1" si="254"/>
        <v>-7.5135523207465853E-3</v>
      </c>
      <c r="D931" t="str">
        <f t="shared" ca="1" si="264"/>
        <v>No</v>
      </c>
      <c r="E931">
        <f t="shared" ca="1" si="255"/>
        <v>1.4</v>
      </c>
      <c r="F931" s="1">
        <f ca="1">InitialHomeValue* (1 + 'Portfolio Simulation'!C931)^'Portfolio Simulation'!B931</f>
        <v>927354.64621537027</v>
      </c>
      <c r="G931" s="1">
        <f t="shared" ca="1" si="256"/>
        <v>129829.65047015183</v>
      </c>
      <c r="H931" s="1">
        <f t="shared" ca="1" si="257"/>
        <v>619173.64223999996</v>
      </c>
      <c r="I931" s="1">
        <f t="shared" ca="1" si="265"/>
        <v>129829.65047015183</v>
      </c>
      <c r="J931" s="1">
        <f t="shared" si="258"/>
        <v>100000</v>
      </c>
      <c r="K931" s="1">
        <f t="shared" si="259"/>
        <v>1000000</v>
      </c>
      <c r="L931" s="1">
        <f t="shared" si="266"/>
        <v>-100000</v>
      </c>
      <c r="M931" s="1">
        <f t="shared" ca="1" si="260"/>
        <v>129829.65047015183</v>
      </c>
      <c r="N931" s="10">
        <v>45931</v>
      </c>
      <c r="O931" s="10">
        <f t="shared" ca="1" si="267"/>
        <v>49583</v>
      </c>
      <c r="P931" s="7">
        <f t="shared" ca="1" si="268"/>
        <v>2.6434352993965151E-2</v>
      </c>
      <c r="Q931" s="13"/>
      <c r="R931" s="1">
        <f t="shared" si="269"/>
        <v>-100000</v>
      </c>
      <c r="S931" s="1">
        <f t="shared" ca="1" si="261"/>
        <v>125192.87723907501</v>
      </c>
      <c r="T931" s="14">
        <f t="shared" ca="1" si="262"/>
        <v>1.35</v>
      </c>
      <c r="U931" s="7">
        <f t="shared" ca="1" si="270"/>
        <v>2.2710272669792177E-2</v>
      </c>
    </row>
    <row r="932" spans="1:21" x14ac:dyDescent="0.2">
      <c r="A932">
        <f t="shared" si="263"/>
        <v>931</v>
      </c>
      <c r="B932">
        <f t="shared" ca="1" si="253"/>
        <v>6</v>
      </c>
      <c r="C932" s="7">
        <f t="shared" ca="1" si="254"/>
        <v>-0.13060841110389299</v>
      </c>
      <c r="D932" t="str">
        <f t="shared" ca="1" si="264"/>
        <v>No</v>
      </c>
      <c r="E932">
        <f t="shared" ca="1" si="255"/>
        <v>1.4</v>
      </c>
      <c r="F932" s="1">
        <f ca="1">InitialHomeValue* (1 + 'Portfolio Simulation'!C932)^'Portfolio Simulation'!B932</f>
        <v>431809.91010077856</v>
      </c>
      <c r="G932" s="1">
        <f t="shared" ca="1" si="256"/>
        <v>60453.387414108998</v>
      </c>
      <c r="H932" s="1">
        <f t="shared" ca="1" si="257"/>
        <v>298598.39999999997</v>
      </c>
      <c r="I932" s="1">
        <f t="shared" ca="1" si="265"/>
        <v>60453.387414108998</v>
      </c>
      <c r="J932" s="1">
        <f t="shared" si="258"/>
        <v>100000</v>
      </c>
      <c r="K932" s="1">
        <f t="shared" si="259"/>
        <v>1000000</v>
      </c>
      <c r="L932" s="1">
        <f t="shared" si="266"/>
        <v>-100000</v>
      </c>
      <c r="M932" s="1">
        <f t="shared" ca="1" si="260"/>
        <v>60453.387414108998</v>
      </c>
      <c r="N932" s="10">
        <v>45931</v>
      </c>
      <c r="O932" s="10">
        <f t="shared" ca="1" si="267"/>
        <v>48122</v>
      </c>
      <c r="P932" s="7">
        <f t="shared" ca="1" si="268"/>
        <v>-8.0425891280174272E-2</v>
      </c>
      <c r="Q932" s="13"/>
      <c r="R932" s="1">
        <f t="shared" si="269"/>
        <v>-100000</v>
      </c>
      <c r="S932" s="1">
        <f t="shared" ca="1" si="261"/>
        <v>58294.337863605113</v>
      </c>
      <c r="T932" s="14">
        <f t="shared" ca="1" si="262"/>
        <v>1.35</v>
      </c>
      <c r="U932" s="7">
        <f t="shared" ca="1" si="270"/>
        <v>-8.5980299115180972E-2</v>
      </c>
    </row>
    <row r="933" spans="1:21" x14ac:dyDescent="0.2">
      <c r="A933">
        <f t="shared" si="263"/>
        <v>932</v>
      </c>
      <c r="B933">
        <f t="shared" ca="1" si="253"/>
        <v>8</v>
      </c>
      <c r="C933" s="7">
        <f t="shared" ca="1" si="254"/>
        <v>-4.725722290714085E-2</v>
      </c>
      <c r="D933" t="str">
        <f t="shared" ca="1" si="264"/>
        <v>No</v>
      </c>
      <c r="E933">
        <f t="shared" ca="1" si="255"/>
        <v>1.4</v>
      </c>
      <c r="F933" s="1">
        <f ca="1">InitialHomeValue* (1 + 'Portfolio Simulation'!C933)^'Portfolio Simulation'!B933</f>
        <v>678899.23603478551</v>
      </c>
      <c r="G933" s="1">
        <f t="shared" ca="1" si="256"/>
        <v>95045.893044869968</v>
      </c>
      <c r="H933" s="1">
        <f t="shared" ca="1" si="257"/>
        <v>429981.69599999994</v>
      </c>
      <c r="I933" s="1">
        <f t="shared" ca="1" si="265"/>
        <v>95045.893044869968</v>
      </c>
      <c r="J933" s="1">
        <f t="shared" si="258"/>
        <v>100000</v>
      </c>
      <c r="K933" s="1">
        <f t="shared" si="259"/>
        <v>1000000</v>
      </c>
      <c r="L933" s="1">
        <f t="shared" si="266"/>
        <v>-100000</v>
      </c>
      <c r="M933" s="1">
        <f t="shared" ca="1" si="260"/>
        <v>95045.893044869968</v>
      </c>
      <c r="N933" s="10">
        <v>45931</v>
      </c>
      <c r="O933" s="10">
        <f t="shared" ca="1" si="267"/>
        <v>48853</v>
      </c>
      <c r="P933" s="7">
        <f t="shared" ca="1" si="268"/>
        <v>-6.3268452882766718E-3</v>
      </c>
      <c r="Q933" s="13"/>
      <c r="R933" s="1">
        <f t="shared" si="269"/>
        <v>-100000</v>
      </c>
      <c r="S933" s="1">
        <f t="shared" ca="1" si="261"/>
        <v>91651.396864696057</v>
      </c>
      <c r="T933" s="14">
        <f t="shared" ca="1" si="262"/>
        <v>1.35</v>
      </c>
      <c r="U933" s="7">
        <f t="shared" ca="1" si="270"/>
        <v>-1.0830709338188173E-2</v>
      </c>
    </row>
    <row r="934" spans="1:21" x14ac:dyDescent="0.2">
      <c r="A934">
        <f t="shared" si="263"/>
        <v>933</v>
      </c>
      <c r="B934">
        <f t="shared" ca="1" si="253"/>
        <v>5</v>
      </c>
      <c r="C934" s="7">
        <f t="shared" ca="1" si="254"/>
        <v>5.9544542689501233E-2</v>
      </c>
      <c r="D934" t="str">
        <f t="shared" ca="1" si="264"/>
        <v>Yes</v>
      </c>
      <c r="E934">
        <f t="shared" ca="1" si="255"/>
        <v>1.7</v>
      </c>
      <c r="F934" s="1">
        <f ca="1">InitialHomeValue* (1 + 'Portfolio Simulation'!C934)^'Portfolio Simulation'!B934</f>
        <v>1335353.0253946094</v>
      </c>
      <c r="G934" s="1">
        <f t="shared" ca="1" si="256"/>
        <v>227010.01431708361</v>
      </c>
      <c r="H934" s="1">
        <f t="shared" ca="1" si="257"/>
        <v>248832</v>
      </c>
      <c r="I934" s="1">
        <f t="shared" ca="1" si="265"/>
        <v>227010.01431708361</v>
      </c>
      <c r="J934" s="1">
        <f t="shared" si="258"/>
        <v>100000</v>
      </c>
      <c r="K934" s="1">
        <f t="shared" si="259"/>
        <v>1000000</v>
      </c>
      <c r="L934" s="1">
        <f t="shared" si="266"/>
        <v>-100000</v>
      </c>
      <c r="M934" s="1">
        <f t="shared" ca="1" si="260"/>
        <v>227010.01431708361</v>
      </c>
      <c r="N934" s="10">
        <v>45931</v>
      </c>
      <c r="O934" s="10">
        <f t="shared" ca="1" si="267"/>
        <v>47757</v>
      </c>
      <c r="P934" s="7">
        <f t="shared" ca="1" si="268"/>
        <v>0.17806704640388493</v>
      </c>
      <c r="Q934" s="13"/>
      <c r="R934" s="1">
        <f t="shared" si="269"/>
        <v>-100000</v>
      </c>
      <c r="S934" s="1">
        <f t="shared" ca="1" si="261"/>
        <v>220333.24919011054</v>
      </c>
      <c r="T934" s="14">
        <f t="shared" ca="1" si="262"/>
        <v>1.65</v>
      </c>
      <c r="U934" s="7">
        <f t="shared" ca="1" si="270"/>
        <v>0.17105806469917295</v>
      </c>
    </row>
    <row r="935" spans="1:21" x14ac:dyDescent="0.2">
      <c r="A935">
        <f t="shared" si="263"/>
        <v>934</v>
      </c>
      <c r="B935">
        <f t="shared" ca="1" si="253"/>
        <v>9</v>
      </c>
      <c r="C935" s="7">
        <f t="shared" ca="1" si="254"/>
        <v>0.10597197540254638</v>
      </c>
      <c r="D935" t="str">
        <f t="shared" ca="1" si="264"/>
        <v>Yes</v>
      </c>
      <c r="E935">
        <f t="shared" ca="1" si="255"/>
        <v>1.7</v>
      </c>
      <c r="F935" s="1">
        <f ca="1">InitialHomeValue* (1 + 'Portfolio Simulation'!C935)^'Portfolio Simulation'!B935</f>
        <v>2475694.7823081557</v>
      </c>
      <c r="G935" s="1">
        <f t="shared" ca="1" si="256"/>
        <v>420868.11299238645</v>
      </c>
      <c r="H935" s="1">
        <f t="shared" ca="1" si="257"/>
        <v>515978.03519999993</v>
      </c>
      <c r="I935" s="1">
        <f t="shared" ca="1" si="265"/>
        <v>420868.11299238645</v>
      </c>
      <c r="J935" s="1">
        <f t="shared" si="258"/>
        <v>100000</v>
      </c>
      <c r="K935" s="1">
        <f t="shared" si="259"/>
        <v>1000000</v>
      </c>
      <c r="L935" s="1">
        <f t="shared" si="266"/>
        <v>-100000</v>
      </c>
      <c r="M935" s="1">
        <f t="shared" ca="1" si="260"/>
        <v>420868.11299238645</v>
      </c>
      <c r="N935" s="10">
        <v>45931</v>
      </c>
      <c r="O935" s="10">
        <f t="shared" ca="1" si="267"/>
        <v>49218</v>
      </c>
      <c r="P935" s="7">
        <f t="shared" ca="1" si="268"/>
        <v>0.17302525639534</v>
      </c>
      <c r="Q935" s="13"/>
      <c r="R935" s="1">
        <f t="shared" si="269"/>
        <v>-100000</v>
      </c>
      <c r="S935" s="1">
        <f t="shared" ca="1" si="261"/>
        <v>408489.63908084569</v>
      </c>
      <c r="T935" s="14">
        <f t="shared" ca="1" si="262"/>
        <v>1.65</v>
      </c>
      <c r="U935" s="7">
        <f t="shared" ca="1" si="270"/>
        <v>0.16914313435554507</v>
      </c>
    </row>
    <row r="936" spans="1:21" x14ac:dyDescent="0.2">
      <c r="A936">
        <f t="shared" si="263"/>
        <v>935</v>
      </c>
      <c r="B936">
        <f t="shared" ca="1" si="253"/>
        <v>1</v>
      </c>
      <c r="C936" s="7">
        <f t="shared" ca="1" si="254"/>
        <v>1.3017725532313902E-2</v>
      </c>
      <c r="D936" t="str">
        <f t="shared" ca="1" si="264"/>
        <v>Yes</v>
      </c>
      <c r="E936">
        <f t="shared" ca="1" si="255"/>
        <v>1.7</v>
      </c>
      <c r="F936" s="1">
        <f ca="1">InitialHomeValue* (1 + 'Portfolio Simulation'!C936)^'Portfolio Simulation'!B936</f>
        <v>1013017.7255323138</v>
      </c>
      <c r="G936" s="1">
        <f t="shared" ca="1" si="256"/>
        <v>172213.01334049334</v>
      </c>
      <c r="H936" s="1">
        <f t="shared" ca="1" si="257"/>
        <v>120000</v>
      </c>
      <c r="I936" s="1">
        <f t="shared" ca="1" si="265"/>
        <v>120000</v>
      </c>
      <c r="J936" s="1">
        <f t="shared" si="258"/>
        <v>100000</v>
      </c>
      <c r="K936" s="1">
        <f t="shared" si="259"/>
        <v>1000000</v>
      </c>
      <c r="L936" s="1">
        <f t="shared" si="266"/>
        <v>-100000</v>
      </c>
      <c r="M936" s="1">
        <f t="shared" ca="1" si="260"/>
        <v>120000</v>
      </c>
      <c r="N936" s="10">
        <v>45931</v>
      </c>
      <c r="O936" s="10">
        <f t="shared" ca="1" si="267"/>
        <v>46296</v>
      </c>
      <c r="P936" s="7">
        <f t="shared" ca="1" si="268"/>
        <v>0.19999999403953553</v>
      </c>
      <c r="Q936" s="13"/>
      <c r="R936" s="1">
        <f t="shared" si="269"/>
        <v>-100000</v>
      </c>
      <c r="S936" s="1">
        <f t="shared" ca="1" si="261"/>
        <v>167147.92471283177</v>
      </c>
      <c r="T936" s="14">
        <f t="shared" ca="1" si="262"/>
        <v>1.65</v>
      </c>
      <c r="U936" s="7">
        <f t="shared" ca="1" si="270"/>
        <v>0.67147924304008488</v>
      </c>
    </row>
    <row r="937" spans="1:21" x14ac:dyDescent="0.2">
      <c r="A937">
        <f t="shared" si="263"/>
        <v>936</v>
      </c>
      <c r="B937">
        <f t="shared" ca="1" si="253"/>
        <v>1</v>
      </c>
      <c r="C937" s="7">
        <f t="shared" ca="1" si="254"/>
        <v>3.8329044250074232E-3</v>
      </c>
      <c r="D937" t="str">
        <f t="shared" ca="1" si="264"/>
        <v>Yes</v>
      </c>
      <c r="E937">
        <f t="shared" ca="1" si="255"/>
        <v>1.7</v>
      </c>
      <c r="F937" s="1">
        <f ca="1">InitialHomeValue* (1 + 'Portfolio Simulation'!C937)^'Portfolio Simulation'!B937</f>
        <v>1003832.9044250074</v>
      </c>
      <c r="G937" s="1">
        <f t="shared" ca="1" si="256"/>
        <v>170651.59375225127</v>
      </c>
      <c r="H937" s="1">
        <f t="shared" ca="1" si="257"/>
        <v>120000</v>
      </c>
      <c r="I937" s="1">
        <f t="shared" ca="1" si="265"/>
        <v>120000</v>
      </c>
      <c r="J937" s="1">
        <f t="shared" si="258"/>
        <v>100000</v>
      </c>
      <c r="K937" s="1">
        <f t="shared" si="259"/>
        <v>1000000</v>
      </c>
      <c r="L937" s="1">
        <f t="shared" si="266"/>
        <v>-100000</v>
      </c>
      <c r="M937" s="1">
        <f t="shared" ca="1" si="260"/>
        <v>120000</v>
      </c>
      <c r="N937" s="10">
        <v>45931</v>
      </c>
      <c r="O937" s="10">
        <f t="shared" ca="1" si="267"/>
        <v>46296</v>
      </c>
      <c r="P937" s="7">
        <f t="shared" ca="1" si="268"/>
        <v>0.19999999403953553</v>
      </c>
      <c r="Q937" s="13"/>
      <c r="R937" s="1">
        <f t="shared" si="269"/>
        <v>-100000</v>
      </c>
      <c r="S937" s="1">
        <f t="shared" ca="1" si="261"/>
        <v>165632.4292301262</v>
      </c>
      <c r="T937" s="14">
        <f t="shared" ca="1" si="262"/>
        <v>1.65</v>
      </c>
      <c r="U937" s="7">
        <f t="shared" ca="1" si="270"/>
        <v>0.65632429718971264</v>
      </c>
    </row>
    <row r="938" spans="1:21" x14ac:dyDescent="0.2">
      <c r="A938">
        <f t="shared" si="263"/>
        <v>937</v>
      </c>
      <c r="B938">
        <f t="shared" ca="1" si="253"/>
        <v>8</v>
      </c>
      <c r="C938" s="7">
        <f t="shared" ca="1" si="254"/>
        <v>0.10348642344663847</v>
      </c>
      <c r="D938" t="str">
        <f t="shared" ca="1" si="264"/>
        <v>Yes</v>
      </c>
      <c r="E938">
        <f t="shared" ca="1" si="255"/>
        <v>1.7</v>
      </c>
      <c r="F938" s="1">
        <f ca="1">InitialHomeValue* (1 + 'Portfolio Simulation'!C938)^'Portfolio Simulation'!B938</f>
        <v>2198548.011531787</v>
      </c>
      <c r="G938" s="1">
        <f t="shared" ca="1" si="256"/>
        <v>373753.16196040378</v>
      </c>
      <c r="H938" s="1">
        <f t="shared" ca="1" si="257"/>
        <v>429981.69599999994</v>
      </c>
      <c r="I938" s="1">
        <f t="shared" ca="1" si="265"/>
        <v>373753.16196040378</v>
      </c>
      <c r="J938" s="1">
        <f t="shared" si="258"/>
        <v>100000</v>
      </c>
      <c r="K938" s="1">
        <f t="shared" si="259"/>
        <v>1000000</v>
      </c>
      <c r="L938" s="1">
        <f t="shared" si="266"/>
        <v>-100000</v>
      </c>
      <c r="M938" s="1">
        <f t="shared" ca="1" si="260"/>
        <v>373753.16196040378</v>
      </c>
      <c r="N938" s="10">
        <v>45931</v>
      </c>
      <c r="O938" s="10">
        <f t="shared" ca="1" si="267"/>
        <v>48853</v>
      </c>
      <c r="P938" s="7">
        <f t="shared" ca="1" si="268"/>
        <v>0.17902800440788275</v>
      </c>
      <c r="Q938" s="13"/>
      <c r="R938" s="1">
        <f t="shared" si="269"/>
        <v>-100000</v>
      </c>
      <c r="S938" s="1">
        <f t="shared" ca="1" si="261"/>
        <v>362760.42190274486</v>
      </c>
      <c r="T938" s="14">
        <f t="shared" ca="1" si="262"/>
        <v>1.65</v>
      </c>
      <c r="U938" s="7">
        <f t="shared" ca="1" si="270"/>
        <v>0.17463951706886294</v>
      </c>
    </row>
    <row r="939" spans="1:21" x14ac:dyDescent="0.2">
      <c r="A939">
        <f t="shared" si="263"/>
        <v>938</v>
      </c>
      <c r="B939">
        <f t="shared" ca="1" si="253"/>
        <v>1</v>
      </c>
      <c r="C939" s="7">
        <f t="shared" ca="1" si="254"/>
        <v>3.929213970154715E-2</v>
      </c>
      <c r="D939" t="str">
        <f t="shared" ca="1" si="264"/>
        <v>Yes</v>
      </c>
      <c r="E939">
        <f t="shared" ca="1" si="255"/>
        <v>1.7</v>
      </c>
      <c r="F939" s="1">
        <f ca="1">InitialHomeValue* (1 + 'Portfolio Simulation'!C939)^'Portfolio Simulation'!B939</f>
        <v>1039292.1397015471</v>
      </c>
      <c r="G939" s="1">
        <f t="shared" ca="1" si="256"/>
        <v>176679.66374926301</v>
      </c>
      <c r="H939" s="1">
        <f t="shared" ca="1" si="257"/>
        <v>120000</v>
      </c>
      <c r="I939" s="1">
        <f t="shared" ca="1" si="265"/>
        <v>120000</v>
      </c>
      <c r="J939" s="1">
        <f t="shared" si="258"/>
        <v>100000</v>
      </c>
      <c r="K939" s="1">
        <f t="shared" si="259"/>
        <v>1000000</v>
      </c>
      <c r="L939" s="1">
        <f t="shared" si="266"/>
        <v>-100000</v>
      </c>
      <c r="M939" s="1">
        <f t="shared" ca="1" si="260"/>
        <v>120000</v>
      </c>
      <c r="N939" s="10">
        <v>45931</v>
      </c>
      <c r="O939" s="10">
        <f t="shared" ca="1" si="267"/>
        <v>46296</v>
      </c>
      <c r="P939" s="7">
        <f t="shared" ca="1" si="268"/>
        <v>0.19999999403953553</v>
      </c>
      <c r="Q939" s="13"/>
      <c r="R939" s="1">
        <f t="shared" si="269"/>
        <v>-100000</v>
      </c>
      <c r="S939" s="1">
        <f t="shared" ca="1" si="261"/>
        <v>171483.20305075528</v>
      </c>
      <c r="T939" s="14">
        <f t="shared" ca="1" si="262"/>
        <v>1.65</v>
      </c>
      <c r="U939" s="7">
        <f t="shared" ca="1" si="270"/>
        <v>0.71483203172683729</v>
      </c>
    </row>
    <row r="940" spans="1:21" x14ac:dyDescent="0.2">
      <c r="A940">
        <f t="shared" si="263"/>
        <v>939</v>
      </c>
      <c r="B940">
        <f t="shared" ca="1" si="253"/>
        <v>1</v>
      </c>
      <c r="C940" s="7">
        <f t="shared" ca="1" si="254"/>
        <v>-1.2096750524685475E-2</v>
      </c>
      <c r="D940" t="str">
        <f t="shared" ca="1" si="264"/>
        <v>No</v>
      </c>
      <c r="E940">
        <f t="shared" ca="1" si="255"/>
        <v>1.4</v>
      </c>
      <c r="F940" s="1">
        <f ca="1">InitialHomeValue* (1 + 'Portfolio Simulation'!C940)^'Portfolio Simulation'!B940</f>
        <v>987903.24947531451</v>
      </c>
      <c r="G940" s="1">
        <f t="shared" ca="1" si="256"/>
        <v>138306.45492654404</v>
      </c>
      <c r="H940" s="1">
        <f t="shared" ca="1" si="257"/>
        <v>120000</v>
      </c>
      <c r="I940" s="1">
        <f t="shared" ca="1" si="265"/>
        <v>120000</v>
      </c>
      <c r="J940" s="1">
        <f t="shared" si="258"/>
        <v>100000</v>
      </c>
      <c r="K940" s="1">
        <f t="shared" si="259"/>
        <v>1000000</v>
      </c>
      <c r="L940" s="1">
        <f t="shared" si="266"/>
        <v>-100000</v>
      </c>
      <c r="M940" s="1">
        <f t="shared" ca="1" si="260"/>
        <v>120000</v>
      </c>
      <c r="N940" s="10">
        <v>45931</v>
      </c>
      <c r="O940" s="10">
        <f t="shared" ca="1" si="267"/>
        <v>46296</v>
      </c>
      <c r="P940" s="7">
        <f t="shared" ca="1" si="268"/>
        <v>0.19999999403953553</v>
      </c>
      <c r="Q940" s="13"/>
      <c r="R940" s="1">
        <f t="shared" si="269"/>
        <v>-100000</v>
      </c>
      <c r="S940" s="1">
        <f t="shared" ca="1" si="261"/>
        <v>133366.93867916748</v>
      </c>
      <c r="T940" s="14">
        <f t="shared" ca="1" si="262"/>
        <v>1.35</v>
      </c>
      <c r="U940" s="7">
        <f t="shared" ca="1" si="270"/>
        <v>0.33366938233375554</v>
      </c>
    </row>
    <row r="941" spans="1:21" x14ac:dyDescent="0.2">
      <c r="A941">
        <f t="shared" si="263"/>
        <v>940</v>
      </c>
      <c r="B941">
        <f t="shared" ca="1" si="253"/>
        <v>3</v>
      </c>
      <c r="C941" s="7">
        <f t="shared" ca="1" si="254"/>
        <v>1.968861756957167E-2</v>
      </c>
      <c r="D941" t="str">
        <f t="shared" ca="1" si="264"/>
        <v>Yes</v>
      </c>
      <c r="E941">
        <f t="shared" ca="1" si="255"/>
        <v>1.7</v>
      </c>
      <c r="F941" s="1">
        <f ca="1">InitialHomeValue* (1 + 'Portfolio Simulation'!C941)^'Portfolio Simulation'!B941</f>
        <v>1060236.4098225508</v>
      </c>
      <c r="G941" s="1">
        <f t="shared" ca="1" si="256"/>
        <v>180240.18966983363</v>
      </c>
      <c r="H941" s="1">
        <f t="shared" ca="1" si="257"/>
        <v>172800</v>
      </c>
      <c r="I941" s="1">
        <f t="shared" ca="1" si="265"/>
        <v>172800</v>
      </c>
      <c r="J941" s="1">
        <f t="shared" si="258"/>
        <v>100000</v>
      </c>
      <c r="K941" s="1">
        <f t="shared" si="259"/>
        <v>1000000</v>
      </c>
      <c r="L941" s="1">
        <f t="shared" si="266"/>
        <v>-100000</v>
      </c>
      <c r="M941" s="1">
        <f t="shared" ca="1" si="260"/>
        <v>172800</v>
      </c>
      <c r="N941" s="10">
        <v>45931</v>
      </c>
      <c r="O941" s="10">
        <f t="shared" ca="1" si="267"/>
        <v>47027</v>
      </c>
      <c r="P941" s="7">
        <f t="shared" ca="1" si="268"/>
        <v>0.19980039000511171</v>
      </c>
      <c r="Q941" s="13"/>
      <c r="R941" s="1">
        <f t="shared" si="269"/>
        <v>-100000</v>
      </c>
      <c r="S941" s="1">
        <f t="shared" ca="1" si="261"/>
        <v>174939.00762072089</v>
      </c>
      <c r="T941" s="14">
        <f t="shared" ca="1" si="262"/>
        <v>1.65</v>
      </c>
      <c r="U941" s="7">
        <f t="shared" ca="1" si="270"/>
        <v>0.20472617745399482</v>
      </c>
    </row>
    <row r="942" spans="1:21" x14ac:dyDescent="0.2">
      <c r="A942">
        <f t="shared" si="263"/>
        <v>941</v>
      </c>
      <c r="B942">
        <f t="shared" ca="1" si="253"/>
        <v>5</v>
      </c>
      <c r="C942" s="7">
        <f t="shared" ca="1" si="254"/>
        <v>-3.0593972710845154E-2</v>
      </c>
      <c r="D942" t="str">
        <f t="shared" ca="1" si="264"/>
        <v>No</v>
      </c>
      <c r="E942">
        <f t="shared" ca="1" si="255"/>
        <v>1.4</v>
      </c>
      <c r="F942" s="1">
        <f ca="1">InitialHomeValue* (1 + 'Portfolio Simulation'!C942)^'Portfolio Simulation'!B942</f>
        <v>856108.04482068564</v>
      </c>
      <c r="G942" s="1">
        <f t="shared" ca="1" si="256"/>
        <v>119855.12627489597</v>
      </c>
      <c r="H942" s="1">
        <f t="shared" ca="1" si="257"/>
        <v>248832</v>
      </c>
      <c r="I942" s="1">
        <f t="shared" ca="1" si="265"/>
        <v>119855.12627489597</v>
      </c>
      <c r="J942" s="1">
        <f t="shared" si="258"/>
        <v>100000</v>
      </c>
      <c r="K942" s="1">
        <f t="shared" si="259"/>
        <v>1000000</v>
      </c>
      <c r="L942" s="1">
        <f t="shared" si="266"/>
        <v>-100000</v>
      </c>
      <c r="M942" s="1">
        <f t="shared" ca="1" si="260"/>
        <v>119855.12627489597</v>
      </c>
      <c r="N942" s="10">
        <v>45931</v>
      </c>
      <c r="O942" s="10">
        <f t="shared" ca="1" si="267"/>
        <v>47757</v>
      </c>
      <c r="P942" s="7">
        <f t="shared" ca="1" si="268"/>
        <v>3.6866179108619709E-2</v>
      </c>
      <c r="Q942" s="13"/>
      <c r="R942" s="1">
        <f t="shared" si="269"/>
        <v>-100000</v>
      </c>
      <c r="S942" s="1">
        <f t="shared" ca="1" si="261"/>
        <v>115574.58605079258</v>
      </c>
      <c r="T942" s="14">
        <f t="shared" ca="1" si="262"/>
        <v>1.35</v>
      </c>
      <c r="U942" s="7">
        <f t="shared" ca="1" si="270"/>
        <v>2.9355964064598086E-2</v>
      </c>
    </row>
    <row r="943" spans="1:21" x14ac:dyDescent="0.2">
      <c r="A943">
        <f t="shared" si="263"/>
        <v>942</v>
      </c>
      <c r="B943">
        <f t="shared" ca="1" si="253"/>
        <v>2</v>
      </c>
      <c r="C943" s="7">
        <f t="shared" ca="1" si="254"/>
        <v>0.11245024651474073</v>
      </c>
      <c r="D943" t="str">
        <f t="shared" ca="1" si="264"/>
        <v>Yes</v>
      </c>
      <c r="E943">
        <f t="shared" ca="1" si="255"/>
        <v>1.7</v>
      </c>
      <c r="F943" s="1">
        <f ca="1">InitialHomeValue* (1 + 'Portfolio Simulation'!C943)^'Portfolio Simulation'!B943</f>
        <v>1237545.5509707076</v>
      </c>
      <c r="G943" s="1">
        <f t="shared" ca="1" si="256"/>
        <v>210382.74366502027</v>
      </c>
      <c r="H943" s="1">
        <f t="shared" ca="1" si="257"/>
        <v>144000</v>
      </c>
      <c r="I943" s="1">
        <f t="shared" ca="1" si="265"/>
        <v>144000</v>
      </c>
      <c r="J943" s="1">
        <f t="shared" si="258"/>
        <v>100000</v>
      </c>
      <c r="K943" s="1">
        <f t="shared" si="259"/>
        <v>1000000</v>
      </c>
      <c r="L943" s="1">
        <f t="shared" si="266"/>
        <v>-100000</v>
      </c>
      <c r="M943" s="1">
        <f t="shared" ca="1" si="260"/>
        <v>144000</v>
      </c>
      <c r="N943" s="10">
        <v>45931</v>
      </c>
      <c r="O943" s="10">
        <f t="shared" ca="1" si="267"/>
        <v>46661</v>
      </c>
      <c r="P943" s="7">
        <f t="shared" ca="1" si="268"/>
        <v>0.19999999403953553</v>
      </c>
      <c r="Q943" s="13"/>
      <c r="R943" s="1">
        <f t="shared" si="269"/>
        <v>-100000</v>
      </c>
      <c r="S943" s="1">
        <f t="shared" ca="1" si="261"/>
        <v>204195.01591016675</v>
      </c>
      <c r="T943" s="14">
        <f t="shared" ca="1" si="262"/>
        <v>1.65</v>
      </c>
      <c r="U943" s="7">
        <f t="shared" ca="1" si="270"/>
        <v>0.42896820902824406</v>
      </c>
    </row>
    <row r="944" spans="1:21" x14ac:dyDescent="0.2">
      <c r="A944">
        <f t="shared" si="263"/>
        <v>943</v>
      </c>
      <c r="B944">
        <f t="shared" ca="1" si="253"/>
        <v>7</v>
      </c>
      <c r="C944" s="7">
        <f t="shared" ca="1" si="254"/>
        <v>0.1183715646460036</v>
      </c>
      <c r="D944" t="str">
        <f t="shared" ca="1" si="264"/>
        <v>Yes</v>
      </c>
      <c r="E944">
        <f t="shared" ca="1" si="255"/>
        <v>1.7</v>
      </c>
      <c r="F944" s="1">
        <f ca="1">InitialHomeValue* (1 + 'Portfolio Simulation'!C944)^'Portfolio Simulation'!B944</f>
        <v>2188279.6124224025</v>
      </c>
      <c r="G944" s="1">
        <f t="shared" ca="1" si="256"/>
        <v>372007.53411180846</v>
      </c>
      <c r="H944" s="1">
        <f t="shared" ca="1" si="257"/>
        <v>358318.07999999996</v>
      </c>
      <c r="I944" s="1">
        <f t="shared" ca="1" si="265"/>
        <v>358318.07999999996</v>
      </c>
      <c r="J944" s="1">
        <f t="shared" si="258"/>
        <v>100000</v>
      </c>
      <c r="K944" s="1">
        <f t="shared" si="259"/>
        <v>1000000</v>
      </c>
      <c r="L944" s="1">
        <f t="shared" si="266"/>
        <v>-100000</v>
      </c>
      <c r="M944" s="1">
        <f t="shared" ca="1" si="260"/>
        <v>358318.07999999996</v>
      </c>
      <c r="N944" s="10">
        <v>45931</v>
      </c>
      <c r="O944" s="10">
        <f t="shared" ca="1" si="267"/>
        <v>48488</v>
      </c>
      <c r="P944" s="7">
        <f t="shared" ca="1" si="268"/>
        <v>0.19982888102531438</v>
      </c>
      <c r="Q944" s="13"/>
      <c r="R944" s="1">
        <f t="shared" si="269"/>
        <v>-100000</v>
      </c>
      <c r="S944" s="1">
        <f t="shared" ca="1" si="261"/>
        <v>361066.13604969642</v>
      </c>
      <c r="T944" s="14">
        <f t="shared" ca="1" si="262"/>
        <v>1.65</v>
      </c>
      <c r="U944" s="7">
        <f t="shared" ca="1" si="270"/>
        <v>0.20113810896873471</v>
      </c>
    </row>
    <row r="945" spans="1:21" x14ac:dyDescent="0.2">
      <c r="A945">
        <f t="shared" si="263"/>
        <v>944</v>
      </c>
      <c r="B945">
        <f t="shared" ca="1" si="253"/>
        <v>10</v>
      </c>
      <c r="C945" s="7">
        <f t="shared" ca="1" si="254"/>
        <v>9.0398920582535805E-2</v>
      </c>
      <c r="D945" t="str">
        <f t="shared" ca="1" si="264"/>
        <v>Yes</v>
      </c>
      <c r="E945">
        <f t="shared" ca="1" si="255"/>
        <v>1.7</v>
      </c>
      <c r="F945" s="1">
        <f ca="1">InitialHomeValue* (1 + 'Portfolio Simulation'!C945)^'Portfolio Simulation'!B945</f>
        <v>2376042.0869758804</v>
      </c>
      <c r="G945" s="1">
        <f t="shared" ca="1" si="256"/>
        <v>403927.15478589968</v>
      </c>
      <c r="H945" s="1">
        <f t="shared" ca="1" si="257"/>
        <v>619173.64223999996</v>
      </c>
      <c r="I945" s="1">
        <f t="shared" ca="1" si="265"/>
        <v>403927.15478589968</v>
      </c>
      <c r="J945" s="1">
        <f t="shared" si="258"/>
        <v>100000</v>
      </c>
      <c r="K945" s="1">
        <f t="shared" si="259"/>
        <v>1000000</v>
      </c>
      <c r="L945" s="1">
        <f t="shared" si="266"/>
        <v>-100000</v>
      </c>
      <c r="M945" s="1">
        <f t="shared" ca="1" si="260"/>
        <v>403927.15478589968</v>
      </c>
      <c r="N945" s="10">
        <v>45931</v>
      </c>
      <c r="O945" s="10">
        <f t="shared" ca="1" si="267"/>
        <v>49583</v>
      </c>
      <c r="P945" s="7">
        <f t="shared" ca="1" si="268"/>
        <v>0.1497332751750946</v>
      </c>
      <c r="Q945" s="13"/>
      <c r="R945" s="1">
        <f t="shared" si="269"/>
        <v>-100000</v>
      </c>
      <c r="S945" s="1">
        <f t="shared" ca="1" si="261"/>
        <v>392046.94435102027</v>
      </c>
      <c r="T945" s="14">
        <f t="shared" ca="1" si="262"/>
        <v>1.65</v>
      </c>
      <c r="U945" s="7">
        <f t="shared" ca="1" si="270"/>
        <v>0.14630797505378723</v>
      </c>
    </row>
    <row r="946" spans="1:21" x14ac:dyDescent="0.2">
      <c r="A946">
        <f t="shared" si="263"/>
        <v>945</v>
      </c>
      <c r="B946">
        <f t="shared" ca="1" si="253"/>
        <v>2</v>
      </c>
      <c r="C946" s="7">
        <f t="shared" ca="1" si="254"/>
        <v>4.1248242196096047E-2</v>
      </c>
      <c r="D946" t="str">
        <f t="shared" ca="1" si="264"/>
        <v>Yes</v>
      </c>
      <c r="E946">
        <f t="shared" ca="1" si="255"/>
        <v>1.7</v>
      </c>
      <c r="F946" s="1">
        <f ca="1">InitialHomeValue* (1 + 'Portfolio Simulation'!C946)^'Portfolio Simulation'!B946</f>
        <v>1084197.9018764598</v>
      </c>
      <c r="G946" s="1">
        <f t="shared" ca="1" si="256"/>
        <v>184313.64331899816</v>
      </c>
      <c r="H946" s="1">
        <f t="shared" ca="1" si="257"/>
        <v>144000</v>
      </c>
      <c r="I946" s="1">
        <f t="shared" ca="1" si="265"/>
        <v>144000</v>
      </c>
      <c r="J946" s="1">
        <f t="shared" si="258"/>
        <v>100000</v>
      </c>
      <c r="K946" s="1">
        <f t="shared" si="259"/>
        <v>1000000</v>
      </c>
      <c r="L946" s="1">
        <f t="shared" si="266"/>
        <v>-100000</v>
      </c>
      <c r="M946" s="1">
        <f t="shared" ca="1" si="260"/>
        <v>144000</v>
      </c>
      <c r="N946" s="10">
        <v>45931</v>
      </c>
      <c r="O946" s="10">
        <f t="shared" ca="1" si="267"/>
        <v>46661</v>
      </c>
      <c r="P946" s="7">
        <f t="shared" ca="1" si="268"/>
        <v>0.19999999403953553</v>
      </c>
      <c r="Q946" s="13"/>
      <c r="R946" s="1">
        <f t="shared" si="269"/>
        <v>-100000</v>
      </c>
      <c r="S946" s="1">
        <f t="shared" ca="1" si="261"/>
        <v>178892.65380961588</v>
      </c>
      <c r="T946" s="14">
        <f t="shared" ca="1" si="262"/>
        <v>1.65</v>
      </c>
      <c r="U946" s="7">
        <f t="shared" ca="1" si="270"/>
        <v>0.33750758767127997</v>
      </c>
    </row>
    <row r="947" spans="1:21" x14ac:dyDescent="0.2">
      <c r="A947">
        <f t="shared" si="263"/>
        <v>946</v>
      </c>
      <c r="B947">
        <f t="shared" ca="1" si="253"/>
        <v>4</v>
      </c>
      <c r="C947" s="7">
        <f t="shared" ca="1" si="254"/>
        <v>-2.6389509278930585E-3</v>
      </c>
      <c r="D947" t="str">
        <f t="shared" ca="1" si="264"/>
        <v>No</v>
      </c>
      <c r="E947">
        <f t="shared" ca="1" si="255"/>
        <v>1.4</v>
      </c>
      <c r="F947" s="1">
        <f ca="1">InitialHomeValue* (1 + 'Portfolio Simulation'!C947)^'Portfolio Simulation'!B947</f>
        <v>989485.90719765367</v>
      </c>
      <c r="G947" s="1">
        <f t="shared" ca="1" si="256"/>
        <v>138528.02700767151</v>
      </c>
      <c r="H947" s="1">
        <f t="shared" ca="1" si="257"/>
        <v>207360</v>
      </c>
      <c r="I947" s="1">
        <f t="shared" ca="1" si="265"/>
        <v>138528.02700767151</v>
      </c>
      <c r="J947" s="1">
        <f t="shared" si="258"/>
        <v>100000</v>
      </c>
      <c r="K947" s="1">
        <f t="shared" si="259"/>
        <v>1000000</v>
      </c>
      <c r="L947" s="1">
        <f t="shared" si="266"/>
        <v>-100000</v>
      </c>
      <c r="M947" s="1">
        <f t="shared" ca="1" si="260"/>
        <v>138528.02700767151</v>
      </c>
      <c r="N947" s="10">
        <v>45931</v>
      </c>
      <c r="O947" s="10">
        <f t="shared" ca="1" si="267"/>
        <v>47392</v>
      </c>
      <c r="P947" s="7">
        <f t="shared" ca="1" si="268"/>
        <v>8.4826269745826743E-2</v>
      </c>
      <c r="Q947" s="13"/>
      <c r="R947" s="1">
        <f t="shared" si="269"/>
        <v>-100000</v>
      </c>
      <c r="S947" s="1">
        <f t="shared" ca="1" si="261"/>
        <v>133580.59747168326</v>
      </c>
      <c r="T947" s="14">
        <f t="shared" ca="1" si="262"/>
        <v>1.35</v>
      </c>
      <c r="U947" s="7">
        <f t="shared" ca="1" si="270"/>
        <v>7.501451671123506E-2</v>
      </c>
    </row>
    <row r="948" spans="1:21" x14ac:dyDescent="0.2">
      <c r="A948">
        <f t="shared" si="263"/>
        <v>947</v>
      </c>
      <c r="B948">
        <f t="shared" ca="1" si="253"/>
        <v>5</v>
      </c>
      <c r="C948" s="7">
        <f t="shared" ca="1" si="254"/>
        <v>1.426341866878619E-2</v>
      </c>
      <c r="D948" t="str">
        <f t="shared" ca="1" si="264"/>
        <v>Yes</v>
      </c>
      <c r="E948">
        <f t="shared" ca="1" si="255"/>
        <v>1.7</v>
      </c>
      <c r="F948" s="1">
        <f ca="1">InitialHomeValue* (1 + 'Portfolio Simulation'!C948)^'Portfolio Simulation'!B948</f>
        <v>1073380.770233175</v>
      </c>
      <c r="G948" s="1">
        <f t="shared" ca="1" si="256"/>
        <v>182474.73093963976</v>
      </c>
      <c r="H948" s="1">
        <f t="shared" ca="1" si="257"/>
        <v>248832</v>
      </c>
      <c r="I948" s="1">
        <f t="shared" ca="1" si="265"/>
        <v>182474.73093963976</v>
      </c>
      <c r="J948" s="1">
        <f t="shared" si="258"/>
        <v>100000</v>
      </c>
      <c r="K948" s="1">
        <f t="shared" si="259"/>
        <v>1000000</v>
      </c>
      <c r="L948" s="1">
        <f t="shared" si="266"/>
        <v>-100000</v>
      </c>
      <c r="M948" s="1">
        <f t="shared" ca="1" si="260"/>
        <v>182474.73093963976</v>
      </c>
      <c r="N948" s="10">
        <v>45931</v>
      </c>
      <c r="O948" s="10">
        <f t="shared" ca="1" si="267"/>
        <v>47757</v>
      </c>
      <c r="P948" s="7">
        <f t="shared" ca="1" si="268"/>
        <v>0.12774766087532044</v>
      </c>
      <c r="Q948" s="13"/>
      <c r="R948" s="1">
        <f t="shared" si="269"/>
        <v>-100000</v>
      </c>
      <c r="S948" s="1">
        <f t="shared" ca="1" si="261"/>
        <v>177107.82708847389</v>
      </c>
      <c r="T948" s="14">
        <f t="shared" ca="1" si="262"/>
        <v>1.65</v>
      </c>
      <c r="U948" s="7">
        <f t="shared" ca="1" si="270"/>
        <v>0.1210380733013153</v>
      </c>
    </row>
    <row r="949" spans="1:21" x14ac:dyDescent="0.2">
      <c r="A949">
        <f t="shared" si="263"/>
        <v>948</v>
      </c>
      <c r="B949">
        <f t="shared" ca="1" si="253"/>
        <v>2</v>
      </c>
      <c r="C949" s="7">
        <f t="shared" ca="1" si="254"/>
        <v>-9.8938224790234106E-2</v>
      </c>
      <c r="D949" t="str">
        <f t="shared" ca="1" si="264"/>
        <v>No</v>
      </c>
      <c r="E949">
        <f t="shared" ca="1" si="255"/>
        <v>1.4</v>
      </c>
      <c r="F949" s="1">
        <f ca="1">InitialHomeValue* (1 + 'Portfolio Simulation'!C949)^'Portfolio Simulation'!B949</f>
        <v>811912.32274417474</v>
      </c>
      <c r="G949" s="1">
        <f t="shared" ca="1" si="256"/>
        <v>113667.72518418446</v>
      </c>
      <c r="H949" s="1">
        <f t="shared" ca="1" si="257"/>
        <v>144000</v>
      </c>
      <c r="I949" s="1">
        <f t="shared" ca="1" si="265"/>
        <v>113667.72518418446</v>
      </c>
      <c r="J949" s="1">
        <f t="shared" si="258"/>
        <v>100000</v>
      </c>
      <c r="K949" s="1">
        <f t="shared" si="259"/>
        <v>1000000</v>
      </c>
      <c r="L949" s="1">
        <f t="shared" si="266"/>
        <v>-100000</v>
      </c>
      <c r="M949" s="1">
        <f t="shared" ca="1" si="260"/>
        <v>113667.72518418446</v>
      </c>
      <c r="N949" s="10">
        <v>45931</v>
      </c>
      <c r="O949" s="10">
        <f t="shared" ca="1" si="267"/>
        <v>46661</v>
      </c>
      <c r="P949" s="7">
        <f t="shared" ca="1" si="268"/>
        <v>6.6150668263435367E-2</v>
      </c>
      <c r="Q949" s="13"/>
      <c r="R949" s="1">
        <f t="shared" si="269"/>
        <v>-100000</v>
      </c>
      <c r="S949" s="1">
        <f t="shared" ca="1" si="261"/>
        <v>109608.1635704636</v>
      </c>
      <c r="T949" s="14">
        <f t="shared" ca="1" si="262"/>
        <v>1.35</v>
      </c>
      <c r="U949" s="7">
        <f t="shared" ca="1" si="270"/>
        <v>4.6939173340797419E-2</v>
      </c>
    </row>
    <row r="950" spans="1:21" x14ac:dyDescent="0.2">
      <c r="A950">
        <f t="shared" si="263"/>
        <v>949</v>
      </c>
      <c r="B950">
        <f t="shared" ca="1" si="253"/>
        <v>9</v>
      </c>
      <c r="C950" s="7">
        <f t="shared" ca="1" si="254"/>
        <v>4.3892515892433315E-2</v>
      </c>
      <c r="D950" t="str">
        <f t="shared" ca="1" si="264"/>
        <v>Yes</v>
      </c>
      <c r="E950">
        <f t="shared" ca="1" si="255"/>
        <v>1.7</v>
      </c>
      <c r="F950" s="1">
        <f ca="1">InitialHomeValue* (1 + 'Portfolio Simulation'!C950)^'Portfolio Simulation'!B950</f>
        <v>1471980.4961319859</v>
      </c>
      <c r="G950" s="1">
        <f t="shared" ca="1" si="256"/>
        <v>250236.68434243763</v>
      </c>
      <c r="H950" s="1">
        <f t="shared" ca="1" si="257"/>
        <v>515978.03519999993</v>
      </c>
      <c r="I950" s="1">
        <f t="shared" ca="1" si="265"/>
        <v>250236.68434243763</v>
      </c>
      <c r="J950" s="1">
        <f t="shared" si="258"/>
        <v>100000</v>
      </c>
      <c r="K950" s="1">
        <f t="shared" si="259"/>
        <v>1000000</v>
      </c>
      <c r="L950" s="1">
        <f t="shared" si="266"/>
        <v>-100000</v>
      </c>
      <c r="M950" s="1">
        <f t="shared" ca="1" si="260"/>
        <v>250236.68434243763</v>
      </c>
      <c r="N950" s="10">
        <v>45931</v>
      </c>
      <c r="O950" s="10">
        <f t="shared" ca="1" si="267"/>
        <v>49218</v>
      </c>
      <c r="P950" s="7">
        <f t="shared" ca="1" si="268"/>
        <v>0.10722092986106874</v>
      </c>
      <c r="Q950" s="13"/>
      <c r="R950" s="1">
        <f t="shared" si="269"/>
        <v>-100000</v>
      </c>
      <c r="S950" s="1">
        <f t="shared" ca="1" si="261"/>
        <v>242876.78186177765</v>
      </c>
      <c r="T950" s="14">
        <f t="shared" ca="1" si="262"/>
        <v>1.65</v>
      </c>
      <c r="U950" s="7">
        <f t="shared" ca="1" si="270"/>
        <v>0.10355660319328305</v>
      </c>
    </row>
    <row r="951" spans="1:21" x14ac:dyDescent="0.2">
      <c r="A951">
        <f t="shared" si="263"/>
        <v>950</v>
      </c>
      <c r="B951">
        <f t="shared" ca="1" si="253"/>
        <v>1</v>
      </c>
      <c r="C951" s="7">
        <f t="shared" ca="1" si="254"/>
        <v>-3.853718754789838E-2</v>
      </c>
      <c r="D951" t="str">
        <f t="shared" ca="1" si="264"/>
        <v>No</v>
      </c>
      <c r="E951">
        <f t="shared" ca="1" si="255"/>
        <v>1.4</v>
      </c>
      <c r="F951" s="1">
        <f ca="1">InitialHomeValue* (1 + 'Portfolio Simulation'!C951)^'Portfolio Simulation'!B951</f>
        <v>961462.81245210161</v>
      </c>
      <c r="G951" s="1">
        <f t="shared" ca="1" si="256"/>
        <v>134604.79374329423</v>
      </c>
      <c r="H951" s="1">
        <f t="shared" ca="1" si="257"/>
        <v>120000</v>
      </c>
      <c r="I951" s="1">
        <f t="shared" ca="1" si="265"/>
        <v>120000</v>
      </c>
      <c r="J951" s="1">
        <f t="shared" si="258"/>
        <v>100000</v>
      </c>
      <c r="K951" s="1">
        <f t="shared" si="259"/>
        <v>1000000</v>
      </c>
      <c r="L951" s="1">
        <f t="shared" si="266"/>
        <v>-100000</v>
      </c>
      <c r="M951" s="1">
        <f t="shared" ca="1" si="260"/>
        <v>120000</v>
      </c>
      <c r="N951" s="10">
        <v>45931</v>
      </c>
      <c r="O951" s="10">
        <f t="shared" ca="1" si="267"/>
        <v>46296</v>
      </c>
      <c r="P951" s="7">
        <f t="shared" ca="1" si="268"/>
        <v>0.19999999403953553</v>
      </c>
      <c r="Q951" s="13"/>
      <c r="R951" s="1">
        <f t="shared" si="269"/>
        <v>-100000</v>
      </c>
      <c r="S951" s="1">
        <f t="shared" ca="1" si="261"/>
        <v>129797.47968103374</v>
      </c>
      <c r="T951" s="14">
        <f t="shared" ca="1" si="262"/>
        <v>1.35</v>
      </c>
      <c r="U951" s="7">
        <f t="shared" ca="1" si="270"/>
        <v>0.29797479510307312</v>
      </c>
    </row>
    <row r="952" spans="1:21" x14ac:dyDescent="0.2">
      <c r="A952">
        <f t="shared" si="263"/>
        <v>951</v>
      </c>
      <c r="B952">
        <f t="shared" ca="1" si="253"/>
        <v>4</v>
      </c>
      <c r="C952" s="7">
        <f t="shared" ca="1" si="254"/>
        <v>7.450964370166456E-2</v>
      </c>
      <c r="D952" t="str">
        <f t="shared" ca="1" si="264"/>
        <v>Yes</v>
      </c>
      <c r="E952">
        <f t="shared" ca="1" si="255"/>
        <v>1.7</v>
      </c>
      <c r="F952" s="1">
        <f ca="1">InitialHomeValue* (1 + 'Portfolio Simulation'!C952)^'Portfolio Simulation'!B952</f>
        <v>1333034.1349451574</v>
      </c>
      <c r="G952" s="1">
        <f t="shared" ca="1" si="256"/>
        <v>226615.8029406768</v>
      </c>
      <c r="H952" s="1">
        <f t="shared" ca="1" si="257"/>
        <v>207360</v>
      </c>
      <c r="I952" s="1">
        <f t="shared" ca="1" si="265"/>
        <v>207360</v>
      </c>
      <c r="J952" s="1">
        <f t="shared" si="258"/>
        <v>100000</v>
      </c>
      <c r="K952" s="1">
        <f t="shared" si="259"/>
        <v>1000000</v>
      </c>
      <c r="L952" s="1">
        <f t="shared" si="266"/>
        <v>-100000</v>
      </c>
      <c r="M952" s="1">
        <f t="shared" ca="1" si="260"/>
        <v>207360</v>
      </c>
      <c r="N952" s="10">
        <v>45931</v>
      </c>
      <c r="O952" s="10">
        <f t="shared" ca="1" si="267"/>
        <v>47392</v>
      </c>
      <c r="P952" s="7">
        <f t="shared" ca="1" si="268"/>
        <v>0.19985025525093081</v>
      </c>
      <c r="Q952" s="13"/>
      <c r="R952" s="1">
        <f t="shared" si="269"/>
        <v>-100000</v>
      </c>
      <c r="S952" s="1">
        <f t="shared" ca="1" si="261"/>
        <v>219950.63226595099</v>
      </c>
      <c r="T952" s="14">
        <f t="shared" ca="1" si="262"/>
        <v>1.65</v>
      </c>
      <c r="U952" s="7">
        <f t="shared" ca="1" si="270"/>
        <v>0.21765070557594302</v>
      </c>
    </row>
    <row r="953" spans="1:21" x14ac:dyDescent="0.2">
      <c r="A953">
        <f t="shared" si="263"/>
        <v>952</v>
      </c>
      <c r="B953">
        <f t="shared" ca="1" si="253"/>
        <v>8</v>
      </c>
      <c r="C953" s="7">
        <f t="shared" ca="1" si="254"/>
        <v>-1.9313062927068629E-3</v>
      </c>
      <c r="D953" t="str">
        <f t="shared" ca="1" si="264"/>
        <v>No</v>
      </c>
      <c r="E953">
        <f t="shared" ca="1" si="255"/>
        <v>1.4</v>
      </c>
      <c r="F953" s="1">
        <f ca="1">InitialHomeValue* (1 + 'Portfolio Simulation'!C953)^'Portfolio Simulation'!B953</f>
        <v>984653.58565740893</v>
      </c>
      <c r="G953" s="1">
        <f t="shared" ca="1" si="256"/>
        <v>137851.50199203726</v>
      </c>
      <c r="H953" s="1">
        <f t="shared" ca="1" si="257"/>
        <v>429981.69599999994</v>
      </c>
      <c r="I953" s="1">
        <f t="shared" ca="1" si="265"/>
        <v>137851.50199203726</v>
      </c>
      <c r="J953" s="1">
        <f t="shared" si="258"/>
        <v>100000</v>
      </c>
      <c r="K953" s="1">
        <f t="shared" si="259"/>
        <v>1000000</v>
      </c>
      <c r="L953" s="1">
        <f t="shared" si="266"/>
        <v>-100000</v>
      </c>
      <c r="M953" s="1">
        <f t="shared" ca="1" si="260"/>
        <v>137851.50199203726</v>
      </c>
      <c r="N953" s="10">
        <v>45931</v>
      </c>
      <c r="O953" s="10">
        <f t="shared" ca="1" si="267"/>
        <v>48853</v>
      </c>
      <c r="P953" s="7">
        <f t="shared" ca="1" si="268"/>
        <v>4.091318547725678E-2</v>
      </c>
      <c r="Q953" s="13"/>
      <c r="R953" s="1">
        <f t="shared" si="269"/>
        <v>-100000</v>
      </c>
      <c r="S953" s="1">
        <f t="shared" ca="1" si="261"/>
        <v>132928.23406375022</v>
      </c>
      <c r="T953" s="14">
        <f t="shared" ca="1" si="262"/>
        <v>1.35</v>
      </c>
      <c r="U953" s="7">
        <f t="shared" ca="1" si="270"/>
        <v>3.619520366191864E-2</v>
      </c>
    </row>
    <row r="954" spans="1:21" x14ac:dyDescent="0.2">
      <c r="A954">
        <f t="shared" si="263"/>
        <v>953</v>
      </c>
      <c r="B954">
        <f t="shared" ca="1" si="253"/>
        <v>6</v>
      </c>
      <c r="C954" s="7">
        <f t="shared" ca="1" si="254"/>
        <v>3.3807390315324232E-2</v>
      </c>
      <c r="D954" t="str">
        <f t="shared" ca="1" si="264"/>
        <v>Yes</v>
      </c>
      <c r="E954">
        <f t="shared" ca="1" si="255"/>
        <v>1.7</v>
      </c>
      <c r="F954" s="1">
        <f ca="1">InitialHomeValue* (1 + 'Portfolio Simulation'!C954)^'Portfolio Simulation'!B954</f>
        <v>1220781.0937573586</v>
      </c>
      <c r="G954" s="1">
        <f t="shared" ca="1" si="256"/>
        <v>207532.78593875095</v>
      </c>
      <c r="H954" s="1">
        <f t="shared" ca="1" si="257"/>
        <v>298598.39999999997</v>
      </c>
      <c r="I954" s="1">
        <f t="shared" ca="1" si="265"/>
        <v>207532.78593875095</v>
      </c>
      <c r="J954" s="1">
        <f t="shared" si="258"/>
        <v>100000</v>
      </c>
      <c r="K954" s="1">
        <f t="shared" si="259"/>
        <v>1000000</v>
      </c>
      <c r="L954" s="1">
        <f t="shared" si="266"/>
        <v>-100000</v>
      </c>
      <c r="M954" s="1">
        <f t="shared" ca="1" si="260"/>
        <v>207532.78593875095</v>
      </c>
      <c r="N954" s="10">
        <v>45931</v>
      </c>
      <c r="O954" s="10">
        <f t="shared" ca="1" si="267"/>
        <v>48122</v>
      </c>
      <c r="P954" s="7">
        <f t="shared" ca="1" si="268"/>
        <v>0.12933728098869324</v>
      </c>
      <c r="Q954" s="13"/>
      <c r="R954" s="1">
        <f t="shared" si="269"/>
        <v>-100000</v>
      </c>
      <c r="S954" s="1">
        <f t="shared" ca="1" si="261"/>
        <v>201428.88046996418</v>
      </c>
      <c r="T954" s="14">
        <f t="shared" ca="1" si="262"/>
        <v>1.65</v>
      </c>
      <c r="U954" s="7">
        <f t="shared" ca="1" si="270"/>
        <v>0.12373477816581727</v>
      </c>
    </row>
    <row r="955" spans="1:21" x14ac:dyDescent="0.2">
      <c r="A955">
        <f t="shared" si="263"/>
        <v>954</v>
      </c>
      <c r="B955">
        <f t="shared" ca="1" si="253"/>
        <v>5</v>
      </c>
      <c r="C955" s="7">
        <f t="shared" ca="1" si="254"/>
        <v>-5.2622424552213831E-2</v>
      </c>
      <c r="D955" t="str">
        <f t="shared" ca="1" si="264"/>
        <v>No</v>
      </c>
      <c r="E955">
        <f t="shared" ca="1" si="255"/>
        <v>1.4</v>
      </c>
      <c r="F955" s="1">
        <f ca="1">InitialHomeValue* (1 + 'Portfolio Simulation'!C955)^'Portfolio Simulation'!B955</f>
        <v>763159.83164809272</v>
      </c>
      <c r="G955" s="1">
        <f t="shared" ca="1" si="256"/>
        <v>106842.37643073297</v>
      </c>
      <c r="H955" s="1">
        <f t="shared" ca="1" si="257"/>
        <v>248832</v>
      </c>
      <c r="I955" s="1">
        <f t="shared" ca="1" si="265"/>
        <v>106842.37643073297</v>
      </c>
      <c r="J955" s="1">
        <f t="shared" si="258"/>
        <v>100000</v>
      </c>
      <c r="K955" s="1">
        <f t="shared" si="259"/>
        <v>1000000</v>
      </c>
      <c r="L955" s="1">
        <f t="shared" si="266"/>
        <v>-100000</v>
      </c>
      <c r="M955" s="1">
        <f t="shared" ca="1" si="260"/>
        <v>106842.37643073297</v>
      </c>
      <c r="N955" s="10">
        <v>45931</v>
      </c>
      <c r="O955" s="10">
        <f t="shared" ca="1" si="267"/>
        <v>47757</v>
      </c>
      <c r="P955" s="7">
        <f t="shared" ca="1" si="268"/>
        <v>1.33175402879715E-2</v>
      </c>
      <c r="Q955" s="13"/>
      <c r="R955" s="1">
        <f t="shared" si="269"/>
        <v>-100000</v>
      </c>
      <c r="S955" s="1">
        <f t="shared" ca="1" si="261"/>
        <v>103026.57727249252</v>
      </c>
      <c r="T955" s="14">
        <f t="shared" ca="1" si="262"/>
        <v>1.35</v>
      </c>
      <c r="U955" s="7">
        <f t="shared" ca="1" si="270"/>
        <v>5.9778898954391474E-3</v>
      </c>
    </row>
    <row r="956" spans="1:21" x14ac:dyDescent="0.2">
      <c r="A956">
        <f t="shared" si="263"/>
        <v>955</v>
      </c>
      <c r="B956">
        <f t="shared" ca="1" si="253"/>
        <v>2</v>
      </c>
      <c r="C956" s="7">
        <f t="shared" ca="1" si="254"/>
        <v>-4.1448815621816099E-5</v>
      </c>
      <c r="D956" t="str">
        <f t="shared" ca="1" si="264"/>
        <v>No</v>
      </c>
      <c r="E956">
        <f t="shared" ca="1" si="255"/>
        <v>1.4</v>
      </c>
      <c r="F956" s="1">
        <f ca="1">InitialHomeValue* (1 + 'Portfolio Simulation'!C956)^'Portfolio Simulation'!B956</f>
        <v>999917.10408676055</v>
      </c>
      <c r="G956" s="1">
        <f t="shared" ca="1" si="256"/>
        <v>139988.39457214647</v>
      </c>
      <c r="H956" s="1">
        <f t="shared" ca="1" si="257"/>
        <v>144000</v>
      </c>
      <c r="I956" s="1">
        <f t="shared" ca="1" si="265"/>
        <v>139988.39457214647</v>
      </c>
      <c r="J956" s="1">
        <f t="shared" si="258"/>
        <v>100000</v>
      </c>
      <c r="K956" s="1">
        <f t="shared" si="259"/>
        <v>1000000</v>
      </c>
      <c r="L956" s="1">
        <f t="shared" si="266"/>
        <v>-100000</v>
      </c>
      <c r="M956" s="1">
        <f t="shared" ca="1" si="260"/>
        <v>139988.39457214647</v>
      </c>
      <c r="N956" s="10">
        <v>45931</v>
      </c>
      <c r="O956" s="10">
        <f t="shared" ca="1" si="267"/>
        <v>46661</v>
      </c>
      <c r="P956" s="7">
        <f t="shared" ca="1" si="268"/>
        <v>0.18316691517829894</v>
      </c>
      <c r="Q956" s="13"/>
      <c r="R956" s="1">
        <f t="shared" si="269"/>
        <v>-100000</v>
      </c>
      <c r="S956" s="1">
        <f t="shared" ca="1" si="261"/>
        <v>134988.80905171268</v>
      </c>
      <c r="T956" s="14">
        <f t="shared" ca="1" si="262"/>
        <v>1.35</v>
      </c>
      <c r="U956" s="7">
        <f t="shared" ca="1" si="270"/>
        <v>0.16184684634208679</v>
      </c>
    </row>
    <row r="957" spans="1:21" x14ac:dyDescent="0.2">
      <c r="A957">
        <f t="shared" si="263"/>
        <v>956</v>
      </c>
      <c r="B957">
        <f t="shared" ca="1" si="253"/>
        <v>9</v>
      </c>
      <c r="C957" s="7">
        <f t="shared" ca="1" si="254"/>
        <v>-1.596252378325377E-2</v>
      </c>
      <c r="D957" t="str">
        <f t="shared" ca="1" si="264"/>
        <v>No</v>
      </c>
      <c r="E957">
        <f t="shared" ca="1" si="255"/>
        <v>1.4</v>
      </c>
      <c r="F957" s="1">
        <f ca="1">InitialHomeValue* (1 + 'Portfolio Simulation'!C957)^'Portfolio Simulation'!B957</f>
        <v>865176.56315885053</v>
      </c>
      <c r="G957" s="1">
        <f t="shared" ca="1" si="256"/>
        <v>121124.71884223908</v>
      </c>
      <c r="H957" s="1">
        <f t="shared" ca="1" si="257"/>
        <v>515978.03519999993</v>
      </c>
      <c r="I957" s="1">
        <f t="shared" ca="1" si="265"/>
        <v>121124.71884223908</v>
      </c>
      <c r="J957" s="1">
        <f t="shared" si="258"/>
        <v>100000</v>
      </c>
      <c r="K957" s="1">
        <f t="shared" si="259"/>
        <v>1000000</v>
      </c>
      <c r="L957" s="1">
        <f t="shared" si="266"/>
        <v>-100000</v>
      </c>
      <c r="M957" s="1">
        <f t="shared" ca="1" si="260"/>
        <v>121124.71884223908</v>
      </c>
      <c r="N957" s="10">
        <v>45931</v>
      </c>
      <c r="O957" s="10">
        <f t="shared" ca="1" si="267"/>
        <v>49218</v>
      </c>
      <c r="P957" s="7">
        <f t="shared" ca="1" si="268"/>
        <v>2.1509614586830136E-2</v>
      </c>
      <c r="Q957" s="13"/>
      <c r="R957" s="1">
        <f t="shared" si="269"/>
        <v>-100000</v>
      </c>
      <c r="S957" s="1">
        <f t="shared" ca="1" si="261"/>
        <v>116798.83602644483</v>
      </c>
      <c r="T957" s="14">
        <f t="shared" ca="1" si="262"/>
        <v>1.35</v>
      </c>
      <c r="U957" s="7">
        <f t="shared" ca="1" si="270"/>
        <v>1.7392680048942566E-2</v>
      </c>
    </row>
    <row r="958" spans="1:21" x14ac:dyDescent="0.2">
      <c r="A958">
        <f t="shared" si="263"/>
        <v>957</v>
      </c>
      <c r="B958">
        <f t="shared" ca="1" si="253"/>
        <v>4</v>
      </c>
      <c r="C958" s="7">
        <f t="shared" ca="1" si="254"/>
        <v>1.3957451126361507E-2</v>
      </c>
      <c r="D958" t="str">
        <f t="shared" ca="1" si="264"/>
        <v>Yes</v>
      </c>
      <c r="E958">
        <f t="shared" ca="1" si="255"/>
        <v>1.7</v>
      </c>
      <c r="F958" s="1">
        <f ca="1">InitialHomeValue* (1 + 'Portfolio Simulation'!C958)^'Portfolio Simulation'!B958</f>
        <v>1057009.5813371125</v>
      </c>
      <c r="G958" s="1">
        <f t="shared" ca="1" si="256"/>
        <v>179691.62882730912</v>
      </c>
      <c r="H958" s="1">
        <f t="shared" ca="1" si="257"/>
        <v>207360</v>
      </c>
      <c r="I958" s="1">
        <f t="shared" ca="1" si="265"/>
        <v>179691.62882730912</v>
      </c>
      <c r="J958" s="1">
        <f t="shared" si="258"/>
        <v>100000</v>
      </c>
      <c r="K958" s="1">
        <f t="shared" si="259"/>
        <v>1000000</v>
      </c>
      <c r="L958" s="1">
        <f t="shared" si="266"/>
        <v>-100000</v>
      </c>
      <c r="M958" s="1">
        <f t="shared" ca="1" si="260"/>
        <v>179691.62882730912</v>
      </c>
      <c r="N958" s="10">
        <v>45931</v>
      </c>
      <c r="O958" s="10">
        <f t="shared" ca="1" si="267"/>
        <v>47392</v>
      </c>
      <c r="P958" s="7">
        <f t="shared" ca="1" si="268"/>
        <v>0.15767967104911806</v>
      </c>
      <c r="Q958" s="13"/>
      <c r="R958" s="1">
        <f t="shared" si="269"/>
        <v>-100000</v>
      </c>
      <c r="S958" s="1">
        <f t="shared" ca="1" si="261"/>
        <v>174406.58092062356</v>
      </c>
      <c r="T958" s="14">
        <f t="shared" ca="1" si="262"/>
        <v>1.65</v>
      </c>
      <c r="U958" s="7">
        <f t="shared" ca="1" si="270"/>
        <v>0.14907765984535218</v>
      </c>
    </row>
    <row r="959" spans="1:21" x14ac:dyDescent="0.2">
      <c r="A959">
        <f t="shared" si="263"/>
        <v>958</v>
      </c>
      <c r="B959">
        <f t="shared" ca="1" si="253"/>
        <v>7</v>
      </c>
      <c r="C959" s="7">
        <f t="shared" ca="1" si="254"/>
        <v>4.980471848580359E-2</v>
      </c>
      <c r="D959" t="str">
        <f t="shared" ca="1" si="264"/>
        <v>Yes</v>
      </c>
      <c r="E959">
        <f t="shared" ca="1" si="255"/>
        <v>1.7</v>
      </c>
      <c r="F959" s="1">
        <f ca="1">InitialHomeValue* (1 + 'Portfolio Simulation'!C959)^'Portfolio Simulation'!B959</f>
        <v>1405269.5730858634</v>
      </c>
      <c r="G959" s="1">
        <f t="shared" ca="1" si="256"/>
        <v>238895.82742459676</v>
      </c>
      <c r="H959" s="1">
        <f t="shared" ca="1" si="257"/>
        <v>358318.07999999996</v>
      </c>
      <c r="I959" s="1">
        <f t="shared" ca="1" si="265"/>
        <v>238895.82742459676</v>
      </c>
      <c r="J959" s="1">
        <f t="shared" si="258"/>
        <v>100000</v>
      </c>
      <c r="K959" s="1">
        <f t="shared" si="259"/>
        <v>1000000</v>
      </c>
      <c r="L959" s="1">
        <f t="shared" si="266"/>
        <v>-100000</v>
      </c>
      <c r="M959" s="1">
        <f t="shared" ca="1" si="260"/>
        <v>238895.82742459676</v>
      </c>
      <c r="N959" s="10">
        <v>45931</v>
      </c>
      <c r="O959" s="10">
        <f t="shared" ca="1" si="267"/>
        <v>48488</v>
      </c>
      <c r="P959" s="7">
        <f t="shared" ca="1" si="268"/>
        <v>0.13236785531044012</v>
      </c>
      <c r="Q959" s="13"/>
      <c r="R959" s="1">
        <f t="shared" si="269"/>
        <v>-100000</v>
      </c>
      <c r="S959" s="1">
        <f t="shared" ca="1" si="261"/>
        <v>231869.47955916743</v>
      </c>
      <c r="T959" s="14">
        <f t="shared" ca="1" si="262"/>
        <v>1.65</v>
      </c>
      <c r="U959" s="7">
        <f t="shared" ca="1" si="270"/>
        <v>0.12755268216133114</v>
      </c>
    </row>
    <row r="960" spans="1:21" x14ac:dyDescent="0.2">
      <c r="A960">
        <f t="shared" si="263"/>
        <v>959</v>
      </c>
      <c r="B960">
        <f t="shared" ca="1" si="253"/>
        <v>2</v>
      </c>
      <c r="C960" s="7">
        <f t="shared" ca="1" si="254"/>
        <v>2.737899505058624E-2</v>
      </c>
      <c r="D960" t="str">
        <f t="shared" ca="1" si="264"/>
        <v>Yes</v>
      </c>
      <c r="E960">
        <f t="shared" ca="1" si="255"/>
        <v>1.7</v>
      </c>
      <c r="F960" s="1">
        <f ca="1">InitialHomeValue* (1 + 'Portfolio Simulation'!C960)^'Portfolio Simulation'!B960</f>
        <v>1055507.5994711525</v>
      </c>
      <c r="G960" s="1">
        <f t="shared" ca="1" si="256"/>
        <v>179436.29191009596</v>
      </c>
      <c r="H960" s="1">
        <f t="shared" ca="1" si="257"/>
        <v>144000</v>
      </c>
      <c r="I960" s="1">
        <f t="shared" ca="1" si="265"/>
        <v>144000</v>
      </c>
      <c r="J960" s="1">
        <f t="shared" si="258"/>
        <v>100000</v>
      </c>
      <c r="K960" s="1">
        <f t="shared" si="259"/>
        <v>1000000</v>
      </c>
      <c r="L960" s="1">
        <f t="shared" si="266"/>
        <v>-100000</v>
      </c>
      <c r="M960" s="1">
        <f t="shared" ca="1" si="260"/>
        <v>144000</v>
      </c>
      <c r="N960" s="10">
        <v>45931</v>
      </c>
      <c r="O960" s="10">
        <f t="shared" ca="1" si="267"/>
        <v>46661</v>
      </c>
      <c r="P960" s="7">
        <f t="shared" ca="1" si="268"/>
        <v>0.19999999403953553</v>
      </c>
      <c r="Q960" s="13"/>
      <c r="R960" s="1">
        <f t="shared" si="269"/>
        <v>-100000</v>
      </c>
      <c r="S960" s="1">
        <f t="shared" ca="1" si="261"/>
        <v>174158.75391274015</v>
      </c>
      <c r="T960" s="14">
        <f t="shared" ca="1" si="262"/>
        <v>1.65</v>
      </c>
      <c r="U960" s="7">
        <f t="shared" ca="1" si="270"/>
        <v>0.31969221234321599</v>
      </c>
    </row>
    <row r="961" spans="1:21" x14ac:dyDescent="0.2">
      <c r="A961">
        <f t="shared" si="263"/>
        <v>960</v>
      </c>
      <c r="B961">
        <f t="shared" ca="1" si="253"/>
        <v>1</v>
      </c>
      <c r="C961" s="7">
        <f t="shared" ca="1" si="254"/>
        <v>5.141586649660651E-2</v>
      </c>
      <c r="D961" t="str">
        <f t="shared" ca="1" si="264"/>
        <v>Yes</v>
      </c>
      <c r="E961">
        <f t="shared" ca="1" si="255"/>
        <v>1.7</v>
      </c>
      <c r="F961" s="1">
        <f ca="1">InitialHomeValue* (1 + 'Portfolio Simulation'!C961)^'Portfolio Simulation'!B961</f>
        <v>1051415.8664966065</v>
      </c>
      <c r="G961" s="1">
        <f t="shared" ca="1" si="256"/>
        <v>178740.69730442311</v>
      </c>
      <c r="H961" s="1">
        <f t="shared" ca="1" si="257"/>
        <v>120000</v>
      </c>
      <c r="I961" s="1">
        <f t="shared" ca="1" si="265"/>
        <v>120000</v>
      </c>
      <c r="J961" s="1">
        <f t="shared" si="258"/>
        <v>100000</v>
      </c>
      <c r="K961" s="1">
        <f t="shared" si="259"/>
        <v>1000000</v>
      </c>
      <c r="L961" s="1">
        <f t="shared" si="266"/>
        <v>-100000</v>
      </c>
      <c r="M961" s="1">
        <f t="shared" ca="1" si="260"/>
        <v>120000</v>
      </c>
      <c r="N961" s="10">
        <v>45931</v>
      </c>
      <c r="O961" s="10">
        <f t="shared" ca="1" si="267"/>
        <v>46296</v>
      </c>
      <c r="P961" s="7">
        <f t="shared" ca="1" si="268"/>
        <v>0.19999999403953553</v>
      </c>
      <c r="Q961" s="13"/>
      <c r="R961" s="1">
        <f t="shared" si="269"/>
        <v>-100000</v>
      </c>
      <c r="S961" s="1">
        <f t="shared" ca="1" si="261"/>
        <v>173483.61797194008</v>
      </c>
      <c r="T961" s="14">
        <f t="shared" ca="1" si="262"/>
        <v>1.65</v>
      </c>
      <c r="U961" s="7">
        <f t="shared" ca="1" si="270"/>
        <v>0.73483618497848502</v>
      </c>
    </row>
    <row r="962" spans="1:21" x14ac:dyDescent="0.2">
      <c r="A962">
        <f t="shared" si="263"/>
        <v>961</v>
      </c>
      <c r="B962">
        <f t="shared" ca="1" si="253"/>
        <v>4</v>
      </c>
      <c r="C962" s="7">
        <f t="shared" ca="1" si="254"/>
        <v>-2.7431392165811693E-2</v>
      </c>
      <c r="D962" t="str">
        <f t="shared" ca="1" si="264"/>
        <v>No</v>
      </c>
      <c r="E962">
        <f t="shared" ca="1" si="255"/>
        <v>1.4</v>
      </c>
      <c r="F962" s="1">
        <f ca="1">InitialHomeValue* (1 + 'Portfolio Simulation'!C962)^'Portfolio Simulation'!B962</f>
        <v>894707.31878581701</v>
      </c>
      <c r="G962" s="1">
        <f t="shared" ca="1" si="256"/>
        <v>125259.02463001438</v>
      </c>
      <c r="H962" s="1">
        <f t="shared" ca="1" si="257"/>
        <v>207360</v>
      </c>
      <c r="I962" s="1">
        <f t="shared" ca="1" si="265"/>
        <v>125259.02463001438</v>
      </c>
      <c r="J962" s="1">
        <f t="shared" si="258"/>
        <v>100000</v>
      </c>
      <c r="K962" s="1">
        <f t="shared" si="259"/>
        <v>1000000</v>
      </c>
      <c r="L962" s="1">
        <f t="shared" si="266"/>
        <v>-100000</v>
      </c>
      <c r="M962" s="1">
        <f t="shared" ca="1" si="260"/>
        <v>125259.02463001438</v>
      </c>
      <c r="N962" s="10">
        <v>45931</v>
      </c>
      <c r="O962" s="10">
        <f t="shared" ca="1" si="267"/>
        <v>47392</v>
      </c>
      <c r="P962" s="7">
        <f t="shared" ca="1" si="268"/>
        <v>5.7877841591835025E-2</v>
      </c>
      <c r="Q962" s="13"/>
      <c r="R962" s="1">
        <f t="shared" si="269"/>
        <v>-100000</v>
      </c>
      <c r="S962" s="1">
        <f t="shared" ca="1" si="261"/>
        <v>120785.48803608533</v>
      </c>
      <c r="T962" s="14">
        <f t="shared" ca="1" si="262"/>
        <v>1.35</v>
      </c>
      <c r="U962" s="7">
        <f t="shared" ca="1" si="270"/>
        <v>4.830982387065888E-2</v>
      </c>
    </row>
    <row r="963" spans="1:21" x14ac:dyDescent="0.2">
      <c r="A963">
        <f t="shared" si="263"/>
        <v>962</v>
      </c>
      <c r="B963">
        <f t="shared" ref="B963:B1026" ca="1" si="271">RANDBETWEEN(MinExitYear,MaxTerm)</f>
        <v>10</v>
      </c>
      <c r="C963" s="7">
        <f t="shared" ref="C963:C1026" ca="1" si="272">NORMINV(RAND(),HPAMean,HPAStdDev)</f>
        <v>4.906613171093048E-2</v>
      </c>
      <c r="D963" t="str">
        <f t="shared" ca="1" si="264"/>
        <v>Yes</v>
      </c>
      <c r="E963">
        <f t="shared" ref="E963:E1026" ca="1" si="273">IF(D963="Yes",UpMultiplier,DownMultiplier)</f>
        <v>1.7</v>
      </c>
      <c r="F963" s="1">
        <f ca="1">InitialHomeValue* (1 + 'Portfolio Simulation'!C963)^'Portfolio Simulation'!B963</f>
        <v>1614465.1098674566</v>
      </c>
      <c r="G963" s="1">
        <f t="shared" ref="G963:G1026" ca="1" si="274">F963*E963*(InvestmentAmount/InitialHomeValue)</f>
        <v>274459.06867746764</v>
      </c>
      <c r="H963" s="1">
        <f t="shared" ref="H963:H1026" ca="1" si="275">InvestmentAmount*(1 + IRRCap)^B963</f>
        <v>619173.64223999996</v>
      </c>
      <c r="I963" s="1">
        <f t="shared" ca="1" si="265"/>
        <v>274459.06867746764</v>
      </c>
      <c r="J963" s="1">
        <f t="shared" ref="J963:J1026" si="276">InvestmentAmount</f>
        <v>100000</v>
      </c>
      <c r="K963" s="1">
        <f t="shared" ref="K963:K1026" si="277">InitialHomeValue</f>
        <v>1000000</v>
      </c>
      <c r="L963" s="1">
        <f t="shared" si="266"/>
        <v>-100000</v>
      </c>
      <c r="M963" s="1">
        <f t="shared" ref="M963:M1026" ca="1" si="278">IF(B963&gt;0,I963,0)</f>
        <v>274459.06867746764</v>
      </c>
      <c r="N963" s="10">
        <v>45931</v>
      </c>
      <c r="O963" s="10">
        <f t="shared" ca="1" si="267"/>
        <v>49583</v>
      </c>
      <c r="P963" s="7">
        <f t="shared" ca="1" si="268"/>
        <v>0.10617476105690005</v>
      </c>
      <c r="Q963" s="13"/>
      <c r="R963" s="1">
        <f t="shared" si="269"/>
        <v>-100000</v>
      </c>
      <c r="S963" s="1">
        <f t="shared" ref="S963:S1026" ca="1" si="279">F963*T963*(InvestmentAmount/InitialHomeValue)</f>
        <v>266386.74312813033</v>
      </c>
      <c r="T963" s="14">
        <f t="shared" ref="T963:T1026" ca="1" si="280">IF(D963="Yes",ModifiedUpShare,ModifiedDownShare)</f>
        <v>1.65</v>
      </c>
      <c r="U963" s="7">
        <f t="shared" ca="1" si="270"/>
        <v>0.10287923216819764</v>
      </c>
    </row>
    <row r="964" spans="1:21" x14ac:dyDescent="0.2">
      <c r="A964">
        <f t="shared" ref="A964:A1027" si="281">ROW()-1</f>
        <v>963</v>
      </c>
      <c r="B964">
        <f t="shared" ca="1" si="271"/>
        <v>4</v>
      </c>
      <c r="C964" s="7">
        <f t="shared" ca="1" si="272"/>
        <v>1.1699050352638889E-2</v>
      </c>
      <c r="D964" t="str">
        <f t="shared" ref="D964:D1027" ca="1" si="282">IF(C964&gt;=0, "Yes", "No")</f>
        <v>Yes</v>
      </c>
      <c r="E964">
        <f t="shared" ca="1" si="273"/>
        <v>1.7</v>
      </c>
      <c r="F964" s="1">
        <f ca="1">InitialHomeValue* (1 + 'Portfolio Simulation'!C964)^'Portfolio Simulation'!B964</f>
        <v>1047623.8317104256</v>
      </c>
      <c r="G964" s="1">
        <f t="shared" ca="1" si="274"/>
        <v>178096.05139077234</v>
      </c>
      <c r="H964" s="1">
        <f t="shared" ca="1" si="275"/>
        <v>207360</v>
      </c>
      <c r="I964" s="1">
        <f t="shared" ref="I964:I1027" ca="1" si="283">MIN(G964,H964)</f>
        <v>178096.05139077234</v>
      </c>
      <c r="J964" s="1">
        <f t="shared" si="276"/>
        <v>100000</v>
      </c>
      <c r="K964" s="1">
        <f t="shared" si="277"/>
        <v>1000000</v>
      </c>
      <c r="L964" s="1">
        <f t="shared" ref="L964:L1027" si="284">-J964</f>
        <v>-100000</v>
      </c>
      <c r="M964" s="1">
        <f t="shared" ca="1" si="278"/>
        <v>178096.05139077234</v>
      </c>
      <c r="N964" s="10">
        <v>45931</v>
      </c>
      <c r="O964" s="10">
        <f t="shared" ref="O964:O1027" ca="1" si="285">EDATE(N964, B964 *12)</f>
        <v>47392</v>
      </c>
      <c r="P964" s="7">
        <f t="shared" ref="P964:P1027" ca="1" si="286">XIRR(L964:M964,N964:O964)</f>
        <v>0.15510291457176212</v>
      </c>
      <c r="Q964" s="13"/>
      <c r="R964" s="1">
        <f t="shared" ref="R964:R1027" si="287">-J964</f>
        <v>-100000</v>
      </c>
      <c r="S964" s="1">
        <f t="shared" ca="1" si="279"/>
        <v>172857.93223222022</v>
      </c>
      <c r="T964" s="14">
        <f t="shared" ca="1" si="280"/>
        <v>1.65</v>
      </c>
      <c r="U964" s="7">
        <f t="shared" ref="U964:U1027" ca="1" si="288">XIRR(R964:S964,N964:O964)</f>
        <v>0.14652006030082704</v>
      </c>
    </row>
    <row r="965" spans="1:21" x14ac:dyDescent="0.2">
      <c r="A965">
        <f t="shared" si="281"/>
        <v>964</v>
      </c>
      <c r="B965">
        <f t="shared" ca="1" si="271"/>
        <v>6</v>
      </c>
      <c r="C965" s="7">
        <f t="shared" ca="1" si="272"/>
        <v>5.5648540447720302E-2</v>
      </c>
      <c r="D965" t="str">
        <f t="shared" ca="1" si="282"/>
        <v>Yes</v>
      </c>
      <c r="E965">
        <f t="shared" ca="1" si="273"/>
        <v>1.7</v>
      </c>
      <c r="F965" s="1">
        <f ca="1">InitialHomeValue* (1 + 'Portfolio Simulation'!C965)^'Portfolio Simulation'!B965</f>
        <v>1383936.3275695588</v>
      </c>
      <c r="G965" s="1">
        <f t="shared" ca="1" si="274"/>
        <v>235269.17568682498</v>
      </c>
      <c r="H965" s="1">
        <f t="shared" ca="1" si="275"/>
        <v>298598.39999999997</v>
      </c>
      <c r="I965" s="1">
        <f t="shared" ca="1" si="283"/>
        <v>235269.17568682498</v>
      </c>
      <c r="J965" s="1">
        <f t="shared" si="276"/>
        <v>100000</v>
      </c>
      <c r="K965" s="1">
        <f t="shared" si="277"/>
        <v>1000000</v>
      </c>
      <c r="L965" s="1">
        <f t="shared" si="284"/>
        <v>-100000</v>
      </c>
      <c r="M965" s="1">
        <f t="shared" ca="1" si="278"/>
        <v>235269.17568682498</v>
      </c>
      <c r="N965" s="10">
        <v>45931</v>
      </c>
      <c r="O965" s="10">
        <f t="shared" ca="1" si="285"/>
        <v>48122</v>
      </c>
      <c r="P965" s="7">
        <f t="shared" ca="1" si="286"/>
        <v>0.15318568348884584</v>
      </c>
      <c r="Q965" s="13"/>
      <c r="R965" s="1">
        <f t="shared" si="287"/>
        <v>-100000</v>
      </c>
      <c r="S965" s="1">
        <f t="shared" ca="1" si="279"/>
        <v>228349.49404897718</v>
      </c>
      <c r="T965" s="14">
        <f t="shared" ca="1" si="280"/>
        <v>1.65</v>
      </c>
      <c r="U965" s="7">
        <f t="shared" ca="1" si="288"/>
        <v>0.14746486544609075</v>
      </c>
    </row>
    <row r="966" spans="1:21" x14ac:dyDescent="0.2">
      <c r="A966">
        <f t="shared" si="281"/>
        <v>965</v>
      </c>
      <c r="B966">
        <f t="shared" ca="1" si="271"/>
        <v>6</v>
      </c>
      <c r="C966" s="7">
        <f t="shared" ca="1" si="272"/>
        <v>1.7701065194614809E-2</v>
      </c>
      <c r="D966" t="str">
        <f t="shared" ca="1" si="282"/>
        <v>Yes</v>
      </c>
      <c r="E966">
        <f t="shared" ca="1" si="273"/>
        <v>1.7</v>
      </c>
      <c r="F966" s="1">
        <f ca="1">InitialHomeValue* (1 + 'Portfolio Simulation'!C966)^'Portfolio Simulation'!B966</f>
        <v>1111018.7145584351</v>
      </c>
      <c r="G966" s="1">
        <f t="shared" ca="1" si="274"/>
        <v>188873.18147493398</v>
      </c>
      <c r="H966" s="1">
        <f t="shared" ca="1" si="275"/>
        <v>298598.39999999997</v>
      </c>
      <c r="I966" s="1">
        <f t="shared" ca="1" si="283"/>
        <v>188873.18147493398</v>
      </c>
      <c r="J966" s="1">
        <f t="shared" si="276"/>
        <v>100000</v>
      </c>
      <c r="K966" s="1">
        <f t="shared" si="277"/>
        <v>1000000</v>
      </c>
      <c r="L966" s="1">
        <f t="shared" si="284"/>
        <v>-100000</v>
      </c>
      <c r="M966" s="1">
        <f t="shared" ca="1" si="278"/>
        <v>188873.18147493398</v>
      </c>
      <c r="N966" s="10">
        <v>45931</v>
      </c>
      <c r="O966" s="10">
        <f t="shared" ca="1" si="285"/>
        <v>48122</v>
      </c>
      <c r="P966" s="7">
        <f t="shared" ca="1" si="286"/>
        <v>0.11175060868263245</v>
      </c>
      <c r="Q966" s="13"/>
      <c r="R966" s="1">
        <f t="shared" si="287"/>
        <v>-100000</v>
      </c>
      <c r="S966" s="1">
        <f t="shared" ca="1" si="279"/>
        <v>183318.08790214179</v>
      </c>
      <c r="T966" s="14">
        <f t="shared" ca="1" si="280"/>
        <v>1.65</v>
      </c>
      <c r="U966" s="7">
        <f t="shared" ca="1" si="288"/>
        <v>0.10623534321784975</v>
      </c>
    </row>
    <row r="967" spans="1:21" x14ac:dyDescent="0.2">
      <c r="A967">
        <f t="shared" si="281"/>
        <v>966</v>
      </c>
      <c r="B967">
        <f t="shared" ca="1" si="271"/>
        <v>1</v>
      </c>
      <c r="C967" s="7">
        <f t="shared" ca="1" si="272"/>
        <v>3.0327601456077626E-2</v>
      </c>
      <c r="D967" t="str">
        <f t="shared" ca="1" si="282"/>
        <v>Yes</v>
      </c>
      <c r="E967">
        <f t="shared" ca="1" si="273"/>
        <v>1.7</v>
      </c>
      <c r="F967" s="1">
        <f ca="1">InitialHomeValue* (1 + 'Portfolio Simulation'!C967)^'Portfolio Simulation'!B967</f>
        <v>1030327.6014560777</v>
      </c>
      <c r="G967" s="1">
        <f t="shared" ca="1" si="274"/>
        <v>175155.69224753321</v>
      </c>
      <c r="H967" s="1">
        <f t="shared" ca="1" si="275"/>
        <v>120000</v>
      </c>
      <c r="I967" s="1">
        <f t="shared" ca="1" si="283"/>
        <v>120000</v>
      </c>
      <c r="J967" s="1">
        <f t="shared" si="276"/>
        <v>100000</v>
      </c>
      <c r="K967" s="1">
        <f t="shared" si="277"/>
        <v>1000000</v>
      </c>
      <c r="L967" s="1">
        <f t="shared" si="284"/>
        <v>-100000</v>
      </c>
      <c r="M967" s="1">
        <f t="shared" ca="1" si="278"/>
        <v>120000</v>
      </c>
      <c r="N967" s="10">
        <v>45931</v>
      </c>
      <c r="O967" s="10">
        <f t="shared" ca="1" si="285"/>
        <v>46296</v>
      </c>
      <c r="P967" s="7">
        <f t="shared" ca="1" si="286"/>
        <v>0.19999999403953553</v>
      </c>
      <c r="Q967" s="13"/>
      <c r="R967" s="1">
        <f t="shared" si="287"/>
        <v>-100000</v>
      </c>
      <c r="S967" s="1">
        <f t="shared" ca="1" si="279"/>
        <v>170004.05424025282</v>
      </c>
      <c r="T967" s="14">
        <f t="shared" ca="1" si="280"/>
        <v>1.65</v>
      </c>
      <c r="U967" s="7">
        <f t="shared" ca="1" si="288"/>
        <v>0.70004054307937635</v>
      </c>
    </row>
    <row r="968" spans="1:21" x14ac:dyDescent="0.2">
      <c r="A968">
        <f t="shared" si="281"/>
        <v>967</v>
      </c>
      <c r="B968">
        <f t="shared" ca="1" si="271"/>
        <v>4</v>
      </c>
      <c r="C968" s="7">
        <f t="shared" ca="1" si="272"/>
        <v>2.9043701966133706E-2</v>
      </c>
      <c r="D968" t="str">
        <f t="shared" ca="1" si="282"/>
        <v>Yes</v>
      </c>
      <c r="E968">
        <f t="shared" ca="1" si="273"/>
        <v>1.7</v>
      </c>
      <c r="F968" s="1">
        <f ca="1">InitialHomeValue* (1 + 'Portfolio Simulation'!C968)^'Portfolio Simulation'!B968</f>
        <v>1121334.736867165</v>
      </c>
      <c r="G968" s="1">
        <f t="shared" ca="1" si="274"/>
        <v>190626.90526741804</v>
      </c>
      <c r="H968" s="1">
        <f t="shared" ca="1" si="275"/>
        <v>207360</v>
      </c>
      <c r="I968" s="1">
        <f t="shared" ca="1" si="283"/>
        <v>190626.90526741804</v>
      </c>
      <c r="J968" s="1">
        <f t="shared" si="276"/>
        <v>100000</v>
      </c>
      <c r="K968" s="1">
        <f t="shared" si="277"/>
        <v>1000000</v>
      </c>
      <c r="L968" s="1">
        <f t="shared" si="284"/>
        <v>-100000</v>
      </c>
      <c r="M968" s="1">
        <f t="shared" ca="1" si="278"/>
        <v>190626.90526741804</v>
      </c>
      <c r="N968" s="10">
        <v>45931</v>
      </c>
      <c r="O968" s="10">
        <f t="shared" ca="1" si="285"/>
        <v>47392</v>
      </c>
      <c r="P968" s="7">
        <f t="shared" ca="1" si="286"/>
        <v>0.17489243149757391</v>
      </c>
      <c r="Q968" s="13"/>
      <c r="R968" s="1">
        <f t="shared" si="287"/>
        <v>-100000</v>
      </c>
      <c r="S968" s="1">
        <f t="shared" ca="1" si="279"/>
        <v>185020.23158308223</v>
      </c>
      <c r="T968" s="14">
        <f t="shared" ca="1" si="280"/>
        <v>1.65</v>
      </c>
      <c r="U968" s="7">
        <f t="shared" ca="1" si="288"/>
        <v>0.16616252064704898</v>
      </c>
    </row>
    <row r="969" spans="1:21" x14ac:dyDescent="0.2">
      <c r="A969">
        <f t="shared" si="281"/>
        <v>968</v>
      </c>
      <c r="B969">
        <f t="shared" ca="1" si="271"/>
        <v>9</v>
      </c>
      <c r="C969" s="7">
        <f t="shared" ca="1" si="272"/>
        <v>-2.1244076632712269E-2</v>
      </c>
      <c r="D969" t="str">
        <f t="shared" ca="1" si="282"/>
        <v>No</v>
      </c>
      <c r="E969">
        <f t="shared" ca="1" si="273"/>
        <v>1.4</v>
      </c>
      <c r="F969" s="1">
        <f ca="1">InitialHomeValue* (1 + 'Portfolio Simulation'!C969)^'Portfolio Simulation'!B969</f>
        <v>824270.25991549331</v>
      </c>
      <c r="G969" s="1">
        <f t="shared" ca="1" si="274"/>
        <v>115397.83638816907</v>
      </c>
      <c r="H969" s="1">
        <f t="shared" ca="1" si="275"/>
        <v>515978.03519999993</v>
      </c>
      <c r="I969" s="1">
        <f t="shared" ca="1" si="283"/>
        <v>115397.83638816907</v>
      </c>
      <c r="J969" s="1">
        <f t="shared" si="276"/>
        <v>100000</v>
      </c>
      <c r="K969" s="1">
        <f t="shared" si="277"/>
        <v>1000000</v>
      </c>
      <c r="L969" s="1">
        <f t="shared" si="284"/>
        <v>-100000</v>
      </c>
      <c r="M969" s="1">
        <f t="shared" ca="1" si="278"/>
        <v>115397.83638816907</v>
      </c>
      <c r="N969" s="10">
        <v>45931</v>
      </c>
      <c r="O969" s="10">
        <f t="shared" ca="1" si="285"/>
        <v>49218</v>
      </c>
      <c r="P969" s="7">
        <f t="shared" ca="1" si="286"/>
        <v>1.6030272841453554E-2</v>
      </c>
      <c r="Q969" s="13"/>
      <c r="R969" s="1">
        <f t="shared" si="287"/>
        <v>-100000</v>
      </c>
      <c r="S969" s="1">
        <f t="shared" ca="1" si="279"/>
        <v>111276.48508859161</v>
      </c>
      <c r="T969" s="14">
        <f t="shared" ca="1" si="280"/>
        <v>1.35</v>
      </c>
      <c r="U969" s="7">
        <f t="shared" ca="1" si="288"/>
        <v>1.1935415863990783E-2</v>
      </c>
    </row>
    <row r="970" spans="1:21" x14ac:dyDescent="0.2">
      <c r="A970">
        <f t="shared" si="281"/>
        <v>969</v>
      </c>
      <c r="B970">
        <f t="shared" ca="1" si="271"/>
        <v>4</v>
      </c>
      <c r="C970" s="7">
        <f t="shared" ca="1" si="272"/>
        <v>7.932677334114327E-2</v>
      </c>
      <c r="D970" t="str">
        <f t="shared" ca="1" si="282"/>
        <v>Yes</v>
      </c>
      <c r="E970">
        <f t="shared" ca="1" si="273"/>
        <v>1.7</v>
      </c>
      <c r="F970" s="1">
        <f ca="1">InitialHomeValue* (1 + 'Portfolio Simulation'!C970)^'Portfolio Simulation'!B970</f>
        <v>1357099.8437922851</v>
      </c>
      <c r="G970" s="1">
        <f t="shared" ca="1" si="274"/>
        <v>230706.97344468848</v>
      </c>
      <c r="H970" s="1">
        <f t="shared" ca="1" si="275"/>
        <v>207360</v>
      </c>
      <c r="I970" s="1">
        <f t="shared" ca="1" si="283"/>
        <v>207360</v>
      </c>
      <c r="J970" s="1">
        <f t="shared" si="276"/>
        <v>100000</v>
      </c>
      <c r="K970" s="1">
        <f t="shared" si="277"/>
        <v>1000000</v>
      </c>
      <c r="L970" s="1">
        <f t="shared" si="284"/>
        <v>-100000</v>
      </c>
      <c r="M970" s="1">
        <f t="shared" ca="1" si="278"/>
        <v>207360</v>
      </c>
      <c r="N970" s="10">
        <v>45931</v>
      </c>
      <c r="O970" s="10">
        <f t="shared" ca="1" si="285"/>
        <v>47392</v>
      </c>
      <c r="P970" s="7">
        <f t="shared" ca="1" si="286"/>
        <v>0.19985025525093081</v>
      </c>
      <c r="Q970" s="13"/>
      <c r="R970" s="1">
        <f t="shared" si="287"/>
        <v>-100000</v>
      </c>
      <c r="S970" s="1">
        <f t="shared" ca="1" si="279"/>
        <v>223921.47422572703</v>
      </c>
      <c r="T970" s="14">
        <f t="shared" ca="1" si="280"/>
        <v>1.65</v>
      </c>
      <c r="U970" s="7">
        <f t="shared" ca="1" si="288"/>
        <v>0.22310580611228939</v>
      </c>
    </row>
    <row r="971" spans="1:21" x14ac:dyDescent="0.2">
      <c r="A971">
        <f t="shared" si="281"/>
        <v>970</v>
      </c>
      <c r="B971">
        <f t="shared" ca="1" si="271"/>
        <v>6</v>
      </c>
      <c r="C971" s="7">
        <f t="shared" ca="1" si="272"/>
        <v>2.670324550244171E-2</v>
      </c>
      <c r="D971" t="str">
        <f t="shared" ca="1" si="282"/>
        <v>Yes</v>
      </c>
      <c r="E971">
        <f t="shared" ca="1" si="273"/>
        <v>1.7</v>
      </c>
      <c r="F971" s="1">
        <f ca="1">InitialHomeValue* (1 + 'Portfolio Simulation'!C971)^'Portfolio Simulation'!B971</f>
        <v>1171303.953635281</v>
      </c>
      <c r="G971" s="1">
        <f t="shared" ca="1" si="274"/>
        <v>199121.67211799778</v>
      </c>
      <c r="H971" s="1">
        <f t="shared" ca="1" si="275"/>
        <v>298598.39999999997</v>
      </c>
      <c r="I971" s="1">
        <f t="shared" ca="1" si="283"/>
        <v>199121.67211799778</v>
      </c>
      <c r="J971" s="1">
        <f t="shared" si="276"/>
        <v>100000</v>
      </c>
      <c r="K971" s="1">
        <f t="shared" si="277"/>
        <v>1000000</v>
      </c>
      <c r="L971" s="1">
        <f t="shared" si="284"/>
        <v>-100000</v>
      </c>
      <c r="M971" s="1">
        <f t="shared" ca="1" si="278"/>
        <v>199121.67211799778</v>
      </c>
      <c r="N971" s="10">
        <v>45931</v>
      </c>
      <c r="O971" s="10">
        <f t="shared" ca="1" si="285"/>
        <v>48122</v>
      </c>
      <c r="P971" s="7">
        <f t="shared" ca="1" si="286"/>
        <v>0.12158020138740541</v>
      </c>
      <c r="Q971" s="13"/>
      <c r="R971" s="1">
        <f t="shared" si="287"/>
        <v>-100000</v>
      </c>
      <c r="S971" s="1">
        <f t="shared" ca="1" si="279"/>
        <v>193265.15234982135</v>
      </c>
      <c r="T971" s="14">
        <f t="shared" ca="1" si="280"/>
        <v>1.65</v>
      </c>
      <c r="U971" s="7">
        <f t="shared" ca="1" si="288"/>
        <v>0.11601617932319644</v>
      </c>
    </row>
    <row r="972" spans="1:21" x14ac:dyDescent="0.2">
      <c r="A972">
        <f t="shared" si="281"/>
        <v>971</v>
      </c>
      <c r="B972">
        <f t="shared" ca="1" si="271"/>
        <v>5</v>
      </c>
      <c r="C972" s="7">
        <f t="shared" ca="1" si="272"/>
        <v>-3.1613455647476196E-2</v>
      </c>
      <c r="D972" t="str">
        <f t="shared" ca="1" si="282"/>
        <v>No</v>
      </c>
      <c r="E972">
        <f t="shared" ca="1" si="273"/>
        <v>1.4</v>
      </c>
      <c r="F972" s="1">
        <f ca="1">InitialHomeValue* (1 + 'Portfolio Simulation'!C972)^'Portfolio Simulation'!B972</f>
        <v>851615.8418538816</v>
      </c>
      <c r="G972" s="1">
        <f t="shared" ca="1" si="274"/>
        <v>119226.21785954342</v>
      </c>
      <c r="H972" s="1">
        <f t="shared" ca="1" si="275"/>
        <v>248832</v>
      </c>
      <c r="I972" s="1">
        <f t="shared" ca="1" si="283"/>
        <v>119226.21785954342</v>
      </c>
      <c r="J972" s="1">
        <f t="shared" si="276"/>
        <v>100000</v>
      </c>
      <c r="K972" s="1">
        <f t="shared" si="277"/>
        <v>1000000</v>
      </c>
      <c r="L972" s="1">
        <f t="shared" si="284"/>
        <v>-100000</v>
      </c>
      <c r="M972" s="1">
        <f t="shared" ca="1" si="278"/>
        <v>119226.21785954342</v>
      </c>
      <c r="N972" s="10">
        <v>45931</v>
      </c>
      <c r="O972" s="10">
        <f t="shared" ca="1" si="285"/>
        <v>47757</v>
      </c>
      <c r="P972" s="7">
        <f t="shared" ca="1" si="286"/>
        <v>3.5776343941688549E-2</v>
      </c>
      <c r="Q972" s="13"/>
      <c r="R972" s="1">
        <f t="shared" si="287"/>
        <v>-100000</v>
      </c>
      <c r="S972" s="1">
        <f t="shared" ca="1" si="279"/>
        <v>114968.13865027402</v>
      </c>
      <c r="T972" s="14">
        <f t="shared" ca="1" si="280"/>
        <v>1.35</v>
      </c>
      <c r="U972" s="7">
        <f t="shared" ca="1" si="288"/>
        <v>2.8274026513099671E-2</v>
      </c>
    </row>
    <row r="973" spans="1:21" x14ac:dyDescent="0.2">
      <c r="A973">
        <f t="shared" si="281"/>
        <v>972</v>
      </c>
      <c r="B973">
        <f t="shared" ca="1" si="271"/>
        <v>5</v>
      </c>
      <c r="C973" s="7">
        <f t="shared" ca="1" si="272"/>
        <v>8.0893207595131612E-3</v>
      </c>
      <c r="D973" t="str">
        <f t="shared" ca="1" si="282"/>
        <v>Yes</v>
      </c>
      <c r="E973">
        <f t="shared" ca="1" si="273"/>
        <v>1.7</v>
      </c>
      <c r="F973" s="1">
        <f ca="1">InitialHomeValue* (1 + 'Portfolio Simulation'!C973)^'Portfolio Simulation'!B973</f>
        <v>1041106.2897635365</v>
      </c>
      <c r="G973" s="1">
        <f t="shared" ca="1" si="274"/>
        <v>176988.06925980121</v>
      </c>
      <c r="H973" s="1">
        <f t="shared" ca="1" si="275"/>
        <v>248832</v>
      </c>
      <c r="I973" s="1">
        <f t="shared" ca="1" si="283"/>
        <v>176988.06925980121</v>
      </c>
      <c r="J973" s="1">
        <f t="shared" si="276"/>
        <v>100000</v>
      </c>
      <c r="K973" s="1">
        <f t="shared" si="277"/>
        <v>1000000</v>
      </c>
      <c r="L973" s="1">
        <f t="shared" si="284"/>
        <v>-100000</v>
      </c>
      <c r="M973" s="1">
        <f t="shared" ca="1" si="278"/>
        <v>176988.06925980121</v>
      </c>
      <c r="N973" s="10">
        <v>45931</v>
      </c>
      <c r="O973" s="10">
        <f t="shared" ca="1" si="285"/>
        <v>47757</v>
      </c>
      <c r="P973" s="7">
        <f t="shared" ca="1" si="286"/>
        <v>0.12088651061058042</v>
      </c>
      <c r="Q973" s="13"/>
      <c r="R973" s="1">
        <f t="shared" si="287"/>
        <v>-100000</v>
      </c>
      <c r="S973" s="1">
        <f t="shared" ca="1" si="279"/>
        <v>171782.53781098351</v>
      </c>
      <c r="T973" s="14">
        <f t="shared" ca="1" si="280"/>
        <v>1.65</v>
      </c>
      <c r="U973" s="7">
        <f t="shared" ca="1" si="288"/>
        <v>0.11421772837638858</v>
      </c>
    </row>
    <row r="974" spans="1:21" x14ac:dyDescent="0.2">
      <c r="A974">
        <f t="shared" si="281"/>
        <v>973</v>
      </c>
      <c r="B974">
        <f t="shared" ca="1" si="271"/>
        <v>1</v>
      </c>
      <c r="C974" s="7">
        <f t="shared" ca="1" si="272"/>
        <v>5.5896425555953512E-2</v>
      </c>
      <c r="D974" t="str">
        <f t="shared" ca="1" si="282"/>
        <v>Yes</v>
      </c>
      <c r="E974">
        <f t="shared" ca="1" si="273"/>
        <v>1.7</v>
      </c>
      <c r="F974" s="1">
        <f ca="1">InitialHomeValue* (1 + 'Portfolio Simulation'!C974)^'Portfolio Simulation'!B974</f>
        <v>1055896.4255559535</v>
      </c>
      <c r="G974" s="1">
        <f t="shared" ca="1" si="274"/>
        <v>179502.3923445121</v>
      </c>
      <c r="H974" s="1">
        <f t="shared" ca="1" si="275"/>
        <v>120000</v>
      </c>
      <c r="I974" s="1">
        <f t="shared" ca="1" si="283"/>
        <v>120000</v>
      </c>
      <c r="J974" s="1">
        <f t="shared" si="276"/>
        <v>100000</v>
      </c>
      <c r="K974" s="1">
        <f t="shared" si="277"/>
        <v>1000000</v>
      </c>
      <c r="L974" s="1">
        <f t="shared" si="284"/>
        <v>-100000</v>
      </c>
      <c r="M974" s="1">
        <f t="shared" ca="1" si="278"/>
        <v>120000</v>
      </c>
      <c r="N974" s="10">
        <v>45931</v>
      </c>
      <c r="O974" s="10">
        <f t="shared" ca="1" si="285"/>
        <v>46296</v>
      </c>
      <c r="P974" s="7">
        <f t="shared" ca="1" si="286"/>
        <v>0.19999999403953553</v>
      </c>
      <c r="Q974" s="13"/>
      <c r="R974" s="1">
        <f t="shared" si="287"/>
        <v>-100000</v>
      </c>
      <c r="S974" s="1">
        <f t="shared" ca="1" si="279"/>
        <v>174222.91021673233</v>
      </c>
      <c r="T974" s="14">
        <f t="shared" ca="1" si="280"/>
        <v>1.65</v>
      </c>
      <c r="U974" s="7">
        <f t="shared" ca="1" si="288"/>
        <v>0.74222909212112431</v>
      </c>
    </row>
    <row r="975" spans="1:21" x14ac:dyDescent="0.2">
      <c r="A975">
        <f t="shared" si="281"/>
        <v>974</v>
      </c>
      <c r="B975">
        <f t="shared" ca="1" si="271"/>
        <v>2</v>
      </c>
      <c r="C975" s="7">
        <f t="shared" ca="1" si="272"/>
        <v>6.5586799447052896E-2</v>
      </c>
      <c r="D975" t="str">
        <f t="shared" ca="1" si="282"/>
        <v>Yes</v>
      </c>
      <c r="E975">
        <f t="shared" ca="1" si="273"/>
        <v>1.7</v>
      </c>
      <c r="F975" s="1">
        <f ca="1">InitialHomeValue* (1 + 'Portfolio Simulation'!C975)^'Portfolio Simulation'!B975</f>
        <v>1135475.2271558137</v>
      </c>
      <c r="G975" s="1">
        <f t="shared" ca="1" si="274"/>
        <v>193030.78861648834</v>
      </c>
      <c r="H975" s="1">
        <f t="shared" ca="1" si="275"/>
        <v>144000</v>
      </c>
      <c r="I975" s="1">
        <f t="shared" ca="1" si="283"/>
        <v>144000</v>
      </c>
      <c r="J975" s="1">
        <f t="shared" si="276"/>
        <v>100000</v>
      </c>
      <c r="K975" s="1">
        <f t="shared" si="277"/>
        <v>1000000</v>
      </c>
      <c r="L975" s="1">
        <f t="shared" si="284"/>
        <v>-100000</v>
      </c>
      <c r="M975" s="1">
        <f t="shared" ca="1" si="278"/>
        <v>144000</v>
      </c>
      <c r="N975" s="10">
        <v>45931</v>
      </c>
      <c r="O975" s="10">
        <f t="shared" ca="1" si="285"/>
        <v>46661</v>
      </c>
      <c r="P975" s="7">
        <f t="shared" ca="1" si="286"/>
        <v>0.19999999403953553</v>
      </c>
      <c r="Q975" s="13"/>
      <c r="R975" s="1">
        <f t="shared" si="287"/>
        <v>-100000</v>
      </c>
      <c r="S975" s="1">
        <f t="shared" ca="1" si="279"/>
        <v>187353.41248070926</v>
      </c>
      <c r="T975" s="14">
        <f t="shared" ca="1" si="280"/>
        <v>1.65</v>
      </c>
      <c r="U975" s="7">
        <f t="shared" ca="1" si="288"/>
        <v>0.36877102255821226</v>
      </c>
    </row>
    <row r="976" spans="1:21" x14ac:dyDescent="0.2">
      <c r="A976">
        <f t="shared" si="281"/>
        <v>975</v>
      </c>
      <c r="B976">
        <f t="shared" ca="1" si="271"/>
        <v>5</v>
      </c>
      <c r="C976" s="7">
        <f t="shared" ca="1" si="272"/>
        <v>-0.11049797546065669</v>
      </c>
      <c r="D976" t="str">
        <f t="shared" ca="1" si="282"/>
        <v>No</v>
      </c>
      <c r="E976">
        <f t="shared" ca="1" si="273"/>
        <v>1.4</v>
      </c>
      <c r="F976" s="1">
        <f ca="1">InitialHomeValue* (1 + 'Portfolio Simulation'!C976)^'Portfolio Simulation'!B976</f>
        <v>556845.48728291714</v>
      </c>
      <c r="G976" s="1">
        <f t="shared" ca="1" si="274"/>
        <v>77958.368219608397</v>
      </c>
      <c r="H976" s="1">
        <f t="shared" ca="1" si="275"/>
        <v>248832</v>
      </c>
      <c r="I976" s="1">
        <f t="shared" ca="1" si="283"/>
        <v>77958.368219608397</v>
      </c>
      <c r="J976" s="1">
        <f t="shared" si="276"/>
        <v>100000</v>
      </c>
      <c r="K976" s="1">
        <f t="shared" si="277"/>
        <v>1000000</v>
      </c>
      <c r="L976" s="1">
        <f t="shared" si="284"/>
        <v>-100000</v>
      </c>
      <c r="M976" s="1">
        <f t="shared" ca="1" si="278"/>
        <v>77958.368219608397</v>
      </c>
      <c r="N976" s="10">
        <v>45931</v>
      </c>
      <c r="O976" s="10">
        <f t="shared" ca="1" si="285"/>
        <v>47757</v>
      </c>
      <c r="P976" s="7">
        <f t="shared" ca="1" si="286"/>
        <v>-4.8553457856178289E-2</v>
      </c>
      <c r="Q976" s="13"/>
      <c r="R976" s="1">
        <f t="shared" si="287"/>
        <v>-100000</v>
      </c>
      <c r="S976" s="1">
        <f t="shared" ca="1" si="279"/>
        <v>75174.140783193827</v>
      </c>
      <c r="T976" s="14">
        <f t="shared" ca="1" si="280"/>
        <v>1.35</v>
      </c>
      <c r="U976" s="7">
        <f t="shared" ca="1" si="288"/>
        <v>-5.5444964766502375E-2</v>
      </c>
    </row>
    <row r="977" spans="1:21" x14ac:dyDescent="0.2">
      <c r="A977">
        <f t="shared" si="281"/>
        <v>976</v>
      </c>
      <c r="B977">
        <f t="shared" ca="1" si="271"/>
        <v>4</v>
      </c>
      <c r="C977" s="7">
        <f t="shared" ca="1" si="272"/>
        <v>3.1441780731070082E-2</v>
      </c>
      <c r="D977" t="str">
        <f t="shared" ca="1" si="282"/>
        <v>Yes</v>
      </c>
      <c r="E977">
        <f t="shared" ca="1" si="273"/>
        <v>1.7</v>
      </c>
      <c r="F977" s="1">
        <f ca="1">InitialHomeValue* (1 + 'Portfolio Simulation'!C977)^'Portfolio Simulation'!B977</f>
        <v>1131823.9452425649</v>
      </c>
      <c r="G977" s="1">
        <f t="shared" ca="1" si="274"/>
        <v>192410.07069123603</v>
      </c>
      <c r="H977" s="1">
        <f t="shared" ca="1" si="275"/>
        <v>207360</v>
      </c>
      <c r="I977" s="1">
        <f t="shared" ca="1" si="283"/>
        <v>192410.07069123603</v>
      </c>
      <c r="J977" s="1">
        <f t="shared" si="276"/>
        <v>100000</v>
      </c>
      <c r="K977" s="1">
        <f t="shared" si="277"/>
        <v>1000000</v>
      </c>
      <c r="L977" s="1">
        <f t="shared" si="284"/>
        <v>-100000</v>
      </c>
      <c r="M977" s="1">
        <f t="shared" ca="1" si="278"/>
        <v>192410.07069123603</v>
      </c>
      <c r="N977" s="10">
        <v>45931</v>
      </c>
      <c r="O977" s="10">
        <f t="shared" ca="1" si="285"/>
        <v>47392</v>
      </c>
      <c r="P977" s="7">
        <f t="shared" ca="1" si="286"/>
        <v>0.17762852311134344</v>
      </c>
      <c r="Q977" s="13"/>
      <c r="R977" s="1">
        <f t="shared" si="287"/>
        <v>-100000</v>
      </c>
      <c r="S977" s="1">
        <f t="shared" ca="1" si="279"/>
        <v>186750.95096502322</v>
      </c>
      <c r="T977" s="14">
        <f t="shared" ca="1" si="280"/>
        <v>1.65</v>
      </c>
      <c r="U977" s="7">
        <f t="shared" ca="1" si="288"/>
        <v>0.16887827515602113</v>
      </c>
    </row>
    <row r="978" spans="1:21" x14ac:dyDescent="0.2">
      <c r="A978">
        <f t="shared" si="281"/>
        <v>977</v>
      </c>
      <c r="B978">
        <f t="shared" ca="1" si="271"/>
        <v>6</v>
      </c>
      <c r="C978" s="7">
        <f t="shared" ca="1" si="272"/>
        <v>7.2436722222507813E-2</v>
      </c>
      <c r="D978" t="str">
        <f t="shared" ca="1" si="282"/>
        <v>Yes</v>
      </c>
      <c r="E978">
        <f t="shared" ca="1" si="273"/>
        <v>1.7</v>
      </c>
      <c r="F978" s="1">
        <f ca="1">InitialHomeValue* (1 + 'Portfolio Simulation'!C978)^'Portfolio Simulation'!B978</f>
        <v>1521353.2257982367</v>
      </c>
      <c r="G978" s="1">
        <f t="shared" ca="1" si="274"/>
        <v>258630.04838570021</v>
      </c>
      <c r="H978" s="1">
        <f t="shared" ca="1" si="275"/>
        <v>298598.39999999997</v>
      </c>
      <c r="I978" s="1">
        <f t="shared" ca="1" si="283"/>
        <v>258630.04838570021</v>
      </c>
      <c r="J978" s="1">
        <f t="shared" si="276"/>
        <v>100000</v>
      </c>
      <c r="K978" s="1">
        <f t="shared" si="277"/>
        <v>1000000</v>
      </c>
      <c r="L978" s="1">
        <f t="shared" si="284"/>
        <v>-100000</v>
      </c>
      <c r="M978" s="1">
        <f t="shared" ca="1" si="278"/>
        <v>258630.04838570021</v>
      </c>
      <c r="N978" s="10">
        <v>45931</v>
      </c>
      <c r="O978" s="10">
        <f t="shared" ca="1" si="285"/>
        <v>48122</v>
      </c>
      <c r="P978" s="7">
        <f t="shared" ca="1" si="286"/>
        <v>0.17151657938957215</v>
      </c>
      <c r="Q978" s="13"/>
      <c r="R978" s="1">
        <f t="shared" si="287"/>
        <v>-100000</v>
      </c>
      <c r="S978" s="1">
        <f t="shared" ca="1" si="279"/>
        <v>251023.28225670906</v>
      </c>
      <c r="T978" s="14">
        <f t="shared" ca="1" si="280"/>
        <v>1.65</v>
      </c>
      <c r="U978" s="7">
        <f t="shared" ca="1" si="288"/>
        <v>0.16570482850074769</v>
      </c>
    </row>
    <row r="979" spans="1:21" x14ac:dyDescent="0.2">
      <c r="A979">
        <f t="shared" si="281"/>
        <v>978</v>
      </c>
      <c r="B979">
        <f t="shared" ca="1" si="271"/>
        <v>4</v>
      </c>
      <c r="C979" s="7">
        <f t="shared" ca="1" si="272"/>
        <v>1.7275675650009273E-2</v>
      </c>
      <c r="D979" t="str">
        <f t="shared" ca="1" si="282"/>
        <v>Yes</v>
      </c>
      <c r="E979">
        <f t="shared" ca="1" si="273"/>
        <v>1.7</v>
      </c>
      <c r="F979" s="1">
        <f ca="1">InitialHomeValue* (1 + 'Portfolio Simulation'!C979)^'Portfolio Simulation'!B979</f>
        <v>1070914.1091171678</v>
      </c>
      <c r="G979" s="1">
        <f t="shared" ca="1" si="274"/>
        <v>182055.39854991852</v>
      </c>
      <c r="H979" s="1">
        <f t="shared" ca="1" si="275"/>
        <v>207360</v>
      </c>
      <c r="I979" s="1">
        <f t="shared" ca="1" si="283"/>
        <v>182055.39854991852</v>
      </c>
      <c r="J979" s="1">
        <f t="shared" si="276"/>
        <v>100000</v>
      </c>
      <c r="K979" s="1">
        <f t="shared" si="277"/>
        <v>1000000</v>
      </c>
      <c r="L979" s="1">
        <f t="shared" si="284"/>
        <v>-100000</v>
      </c>
      <c r="M979" s="1">
        <f t="shared" ca="1" si="278"/>
        <v>182055.39854991852</v>
      </c>
      <c r="N979" s="10">
        <v>45931</v>
      </c>
      <c r="O979" s="10">
        <f t="shared" ca="1" si="285"/>
        <v>47392</v>
      </c>
      <c r="P979" s="7">
        <f t="shared" ca="1" si="286"/>
        <v>0.16146563887596135</v>
      </c>
      <c r="Q979" s="13"/>
      <c r="R979" s="1">
        <f t="shared" si="287"/>
        <v>-100000</v>
      </c>
      <c r="S979" s="1">
        <f t="shared" ca="1" si="279"/>
        <v>176700.8280043327</v>
      </c>
      <c r="T979" s="14">
        <f t="shared" ca="1" si="280"/>
        <v>1.65</v>
      </c>
      <c r="U979" s="7">
        <f t="shared" ca="1" si="288"/>
        <v>0.15283549427986146</v>
      </c>
    </row>
    <row r="980" spans="1:21" x14ac:dyDescent="0.2">
      <c r="A980">
        <f t="shared" si="281"/>
        <v>979</v>
      </c>
      <c r="B980">
        <f t="shared" ca="1" si="271"/>
        <v>8</v>
      </c>
      <c r="C980" s="7">
        <f t="shared" ca="1" si="272"/>
        <v>-1.0317218241072148E-2</v>
      </c>
      <c r="D980" t="str">
        <f t="shared" ca="1" si="282"/>
        <v>No</v>
      </c>
      <c r="E980">
        <f t="shared" ca="1" si="273"/>
        <v>1.4</v>
      </c>
      <c r="F980" s="1">
        <f ca="1">InitialHomeValue* (1 + 'Portfolio Simulation'!C980)^'Portfolio Simulation'!B980</f>
        <v>920382.00037074019</v>
      </c>
      <c r="G980" s="1">
        <f t="shared" ca="1" si="274"/>
        <v>128853.48005190362</v>
      </c>
      <c r="H980" s="1">
        <f t="shared" ca="1" si="275"/>
        <v>429981.69599999994</v>
      </c>
      <c r="I980" s="1">
        <f t="shared" ca="1" si="283"/>
        <v>128853.48005190362</v>
      </c>
      <c r="J980" s="1">
        <f t="shared" si="276"/>
        <v>100000</v>
      </c>
      <c r="K980" s="1">
        <f t="shared" si="277"/>
        <v>1000000</v>
      </c>
      <c r="L980" s="1">
        <f t="shared" si="284"/>
        <v>-100000</v>
      </c>
      <c r="M980" s="1">
        <f t="shared" ca="1" si="278"/>
        <v>128853.48005190362</v>
      </c>
      <c r="N980" s="10">
        <v>45931</v>
      </c>
      <c r="O980" s="10">
        <f t="shared" ca="1" si="285"/>
        <v>48853</v>
      </c>
      <c r="P980" s="7">
        <f t="shared" ca="1" si="286"/>
        <v>3.2173249125480655E-2</v>
      </c>
      <c r="Q980" s="13"/>
      <c r="R980" s="1">
        <f t="shared" si="287"/>
        <v>-100000</v>
      </c>
      <c r="S980" s="1">
        <f t="shared" ca="1" si="279"/>
        <v>124251.57005004995</v>
      </c>
      <c r="T980" s="14">
        <f t="shared" ca="1" si="280"/>
        <v>1.35</v>
      </c>
      <c r="U980" s="7">
        <f t="shared" ca="1" si="288"/>
        <v>2.7494880557060241E-2</v>
      </c>
    </row>
    <row r="981" spans="1:21" x14ac:dyDescent="0.2">
      <c r="A981">
        <f t="shared" si="281"/>
        <v>980</v>
      </c>
      <c r="B981">
        <f t="shared" ca="1" si="271"/>
        <v>6</v>
      </c>
      <c r="C981" s="7">
        <f t="shared" ca="1" si="272"/>
        <v>-1.4843446647423809E-2</v>
      </c>
      <c r="D981" t="str">
        <f t="shared" ca="1" si="282"/>
        <v>No</v>
      </c>
      <c r="E981">
        <f t="shared" ca="1" si="273"/>
        <v>1.4</v>
      </c>
      <c r="F981" s="1">
        <f ca="1">InitialHomeValue* (1 + 'Portfolio Simulation'!C981)^'Portfolio Simulation'!B981</f>
        <v>914179.55408313079</v>
      </c>
      <c r="G981" s="1">
        <f t="shared" ca="1" si="274"/>
        <v>127985.13757163832</v>
      </c>
      <c r="H981" s="1">
        <f t="shared" ca="1" si="275"/>
        <v>298598.39999999997</v>
      </c>
      <c r="I981" s="1">
        <f t="shared" ca="1" si="283"/>
        <v>127985.13757163832</v>
      </c>
      <c r="J981" s="1">
        <f t="shared" si="276"/>
        <v>100000</v>
      </c>
      <c r="K981" s="1">
        <f t="shared" si="277"/>
        <v>1000000</v>
      </c>
      <c r="L981" s="1">
        <f t="shared" si="284"/>
        <v>-100000</v>
      </c>
      <c r="M981" s="1">
        <f t="shared" ca="1" si="278"/>
        <v>127985.13757163832</v>
      </c>
      <c r="N981" s="10">
        <v>45931</v>
      </c>
      <c r="O981" s="10">
        <f t="shared" ca="1" si="285"/>
        <v>48122</v>
      </c>
      <c r="P981" s="7">
        <f t="shared" ca="1" si="286"/>
        <v>4.1961738467216486E-2</v>
      </c>
      <c r="Q981" s="13"/>
      <c r="R981" s="1">
        <f t="shared" si="287"/>
        <v>-100000</v>
      </c>
      <c r="S981" s="1">
        <f t="shared" ca="1" si="279"/>
        <v>123414.23980122268</v>
      </c>
      <c r="T981" s="14">
        <f t="shared" ca="1" si="280"/>
        <v>1.35</v>
      </c>
      <c r="U981" s="7">
        <f t="shared" ca="1" si="288"/>
        <v>3.5668089985847473E-2</v>
      </c>
    </row>
    <row r="982" spans="1:21" x14ac:dyDescent="0.2">
      <c r="A982">
        <f t="shared" si="281"/>
        <v>981</v>
      </c>
      <c r="B982">
        <f t="shared" ca="1" si="271"/>
        <v>6</v>
      </c>
      <c r="C982" s="7">
        <f t="shared" ca="1" si="272"/>
        <v>-3.617887677964015E-3</v>
      </c>
      <c r="D982" t="str">
        <f t="shared" ca="1" si="282"/>
        <v>No</v>
      </c>
      <c r="E982">
        <f t="shared" ca="1" si="273"/>
        <v>1.4</v>
      </c>
      <c r="F982" s="1">
        <f ca="1">InitialHomeValue* (1 + 'Portfolio Simulation'!C982)^'Portfolio Simulation'!B982</f>
        <v>978488.06606844091</v>
      </c>
      <c r="G982" s="1">
        <f t="shared" ca="1" si="274"/>
        <v>136988.32924958173</v>
      </c>
      <c r="H982" s="1">
        <f t="shared" ca="1" si="275"/>
        <v>298598.39999999997</v>
      </c>
      <c r="I982" s="1">
        <f t="shared" ca="1" si="283"/>
        <v>136988.32924958173</v>
      </c>
      <c r="J982" s="1">
        <f t="shared" si="276"/>
        <v>100000</v>
      </c>
      <c r="K982" s="1">
        <f t="shared" si="277"/>
        <v>1000000</v>
      </c>
      <c r="L982" s="1">
        <f t="shared" si="284"/>
        <v>-100000</v>
      </c>
      <c r="M982" s="1">
        <f t="shared" ca="1" si="278"/>
        <v>136988.32924958173</v>
      </c>
      <c r="N982" s="10">
        <v>45931</v>
      </c>
      <c r="O982" s="10">
        <f t="shared" ca="1" si="285"/>
        <v>48122</v>
      </c>
      <c r="P982" s="7">
        <f t="shared" ca="1" si="286"/>
        <v>5.3829124569892889E-2</v>
      </c>
      <c r="Q982" s="13"/>
      <c r="R982" s="1">
        <f t="shared" si="287"/>
        <v>-100000</v>
      </c>
      <c r="S982" s="1">
        <f t="shared" ca="1" si="279"/>
        <v>132095.88891923954</v>
      </c>
      <c r="T982" s="14">
        <f t="shared" ca="1" si="280"/>
        <v>1.35</v>
      </c>
      <c r="U982" s="7">
        <f t="shared" ca="1" si="288"/>
        <v>4.7463795542716972E-2</v>
      </c>
    </row>
    <row r="983" spans="1:21" x14ac:dyDescent="0.2">
      <c r="A983">
        <f t="shared" si="281"/>
        <v>982</v>
      </c>
      <c r="B983">
        <f t="shared" ca="1" si="271"/>
        <v>7</v>
      </c>
      <c r="C983" s="7">
        <f t="shared" ca="1" si="272"/>
        <v>-3.0006199807564374E-4</v>
      </c>
      <c r="D983" t="str">
        <f t="shared" ca="1" si="282"/>
        <v>No</v>
      </c>
      <c r="E983">
        <f t="shared" ca="1" si="273"/>
        <v>1.4</v>
      </c>
      <c r="F983" s="1">
        <f ca="1">InitialHomeValue* (1 + 'Portfolio Simulation'!C983)^'Portfolio Simulation'!B983</f>
        <v>997901.4558494247</v>
      </c>
      <c r="G983" s="1">
        <f t="shared" ca="1" si="274"/>
        <v>139706.20381891946</v>
      </c>
      <c r="H983" s="1">
        <f t="shared" ca="1" si="275"/>
        <v>358318.07999999996</v>
      </c>
      <c r="I983" s="1">
        <f t="shared" ca="1" si="283"/>
        <v>139706.20381891946</v>
      </c>
      <c r="J983" s="1">
        <f t="shared" si="276"/>
        <v>100000</v>
      </c>
      <c r="K983" s="1">
        <f t="shared" si="277"/>
        <v>1000000</v>
      </c>
      <c r="L983" s="1">
        <f t="shared" si="284"/>
        <v>-100000</v>
      </c>
      <c r="M983" s="1">
        <f t="shared" ca="1" si="278"/>
        <v>139706.20381891946</v>
      </c>
      <c r="N983" s="10">
        <v>45931</v>
      </c>
      <c r="O983" s="10">
        <f t="shared" ca="1" si="285"/>
        <v>48488</v>
      </c>
      <c r="P983" s="7">
        <f t="shared" ca="1" si="286"/>
        <v>4.8887410759925837E-2</v>
      </c>
      <c r="Q983" s="13"/>
      <c r="R983" s="1">
        <f t="shared" si="287"/>
        <v>-100000</v>
      </c>
      <c r="S983" s="1">
        <f t="shared" ca="1" si="279"/>
        <v>134716.69653967235</v>
      </c>
      <c r="T983" s="14">
        <f t="shared" ca="1" si="280"/>
        <v>1.35</v>
      </c>
      <c r="U983" s="7">
        <f t="shared" ca="1" si="288"/>
        <v>4.3456414341926583E-2</v>
      </c>
    </row>
    <row r="984" spans="1:21" x14ac:dyDescent="0.2">
      <c r="A984">
        <f t="shared" si="281"/>
        <v>983</v>
      </c>
      <c r="B984">
        <f t="shared" ca="1" si="271"/>
        <v>3</v>
      </c>
      <c r="C984" s="7">
        <f t="shared" ca="1" si="272"/>
        <v>3.4559856799705045E-2</v>
      </c>
      <c r="D984" t="str">
        <f t="shared" ca="1" si="282"/>
        <v>Yes</v>
      </c>
      <c r="E984">
        <f t="shared" ca="1" si="273"/>
        <v>1.7</v>
      </c>
      <c r="F984" s="1">
        <f ca="1">InitialHomeValue* (1 + 'Portfolio Simulation'!C984)^'Portfolio Simulation'!B984</f>
        <v>1107303.9992348687</v>
      </c>
      <c r="G984" s="1">
        <f t="shared" ca="1" si="274"/>
        <v>188241.6798699277</v>
      </c>
      <c r="H984" s="1">
        <f t="shared" ca="1" si="275"/>
        <v>172800</v>
      </c>
      <c r="I984" s="1">
        <f t="shared" ca="1" si="283"/>
        <v>172800</v>
      </c>
      <c r="J984" s="1">
        <f t="shared" si="276"/>
        <v>100000</v>
      </c>
      <c r="K984" s="1">
        <f t="shared" si="277"/>
        <v>1000000</v>
      </c>
      <c r="L984" s="1">
        <f t="shared" si="284"/>
        <v>-100000</v>
      </c>
      <c r="M984" s="1">
        <f t="shared" ca="1" si="278"/>
        <v>172800</v>
      </c>
      <c r="N984" s="10">
        <v>45931</v>
      </c>
      <c r="O984" s="10">
        <f t="shared" ca="1" si="285"/>
        <v>47027</v>
      </c>
      <c r="P984" s="7">
        <f t="shared" ca="1" si="286"/>
        <v>0.19980039000511171</v>
      </c>
      <c r="Q984" s="13"/>
      <c r="R984" s="1">
        <f t="shared" si="287"/>
        <v>-100000</v>
      </c>
      <c r="S984" s="1">
        <f t="shared" ca="1" si="279"/>
        <v>182705.15987375332</v>
      </c>
      <c r="T984" s="14">
        <f t="shared" ca="1" si="280"/>
        <v>1.65</v>
      </c>
      <c r="U984" s="7">
        <f t="shared" ca="1" si="288"/>
        <v>0.22227987647056582</v>
      </c>
    </row>
    <row r="985" spans="1:21" x14ac:dyDescent="0.2">
      <c r="A985">
        <f t="shared" si="281"/>
        <v>984</v>
      </c>
      <c r="B985">
        <f t="shared" ca="1" si="271"/>
        <v>7</v>
      </c>
      <c r="C985" s="7">
        <f t="shared" ca="1" si="272"/>
        <v>-3.5549110120961638E-2</v>
      </c>
      <c r="D985" t="str">
        <f t="shared" ca="1" si="282"/>
        <v>No</v>
      </c>
      <c r="E985">
        <f t="shared" ca="1" si="273"/>
        <v>1.4</v>
      </c>
      <c r="F985" s="1">
        <f ca="1">InitialHomeValue* (1 + 'Portfolio Simulation'!C985)^'Portfolio Simulation'!B985</f>
        <v>776177.10292161244</v>
      </c>
      <c r="G985" s="1">
        <f t="shared" ca="1" si="274"/>
        <v>108664.79440902575</v>
      </c>
      <c r="H985" s="1">
        <f t="shared" ca="1" si="275"/>
        <v>358318.07999999996</v>
      </c>
      <c r="I985" s="1">
        <f t="shared" ca="1" si="283"/>
        <v>108664.79440902575</v>
      </c>
      <c r="J985" s="1">
        <f t="shared" si="276"/>
        <v>100000</v>
      </c>
      <c r="K985" s="1">
        <f t="shared" si="277"/>
        <v>1000000</v>
      </c>
      <c r="L985" s="1">
        <f t="shared" si="284"/>
        <v>-100000</v>
      </c>
      <c r="M985" s="1">
        <f t="shared" ca="1" si="278"/>
        <v>108664.79440902575</v>
      </c>
      <c r="N985" s="10">
        <v>45931</v>
      </c>
      <c r="O985" s="10">
        <f t="shared" ca="1" si="285"/>
        <v>48488</v>
      </c>
      <c r="P985" s="7">
        <f t="shared" ca="1" si="286"/>
        <v>1.1932441592216493E-2</v>
      </c>
      <c r="Q985" s="13"/>
      <c r="R985" s="1">
        <f t="shared" si="287"/>
        <v>-100000</v>
      </c>
      <c r="S985" s="1">
        <f t="shared" ca="1" si="279"/>
        <v>104783.90889441769</v>
      </c>
      <c r="T985" s="14">
        <f t="shared" ca="1" si="280"/>
        <v>1.35</v>
      </c>
      <c r="U985" s="7">
        <f t="shared" ca="1" si="288"/>
        <v>6.6927939653396605E-3</v>
      </c>
    </row>
    <row r="986" spans="1:21" x14ac:dyDescent="0.2">
      <c r="A986">
        <f t="shared" si="281"/>
        <v>985</v>
      </c>
      <c r="B986">
        <f t="shared" ca="1" si="271"/>
        <v>10</v>
      </c>
      <c r="C986" s="7">
        <f t="shared" ca="1" si="272"/>
        <v>3.3075279314827628E-2</v>
      </c>
      <c r="D986" t="str">
        <f t="shared" ca="1" si="282"/>
        <v>Yes</v>
      </c>
      <c r="E986">
        <f t="shared" ca="1" si="273"/>
        <v>1.7</v>
      </c>
      <c r="F986" s="1">
        <f ca="1">InitialHomeValue* (1 + 'Portfolio Simulation'!C986)^'Portfolio Simulation'!B986</f>
        <v>1384585.2265883228</v>
      </c>
      <c r="G986" s="1">
        <f t="shared" ca="1" si="274"/>
        <v>235379.48852001486</v>
      </c>
      <c r="H986" s="1">
        <f t="shared" ca="1" si="275"/>
        <v>619173.64223999996</v>
      </c>
      <c r="I986" s="1">
        <f t="shared" ca="1" si="283"/>
        <v>235379.48852001486</v>
      </c>
      <c r="J986" s="1">
        <f t="shared" si="276"/>
        <v>100000</v>
      </c>
      <c r="K986" s="1">
        <f t="shared" si="277"/>
        <v>1000000</v>
      </c>
      <c r="L986" s="1">
        <f t="shared" si="284"/>
        <v>-100000</v>
      </c>
      <c r="M986" s="1">
        <f t="shared" ca="1" si="278"/>
        <v>235379.48852001486</v>
      </c>
      <c r="N986" s="10">
        <v>45931</v>
      </c>
      <c r="O986" s="10">
        <f t="shared" ca="1" si="285"/>
        <v>49583</v>
      </c>
      <c r="P986" s="7">
        <f t="shared" ca="1" si="286"/>
        <v>8.9322569966316254E-2</v>
      </c>
      <c r="Q986" s="13"/>
      <c r="R986" s="1">
        <f t="shared" si="287"/>
        <v>-100000</v>
      </c>
      <c r="S986" s="1">
        <f t="shared" ca="1" si="279"/>
        <v>228456.56238707324</v>
      </c>
      <c r="T986" s="14">
        <f t="shared" ca="1" si="280"/>
        <v>1.65</v>
      </c>
      <c r="U986" s="7">
        <f t="shared" ca="1" si="288"/>
        <v>8.6077246069908145E-2</v>
      </c>
    </row>
    <row r="987" spans="1:21" x14ac:dyDescent="0.2">
      <c r="A987">
        <f t="shared" si="281"/>
        <v>986</v>
      </c>
      <c r="B987">
        <f t="shared" ca="1" si="271"/>
        <v>7</v>
      </c>
      <c r="C987" s="7">
        <f t="shared" ca="1" si="272"/>
        <v>-3.2092744264288778E-2</v>
      </c>
      <c r="D987" t="str">
        <f t="shared" ca="1" si="282"/>
        <v>No</v>
      </c>
      <c r="E987">
        <f t="shared" ca="1" si="273"/>
        <v>1.4</v>
      </c>
      <c r="F987" s="1">
        <f ca="1">InitialHomeValue* (1 + 'Portfolio Simulation'!C987)^'Portfolio Simulation'!B987</f>
        <v>795859.1584589727</v>
      </c>
      <c r="G987" s="1">
        <f t="shared" ca="1" si="274"/>
        <v>111420.28218425618</v>
      </c>
      <c r="H987" s="1">
        <f t="shared" ca="1" si="275"/>
        <v>358318.07999999996</v>
      </c>
      <c r="I987" s="1">
        <f t="shared" ca="1" si="283"/>
        <v>111420.28218425618</v>
      </c>
      <c r="J987" s="1">
        <f t="shared" si="276"/>
        <v>100000</v>
      </c>
      <c r="K987" s="1">
        <f t="shared" si="277"/>
        <v>1000000</v>
      </c>
      <c r="L987" s="1">
        <f t="shared" si="284"/>
        <v>-100000</v>
      </c>
      <c r="M987" s="1">
        <f t="shared" ca="1" si="278"/>
        <v>111420.28218425618</v>
      </c>
      <c r="N987" s="10">
        <v>45931</v>
      </c>
      <c r="O987" s="10">
        <f t="shared" ca="1" si="285"/>
        <v>48488</v>
      </c>
      <c r="P987" s="7">
        <f t="shared" ca="1" si="286"/>
        <v>1.5556129813194274E-2</v>
      </c>
      <c r="Q987" s="13"/>
      <c r="R987" s="1">
        <f t="shared" si="287"/>
        <v>-100000</v>
      </c>
      <c r="S987" s="1">
        <f t="shared" ca="1" si="279"/>
        <v>107440.98639196133</v>
      </c>
      <c r="T987" s="14">
        <f t="shared" ca="1" si="280"/>
        <v>1.35</v>
      </c>
      <c r="U987" s="7">
        <f t="shared" ca="1" si="288"/>
        <v>1.029771864414215E-2</v>
      </c>
    </row>
    <row r="988" spans="1:21" x14ac:dyDescent="0.2">
      <c r="A988">
        <f t="shared" si="281"/>
        <v>987</v>
      </c>
      <c r="B988">
        <f t="shared" ca="1" si="271"/>
        <v>4</v>
      </c>
      <c r="C988" s="7">
        <f t="shared" ca="1" si="272"/>
        <v>5.8443566484939723E-2</v>
      </c>
      <c r="D988" t="str">
        <f t="shared" ca="1" si="282"/>
        <v>Yes</v>
      </c>
      <c r="E988">
        <f t="shared" ca="1" si="273"/>
        <v>1.7</v>
      </c>
      <c r="F988" s="1">
        <f ca="1">InitialHomeValue* (1 + 'Portfolio Simulation'!C988)^'Portfolio Simulation'!B988</f>
        <v>1255078.3265685313</v>
      </c>
      <c r="G988" s="1">
        <f t="shared" ca="1" si="274"/>
        <v>213363.31551665033</v>
      </c>
      <c r="H988" s="1">
        <f t="shared" ca="1" si="275"/>
        <v>207360</v>
      </c>
      <c r="I988" s="1">
        <f t="shared" ca="1" si="283"/>
        <v>207360</v>
      </c>
      <c r="J988" s="1">
        <f t="shared" si="276"/>
        <v>100000</v>
      </c>
      <c r="K988" s="1">
        <f t="shared" si="277"/>
        <v>1000000</v>
      </c>
      <c r="L988" s="1">
        <f t="shared" si="284"/>
        <v>-100000</v>
      </c>
      <c r="M988" s="1">
        <f t="shared" ca="1" si="278"/>
        <v>207360</v>
      </c>
      <c r="N988" s="10">
        <v>45931</v>
      </c>
      <c r="O988" s="10">
        <f t="shared" ca="1" si="285"/>
        <v>47392</v>
      </c>
      <c r="P988" s="7">
        <f t="shared" ca="1" si="286"/>
        <v>0.19985025525093081</v>
      </c>
      <c r="Q988" s="13"/>
      <c r="R988" s="1">
        <f t="shared" si="287"/>
        <v>-100000</v>
      </c>
      <c r="S988" s="1">
        <f t="shared" ca="1" si="279"/>
        <v>207087.92388380767</v>
      </c>
      <c r="T988" s="14">
        <f t="shared" ca="1" si="280"/>
        <v>1.65</v>
      </c>
      <c r="U988" s="7">
        <f t="shared" ca="1" si="288"/>
        <v>0.19945675730705262</v>
      </c>
    </row>
    <row r="989" spans="1:21" x14ac:dyDescent="0.2">
      <c r="A989">
        <f t="shared" si="281"/>
        <v>988</v>
      </c>
      <c r="B989">
        <f t="shared" ca="1" si="271"/>
        <v>7</v>
      </c>
      <c r="C989" s="7">
        <f t="shared" ca="1" si="272"/>
        <v>0.12265868532501135</v>
      </c>
      <c r="D989" t="str">
        <f t="shared" ca="1" si="282"/>
        <v>Yes</v>
      </c>
      <c r="E989">
        <f t="shared" ca="1" si="273"/>
        <v>1.7</v>
      </c>
      <c r="F989" s="1">
        <f ca="1">InitialHomeValue* (1 + 'Portfolio Simulation'!C989)^'Portfolio Simulation'!B989</f>
        <v>2247678.4620590932</v>
      </c>
      <c r="G989" s="1">
        <f t="shared" ca="1" si="274"/>
        <v>382105.33855004585</v>
      </c>
      <c r="H989" s="1">
        <f t="shared" ca="1" si="275"/>
        <v>358318.07999999996</v>
      </c>
      <c r="I989" s="1">
        <f t="shared" ca="1" si="283"/>
        <v>358318.07999999996</v>
      </c>
      <c r="J989" s="1">
        <f t="shared" si="276"/>
        <v>100000</v>
      </c>
      <c r="K989" s="1">
        <f t="shared" si="277"/>
        <v>1000000</v>
      </c>
      <c r="L989" s="1">
        <f t="shared" si="284"/>
        <v>-100000</v>
      </c>
      <c r="M989" s="1">
        <f t="shared" ca="1" si="278"/>
        <v>358318.07999999996</v>
      </c>
      <c r="N989" s="10">
        <v>45931</v>
      </c>
      <c r="O989" s="10">
        <f t="shared" ca="1" si="285"/>
        <v>48488</v>
      </c>
      <c r="P989" s="7">
        <f t="shared" ca="1" si="286"/>
        <v>0.19982888102531438</v>
      </c>
      <c r="Q989" s="13"/>
      <c r="R989" s="1">
        <f t="shared" si="287"/>
        <v>-100000</v>
      </c>
      <c r="S989" s="1">
        <f t="shared" ca="1" si="279"/>
        <v>370866.94623975037</v>
      </c>
      <c r="T989" s="14">
        <f t="shared" ca="1" si="280"/>
        <v>1.65</v>
      </c>
      <c r="U989" s="7">
        <f t="shared" ca="1" si="288"/>
        <v>0.20573889613151553</v>
      </c>
    </row>
    <row r="990" spans="1:21" x14ac:dyDescent="0.2">
      <c r="A990">
        <f t="shared" si="281"/>
        <v>989</v>
      </c>
      <c r="B990">
        <f t="shared" ca="1" si="271"/>
        <v>8</v>
      </c>
      <c r="C990" s="7">
        <f t="shared" ca="1" si="272"/>
        <v>-2.1371219055822396E-2</v>
      </c>
      <c r="D990" t="str">
        <f t="shared" ca="1" si="282"/>
        <v>No</v>
      </c>
      <c r="E990">
        <f t="shared" ca="1" si="273"/>
        <v>1.4</v>
      </c>
      <c r="F990" s="1">
        <f ca="1">InitialHomeValue* (1 + 'Portfolio Simulation'!C990)^'Portfolio Simulation'!B990</f>
        <v>841286.40684691281</v>
      </c>
      <c r="G990" s="1">
        <f t="shared" ca="1" si="274"/>
        <v>117780.0969585678</v>
      </c>
      <c r="H990" s="1">
        <f t="shared" ca="1" si="275"/>
        <v>429981.69599999994</v>
      </c>
      <c r="I990" s="1">
        <f t="shared" ca="1" si="283"/>
        <v>117780.0969585678</v>
      </c>
      <c r="J990" s="1">
        <f t="shared" si="276"/>
        <v>100000</v>
      </c>
      <c r="K990" s="1">
        <f t="shared" si="277"/>
        <v>1000000</v>
      </c>
      <c r="L990" s="1">
        <f t="shared" si="284"/>
        <v>-100000</v>
      </c>
      <c r="M990" s="1">
        <f t="shared" ca="1" si="278"/>
        <v>117780.0969585678</v>
      </c>
      <c r="N990" s="10">
        <v>45931</v>
      </c>
      <c r="O990" s="10">
        <f t="shared" ca="1" si="285"/>
        <v>48853</v>
      </c>
      <c r="P990" s="7">
        <f t="shared" ca="1" si="286"/>
        <v>2.0652511715888975E-2</v>
      </c>
      <c r="Q990" s="13"/>
      <c r="R990" s="1">
        <f t="shared" si="287"/>
        <v>-100000</v>
      </c>
      <c r="S990" s="1">
        <f t="shared" ca="1" si="279"/>
        <v>113573.66492433325</v>
      </c>
      <c r="T990" s="14">
        <f t="shared" ca="1" si="280"/>
        <v>1.35</v>
      </c>
      <c r="U990" s="7">
        <f t="shared" ca="1" si="288"/>
        <v>1.6026362776756283E-2</v>
      </c>
    </row>
    <row r="991" spans="1:21" x14ac:dyDescent="0.2">
      <c r="A991">
        <f t="shared" si="281"/>
        <v>990</v>
      </c>
      <c r="B991">
        <f t="shared" ca="1" si="271"/>
        <v>1</v>
      </c>
      <c r="C991" s="7">
        <f t="shared" ca="1" si="272"/>
        <v>2.0520029448937726E-2</v>
      </c>
      <c r="D991" t="str">
        <f t="shared" ca="1" si="282"/>
        <v>Yes</v>
      </c>
      <c r="E991">
        <f t="shared" ca="1" si="273"/>
        <v>1.7</v>
      </c>
      <c r="F991" s="1">
        <f ca="1">InitialHomeValue* (1 + 'Portfolio Simulation'!C991)^'Portfolio Simulation'!B991</f>
        <v>1020520.0294489379</v>
      </c>
      <c r="G991" s="1">
        <f t="shared" ca="1" si="274"/>
        <v>173488.40500631943</v>
      </c>
      <c r="H991" s="1">
        <f t="shared" ca="1" si="275"/>
        <v>120000</v>
      </c>
      <c r="I991" s="1">
        <f t="shared" ca="1" si="283"/>
        <v>120000</v>
      </c>
      <c r="J991" s="1">
        <f t="shared" si="276"/>
        <v>100000</v>
      </c>
      <c r="K991" s="1">
        <f t="shared" si="277"/>
        <v>1000000</v>
      </c>
      <c r="L991" s="1">
        <f t="shared" si="284"/>
        <v>-100000</v>
      </c>
      <c r="M991" s="1">
        <f t="shared" ca="1" si="278"/>
        <v>120000</v>
      </c>
      <c r="N991" s="10">
        <v>45931</v>
      </c>
      <c r="O991" s="10">
        <f t="shared" ca="1" si="285"/>
        <v>46296</v>
      </c>
      <c r="P991" s="7">
        <f t="shared" ca="1" si="286"/>
        <v>0.19999999403953553</v>
      </c>
      <c r="Q991" s="13"/>
      <c r="R991" s="1">
        <f t="shared" si="287"/>
        <v>-100000</v>
      </c>
      <c r="S991" s="1">
        <f t="shared" ca="1" si="279"/>
        <v>168385.80485907476</v>
      </c>
      <c r="T991" s="14">
        <f t="shared" ca="1" si="280"/>
        <v>1.65</v>
      </c>
      <c r="U991" s="7">
        <f t="shared" ca="1" si="288"/>
        <v>0.68385804295539854</v>
      </c>
    </row>
    <row r="992" spans="1:21" x14ac:dyDescent="0.2">
      <c r="A992">
        <f t="shared" si="281"/>
        <v>991</v>
      </c>
      <c r="B992">
        <f t="shared" ca="1" si="271"/>
        <v>1</v>
      </c>
      <c r="C992" s="7">
        <f t="shared" ca="1" si="272"/>
        <v>5.7668367197597201E-2</v>
      </c>
      <c r="D992" t="str">
        <f t="shared" ca="1" si="282"/>
        <v>Yes</v>
      </c>
      <c r="E992">
        <f t="shared" ca="1" si="273"/>
        <v>1.7</v>
      </c>
      <c r="F992" s="1">
        <f ca="1">InitialHomeValue* (1 + 'Portfolio Simulation'!C992)^'Portfolio Simulation'!B992</f>
        <v>1057668.3671975972</v>
      </c>
      <c r="G992" s="1">
        <f t="shared" ca="1" si="274"/>
        <v>179803.62242359153</v>
      </c>
      <c r="H992" s="1">
        <f t="shared" ca="1" si="275"/>
        <v>120000</v>
      </c>
      <c r="I992" s="1">
        <f t="shared" ca="1" si="283"/>
        <v>120000</v>
      </c>
      <c r="J992" s="1">
        <f t="shared" si="276"/>
        <v>100000</v>
      </c>
      <c r="K992" s="1">
        <f t="shared" si="277"/>
        <v>1000000</v>
      </c>
      <c r="L992" s="1">
        <f t="shared" si="284"/>
        <v>-100000</v>
      </c>
      <c r="M992" s="1">
        <f t="shared" ca="1" si="278"/>
        <v>120000</v>
      </c>
      <c r="N992" s="10">
        <v>45931</v>
      </c>
      <c r="O992" s="10">
        <f t="shared" ca="1" si="285"/>
        <v>46296</v>
      </c>
      <c r="P992" s="7">
        <f t="shared" ca="1" si="286"/>
        <v>0.19999999403953553</v>
      </c>
      <c r="Q992" s="13"/>
      <c r="R992" s="1">
        <f t="shared" si="287"/>
        <v>-100000</v>
      </c>
      <c r="S992" s="1">
        <f t="shared" ca="1" si="279"/>
        <v>174515.28058760354</v>
      </c>
      <c r="T992" s="14">
        <f t="shared" ca="1" si="280"/>
        <v>1.65</v>
      </c>
      <c r="U992" s="7">
        <f t="shared" ca="1" si="288"/>
        <v>0.74515279531478873</v>
      </c>
    </row>
    <row r="993" spans="1:21" x14ac:dyDescent="0.2">
      <c r="A993">
        <f t="shared" si="281"/>
        <v>992</v>
      </c>
      <c r="B993">
        <f t="shared" ca="1" si="271"/>
        <v>9</v>
      </c>
      <c r="C993" s="7">
        <f t="shared" ca="1" si="272"/>
        <v>-5.1221508327623552E-2</v>
      </c>
      <c r="D993" t="str">
        <f t="shared" ca="1" si="282"/>
        <v>No</v>
      </c>
      <c r="E993">
        <f t="shared" ca="1" si="273"/>
        <v>1.4</v>
      </c>
      <c r="F993" s="1">
        <f ca="1">InitialHomeValue* (1 + 'Portfolio Simulation'!C993)^'Portfolio Simulation'!B993</f>
        <v>622993.4463359993</v>
      </c>
      <c r="G993" s="1">
        <f t="shared" ca="1" si="274"/>
        <v>87219.082487039908</v>
      </c>
      <c r="H993" s="1">
        <f t="shared" ca="1" si="275"/>
        <v>515978.03519999993</v>
      </c>
      <c r="I993" s="1">
        <f t="shared" ca="1" si="283"/>
        <v>87219.082487039908</v>
      </c>
      <c r="J993" s="1">
        <f t="shared" si="276"/>
        <v>100000</v>
      </c>
      <c r="K993" s="1">
        <f t="shared" si="277"/>
        <v>1000000</v>
      </c>
      <c r="L993" s="1">
        <f t="shared" si="284"/>
        <v>-100000</v>
      </c>
      <c r="M993" s="1">
        <f t="shared" ca="1" si="278"/>
        <v>87219.082487039908</v>
      </c>
      <c r="N993" s="10">
        <v>45931</v>
      </c>
      <c r="O993" s="10">
        <f t="shared" ca="1" si="285"/>
        <v>49218</v>
      </c>
      <c r="P993" s="7">
        <f t="shared" ca="1" si="286"/>
        <v>-1.5070161223411559E-2</v>
      </c>
      <c r="Q993" s="13"/>
      <c r="R993" s="1">
        <f t="shared" si="287"/>
        <v>-100000</v>
      </c>
      <c r="S993" s="1">
        <f t="shared" ca="1" si="279"/>
        <v>84104.115255359909</v>
      </c>
      <c r="T993" s="14">
        <f t="shared" ca="1" si="280"/>
        <v>1.35</v>
      </c>
      <c r="U993" s="7">
        <f t="shared" ca="1" si="288"/>
        <v>-1.9039674103260039E-2</v>
      </c>
    </row>
    <row r="994" spans="1:21" x14ac:dyDescent="0.2">
      <c r="A994">
        <f t="shared" si="281"/>
        <v>993</v>
      </c>
      <c r="B994">
        <f t="shared" ca="1" si="271"/>
        <v>9</v>
      </c>
      <c r="C994" s="7">
        <f t="shared" ca="1" si="272"/>
        <v>-7.5330894715114685E-2</v>
      </c>
      <c r="D994" t="str">
        <f t="shared" ca="1" si="282"/>
        <v>No</v>
      </c>
      <c r="E994">
        <f t="shared" ca="1" si="273"/>
        <v>1.4</v>
      </c>
      <c r="F994" s="1">
        <f ca="1">InitialHomeValue* (1 + 'Portfolio Simulation'!C994)^'Portfolio Simulation'!B994</f>
        <v>494170.85297650081</v>
      </c>
      <c r="G994" s="1">
        <f t="shared" ca="1" si="274"/>
        <v>69183.919416710109</v>
      </c>
      <c r="H994" s="1">
        <f t="shared" ca="1" si="275"/>
        <v>515978.03519999993</v>
      </c>
      <c r="I994" s="1">
        <f t="shared" ca="1" si="283"/>
        <v>69183.919416710109</v>
      </c>
      <c r="J994" s="1">
        <f t="shared" si="276"/>
        <v>100000</v>
      </c>
      <c r="K994" s="1">
        <f t="shared" si="277"/>
        <v>1000000</v>
      </c>
      <c r="L994" s="1">
        <f t="shared" si="284"/>
        <v>-100000</v>
      </c>
      <c r="M994" s="1">
        <f t="shared" ca="1" si="278"/>
        <v>69183.919416710109</v>
      </c>
      <c r="N994" s="10">
        <v>45931</v>
      </c>
      <c r="O994" s="10">
        <f t="shared" ca="1" si="285"/>
        <v>49218</v>
      </c>
      <c r="P994" s="7">
        <f t="shared" ca="1" si="286"/>
        <v>-4.0083155035972609E-2</v>
      </c>
      <c r="Q994" s="13"/>
      <c r="R994" s="1">
        <f t="shared" si="287"/>
        <v>-100000</v>
      </c>
      <c r="S994" s="1">
        <f t="shared" ca="1" si="279"/>
        <v>66713.065151827628</v>
      </c>
      <c r="T994" s="14">
        <f t="shared" ca="1" si="280"/>
        <v>1.35</v>
      </c>
      <c r="U994" s="7">
        <f t="shared" ca="1" si="288"/>
        <v>-4.3951860070228582E-2</v>
      </c>
    </row>
    <row r="995" spans="1:21" x14ac:dyDescent="0.2">
      <c r="A995">
        <f t="shared" si="281"/>
        <v>994</v>
      </c>
      <c r="B995">
        <f t="shared" ca="1" si="271"/>
        <v>1</v>
      </c>
      <c r="C995" s="7">
        <f t="shared" ca="1" si="272"/>
        <v>7.2409087107409675E-2</v>
      </c>
      <c r="D995" t="str">
        <f t="shared" ca="1" si="282"/>
        <v>Yes</v>
      </c>
      <c r="E995">
        <f t="shared" ca="1" si="273"/>
        <v>1.7</v>
      </c>
      <c r="F995" s="1">
        <f ca="1">InitialHomeValue* (1 + 'Portfolio Simulation'!C995)^'Portfolio Simulation'!B995</f>
        <v>1072409.0871074097</v>
      </c>
      <c r="G995" s="1">
        <f t="shared" ca="1" si="274"/>
        <v>182309.54480825967</v>
      </c>
      <c r="H995" s="1">
        <f t="shared" ca="1" si="275"/>
        <v>120000</v>
      </c>
      <c r="I995" s="1">
        <f t="shared" ca="1" si="283"/>
        <v>120000</v>
      </c>
      <c r="J995" s="1">
        <f t="shared" si="276"/>
        <v>100000</v>
      </c>
      <c r="K995" s="1">
        <f t="shared" si="277"/>
        <v>1000000</v>
      </c>
      <c r="L995" s="1">
        <f t="shared" si="284"/>
        <v>-100000</v>
      </c>
      <c r="M995" s="1">
        <f t="shared" ca="1" si="278"/>
        <v>120000</v>
      </c>
      <c r="N995" s="10">
        <v>45931</v>
      </c>
      <c r="O995" s="10">
        <f t="shared" ca="1" si="285"/>
        <v>46296</v>
      </c>
      <c r="P995" s="7">
        <f t="shared" ca="1" si="286"/>
        <v>0.19999999403953553</v>
      </c>
      <c r="Q995" s="13"/>
      <c r="R995" s="1">
        <f t="shared" si="287"/>
        <v>-100000</v>
      </c>
      <c r="S995" s="1">
        <f t="shared" ca="1" si="279"/>
        <v>176947.49937272261</v>
      </c>
      <c r="T995" s="14">
        <f t="shared" ca="1" si="280"/>
        <v>1.65</v>
      </c>
      <c r="U995" s="7">
        <f t="shared" ca="1" si="288"/>
        <v>0.76947499513626094</v>
      </c>
    </row>
    <row r="996" spans="1:21" x14ac:dyDescent="0.2">
      <c r="A996">
        <f t="shared" si="281"/>
        <v>995</v>
      </c>
      <c r="B996">
        <f t="shared" ca="1" si="271"/>
        <v>3</v>
      </c>
      <c r="C996" s="7">
        <f t="shared" ca="1" si="272"/>
        <v>2.2274242489142178E-3</v>
      </c>
      <c r="D996" t="str">
        <f t="shared" ca="1" si="282"/>
        <v>Yes</v>
      </c>
      <c r="E996">
        <f t="shared" ca="1" si="273"/>
        <v>1.7</v>
      </c>
      <c r="F996" s="1">
        <f ca="1">InitialHomeValue* (1 + 'Portfolio Simulation'!C996)^'Portfolio Simulation'!B996</f>
        <v>1006697.1680542812</v>
      </c>
      <c r="G996" s="1">
        <f t="shared" ca="1" si="274"/>
        <v>171138.5185692278</v>
      </c>
      <c r="H996" s="1">
        <f t="shared" ca="1" si="275"/>
        <v>172800</v>
      </c>
      <c r="I996" s="1">
        <f t="shared" ca="1" si="283"/>
        <v>171138.5185692278</v>
      </c>
      <c r="J996" s="1">
        <f t="shared" si="276"/>
        <v>100000</v>
      </c>
      <c r="K996" s="1">
        <f t="shared" si="277"/>
        <v>1000000</v>
      </c>
      <c r="L996" s="1">
        <f t="shared" si="284"/>
        <v>-100000</v>
      </c>
      <c r="M996" s="1">
        <f t="shared" ca="1" si="278"/>
        <v>171138.5185692278</v>
      </c>
      <c r="N996" s="10">
        <v>45931</v>
      </c>
      <c r="O996" s="10">
        <f t="shared" ca="1" si="285"/>
        <v>47027</v>
      </c>
      <c r="P996" s="7">
        <f t="shared" ca="1" si="286"/>
        <v>0.19594613909721376</v>
      </c>
      <c r="Q996" s="13"/>
      <c r="R996" s="1">
        <f t="shared" si="287"/>
        <v>-100000</v>
      </c>
      <c r="S996" s="1">
        <f t="shared" ca="1" si="279"/>
        <v>166105.0327289564</v>
      </c>
      <c r="T996" s="14">
        <f t="shared" ca="1" si="280"/>
        <v>1.65</v>
      </c>
      <c r="U996" s="7">
        <f t="shared" ca="1" si="288"/>
        <v>0.18411505818367008</v>
      </c>
    </row>
    <row r="997" spans="1:21" x14ac:dyDescent="0.2">
      <c r="A997">
        <f t="shared" si="281"/>
        <v>996</v>
      </c>
      <c r="B997">
        <f t="shared" ca="1" si="271"/>
        <v>3</v>
      </c>
      <c r="C997" s="7">
        <f t="shared" ca="1" si="272"/>
        <v>0.12067649610892349</v>
      </c>
      <c r="D997" t="str">
        <f t="shared" ca="1" si="282"/>
        <v>Yes</v>
      </c>
      <c r="E997">
        <f t="shared" ca="1" si="273"/>
        <v>1.7</v>
      </c>
      <c r="F997" s="1">
        <f ca="1">InitialHomeValue* (1 + 'Portfolio Simulation'!C997)^'Portfolio Simulation'!B997</f>
        <v>1407475.3281605684</v>
      </c>
      <c r="G997" s="1">
        <f t="shared" ca="1" si="274"/>
        <v>239270.80578729665</v>
      </c>
      <c r="H997" s="1">
        <f t="shared" ca="1" si="275"/>
        <v>172800</v>
      </c>
      <c r="I997" s="1">
        <f t="shared" ca="1" si="283"/>
        <v>172800</v>
      </c>
      <c r="J997" s="1">
        <f t="shared" si="276"/>
        <v>100000</v>
      </c>
      <c r="K997" s="1">
        <f t="shared" si="277"/>
        <v>1000000</v>
      </c>
      <c r="L997" s="1">
        <f t="shared" si="284"/>
        <v>-100000</v>
      </c>
      <c r="M997" s="1">
        <f t="shared" ca="1" si="278"/>
        <v>172800</v>
      </c>
      <c r="N997" s="10">
        <v>45931</v>
      </c>
      <c r="O997" s="10">
        <f t="shared" ca="1" si="285"/>
        <v>47027</v>
      </c>
      <c r="P997" s="7">
        <f t="shared" ca="1" si="286"/>
        <v>0.19980039000511171</v>
      </c>
      <c r="Q997" s="13"/>
      <c r="R997" s="1">
        <f t="shared" si="287"/>
        <v>-100000</v>
      </c>
      <c r="S997" s="1">
        <f t="shared" ca="1" si="279"/>
        <v>232233.42914649379</v>
      </c>
      <c r="T997" s="14">
        <f t="shared" ca="1" si="280"/>
        <v>1.65</v>
      </c>
      <c r="U997" s="7">
        <f t="shared" ca="1" si="288"/>
        <v>0.32392572760581972</v>
      </c>
    </row>
    <row r="998" spans="1:21" x14ac:dyDescent="0.2">
      <c r="A998">
        <f t="shared" si="281"/>
        <v>997</v>
      </c>
      <c r="B998">
        <f t="shared" ca="1" si="271"/>
        <v>8</v>
      </c>
      <c r="C998" s="7">
        <f t="shared" ca="1" si="272"/>
        <v>-2.3333664067306237E-2</v>
      </c>
      <c r="D998" t="str">
        <f t="shared" ca="1" si="282"/>
        <v>No</v>
      </c>
      <c r="E998">
        <f t="shared" ca="1" si="273"/>
        <v>1.4</v>
      </c>
      <c r="F998" s="1">
        <f ca="1">InitialHomeValue* (1 + 'Portfolio Simulation'!C998)^'Portfolio Simulation'!B998</f>
        <v>827884.49410815642</v>
      </c>
      <c r="G998" s="1">
        <f t="shared" ca="1" si="274"/>
        <v>115903.8291751419</v>
      </c>
      <c r="H998" s="1">
        <f t="shared" ca="1" si="275"/>
        <v>429981.69599999994</v>
      </c>
      <c r="I998" s="1">
        <f t="shared" ca="1" si="283"/>
        <v>115903.8291751419</v>
      </c>
      <c r="J998" s="1">
        <f t="shared" si="276"/>
        <v>100000</v>
      </c>
      <c r="K998" s="1">
        <f t="shared" si="277"/>
        <v>1000000</v>
      </c>
      <c r="L998" s="1">
        <f t="shared" si="284"/>
        <v>-100000</v>
      </c>
      <c r="M998" s="1">
        <f t="shared" ca="1" si="278"/>
        <v>115903.8291751419</v>
      </c>
      <c r="N998" s="10">
        <v>45931</v>
      </c>
      <c r="O998" s="10">
        <f t="shared" ca="1" si="285"/>
        <v>48853</v>
      </c>
      <c r="P998" s="7">
        <f t="shared" ca="1" si="286"/>
        <v>1.8607196211814885E-2</v>
      </c>
      <c r="Q998" s="13"/>
      <c r="R998" s="1">
        <f t="shared" si="287"/>
        <v>-100000</v>
      </c>
      <c r="S998" s="1">
        <f t="shared" ca="1" si="279"/>
        <v>111764.40670460113</v>
      </c>
      <c r="T998" s="14">
        <f t="shared" ca="1" si="280"/>
        <v>1.35</v>
      </c>
      <c r="U998" s="7">
        <f t="shared" ca="1" si="288"/>
        <v>1.3990315794944766E-2</v>
      </c>
    </row>
    <row r="999" spans="1:21" x14ac:dyDescent="0.2">
      <c r="A999">
        <f t="shared" si="281"/>
        <v>998</v>
      </c>
      <c r="B999">
        <f t="shared" ca="1" si="271"/>
        <v>1</v>
      </c>
      <c r="C999" s="7">
        <f t="shared" ca="1" si="272"/>
        <v>4.500991872101856E-2</v>
      </c>
      <c r="D999" t="str">
        <f t="shared" ca="1" si="282"/>
        <v>Yes</v>
      </c>
      <c r="E999">
        <f t="shared" ca="1" si="273"/>
        <v>1.7</v>
      </c>
      <c r="F999" s="1">
        <f ca="1">InitialHomeValue* (1 + 'Portfolio Simulation'!C999)^'Portfolio Simulation'!B999</f>
        <v>1045009.9187210187</v>
      </c>
      <c r="G999" s="1">
        <f t="shared" ca="1" si="274"/>
        <v>177651.6861825732</v>
      </c>
      <c r="H999" s="1">
        <f t="shared" ca="1" si="275"/>
        <v>120000</v>
      </c>
      <c r="I999" s="1">
        <f t="shared" ca="1" si="283"/>
        <v>120000</v>
      </c>
      <c r="J999" s="1">
        <f t="shared" si="276"/>
        <v>100000</v>
      </c>
      <c r="K999" s="1">
        <f t="shared" si="277"/>
        <v>1000000</v>
      </c>
      <c r="L999" s="1">
        <f t="shared" si="284"/>
        <v>-100000</v>
      </c>
      <c r="M999" s="1">
        <f t="shared" ca="1" si="278"/>
        <v>120000</v>
      </c>
      <c r="N999" s="10">
        <v>45931</v>
      </c>
      <c r="O999" s="10">
        <f t="shared" ca="1" si="285"/>
        <v>46296</v>
      </c>
      <c r="P999" s="7">
        <f t="shared" ca="1" si="286"/>
        <v>0.19999999403953553</v>
      </c>
      <c r="Q999" s="13"/>
      <c r="R999" s="1">
        <f t="shared" si="287"/>
        <v>-100000</v>
      </c>
      <c r="S999" s="1">
        <f t="shared" ca="1" si="279"/>
        <v>172426.6365889681</v>
      </c>
      <c r="T999" s="14">
        <f t="shared" ca="1" si="280"/>
        <v>1.65</v>
      </c>
      <c r="U999" s="7">
        <f t="shared" ca="1" si="288"/>
        <v>0.72426637411117567</v>
      </c>
    </row>
    <row r="1000" spans="1:21" x14ac:dyDescent="0.2">
      <c r="A1000">
        <f t="shared" si="281"/>
        <v>999</v>
      </c>
      <c r="B1000">
        <f t="shared" ca="1" si="271"/>
        <v>9</v>
      </c>
      <c r="C1000" s="7">
        <f t="shared" ca="1" si="272"/>
        <v>5.6392360863098671E-2</v>
      </c>
      <c r="D1000" t="str">
        <f t="shared" ca="1" si="282"/>
        <v>Yes</v>
      </c>
      <c r="E1000">
        <f t="shared" ca="1" si="273"/>
        <v>1.7</v>
      </c>
      <c r="F1000" s="1">
        <f ca="1">InitialHomeValue* (1 + 'Portfolio Simulation'!C1000)^'Portfolio Simulation'!B1000</f>
        <v>1638427.6486280111</v>
      </c>
      <c r="G1000" s="1">
        <f t="shared" ca="1" si="274"/>
        <v>278532.70026676188</v>
      </c>
      <c r="H1000" s="1">
        <f t="shared" ca="1" si="275"/>
        <v>515978.03519999993</v>
      </c>
      <c r="I1000" s="1">
        <f t="shared" ca="1" si="283"/>
        <v>278532.70026676188</v>
      </c>
      <c r="J1000" s="1">
        <f t="shared" si="276"/>
        <v>100000</v>
      </c>
      <c r="K1000" s="1">
        <f t="shared" si="277"/>
        <v>1000000</v>
      </c>
      <c r="L1000" s="1">
        <f t="shared" si="284"/>
        <v>-100000</v>
      </c>
      <c r="M1000" s="1">
        <f t="shared" ca="1" si="278"/>
        <v>278532.70026676188</v>
      </c>
      <c r="N1000" s="10">
        <v>45931</v>
      </c>
      <c r="O1000" s="10">
        <f t="shared" ca="1" si="285"/>
        <v>49218</v>
      </c>
      <c r="P1000" s="7">
        <f t="shared" ca="1" si="286"/>
        <v>0.12047097086906433</v>
      </c>
      <c r="Q1000" s="13"/>
      <c r="R1000" s="1">
        <f t="shared" si="287"/>
        <v>-100000</v>
      </c>
      <c r="S1000" s="1">
        <f t="shared" ca="1" si="279"/>
        <v>270340.56202362181</v>
      </c>
      <c r="T1000" s="14">
        <f t="shared" ca="1" si="280"/>
        <v>1.65</v>
      </c>
      <c r="U1000" s="7">
        <f t="shared" ca="1" si="288"/>
        <v>0.11676278710365295</v>
      </c>
    </row>
    <row r="1001" spans="1:21" x14ac:dyDescent="0.2">
      <c r="A1001">
        <f t="shared" si="281"/>
        <v>1000</v>
      </c>
      <c r="B1001">
        <f t="shared" ca="1" si="271"/>
        <v>4</v>
      </c>
      <c r="C1001" s="7">
        <f t="shared" ca="1" si="272"/>
        <v>9.4677263041096776E-3</v>
      </c>
      <c r="D1001" t="str">
        <f t="shared" ca="1" si="282"/>
        <v>Yes</v>
      </c>
      <c r="E1001">
        <f t="shared" ca="1" si="273"/>
        <v>1.7</v>
      </c>
      <c r="F1001" s="1">
        <f ca="1">InitialHomeValue* (1 + 'Portfolio Simulation'!C1001)^'Portfolio Simulation'!B1001</f>
        <v>1038412.1349657926</v>
      </c>
      <c r="G1001" s="1">
        <f t="shared" ca="1" si="274"/>
        <v>176530.06294418476</v>
      </c>
      <c r="H1001" s="1">
        <f t="shared" ca="1" si="275"/>
        <v>207360</v>
      </c>
      <c r="I1001" s="1">
        <f t="shared" ca="1" si="283"/>
        <v>176530.06294418476</v>
      </c>
      <c r="J1001" s="1">
        <f t="shared" si="276"/>
        <v>100000</v>
      </c>
      <c r="K1001" s="1">
        <f t="shared" si="277"/>
        <v>1000000</v>
      </c>
      <c r="L1001" s="1">
        <f t="shared" si="284"/>
        <v>-100000</v>
      </c>
      <c r="M1001" s="1">
        <f t="shared" ca="1" si="278"/>
        <v>176530.06294418476</v>
      </c>
      <c r="N1001" s="10">
        <v>45931</v>
      </c>
      <c r="O1001" s="10">
        <f t="shared" ca="1" si="285"/>
        <v>47392</v>
      </c>
      <c r="P1001" s="7">
        <f t="shared" ca="1" si="286"/>
        <v>0.1525570571422577</v>
      </c>
      <c r="Q1001" s="13"/>
      <c r="R1001" s="1">
        <f t="shared" si="287"/>
        <v>-100000</v>
      </c>
      <c r="S1001" s="1">
        <f t="shared" ca="1" si="279"/>
        <v>171338.00226935578</v>
      </c>
      <c r="T1001" s="14">
        <f t="shared" ca="1" si="280"/>
        <v>1.65</v>
      </c>
      <c r="U1001" s="7">
        <f t="shared" ca="1" si="288"/>
        <v>0.14399310946464541</v>
      </c>
    </row>
    <row r="1002" spans="1:21" x14ac:dyDescent="0.2">
      <c r="A1002">
        <f t="shared" si="281"/>
        <v>1001</v>
      </c>
      <c r="B1002">
        <f t="shared" ca="1" si="271"/>
        <v>3</v>
      </c>
      <c r="C1002" s="7">
        <f t="shared" ca="1" si="272"/>
        <v>7.071109514968589E-2</v>
      </c>
      <c r="D1002" t="str">
        <f t="shared" ca="1" si="282"/>
        <v>Yes</v>
      </c>
      <c r="E1002">
        <f t="shared" ca="1" si="273"/>
        <v>1.7</v>
      </c>
      <c r="F1002" s="1">
        <f ca="1">InitialHomeValue* (1 + 'Portfolio Simulation'!C1002)^'Portfolio Simulation'!B1002</f>
        <v>1227487.022026957</v>
      </c>
      <c r="G1002" s="1">
        <f t="shared" ca="1" si="274"/>
        <v>208672.79374458268</v>
      </c>
      <c r="H1002" s="1">
        <f t="shared" ca="1" si="275"/>
        <v>172800</v>
      </c>
      <c r="I1002" s="1">
        <f t="shared" ca="1" si="283"/>
        <v>172800</v>
      </c>
      <c r="J1002" s="1">
        <f t="shared" si="276"/>
        <v>100000</v>
      </c>
      <c r="K1002" s="1">
        <f t="shared" si="277"/>
        <v>1000000</v>
      </c>
      <c r="L1002" s="1">
        <f t="shared" si="284"/>
        <v>-100000</v>
      </c>
      <c r="M1002" s="1">
        <f t="shared" ca="1" si="278"/>
        <v>172800</v>
      </c>
      <c r="N1002" s="10">
        <v>45931</v>
      </c>
      <c r="O1002" s="10">
        <f t="shared" ca="1" si="285"/>
        <v>47027</v>
      </c>
      <c r="P1002" s="7">
        <f t="shared" ca="1" si="286"/>
        <v>0.19980039000511171</v>
      </c>
      <c r="Q1002" s="13"/>
      <c r="R1002" s="1">
        <f t="shared" si="287"/>
        <v>-100000</v>
      </c>
      <c r="S1002" s="1">
        <f t="shared" ca="1" si="279"/>
        <v>202535.35863444791</v>
      </c>
      <c r="T1002" s="14">
        <f t="shared" ca="1" si="280"/>
        <v>1.65</v>
      </c>
      <c r="U1002" s="7">
        <f t="shared" ca="1" si="288"/>
        <v>0.26495109200477596</v>
      </c>
    </row>
    <row r="1003" spans="1:21" x14ac:dyDescent="0.2">
      <c r="A1003">
        <f t="shared" si="281"/>
        <v>1002</v>
      </c>
      <c r="B1003">
        <f t="shared" ca="1" si="271"/>
        <v>9</v>
      </c>
      <c r="C1003" s="7">
        <f t="shared" ca="1" si="272"/>
        <v>5.2832524267434983E-2</v>
      </c>
      <c r="D1003" t="str">
        <f t="shared" ca="1" si="282"/>
        <v>Yes</v>
      </c>
      <c r="E1003">
        <f t="shared" ca="1" si="273"/>
        <v>1.7</v>
      </c>
      <c r="F1003" s="1">
        <f ca="1">InitialHomeValue* (1 + 'Portfolio Simulation'!C1003)^'Portfolio Simulation'!B1003</f>
        <v>1589401.5599684911</v>
      </c>
      <c r="G1003" s="1">
        <f t="shared" ca="1" si="274"/>
        <v>270198.26519464346</v>
      </c>
      <c r="H1003" s="1">
        <f t="shared" ca="1" si="275"/>
        <v>515978.03519999993</v>
      </c>
      <c r="I1003" s="1">
        <f t="shared" ca="1" si="283"/>
        <v>270198.26519464346</v>
      </c>
      <c r="J1003" s="1">
        <f t="shared" si="276"/>
        <v>100000</v>
      </c>
      <c r="K1003" s="1">
        <f t="shared" si="277"/>
        <v>1000000</v>
      </c>
      <c r="L1003" s="1">
        <f t="shared" si="284"/>
        <v>-100000</v>
      </c>
      <c r="M1003" s="1">
        <f t="shared" ca="1" si="278"/>
        <v>270198.26519464346</v>
      </c>
      <c r="N1003" s="10">
        <v>45931</v>
      </c>
      <c r="O1003" s="10">
        <f t="shared" ca="1" si="285"/>
        <v>49218</v>
      </c>
      <c r="P1003" s="7">
        <f t="shared" ca="1" si="286"/>
        <v>0.116697496175766</v>
      </c>
      <c r="Q1003" s="13"/>
      <c r="R1003" s="1">
        <f t="shared" si="287"/>
        <v>-100000</v>
      </c>
      <c r="S1003" s="1">
        <f t="shared" ca="1" si="279"/>
        <v>262251.25739480107</v>
      </c>
      <c r="T1003" s="14">
        <f t="shared" ca="1" si="280"/>
        <v>1.65</v>
      </c>
      <c r="U1003" s="7">
        <f t="shared" ca="1" si="288"/>
        <v>0.11300180554389952</v>
      </c>
    </row>
    <row r="1004" spans="1:21" x14ac:dyDescent="0.2">
      <c r="A1004">
        <f t="shared" si="281"/>
        <v>1003</v>
      </c>
      <c r="B1004">
        <f t="shared" ca="1" si="271"/>
        <v>5</v>
      </c>
      <c r="C1004" s="7">
        <f t="shared" ca="1" si="272"/>
        <v>6.9668168394441815E-2</v>
      </c>
      <c r="D1004" t="str">
        <f t="shared" ca="1" si="282"/>
        <v>Yes</v>
      </c>
      <c r="E1004">
        <f t="shared" ca="1" si="273"/>
        <v>1.7</v>
      </c>
      <c r="F1004" s="1">
        <f ca="1">InitialHomeValue* (1 + 'Portfolio Simulation'!C1004)^'Portfolio Simulation'!B1004</f>
        <v>1400378.2614809205</v>
      </c>
      <c r="G1004" s="1">
        <f t="shared" ca="1" si="274"/>
        <v>238064.30445175647</v>
      </c>
      <c r="H1004" s="1">
        <f t="shared" ca="1" si="275"/>
        <v>248832</v>
      </c>
      <c r="I1004" s="1">
        <f t="shared" ca="1" si="283"/>
        <v>238064.30445175647</v>
      </c>
      <c r="J1004" s="1">
        <f t="shared" si="276"/>
        <v>100000</v>
      </c>
      <c r="K1004" s="1">
        <f t="shared" si="277"/>
        <v>1000000</v>
      </c>
      <c r="L1004" s="1">
        <f t="shared" si="284"/>
        <v>-100000</v>
      </c>
      <c r="M1004" s="1">
        <f t="shared" ca="1" si="278"/>
        <v>238064.30445175647</v>
      </c>
      <c r="N1004" s="10">
        <v>45931</v>
      </c>
      <c r="O1004" s="10">
        <f t="shared" ca="1" si="285"/>
        <v>47757</v>
      </c>
      <c r="P1004" s="7">
        <f t="shared" ca="1" si="286"/>
        <v>0.18931692242622378</v>
      </c>
      <c r="Q1004" s="13"/>
      <c r="R1004" s="1">
        <f t="shared" si="287"/>
        <v>-100000</v>
      </c>
      <c r="S1004" s="1">
        <f t="shared" ca="1" si="279"/>
        <v>231062.41314435189</v>
      </c>
      <c r="T1004" s="14">
        <f t="shared" ca="1" si="280"/>
        <v>1.65</v>
      </c>
      <c r="U1004" s="7">
        <f t="shared" ca="1" si="288"/>
        <v>0.18224101662635808</v>
      </c>
    </row>
    <row r="1005" spans="1:21" x14ac:dyDescent="0.2">
      <c r="A1005">
        <f t="shared" si="281"/>
        <v>1004</v>
      </c>
      <c r="B1005">
        <f t="shared" ca="1" si="271"/>
        <v>4</v>
      </c>
      <c r="C1005" s="7">
        <f t="shared" ca="1" si="272"/>
        <v>2.8444776987621979E-2</v>
      </c>
      <c r="D1005" t="str">
        <f t="shared" ca="1" si="282"/>
        <v>Yes</v>
      </c>
      <c r="E1005">
        <f t="shared" ca="1" si="273"/>
        <v>1.7</v>
      </c>
      <c r="F1005" s="1">
        <f ca="1">InitialHomeValue* (1 + 'Portfolio Simulation'!C1005)^'Portfolio Simulation'!B1005</f>
        <v>1118726.4539127704</v>
      </c>
      <c r="G1005" s="1">
        <f t="shared" ca="1" si="274"/>
        <v>190183.49716517096</v>
      </c>
      <c r="H1005" s="1">
        <f t="shared" ca="1" si="275"/>
        <v>207360</v>
      </c>
      <c r="I1005" s="1">
        <f t="shared" ca="1" si="283"/>
        <v>190183.49716517096</v>
      </c>
      <c r="J1005" s="1">
        <f t="shared" si="276"/>
        <v>100000</v>
      </c>
      <c r="K1005" s="1">
        <f t="shared" si="277"/>
        <v>1000000</v>
      </c>
      <c r="L1005" s="1">
        <f t="shared" si="284"/>
        <v>-100000</v>
      </c>
      <c r="M1005" s="1">
        <f t="shared" ca="1" si="278"/>
        <v>190183.49716517096</v>
      </c>
      <c r="N1005" s="10">
        <v>45931</v>
      </c>
      <c r="O1005" s="10">
        <f t="shared" ca="1" si="285"/>
        <v>47392</v>
      </c>
      <c r="P1005" s="7">
        <f t="shared" ca="1" si="286"/>
        <v>0.17420908808708196</v>
      </c>
      <c r="Q1005" s="13"/>
      <c r="R1005" s="1">
        <f t="shared" si="287"/>
        <v>-100000</v>
      </c>
      <c r="S1005" s="1">
        <f t="shared" ca="1" si="279"/>
        <v>184589.86489560711</v>
      </c>
      <c r="T1005" s="14">
        <f t="shared" ca="1" si="280"/>
        <v>1.65</v>
      </c>
      <c r="U1005" s="7">
        <f t="shared" ca="1" si="288"/>
        <v>0.1654842555522919</v>
      </c>
    </row>
    <row r="1006" spans="1:21" x14ac:dyDescent="0.2">
      <c r="A1006">
        <f t="shared" si="281"/>
        <v>1005</v>
      </c>
      <c r="B1006">
        <f t="shared" ca="1" si="271"/>
        <v>8</v>
      </c>
      <c r="C1006" s="7">
        <f t="shared" ca="1" si="272"/>
        <v>7.0571717061706007E-2</v>
      </c>
      <c r="D1006" t="str">
        <f t="shared" ca="1" si="282"/>
        <v>Yes</v>
      </c>
      <c r="E1006">
        <f t="shared" ca="1" si="273"/>
        <v>1.7</v>
      </c>
      <c r="F1006" s="1">
        <f ca="1">InitialHomeValue* (1 + 'Portfolio Simulation'!C1006)^'Portfolio Simulation'!B1006</f>
        <v>1725544.3506799515</v>
      </c>
      <c r="G1006" s="1">
        <f t="shared" ca="1" si="274"/>
        <v>293342.53961559176</v>
      </c>
      <c r="H1006" s="1">
        <f t="shared" ca="1" si="275"/>
        <v>429981.69599999994</v>
      </c>
      <c r="I1006" s="1">
        <f t="shared" ca="1" si="283"/>
        <v>293342.53961559176</v>
      </c>
      <c r="J1006" s="1">
        <f t="shared" si="276"/>
        <v>100000</v>
      </c>
      <c r="K1006" s="1">
        <f t="shared" si="277"/>
        <v>1000000</v>
      </c>
      <c r="L1006" s="1">
        <f t="shared" si="284"/>
        <v>-100000</v>
      </c>
      <c r="M1006" s="1">
        <f t="shared" ca="1" si="278"/>
        <v>293342.53961559176</v>
      </c>
      <c r="N1006" s="10">
        <v>45931</v>
      </c>
      <c r="O1006" s="10">
        <f t="shared" ca="1" si="285"/>
        <v>48853</v>
      </c>
      <c r="P1006" s="7">
        <f t="shared" ca="1" si="286"/>
        <v>0.1438837587833405</v>
      </c>
      <c r="Q1006" s="13"/>
      <c r="R1006" s="1">
        <f t="shared" si="287"/>
        <v>-100000</v>
      </c>
      <c r="S1006" s="1">
        <f t="shared" ca="1" si="279"/>
        <v>284714.81786219199</v>
      </c>
      <c r="T1006" s="14">
        <f t="shared" ca="1" si="280"/>
        <v>1.65</v>
      </c>
      <c r="U1006" s="7">
        <f t="shared" ca="1" si="288"/>
        <v>0.13962607979774475</v>
      </c>
    </row>
    <row r="1007" spans="1:21" x14ac:dyDescent="0.2">
      <c r="A1007">
        <f t="shared" si="281"/>
        <v>1006</v>
      </c>
      <c r="B1007">
        <f t="shared" ca="1" si="271"/>
        <v>6</v>
      </c>
      <c r="C1007" s="7">
        <f t="shared" ca="1" si="272"/>
        <v>0.15534447265011345</v>
      </c>
      <c r="D1007" t="str">
        <f t="shared" ca="1" si="282"/>
        <v>Yes</v>
      </c>
      <c r="E1007">
        <f t="shared" ca="1" si="273"/>
        <v>1.7</v>
      </c>
      <c r="F1007" s="1">
        <f ca="1">InitialHomeValue* (1 + 'Portfolio Simulation'!C1007)^'Portfolio Simulation'!B1007</f>
        <v>2378312.6492900164</v>
      </c>
      <c r="G1007" s="1">
        <f t="shared" ca="1" si="274"/>
        <v>404313.1503793028</v>
      </c>
      <c r="H1007" s="1">
        <f t="shared" ca="1" si="275"/>
        <v>298598.39999999997</v>
      </c>
      <c r="I1007" s="1">
        <f t="shared" ca="1" si="283"/>
        <v>298598.39999999997</v>
      </c>
      <c r="J1007" s="1">
        <f t="shared" si="276"/>
        <v>100000</v>
      </c>
      <c r="K1007" s="1">
        <f t="shared" si="277"/>
        <v>1000000</v>
      </c>
      <c r="L1007" s="1">
        <f t="shared" si="284"/>
        <v>-100000</v>
      </c>
      <c r="M1007" s="1">
        <f t="shared" ca="1" si="278"/>
        <v>298598.39999999997</v>
      </c>
      <c r="N1007" s="10">
        <v>45931</v>
      </c>
      <c r="O1007" s="10">
        <f t="shared" ca="1" si="285"/>
        <v>48122</v>
      </c>
      <c r="P1007" s="7">
        <f t="shared" ca="1" si="286"/>
        <v>0.19990014433860781</v>
      </c>
      <c r="Q1007" s="13"/>
      <c r="R1007" s="1">
        <f t="shared" si="287"/>
        <v>-100000</v>
      </c>
      <c r="S1007" s="1">
        <f t="shared" ca="1" si="279"/>
        <v>392421.5871328527</v>
      </c>
      <c r="T1007" s="14">
        <f t="shared" ca="1" si="280"/>
        <v>1.65</v>
      </c>
      <c r="U1007" s="7">
        <f t="shared" ca="1" si="288"/>
        <v>0.25578024983406056</v>
      </c>
    </row>
    <row r="1008" spans="1:21" x14ac:dyDescent="0.2">
      <c r="A1008">
        <f t="shared" si="281"/>
        <v>1007</v>
      </c>
      <c r="B1008">
        <f t="shared" ca="1" si="271"/>
        <v>8</v>
      </c>
      <c r="C1008" s="7">
        <f t="shared" ca="1" si="272"/>
        <v>-5.3943317612365982E-2</v>
      </c>
      <c r="D1008" t="str">
        <f t="shared" ca="1" si="282"/>
        <v>No</v>
      </c>
      <c r="E1008">
        <f t="shared" ca="1" si="273"/>
        <v>1.4</v>
      </c>
      <c r="F1008" s="1">
        <f ca="1">InitialHomeValue* (1 + 'Portfolio Simulation'!C1008)^'Portfolio Simulation'!B1008</f>
        <v>641707.71589991194</v>
      </c>
      <c r="G1008" s="1">
        <f t="shared" ca="1" si="274"/>
        <v>89839.080225987665</v>
      </c>
      <c r="H1008" s="1">
        <f t="shared" ca="1" si="275"/>
        <v>429981.69599999994</v>
      </c>
      <c r="I1008" s="1">
        <f t="shared" ca="1" si="283"/>
        <v>89839.080225987665</v>
      </c>
      <c r="J1008" s="1">
        <f t="shared" si="276"/>
        <v>100000</v>
      </c>
      <c r="K1008" s="1">
        <f t="shared" si="277"/>
        <v>1000000</v>
      </c>
      <c r="L1008" s="1">
        <f t="shared" si="284"/>
        <v>-100000</v>
      </c>
      <c r="M1008" s="1">
        <f t="shared" ca="1" si="278"/>
        <v>89839.080225987665</v>
      </c>
      <c r="N1008" s="10">
        <v>45931</v>
      </c>
      <c r="O1008" s="10">
        <f t="shared" ca="1" si="285"/>
        <v>48853</v>
      </c>
      <c r="P1008" s="7">
        <f t="shared" ca="1" si="286"/>
        <v>-1.3295421004295351E-2</v>
      </c>
      <c r="Q1008" s="13"/>
      <c r="R1008" s="1">
        <f t="shared" si="287"/>
        <v>-100000</v>
      </c>
      <c r="S1008" s="1">
        <f t="shared" ca="1" si="279"/>
        <v>86630.541646488127</v>
      </c>
      <c r="T1008" s="14">
        <f t="shared" ca="1" si="280"/>
        <v>1.35</v>
      </c>
      <c r="U1008" s="7">
        <f t="shared" ca="1" si="288"/>
        <v>-1.7767700552940371E-2</v>
      </c>
    </row>
    <row r="1009" spans="1:21" x14ac:dyDescent="0.2">
      <c r="A1009">
        <f t="shared" si="281"/>
        <v>1008</v>
      </c>
      <c r="B1009">
        <f t="shared" ca="1" si="271"/>
        <v>2</v>
      </c>
      <c r="C1009" s="7">
        <f t="shared" ca="1" si="272"/>
        <v>5.8876553206462949E-2</v>
      </c>
      <c r="D1009" t="str">
        <f t="shared" ca="1" si="282"/>
        <v>Yes</v>
      </c>
      <c r="E1009">
        <f t="shared" ca="1" si="273"/>
        <v>1.7</v>
      </c>
      <c r="F1009" s="1">
        <f ca="1">InitialHomeValue* (1 + 'Portfolio Simulation'!C1009)^'Portfolio Simulation'!B1009</f>
        <v>1121219.5549303996</v>
      </c>
      <c r="G1009" s="1">
        <f t="shared" ca="1" si="274"/>
        <v>190607.32433816793</v>
      </c>
      <c r="H1009" s="1">
        <f t="shared" ca="1" si="275"/>
        <v>144000</v>
      </c>
      <c r="I1009" s="1">
        <f t="shared" ca="1" si="283"/>
        <v>144000</v>
      </c>
      <c r="J1009" s="1">
        <f t="shared" si="276"/>
        <v>100000</v>
      </c>
      <c r="K1009" s="1">
        <f t="shared" si="277"/>
        <v>1000000</v>
      </c>
      <c r="L1009" s="1">
        <f t="shared" si="284"/>
        <v>-100000</v>
      </c>
      <c r="M1009" s="1">
        <f t="shared" ca="1" si="278"/>
        <v>144000</v>
      </c>
      <c r="N1009" s="10">
        <v>45931</v>
      </c>
      <c r="O1009" s="10">
        <f t="shared" ca="1" si="285"/>
        <v>46661</v>
      </c>
      <c r="P1009" s="7">
        <f t="shared" ca="1" si="286"/>
        <v>0.19999999403953553</v>
      </c>
      <c r="Q1009" s="13"/>
      <c r="R1009" s="1">
        <f t="shared" si="287"/>
        <v>-100000</v>
      </c>
      <c r="S1009" s="1">
        <f t="shared" ca="1" si="279"/>
        <v>185001.22656351596</v>
      </c>
      <c r="T1009" s="14">
        <f t="shared" ca="1" si="280"/>
        <v>1.65</v>
      </c>
      <c r="U1009" s="7">
        <f t="shared" ca="1" si="288"/>
        <v>0.36015155911445618</v>
      </c>
    </row>
    <row r="1010" spans="1:21" x14ac:dyDescent="0.2">
      <c r="A1010">
        <f t="shared" si="281"/>
        <v>1009</v>
      </c>
      <c r="B1010">
        <f t="shared" ca="1" si="271"/>
        <v>1</v>
      </c>
      <c r="C1010" s="7">
        <f t="shared" ca="1" si="272"/>
        <v>3.6937340327292019E-3</v>
      </c>
      <c r="D1010" t="str">
        <f t="shared" ca="1" si="282"/>
        <v>Yes</v>
      </c>
      <c r="E1010">
        <f t="shared" ca="1" si="273"/>
        <v>1.7</v>
      </c>
      <c r="F1010" s="1">
        <f ca="1">InitialHomeValue* (1 + 'Portfolio Simulation'!C1010)^'Portfolio Simulation'!B1010</f>
        <v>1003693.7340327292</v>
      </c>
      <c r="G1010" s="1">
        <f t="shared" ca="1" si="274"/>
        <v>170627.93478556396</v>
      </c>
      <c r="H1010" s="1">
        <f t="shared" ca="1" si="275"/>
        <v>120000</v>
      </c>
      <c r="I1010" s="1">
        <f t="shared" ca="1" si="283"/>
        <v>120000</v>
      </c>
      <c r="J1010" s="1">
        <f t="shared" si="276"/>
        <v>100000</v>
      </c>
      <c r="K1010" s="1">
        <f t="shared" si="277"/>
        <v>1000000</v>
      </c>
      <c r="L1010" s="1">
        <f t="shared" si="284"/>
        <v>-100000</v>
      </c>
      <c r="M1010" s="1">
        <f t="shared" ca="1" si="278"/>
        <v>120000</v>
      </c>
      <c r="N1010" s="10">
        <v>45931</v>
      </c>
      <c r="O1010" s="10">
        <f t="shared" ca="1" si="285"/>
        <v>46296</v>
      </c>
      <c r="P1010" s="7">
        <f t="shared" ca="1" si="286"/>
        <v>0.19999999403953553</v>
      </c>
      <c r="Q1010" s="13"/>
      <c r="R1010" s="1">
        <f t="shared" si="287"/>
        <v>-100000</v>
      </c>
      <c r="S1010" s="1">
        <f t="shared" ca="1" si="279"/>
        <v>165609.46611540031</v>
      </c>
      <c r="T1010" s="14">
        <f t="shared" ca="1" si="280"/>
        <v>1.65</v>
      </c>
      <c r="U1010" s="7">
        <f t="shared" ca="1" si="288"/>
        <v>0.65609466433525099</v>
      </c>
    </row>
    <row r="1011" spans="1:21" x14ac:dyDescent="0.2">
      <c r="A1011">
        <f t="shared" si="281"/>
        <v>1010</v>
      </c>
      <c r="B1011">
        <f t="shared" ca="1" si="271"/>
        <v>3</v>
      </c>
      <c r="C1011" s="7">
        <f t="shared" ca="1" si="272"/>
        <v>-1.9493387351812431E-2</v>
      </c>
      <c r="D1011" t="str">
        <f t="shared" ca="1" si="282"/>
        <v>No</v>
      </c>
      <c r="E1011">
        <f t="shared" ca="1" si="273"/>
        <v>1.4</v>
      </c>
      <c r="F1011" s="1">
        <f ca="1">InitialHomeValue* (1 + 'Portfolio Simulation'!C1011)^'Portfolio Simulation'!B1011</f>
        <v>942652.4070617269</v>
      </c>
      <c r="G1011" s="1">
        <f t="shared" ca="1" si="274"/>
        <v>131971.33698864176</v>
      </c>
      <c r="H1011" s="1">
        <f t="shared" ca="1" si="275"/>
        <v>172800</v>
      </c>
      <c r="I1011" s="1">
        <f t="shared" ca="1" si="283"/>
        <v>131971.33698864176</v>
      </c>
      <c r="J1011" s="1">
        <f t="shared" si="276"/>
        <v>100000</v>
      </c>
      <c r="K1011" s="1">
        <f t="shared" si="277"/>
        <v>1000000</v>
      </c>
      <c r="L1011" s="1">
        <f t="shared" si="284"/>
        <v>-100000</v>
      </c>
      <c r="M1011" s="1">
        <f t="shared" ca="1" si="278"/>
        <v>131971.33698864176</v>
      </c>
      <c r="N1011" s="10">
        <v>45931</v>
      </c>
      <c r="O1011" s="10">
        <f t="shared" ca="1" si="285"/>
        <v>47027</v>
      </c>
      <c r="P1011" s="7">
        <f t="shared" ca="1" si="286"/>
        <v>9.6789366006851202E-2</v>
      </c>
      <c r="Q1011" s="13"/>
      <c r="R1011" s="1">
        <f t="shared" si="287"/>
        <v>-100000</v>
      </c>
      <c r="S1011" s="1">
        <f t="shared" ca="1" si="279"/>
        <v>127258.07495333315</v>
      </c>
      <c r="T1011" s="14">
        <f t="shared" ca="1" si="280"/>
        <v>1.35</v>
      </c>
      <c r="U1011" s="7">
        <f t="shared" ca="1" si="288"/>
        <v>8.3585730195045477E-2</v>
      </c>
    </row>
    <row r="1012" spans="1:21" x14ac:dyDescent="0.2">
      <c r="A1012">
        <f t="shared" si="281"/>
        <v>1011</v>
      </c>
      <c r="B1012">
        <f t="shared" ca="1" si="271"/>
        <v>3</v>
      </c>
      <c r="C1012" s="7">
        <f t="shared" ca="1" si="272"/>
        <v>9.4259089709221158E-2</v>
      </c>
      <c r="D1012" t="str">
        <f t="shared" ca="1" si="282"/>
        <v>Yes</v>
      </c>
      <c r="E1012">
        <f t="shared" ca="1" si="273"/>
        <v>1.7</v>
      </c>
      <c r="F1012" s="1">
        <f ca="1">InitialHomeValue* (1 + 'Portfolio Simulation'!C1012)^'Portfolio Simulation'!B1012</f>
        <v>1310269.0680034494</v>
      </c>
      <c r="G1012" s="1">
        <f t="shared" ca="1" si="274"/>
        <v>222745.74156058641</v>
      </c>
      <c r="H1012" s="1">
        <f t="shared" ca="1" si="275"/>
        <v>172800</v>
      </c>
      <c r="I1012" s="1">
        <f t="shared" ca="1" si="283"/>
        <v>172800</v>
      </c>
      <c r="J1012" s="1">
        <f t="shared" si="276"/>
        <v>100000</v>
      </c>
      <c r="K1012" s="1">
        <f t="shared" si="277"/>
        <v>1000000</v>
      </c>
      <c r="L1012" s="1">
        <f t="shared" si="284"/>
        <v>-100000</v>
      </c>
      <c r="M1012" s="1">
        <f t="shared" ca="1" si="278"/>
        <v>172800</v>
      </c>
      <c r="N1012" s="10">
        <v>45931</v>
      </c>
      <c r="O1012" s="10">
        <f t="shared" ca="1" si="285"/>
        <v>47027</v>
      </c>
      <c r="P1012" s="7">
        <f t="shared" ca="1" si="286"/>
        <v>0.19980039000511171</v>
      </c>
      <c r="Q1012" s="13"/>
      <c r="R1012" s="1">
        <f t="shared" si="287"/>
        <v>-100000</v>
      </c>
      <c r="S1012" s="1">
        <f t="shared" ca="1" si="279"/>
        <v>216194.39622056915</v>
      </c>
      <c r="T1012" s="14">
        <f t="shared" ca="1" si="280"/>
        <v>1.65</v>
      </c>
      <c r="U1012" s="7">
        <f t="shared" ca="1" si="288"/>
        <v>0.29274531006813054</v>
      </c>
    </row>
    <row r="1013" spans="1:21" x14ac:dyDescent="0.2">
      <c r="A1013">
        <f t="shared" si="281"/>
        <v>1012</v>
      </c>
      <c r="B1013">
        <f t="shared" ca="1" si="271"/>
        <v>10</v>
      </c>
      <c r="C1013" s="7">
        <f t="shared" ca="1" si="272"/>
        <v>3.8765528662146331E-2</v>
      </c>
      <c r="D1013" t="str">
        <f t="shared" ca="1" si="282"/>
        <v>Yes</v>
      </c>
      <c r="E1013">
        <f t="shared" ca="1" si="273"/>
        <v>1.7</v>
      </c>
      <c r="F1013" s="1">
        <f ca="1">InitialHomeValue* (1 + 'Portfolio Simulation'!C1013)^'Portfolio Simulation'!B1013</f>
        <v>1462767.4635995482</v>
      </c>
      <c r="G1013" s="1">
        <f t="shared" ca="1" si="274"/>
        <v>248670.46881192317</v>
      </c>
      <c r="H1013" s="1">
        <f t="shared" ca="1" si="275"/>
        <v>619173.64223999996</v>
      </c>
      <c r="I1013" s="1">
        <f t="shared" ca="1" si="283"/>
        <v>248670.46881192317</v>
      </c>
      <c r="J1013" s="1">
        <f t="shared" si="276"/>
        <v>100000</v>
      </c>
      <c r="K1013" s="1">
        <f t="shared" si="277"/>
        <v>1000000</v>
      </c>
      <c r="L1013" s="1">
        <f t="shared" si="284"/>
        <v>-100000</v>
      </c>
      <c r="M1013" s="1">
        <f t="shared" ca="1" si="278"/>
        <v>248670.46881192317</v>
      </c>
      <c r="N1013" s="10">
        <v>45931</v>
      </c>
      <c r="O1013" s="10">
        <f t="shared" ca="1" si="285"/>
        <v>49583</v>
      </c>
      <c r="P1013" s="7">
        <f t="shared" ca="1" si="286"/>
        <v>9.5319339632987957E-2</v>
      </c>
      <c r="Q1013" s="13"/>
      <c r="R1013" s="1">
        <f t="shared" si="287"/>
        <v>-100000</v>
      </c>
      <c r="S1013" s="1">
        <f t="shared" ca="1" si="279"/>
        <v>241356.63149392547</v>
      </c>
      <c r="T1013" s="14">
        <f t="shared" ca="1" si="280"/>
        <v>1.65</v>
      </c>
      <c r="U1013" s="7">
        <f t="shared" ca="1" si="288"/>
        <v>9.2056146264076238E-2</v>
      </c>
    </row>
    <row r="1014" spans="1:21" x14ac:dyDescent="0.2">
      <c r="A1014">
        <f t="shared" si="281"/>
        <v>1013</v>
      </c>
      <c r="B1014">
        <f t="shared" ca="1" si="271"/>
        <v>8</v>
      </c>
      <c r="C1014" s="7">
        <f t="shared" ca="1" si="272"/>
        <v>4.913414040212942E-3</v>
      </c>
      <c r="D1014" t="str">
        <f t="shared" ca="1" si="282"/>
        <v>Yes</v>
      </c>
      <c r="E1014">
        <f t="shared" ca="1" si="273"/>
        <v>1.7</v>
      </c>
      <c r="F1014" s="1">
        <f ca="1">InitialHomeValue* (1 + 'Portfolio Simulation'!C1014)^'Portfolio Simulation'!B1014</f>
        <v>1039989.9617308284</v>
      </c>
      <c r="G1014" s="1">
        <f t="shared" ca="1" si="274"/>
        <v>176798.29349424085</v>
      </c>
      <c r="H1014" s="1">
        <f t="shared" ca="1" si="275"/>
        <v>429981.69599999994</v>
      </c>
      <c r="I1014" s="1">
        <f t="shared" ca="1" si="283"/>
        <v>176798.29349424085</v>
      </c>
      <c r="J1014" s="1">
        <f t="shared" si="276"/>
        <v>100000</v>
      </c>
      <c r="K1014" s="1">
        <f t="shared" si="277"/>
        <v>1000000</v>
      </c>
      <c r="L1014" s="1">
        <f t="shared" si="284"/>
        <v>-100000</v>
      </c>
      <c r="M1014" s="1">
        <f t="shared" ca="1" si="278"/>
        <v>176798.29349424085</v>
      </c>
      <c r="N1014" s="10">
        <v>45931</v>
      </c>
      <c r="O1014" s="10">
        <f t="shared" ca="1" si="285"/>
        <v>48853</v>
      </c>
      <c r="P1014" s="7">
        <f t="shared" ca="1" si="286"/>
        <v>7.3775735497474695E-2</v>
      </c>
      <c r="Q1014" s="13"/>
      <c r="R1014" s="1">
        <f t="shared" si="287"/>
        <v>-100000</v>
      </c>
      <c r="S1014" s="1">
        <f t="shared" ca="1" si="279"/>
        <v>171598.3436855867</v>
      </c>
      <c r="T1014" s="14">
        <f t="shared" ca="1" si="280"/>
        <v>1.65</v>
      </c>
      <c r="U1014" s="7">
        <f t="shared" ca="1" si="288"/>
        <v>6.9779011607170108E-2</v>
      </c>
    </row>
    <row r="1015" spans="1:21" x14ac:dyDescent="0.2">
      <c r="A1015">
        <f t="shared" si="281"/>
        <v>1014</v>
      </c>
      <c r="B1015">
        <f t="shared" ca="1" si="271"/>
        <v>1</v>
      </c>
      <c r="C1015" s="7">
        <f t="shared" ca="1" si="272"/>
        <v>0.1189606985931837</v>
      </c>
      <c r="D1015" t="str">
        <f t="shared" ca="1" si="282"/>
        <v>Yes</v>
      </c>
      <c r="E1015">
        <f t="shared" ca="1" si="273"/>
        <v>1.7</v>
      </c>
      <c r="F1015" s="1">
        <f ca="1">InitialHomeValue* (1 + 'Portfolio Simulation'!C1015)^'Portfolio Simulation'!B1015</f>
        <v>1118960.6985931837</v>
      </c>
      <c r="G1015" s="1">
        <f t="shared" ca="1" si="274"/>
        <v>190223.31876084124</v>
      </c>
      <c r="H1015" s="1">
        <f t="shared" ca="1" si="275"/>
        <v>120000</v>
      </c>
      <c r="I1015" s="1">
        <f t="shared" ca="1" si="283"/>
        <v>120000</v>
      </c>
      <c r="J1015" s="1">
        <f t="shared" si="276"/>
        <v>100000</v>
      </c>
      <c r="K1015" s="1">
        <f t="shared" si="277"/>
        <v>1000000</v>
      </c>
      <c r="L1015" s="1">
        <f t="shared" si="284"/>
        <v>-100000</v>
      </c>
      <c r="M1015" s="1">
        <f t="shared" ca="1" si="278"/>
        <v>120000</v>
      </c>
      <c r="N1015" s="10">
        <v>45931</v>
      </c>
      <c r="O1015" s="10">
        <f t="shared" ca="1" si="285"/>
        <v>46296</v>
      </c>
      <c r="P1015" s="7">
        <f t="shared" ca="1" si="286"/>
        <v>0.19999999403953553</v>
      </c>
      <c r="Q1015" s="13"/>
      <c r="R1015" s="1">
        <f t="shared" si="287"/>
        <v>-100000</v>
      </c>
      <c r="S1015" s="1">
        <f t="shared" ca="1" si="279"/>
        <v>184628.51526787531</v>
      </c>
      <c r="T1015" s="14">
        <f t="shared" ca="1" si="280"/>
        <v>1.65</v>
      </c>
      <c r="U1015" s="7">
        <f t="shared" ca="1" si="288"/>
        <v>0.84628516435623191</v>
      </c>
    </row>
    <row r="1016" spans="1:21" x14ac:dyDescent="0.2">
      <c r="A1016">
        <f t="shared" si="281"/>
        <v>1015</v>
      </c>
      <c r="B1016">
        <f t="shared" ca="1" si="271"/>
        <v>2</v>
      </c>
      <c r="C1016" s="7">
        <f t="shared" ca="1" si="272"/>
        <v>-1.310341006558657E-2</v>
      </c>
      <c r="D1016" t="str">
        <f t="shared" ca="1" si="282"/>
        <v>No</v>
      </c>
      <c r="E1016">
        <f t="shared" ca="1" si="273"/>
        <v>1.4</v>
      </c>
      <c r="F1016" s="1">
        <f ca="1">InitialHomeValue* (1 + 'Portfolio Simulation'!C1016)^'Portfolio Simulation'!B1016</f>
        <v>973964.87922417372</v>
      </c>
      <c r="G1016" s="1">
        <f t="shared" ca="1" si="274"/>
        <v>136355.08309138432</v>
      </c>
      <c r="H1016" s="1">
        <f t="shared" ca="1" si="275"/>
        <v>144000</v>
      </c>
      <c r="I1016" s="1">
        <f t="shared" ca="1" si="283"/>
        <v>136355.08309138432</v>
      </c>
      <c r="J1016" s="1">
        <f t="shared" si="276"/>
        <v>100000</v>
      </c>
      <c r="K1016" s="1">
        <f t="shared" si="277"/>
        <v>1000000</v>
      </c>
      <c r="L1016" s="1">
        <f t="shared" si="284"/>
        <v>-100000</v>
      </c>
      <c r="M1016" s="1">
        <f t="shared" ca="1" si="278"/>
        <v>136355.08309138432</v>
      </c>
      <c r="N1016" s="10">
        <v>45931</v>
      </c>
      <c r="O1016" s="10">
        <f t="shared" ca="1" si="285"/>
        <v>46661</v>
      </c>
      <c r="P1016" s="7">
        <f t="shared" ca="1" si="286"/>
        <v>0.16771178841590886</v>
      </c>
      <c r="Q1016" s="13"/>
      <c r="R1016" s="1">
        <f t="shared" si="287"/>
        <v>-100000</v>
      </c>
      <c r="S1016" s="1">
        <f t="shared" ca="1" si="279"/>
        <v>131485.25869526347</v>
      </c>
      <c r="T1016" s="14">
        <f t="shared" ca="1" si="280"/>
        <v>1.35</v>
      </c>
      <c r="U1016" s="7">
        <f t="shared" ca="1" si="288"/>
        <v>0.14667021632194527</v>
      </c>
    </row>
    <row r="1017" spans="1:21" x14ac:dyDescent="0.2">
      <c r="A1017">
        <f t="shared" si="281"/>
        <v>1016</v>
      </c>
      <c r="B1017">
        <f t="shared" ca="1" si="271"/>
        <v>7</v>
      </c>
      <c r="C1017" s="7">
        <f t="shared" ca="1" si="272"/>
        <v>-4.2087683229342893E-2</v>
      </c>
      <c r="D1017" t="str">
        <f t="shared" ca="1" si="282"/>
        <v>No</v>
      </c>
      <c r="E1017">
        <f t="shared" ca="1" si="273"/>
        <v>1.4</v>
      </c>
      <c r="F1017" s="1">
        <f ca="1">InitialHomeValue* (1 + 'Portfolio Simulation'!C1017)^'Portfolio Simulation'!B1017</f>
        <v>740082.78452887677</v>
      </c>
      <c r="G1017" s="1">
        <f t="shared" ca="1" si="274"/>
        <v>103611.58983404275</v>
      </c>
      <c r="H1017" s="1">
        <f t="shared" ca="1" si="275"/>
        <v>358318.07999999996</v>
      </c>
      <c r="I1017" s="1">
        <f t="shared" ca="1" si="283"/>
        <v>103611.58983404275</v>
      </c>
      <c r="J1017" s="1">
        <f t="shared" si="276"/>
        <v>100000</v>
      </c>
      <c r="K1017" s="1">
        <f t="shared" si="277"/>
        <v>1000000</v>
      </c>
      <c r="L1017" s="1">
        <f t="shared" si="284"/>
        <v>-100000</v>
      </c>
      <c r="M1017" s="1">
        <f t="shared" ca="1" si="278"/>
        <v>103611.58983404275</v>
      </c>
      <c r="N1017" s="10">
        <v>45931</v>
      </c>
      <c r="O1017" s="10">
        <f t="shared" ca="1" si="285"/>
        <v>48488</v>
      </c>
      <c r="P1017" s="7">
        <f t="shared" ca="1" si="286"/>
        <v>5.0773113965988164E-3</v>
      </c>
      <c r="Q1017" s="13"/>
      <c r="R1017" s="1">
        <f t="shared" si="287"/>
        <v>-100000</v>
      </c>
      <c r="S1017" s="1">
        <f t="shared" ca="1" si="279"/>
        <v>99911.175911398372</v>
      </c>
      <c r="T1017" s="14">
        <f t="shared" ca="1" si="280"/>
        <v>1.35</v>
      </c>
      <c r="U1017" s="7">
        <f t="shared" ca="1" si="288"/>
        <v>-1.2684166431427003E-4</v>
      </c>
    </row>
    <row r="1018" spans="1:21" x14ac:dyDescent="0.2">
      <c r="A1018">
        <f t="shared" si="281"/>
        <v>1017</v>
      </c>
      <c r="B1018">
        <f t="shared" ca="1" si="271"/>
        <v>2</v>
      </c>
      <c r="C1018" s="7">
        <f t="shared" ca="1" si="272"/>
        <v>6.7541783534771527E-2</v>
      </c>
      <c r="D1018" t="str">
        <f t="shared" ca="1" si="282"/>
        <v>Yes</v>
      </c>
      <c r="E1018">
        <f t="shared" ca="1" si="273"/>
        <v>1.7</v>
      </c>
      <c r="F1018" s="1">
        <f ca="1">InitialHomeValue* (1 + 'Portfolio Simulation'!C1018)^'Portfolio Simulation'!B1018</f>
        <v>1139645.4595926011</v>
      </c>
      <c r="G1018" s="1">
        <f t="shared" ca="1" si="274"/>
        <v>193739.72813074218</v>
      </c>
      <c r="H1018" s="1">
        <f t="shared" ca="1" si="275"/>
        <v>144000</v>
      </c>
      <c r="I1018" s="1">
        <f t="shared" ca="1" si="283"/>
        <v>144000</v>
      </c>
      <c r="J1018" s="1">
        <f t="shared" si="276"/>
        <v>100000</v>
      </c>
      <c r="K1018" s="1">
        <f t="shared" si="277"/>
        <v>1000000</v>
      </c>
      <c r="L1018" s="1">
        <f t="shared" si="284"/>
        <v>-100000</v>
      </c>
      <c r="M1018" s="1">
        <f t="shared" ca="1" si="278"/>
        <v>144000</v>
      </c>
      <c r="N1018" s="10">
        <v>45931</v>
      </c>
      <c r="O1018" s="10">
        <f t="shared" ca="1" si="285"/>
        <v>46661</v>
      </c>
      <c r="P1018" s="7">
        <f t="shared" ca="1" si="286"/>
        <v>0.19999999403953553</v>
      </c>
      <c r="Q1018" s="13"/>
      <c r="R1018" s="1">
        <f t="shared" si="287"/>
        <v>-100000</v>
      </c>
      <c r="S1018" s="1">
        <f t="shared" ca="1" si="279"/>
        <v>188041.50083277919</v>
      </c>
      <c r="T1018" s="14">
        <f t="shared" ca="1" si="280"/>
        <v>1.65</v>
      </c>
      <c r="U1018" s="7">
        <f t="shared" ca="1" si="288"/>
        <v>0.37128224968910217</v>
      </c>
    </row>
    <row r="1019" spans="1:21" x14ac:dyDescent="0.2">
      <c r="A1019">
        <f t="shared" si="281"/>
        <v>1018</v>
      </c>
      <c r="B1019">
        <f t="shared" ca="1" si="271"/>
        <v>5</v>
      </c>
      <c r="C1019" s="7">
        <f t="shared" ca="1" si="272"/>
        <v>-2.6682759974049123E-2</v>
      </c>
      <c r="D1019" t="str">
        <f t="shared" ca="1" si="282"/>
        <v>No</v>
      </c>
      <c r="E1019">
        <f t="shared" ca="1" si="273"/>
        <v>1.4</v>
      </c>
      <c r="F1019" s="1">
        <f ca="1">InitialHomeValue* (1 + 'Portfolio Simulation'!C1019)^'Portfolio Simulation'!B1019</f>
        <v>873518.44474593573</v>
      </c>
      <c r="G1019" s="1">
        <f t="shared" ca="1" si="274"/>
        <v>122292.582264431</v>
      </c>
      <c r="H1019" s="1">
        <f t="shared" ca="1" si="275"/>
        <v>248832</v>
      </c>
      <c r="I1019" s="1">
        <f t="shared" ca="1" si="283"/>
        <v>122292.582264431</v>
      </c>
      <c r="J1019" s="1">
        <f t="shared" si="276"/>
        <v>100000</v>
      </c>
      <c r="K1019" s="1">
        <f t="shared" si="277"/>
        <v>1000000</v>
      </c>
      <c r="L1019" s="1">
        <f t="shared" si="284"/>
        <v>-100000</v>
      </c>
      <c r="M1019" s="1">
        <f t="shared" ca="1" si="278"/>
        <v>122292.582264431</v>
      </c>
      <c r="N1019" s="10">
        <v>45931</v>
      </c>
      <c r="O1019" s="10">
        <f t="shared" ca="1" si="285"/>
        <v>47757</v>
      </c>
      <c r="P1019" s="7">
        <f t="shared" ca="1" si="286"/>
        <v>4.1047272086143491E-2</v>
      </c>
      <c r="Q1019" s="13"/>
      <c r="R1019" s="1">
        <f t="shared" si="287"/>
        <v>-100000</v>
      </c>
      <c r="S1019" s="1">
        <f t="shared" ca="1" si="279"/>
        <v>117924.99004070133</v>
      </c>
      <c r="T1019" s="14">
        <f t="shared" ca="1" si="280"/>
        <v>1.35</v>
      </c>
      <c r="U1019" s="7">
        <f t="shared" ca="1" si="288"/>
        <v>3.3506771922111517E-2</v>
      </c>
    </row>
    <row r="1020" spans="1:21" x14ac:dyDescent="0.2">
      <c r="A1020">
        <f t="shared" si="281"/>
        <v>1019</v>
      </c>
      <c r="B1020">
        <f t="shared" ca="1" si="271"/>
        <v>2</v>
      </c>
      <c r="C1020" s="7">
        <f t="shared" ca="1" si="272"/>
        <v>-4.0689122773688538E-2</v>
      </c>
      <c r="D1020" t="str">
        <f t="shared" ca="1" si="282"/>
        <v>No</v>
      </c>
      <c r="E1020">
        <f t="shared" ca="1" si="273"/>
        <v>1.4</v>
      </c>
      <c r="F1020" s="1">
        <f ca="1">InitialHomeValue* (1 + 'Portfolio Simulation'!C1020)^'Portfolio Simulation'!B1020</f>
        <v>920277.35916471516</v>
      </c>
      <c r="G1020" s="1">
        <f t="shared" ca="1" si="274"/>
        <v>128838.83028306012</v>
      </c>
      <c r="H1020" s="1">
        <f t="shared" ca="1" si="275"/>
        <v>144000</v>
      </c>
      <c r="I1020" s="1">
        <f t="shared" ca="1" si="283"/>
        <v>128838.83028306012</v>
      </c>
      <c r="J1020" s="1">
        <f t="shared" si="276"/>
        <v>100000</v>
      </c>
      <c r="K1020" s="1">
        <f t="shared" si="277"/>
        <v>1000000</v>
      </c>
      <c r="L1020" s="1">
        <f t="shared" si="284"/>
        <v>-100000</v>
      </c>
      <c r="M1020" s="1">
        <f t="shared" ca="1" si="278"/>
        <v>128838.83028306012</v>
      </c>
      <c r="N1020" s="10">
        <v>45931</v>
      </c>
      <c r="O1020" s="10">
        <f t="shared" ca="1" si="285"/>
        <v>46661</v>
      </c>
      <c r="P1020" s="7">
        <f t="shared" ca="1" si="286"/>
        <v>0.13507193922996527</v>
      </c>
      <c r="Q1020" s="13"/>
      <c r="R1020" s="1">
        <f t="shared" si="287"/>
        <v>-100000</v>
      </c>
      <c r="S1020" s="1">
        <f t="shared" ca="1" si="279"/>
        <v>124237.44348723657</v>
      </c>
      <c r="T1020" s="14">
        <f t="shared" ca="1" si="280"/>
        <v>1.35</v>
      </c>
      <c r="U1020" s="7">
        <f t="shared" ca="1" si="288"/>
        <v>0.11461851000785828</v>
      </c>
    </row>
    <row r="1021" spans="1:21" x14ac:dyDescent="0.2">
      <c r="A1021">
        <f t="shared" si="281"/>
        <v>1020</v>
      </c>
      <c r="B1021">
        <f t="shared" ca="1" si="271"/>
        <v>10</v>
      </c>
      <c r="C1021" s="7">
        <f t="shared" ca="1" si="272"/>
        <v>3.5011578184698987E-2</v>
      </c>
      <c r="D1021" t="str">
        <f t="shared" ca="1" si="282"/>
        <v>Yes</v>
      </c>
      <c r="E1021">
        <f t="shared" ca="1" si="273"/>
        <v>1.7</v>
      </c>
      <c r="F1021" s="1">
        <f ca="1">InitialHomeValue* (1 + 'Portfolio Simulation'!C1021)^'Portfolio Simulation'!B1021</f>
        <v>1410756.567337756</v>
      </c>
      <c r="G1021" s="1">
        <f t="shared" ca="1" si="274"/>
        <v>239828.61644741852</v>
      </c>
      <c r="H1021" s="1">
        <f t="shared" ca="1" si="275"/>
        <v>619173.64223999996</v>
      </c>
      <c r="I1021" s="1">
        <f t="shared" ca="1" si="283"/>
        <v>239828.61644741852</v>
      </c>
      <c r="J1021" s="1">
        <f t="shared" si="276"/>
        <v>100000</v>
      </c>
      <c r="K1021" s="1">
        <f t="shared" si="277"/>
        <v>1000000</v>
      </c>
      <c r="L1021" s="1">
        <f t="shared" si="284"/>
        <v>-100000</v>
      </c>
      <c r="M1021" s="1">
        <f t="shared" ca="1" si="278"/>
        <v>239828.61644741852</v>
      </c>
      <c r="N1021" s="10">
        <v>45931</v>
      </c>
      <c r="O1021" s="10">
        <f t="shared" ca="1" si="285"/>
        <v>49583</v>
      </c>
      <c r="P1021" s="7">
        <f t="shared" ca="1" si="286"/>
        <v>9.1363170742988595E-2</v>
      </c>
      <c r="Q1021" s="13"/>
      <c r="R1021" s="1">
        <f t="shared" si="287"/>
        <v>-100000</v>
      </c>
      <c r="S1021" s="1">
        <f t="shared" ca="1" si="279"/>
        <v>232774.83361072975</v>
      </c>
      <c r="T1021" s="14">
        <f t="shared" ca="1" si="280"/>
        <v>1.65</v>
      </c>
      <c r="U1021" s="7">
        <f t="shared" ca="1" si="288"/>
        <v>8.811176717281341E-2</v>
      </c>
    </row>
    <row r="1022" spans="1:21" x14ac:dyDescent="0.2">
      <c r="A1022">
        <f t="shared" si="281"/>
        <v>1021</v>
      </c>
      <c r="B1022">
        <f t="shared" ca="1" si="271"/>
        <v>3</v>
      </c>
      <c r="C1022" s="7">
        <f t="shared" ca="1" si="272"/>
        <v>1.8199140320578275E-2</v>
      </c>
      <c r="D1022" t="str">
        <f t="shared" ca="1" si="282"/>
        <v>Yes</v>
      </c>
      <c r="E1022">
        <f t="shared" ca="1" si="273"/>
        <v>1.7</v>
      </c>
      <c r="F1022" s="1">
        <f ca="1">InitialHomeValue* (1 + 'Portfolio Simulation'!C1022)^'Portfolio Simulation'!B1022</f>
        <v>1055597.074800719</v>
      </c>
      <c r="G1022" s="1">
        <f t="shared" ca="1" si="274"/>
        <v>179451.50271612225</v>
      </c>
      <c r="H1022" s="1">
        <f t="shared" ca="1" si="275"/>
        <v>172800</v>
      </c>
      <c r="I1022" s="1">
        <f t="shared" ca="1" si="283"/>
        <v>172800</v>
      </c>
      <c r="J1022" s="1">
        <f t="shared" si="276"/>
        <v>100000</v>
      </c>
      <c r="K1022" s="1">
        <f t="shared" si="277"/>
        <v>1000000</v>
      </c>
      <c r="L1022" s="1">
        <f t="shared" si="284"/>
        <v>-100000</v>
      </c>
      <c r="M1022" s="1">
        <f t="shared" ca="1" si="278"/>
        <v>172800</v>
      </c>
      <c r="N1022" s="10">
        <v>45931</v>
      </c>
      <c r="O1022" s="10">
        <f t="shared" ca="1" si="285"/>
        <v>47027</v>
      </c>
      <c r="P1022" s="7">
        <f t="shared" ca="1" si="286"/>
        <v>0.19980039000511171</v>
      </c>
      <c r="Q1022" s="13"/>
      <c r="R1022" s="1">
        <f t="shared" si="287"/>
        <v>-100000</v>
      </c>
      <c r="S1022" s="1">
        <f t="shared" ca="1" si="279"/>
        <v>174173.51734211866</v>
      </c>
      <c r="T1022" s="14">
        <f t="shared" ca="1" si="280"/>
        <v>1.65</v>
      </c>
      <c r="U1022" s="7">
        <f t="shared" ca="1" si="288"/>
        <v>0.20296801924705507</v>
      </c>
    </row>
    <row r="1023" spans="1:21" x14ac:dyDescent="0.2">
      <c r="A1023">
        <f t="shared" si="281"/>
        <v>1022</v>
      </c>
      <c r="B1023">
        <f t="shared" ca="1" si="271"/>
        <v>7</v>
      </c>
      <c r="C1023" s="7">
        <f t="shared" ca="1" si="272"/>
        <v>0.14469649411254504</v>
      </c>
      <c r="D1023" t="str">
        <f t="shared" ca="1" si="282"/>
        <v>Yes</v>
      </c>
      <c r="E1023">
        <f t="shared" ca="1" si="273"/>
        <v>1.7</v>
      </c>
      <c r="F1023" s="1">
        <f ca="1">InitialHomeValue* (1 + 'Portfolio Simulation'!C1023)^'Portfolio Simulation'!B1023</f>
        <v>2575327.5208047158</v>
      </c>
      <c r="G1023" s="1">
        <f t="shared" ca="1" si="274"/>
        <v>437805.67853680172</v>
      </c>
      <c r="H1023" s="1">
        <f t="shared" ca="1" si="275"/>
        <v>358318.07999999996</v>
      </c>
      <c r="I1023" s="1">
        <f t="shared" ca="1" si="283"/>
        <v>358318.07999999996</v>
      </c>
      <c r="J1023" s="1">
        <f t="shared" si="276"/>
        <v>100000</v>
      </c>
      <c r="K1023" s="1">
        <f t="shared" si="277"/>
        <v>1000000</v>
      </c>
      <c r="L1023" s="1">
        <f t="shared" si="284"/>
        <v>-100000</v>
      </c>
      <c r="M1023" s="1">
        <f t="shared" ca="1" si="278"/>
        <v>358318.07999999996</v>
      </c>
      <c r="N1023" s="10">
        <v>45931</v>
      </c>
      <c r="O1023" s="10">
        <f t="shared" ca="1" si="285"/>
        <v>48488</v>
      </c>
      <c r="P1023" s="7">
        <f t="shared" ca="1" si="286"/>
        <v>0.19982888102531438</v>
      </c>
      <c r="Q1023" s="13"/>
      <c r="R1023" s="1">
        <f t="shared" si="287"/>
        <v>-100000</v>
      </c>
      <c r="S1023" s="1">
        <f t="shared" ca="1" si="279"/>
        <v>424929.04093277809</v>
      </c>
      <c r="T1023" s="14">
        <f t="shared" ca="1" si="280"/>
        <v>1.65</v>
      </c>
      <c r="U1023" s="7">
        <f t="shared" ca="1" si="288"/>
        <v>0.22938887476921083</v>
      </c>
    </row>
    <row r="1024" spans="1:21" x14ac:dyDescent="0.2">
      <c r="A1024">
        <f t="shared" si="281"/>
        <v>1023</v>
      </c>
      <c r="B1024">
        <f t="shared" ca="1" si="271"/>
        <v>5</v>
      </c>
      <c r="C1024" s="7">
        <f t="shared" ca="1" si="272"/>
        <v>0.1139341466380914</v>
      </c>
      <c r="D1024" t="str">
        <f t="shared" ca="1" si="282"/>
        <v>Yes</v>
      </c>
      <c r="E1024">
        <f t="shared" ca="1" si="273"/>
        <v>1.7</v>
      </c>
      <c r="F1024" s="1">
        <f ca="1">InitialHomeValue* (1 + 'Portfolio Simulation'!C1024)^'Portfolio Simulation'!B1024</f>
        <v>1715132.1398870046</v>
      </c>
      <c r="G1024" s="1">
        <f t="shared" ca="1" si="274"/>
        <v>291572.4637807908</v>
      </c>
      <c r="H1024" s="1">
        <f t="shared" ca="1" si="275"/>
        <v>248832</v>
      </c>
      <c r="I1024" s="1">
        <f t="shared" ca="1" si="283"/>
        <v>248832</v>
      </c>
      <c r="J1024" s="1">
        <f t="shared" si="276"/>
        <v>100000</v>
      </c>
      <c r="K1024" s="1">
        <f t="shared" si="277"/>
        <v>1000000</v>
      </c>
      <c r="L1024" s="1">
        <f t="shared" si="284"/>
        <v>-100000</v>
      </c>
      <c r="M1024" s="1">
        <f t="shared" ca="1" si="278"/>
        <v>248832</v>
      </c>
      <c r="N1024" s="10">
        <v>45931</v>
      </c>
      <c r="O1024" s="10">
        <f t="shared" ca="1" si="285"/>
        <v>47757</v>
      </c>
      <c r="P1024" s="7">
        <f t="shared" ca="1" si="286"/>
        <v>0.19988018870353702</v>
      </c>
      <c r="Q1024" s="13"/>
      <c r="R1024" s="1">
        <f t="shared" si="287"/>
        <v>-100000</v>
      </c>
      <c r="S1024" s="1">
        <f t="shared" ca="1" si="279"/>
        <v>282996.80308135576</v>
      </c>
      <c r="T1024" s="14">
        <f t="shared" ca="1" si="280"/>
        <v>1.65</v>
      </c>
      <c r="U1024" s="7">
        <f t="shared" ca="1" si="288"/>
        <v>0.23113824725151061</v>
      </c>
    </row>
    <row r="1025" spans="1:21" x14ac:dyDescent="0.2">
      <c r="A1025">
        <f t="shared" si="281"/>
        <v>1024</v>
      </c>
      <c r="B1025">
        <f t="shared" ca="1" si="271"/>
        <v>7</v>
      </c>
      <c r="C1025" s="7">
        <f t="shared" ca="1" si="272"/>
        <v>-1.18162309238138E-3</v>
      </c>
      <c r="D1025" t="str">
        <f t="shared" ca="1" si="282"/>
        <v>No</v>
      </c>
      <c r="E1025">
        <f t="shared" ca="1" si="273"/>
        <v>1.4</v>
      </c>
      <c r="F1025" s="1">
        <f ca="1">InitialHomeValue* (1 + 'Portfolio Simulation'!C1025)^'Portfolio Simulation'!B1025</f>
        <v>991757.90157354902</v>
      </c>
      <c r="G1025" s="1">
        <f t="shared" ca="1" si="274"/>
        <v>138846.10622029688</v>
      </c>
      <c r="H1025" s="1">
        <f t="shared" ca="1" si="275"/>
        <v>358318.07999999996</v>
      </c>
      <c r="I1025" s="1">
        <f t="shared" ca="1" si="283"/>
        <v>138846.10622029688</v>
      </c>
      <c r="J1025" s="1">
        <f t="shared" si="276"/>
        <v>100000</v>
      </c>
      <c r="K1025" s="1">
        <f t="shared" si="277"/>
        <v>1000000</v>
      </c>
      <c r="L1025" s="1">
        <f t="shared" si="284"/>
        <v>-100000</v>
      </c>
      <c r="M1025" s="1">
        <f t="shared" ca="1" si="278"/>
        <v>138846.10622029688</v>
      </c>
      <c r="N1025" s="10">
        <v>45931</v>
      </c>
      <c r="O1025" s="10">
        <f t="shared" ca="1" si="285"/>
        <v>48488</v>
      </c>
      <c r="P1025" s="7">
        <f t="shared" ca="1" si="286"/>
        <v>4.7963199019432065E-2</v>
      </c>
      <c r="Q1025" s="13"/>
      <c r="R1025" s="1">
        <f t="shared" si="287"/>
        <v>-100000</v>
      </c>
      <c r="S1025" s="1">
        <f t="shared" ca="1" si="279"/>
        <v>133887.31671242914</v>
      </c>
      <c r="T1025" s="14">
        <f t="shared" ca="1" si="280"/>
        <v>1.35</v>
      </c>
      <c r="U1025" s="7">
        <f t="shared" ca="1" si="288"/>
        <v>4.2536988854408264E-2</v>
      </c>
    </row>
    <row r="1026" spans="1:21" x14ac:dyDescent="0.2">
      <c r="A1026">
        <f t="shared" si="281"/>
        <v>1025</v>
      </c>
      <c r="B1026">
        <f t="shared" ca="1" si="271"/>
        <v>2</v>
      </c>
      <c r="C1026" s="7">
        <f t="shared" ca="1" si="272"/>
        <v>4.9194132570748256E-2</v>
      </c>
      <c r="D1026" t="str">
        <f t="shared" ca="1" si="282"/>
        <v>Yes</v>
      </c>
      <c r="E1026">
        <f t="shared" ca="1" si="273"/>
        <v>1.7</v>
      </c>
      <c r="F1026" s="1">
        <f ca="1">InitialHomeValue* (1 + 'Portfolio Simulation'!C1026)^'Portfolio Simulation'!B1026</f>
        <v>1100808.3278208852</v>
      </c>
      <c r="G1026" s="1">
        <f t="shared" ca="1" si="274"/>
        <v>187137.4157295505</v>
      </c>
      <c r="H1026" s="1">
        <f t="shared" ca="1" si="275"/>
        <v>144000</v>
      </c>
      <c r="I1026" s="1">
        <f t="shared" ca="1" si="283"/>
        <v>144000</v>
      </c>
      <c r="J1026" s="1">
        <f t="shared" si="276"/>
        <v>100000</v>
      </c>
      <c r="K1026" s="1">
        <f t="shared" si="277"/>
        <v>1000000</v>
      </c>
      <c r="L1026" s="1">
        <f t="shared" si="284"/>
        <v>-100000</v>
      </c>
      <c r="M1026" s="1">
        <f t="shared" ca="1" si="278"/>
        <v>144000</v>
      </c>
      <c r="N1026" s="10">
        <v>45931</v>
      </c>
      <c r="O1026" s="10">
        <f t="shared" ca="1" si="285"/>
        <v>46661</v>
      </c>
      <c r="P1026" s="7">
        <f t="shared" ca="1" si="286"/>
        <v>0.19999999403953553</v>
      </c>
      <c r="Q1026" s="13"/>
      <c r="R1026" s="1">
        <f t="shared" si="287"/>
        <v>-100000</v>
      </c>
      <c r="S1026" s="1">
        <f t="shared" ca="1" si="279"/>
        <v>181633.37409044604</v>
      </c>
      <c r="T1026" s="14">
        <f t="shared" ca="1" si="280"/>
        <v>1.65</v>
      </c>
      <c r="U1026" s="7">
        <f t="shared" ca="1" si="288"/>
        <v>0.34771426320075993</v>
      </c>
    </row>
    <row r="1027" spans="1:21" x14ac:dyDescent="0.2">
      <c r="A1027">
        <f t="shared" si="281"/>
        <v>1026</v>
      </c>
      <c r="B1027">
        <f t="shared" ref="B1027:B1090" ca="1" si="289">RANDBETWEEN(MinExitYear,MaxTerm)</f>
        <v>6</v>
      </c>
      <c r="C1027" s="7">
        <f t="shared" ref="C1027:C1090" ca="1" si="290">NORMINV(RAND(),HPAMean,HPAStdDev)</f>
        <v>-6.4412380570115259E-3</v>
      </c>
      <c r="D1027" t="str">
        <f t="shared" ca="1" si="282"/>
        <v>No</v>
      </c>
      <c r="E1027">
        <f t="shared" ref="E1027:E1090" ca="1" si="291">IF(D1027="Yes",UpMultiplier,DownMultiplier)</f>
        <v>1.4</v>
      </c>
      <c r="F1027" s="1">
        <f ca="1">InitialHomeValue* (1 + 'Portfolio Simulation'!C1027)^'Portfolio Simulation'!B1027</f>
        <v>961969.59574674675</v>
      </c>
      <c r="G1027" s="1">
        <f t="shared" ref="G1027:G1090" ca="1" si="292">F1027*E1027*(InvestmentAmount/InitialHomeValue)</f>
        <v>134675.74340454454</v>
      </c>
      <c r="H1027" s="1">
        <f t="shared" ref="H1027:H1090" ca="1" si="293">InvestmentAmount*(1 + IRRCap)^B1027</f>
        <v>298598.39999999997</v>
      </c>
      <c r="I1027" s="1">
        <f t="shared" ca="1" si="283"/>
        <v>134675.74340454454</v>
      </c>
      <c r="J1027" s="1">
        <f t="shared" ref="J1027:J1090" si="294">InvestmentAmount</f>
        <v>100000</v>
      </c>
      <c r="K1027" s="1">
        <f t="shared" ref="K1027:K1090" si="295">InitialHomeValue</f>
        <v>1000000</v>
      </c>
      <c r="L1027" s="1">
        <f t="shared" si="284"/>
        <v>-100000</v>
      </c>
      <c r="M1027" s="1">
        <f t="shared" ref="M1027:M1090" ca="1" si="296">IF(B1027&gt;0,I1027,0)</f>
        <v>134675.74340454454</v>
      </c>
      <c r="N1027" s="10">
        <v>45931</v>
      </c>
      <c r="O1027" s="10">
        <f t="shared" ca="1" si="285"/>
        <v>48122</v>
      </c>
      <c r="P1027" s="7">
        <f t="shared" ca="1" si="286"/>
        <v>5.0844356417655945E-2</v>
      </c>
      <c r="Q1027" s="13"/>
      <c r="R1027" s="1">
        <f t="shared" si="287"/>
        <v>-100000</v>
      </c>
      <c r="S1027" s="1">
        <f t="shared" ref="S1027:S1090" ca="1" si="297">F1027*T1027*(InvestmentAmount/InitialHomeValue)</f>
        <v>129865.89542581083</v>
      </c>
      <c r="T1027" s="14">
        <f t="shared" ref="T1027:T1090" ca="1" si="298">IF(D1027="Yes",ModifiedUpShare,ModifiedDownShare)</f>
        <v>1.35</v>
      </c>
      <c r="U1027" s="7">
        <f t="shared" ca="1" si="288"/>
        <v>4.4497051835060128E-2</v>
      </c>
    </row>
    <row r="1028" spans="1:21" x14ac:dyDescent="0.2">
      <c r="A1028">
        <f t="shared" ref="A1028:A1091" si="299">ROW()-1</f>
        <v>1027</v>
      </c>
      <c r="B1028">
        <f t="shared" ca="1" si="289"/>
        <v>3</v>
      </c>
      <c r="C1028" s="7">
        <f t="shared" ca="1" si="290"/>
        <v>9.4945750775789262E-2</v>
      </c>
      <c r="D1028" t="str">
        <f t="shared" ref="D1028:D1091" ca="1" si="300">IF(C1028&gt;=0, "Yes", "No")</f>
        <v>Yes</v>
      </c>
      <c r="E1028">
        <f t="shared" ca="1" si="291"/>
        <v>1.7</v>
      </c>
      <c r="F1028" s="1">
        <f ca="1">InitialHomeValue* (1 + 'Portfolio Simulation'!C1028)^'Portfolio Simulation'!B1028</f>
        <v>1312737.2461393459</v>
      </c>
      <c r="G1028" s="1">
        <f t="shared" ca="1" si="292"/>
        <v>223165.33184368882</v>
      </c>
      <c r="H1028" s="1">
        <f t="shared" ca="1" si="293"/>
        <v>172800</v>
      </c>
      <c r="I1028" s="1">
        <f t="shared" ref="I1028:I1091" ca="1" si="301">MIN(G1028,H1028)</f>
        <v>172800</v>
      </c>
      <c r="J1028" s="1">
        <f t="shared" si="294"/>
        <v>100000</v>
      </c>
      <c r="K1028" s="1">
        <f t="shared" si="295"/>
        <v>1000000</v>
      </c>
      <c r="L1028" s="1">
        <f t="shared" ref="L1028:L1091" si="302">-J1028</f>
        <v>-100000</v>
      </c>
      <c r="M1028" s="1">
        <f t="shared" ca="1" si="296"/>
        <v>172800</v>
      </c>
      <c r="N1028" s="10">
        <v>45931</v>
      </c>
      <c r="O1028" s="10">
        <f t="shared" ref="O1028:O1091" ca="1" si="303">EDATE(N1028, B1028 *12)</f>
        <v>47027</v>
      </c>
      <c r="P1028" s="7">
        <f t="shared" ref="P1028:P1091" ca="1" si="304">XIRR(L1028:M1028,N1028:O1028)</f>
        <v>0.19980039000511171</v>
      </c>
      <c r="Q1028" s="13"/>
      <c r="R1028" s="1">
        <f t="shared" ref="R1028:R1091" si="305">-J1028</f>
        <v>-100000</v>
      </c>
      <c r="S1028" s="1">
        <f t="shared" ca="1" si="297"/>
        <v>216601.64561299208</v>
      </c>
      <c r="T1028" s="14">
        <f t="shared" ca="1" si="298"/>
        <v>1.65</v>
      </c>
      <c r="U1028" s="7">
        <f t="shared" ref="U1028:U1091" ca="1" si="306">XIRR(R1028:S1028,N1028:O1028)</f>
        <v>0.29355579018592848</v>
      </c>
    </row>
    <row r="1029" spans="1:21" x14ac:dyDescent="0.2">
      <c r="A1029">
        <f t="shared" si="299"/>
        <v>1028</v>
      </c>
      <c r="B1029">
        <f t="shared" ca="1" si="289"/>
        <v>9</v>
      </c>
      <c r="C1029" s="7">
        <f t="shared" ca="1" si="290"/>
        <v>9.5413138933085583E-3</v>
      </c>
      <c r="D1029" t="str">
        <f t="shared" ca="1" si="300"/>
        <v>Yes</v>
      </c>
      <c r="E1029">
        <f t="shared" ca="1" si="291"/>
        <v>1.7</v>
      </c>
      <c r="F1029" s="1">
        <f ca="1">InitialHomeValue* (1 + 'Portfolio Simulation'!C1029)^'Portfolio Simulation'!B1029</f>
        <v>1089223.1626571582</v>
      </c>
      <c r="G1029" s="1">
        <f t="shared" ca="1" si="292"/>
        <v>185167.9376517169</v>
      </c>
      <c r="H1029" s="1">
        <f t="shared" ca="1" si="293"/>
        <v>515978.03519999993</v>
      </c>
      <c r="I1029" s="1">
        <f t="shared" ca="1" si="301"/>
        <v>185167.9376517169</v>
      </c>
      <c r="J1029" s="1">
        <f t="shared" si="294"/>
        <v>100000</v>
      </c>
      <c r="K1029" s="1">
        <f t="shared" si="295"/>
        <v>1000000</v>
      </c>
      <c r="L1029" s="1">
        <f t="shared" si="302"/>
        <v>-100000</v>
      </c>
      <c r="M1029" s="1">
        <f t="shared" ca="1" si="296"/>
        <v>185167.9376517169</v>
      </c>
      <c r="N1029" s="10">
        <v>45931</v>
      </c>
      <c r="O1029" s="10">
        <f t="shared" ca="1" si="303"/>
        <v>49218</v>
      </c>
      <c r="P1029" s="7">
        <f t="shared" ca="1" si="304"/>
        <v>7.0807597041130058E-2</v>
      </c>
      <c r="Q1029" s="13"/>
      <c r="R1029" s="1">
        <f t="shared" si="305"/>
        <v>-100000</v>
      </c>
      <c r="S1029" s="1">
        <f t="shared" ca="1" si="297"/>
        <v>179721.82183843112</v>
      </c>
      <c r="T1029" s="14">
        <f t="shared" ca="1" si="298"/>
        <v>1.65</v>
      </c>
      <c r="U1029" s="7">
        <f t="shared" ca="1" si="306"/>
        <v>6.7263767123222337E-2</v>
      </c>
    </row>
    <row r="1030" spans="1:21" x14ac:dyDescent="0.2">
      <c r="A1030">
        <f t="shared" si="299"/>
        <v>1029</v>
      </c>
      <c r="B1030">
        <f t="shared" ca="1" si="289"/>
        <v>7</v>
      </c>
      <c r="C1030" s="7">
        <f t="shared" ca="1" si="290"/>
        <v>0.10566330717881883</v>
      </c>
      <c r="D1030" t="str">
        <f t="shared" ca="1" si="300"/>
        <v>Yes</v>
      </c>
      <c r="E1030">
        <f t="shared" ca="1" si="291"/>
        <v>1.7</v>
      </c>
      <c r="F1030" s="1">
        <f ca="1">InitialHomeValue* (1 + 'Portfolio Simulation'!C1030)^'Portfolio Simulation'!B1030</f>
        <v>2020041.4480794712</v>
      </c>
      <c r="G1030" s="1">
        <f t="shared" ca="1" si="292"/>
        <v>343407.04617351014</v>
      </c>
      <c r="H1030" s="1">
        <f t="shared" ca="1" si="293"/>
        <v>358318.07999999996</v>
      </c>
      <c r="I1030" s="1">
        <f t="shared" ca="1" si="301"/>
        <v>343407.04617351014</v>
      </c>
      <c r="J1030" s="1">
        <f t="shared" si="294"/>
        <v>100000</v>
      </c>
      <c r="K1030" s="1">
        <f t="shared" si="295"/>
        <v>1000000</v>
      </c>
      <c r="L1030" s="1">
        <f t="shared" si="302"/>
        <v>-100000</v>
      </c>
      <c r="M1030" s="1">
        <f t="shared" ca="1" si="296"/>
        <v>343407.04617351014</v>
      </c>
      <c r="N1030" s="10">
        <v>45931</v>
      </c>
      <c r="O1030" s="10">
        <f t="shared" ca="1" si="303"/>
        <v>48488</v>
      </c>
      <c r="P1030" s="7">
        <f t="shared" ca="1" si="304"/>
        <v>0.19257115721702578</v>
      </c>
      <c r="Q1030" s="13"/>
      <c r="R1030" s="1">
        <f t="shared" si="305"/>
        <v>-100000</v>
      </c>
      <c r="S1030" s="1">
        <f t="shared" ca="1" si="297"/>
        <v>333306.8389331128</v>
      </c>
      <c r="T1030" s="14">
        <f t="shared" ca="1" si="298"/>
        <v>1.65</v>
      </c>
      <c r="U1030" s="7">
        <f t="shared" ca="1" si="306"/>
        <v>0.18749998211860658</v>
      </c>
    </row>
    <row r="1031" spans="1:21" x14ac:dyDescent="0.2">
      <c r="A1031">
        <f t="shared" si="299"/>
        <v>1030</v>
      </c>
      <c r="B1031">
        <f t="shared" ca="1" si="289"/>
        <v>10</v>
      </c>
      <c r="C1031" s="7">
        <f t="shared" ca="1" si="290"/>
        <v>4.0236882722042996E-2</v>
      </c>
      <c r="D1031" t="str">
        <f t="shared" ca="1" si="300"/>
        <v>Yes</v>
      </c>
      <c r="E1031">
        <f t="shared" ca="1" si="291"/>
        <v>1.7</v>
      </c>
      <c r="F1031" s="1">
        <f ca="1">InitialHomeValue* (1 + 'Portfolio Simulation'!C1031)^'Portfolio Simulation'!B1031</f>
        <v>1483619.322561908</v>
      </c>
      <c r="G1031" s="1">
        <f t="shared" ca="1" si="292"/>
        <v>252215.28483552436</v>
      </c>
      <c r="H1031" s="1">
        <f t="shared" ca="1" si="293"/>
        <v>619173.64223999996</v>
      </c>
      <c r="I1031" s="1">
        <f t="shared" ca="1" si="301"/>
        <v>252215.28483552436</v>
      </c>
      <c r="J1031" s="1">
        <f t="shared" si="294"/>
        <v>100000</v>
      </c>
      <c r="K1031" s="1">
        <f t="shared" si="295"/>
        <v>1000000</v>
      </c>
      <c r="L1031" s="1">
        <f t="shared" si="302"/>
        <v>-100000</v>
      </c>
      <c r="M1031" s="1">
        <f t="shared" ca="1" si="296"/>
        <v>252215.28483552436</v>
      </c>
      <c r="N1031" s="10">
        <v>45931</v>
      </c>
      <c r="O1031" s="10">
        <f t="shared" ca="1" si="303"/>
        <v>49583</v>
      </c>
      <c r="P1031" s="7">
        <f t="shared" ca="1" si="304"/>
        <v>9.686995148658753E-2</v>
      </c>
      <c r="Q1031" s="13"/>
      <c r="R1031" s="1">
        <f t="shared" si="305"/>
        <v>-100000</v>
      </c>
      <c r="S1031" s="1">
        <f t="shared" ca="1" si="297"/>
        <v>244797.18822271482</v>
      </c>
      <c r="T1031" s="14">
        <f t="shared" ca="1" si="298"/>
        <v>1.65</v>
      </c>
      <c r="U1031" s="7">
        <f t="shared" ca="1" si="306"/>
        <v>9.3602135777473436E-2</v>
      </c>
    </row>
    <row r="1032" spans="1:21" x14ac:dyDescent="0.2">
      <c r="A1032">
        <f t="shared" si="299"/>
        <v>1031</v>
      </c>
      <c r="B1032">
        <f t="shared" ca="1" si="289"/>
        <v>2</v>
      </c>
      <c r="C1032" s="7">
        <f t="shared" ca="1" si="290"/>
        <v>-3.6928684260440534E-2</v>
      </c>
      <c r="D1032" t="str">
        <f t="shared" ca="1" si="300"/>
        <v>No</v>
      </c>
      <c r="E1032">
        <f t="shared" ca="1" si="291"/>
        <v>1.4</v>
      </c>
      <c r="F1032" s="1">
        <f ca="1">InitialHomeValue* (1 + 'Portfolio Simulation'!C1032)^'Portfolio Simulation'!B1032</f>
        <v>927506.35920032626</v>
      </c>
      <c r="G1032" s="1">
        <f t="shared" ca="1" si="292"/>
        <v>129850.89028804569</v>
      </c>
      <c r="H1032" s="1">
        <f t="shared" ca="1" si="293"/>
        <v>144000</v>
      </c>
      <c r="I1032" s="1">
        <f t="shared" ca="1" si="301"/>
        <v>129850.89028804569</v>
      </c>
      <c r="J1032" s="1">
        <f t="shared" si="294"/>
        <v>100000</v>
      </c>
      <c r="K1032" s="1">
        <f t="shared" si="295"/>
        <v>1000000</v>
      </c>
      <c r="L1032" s="1">
        <f t="shared" si="302"/>
        <v>-100000</v>
      </c>
      <c r="M1032" s="1">
        <f t="shared" ca="1" si="296"/>
        <v>129850.89028804569</v>
      </c>
      <c r="N1032" s="10">
        <v>45931</v>
      </c>
      <c r="O1032" s="10">
        <f t="shared" ca="1" si="303"/>
        <v>46661</v>
      </c>
      <c r="P1032" s="7">
        <f t="shared" ca="1" si="304"/>
        <v>0.13952134251594545</v>
      </c>
      <c r="Q1032" s="13"/>
      <c r="R1032" s="1">
        <f t="shared" si="305"/>
        <v>-100000</v>
      </c>
      <c r="S1032" s="1">
        <f t="shared" ca="1" si="297"/>
        <v>125213.35849204406</v>
      </c>
      <c r="T1032" s="14">
        <f t="shared" ca="1" si="298"/>
        <v>1.35</v>
      </c>
      <c r="U1032" s="7">
        <f t="shared" ca="1" si="306"/>
        <v>0.11898774504661561</v>
      </c>
    </row>
    <row r="1033" spans="1:21" x14ac:dyDescent="0.2">
      <c r="A1033">
        <f t="shared" si="299"/>
        <v>1032</v>
      </c>
      <c r="B1033">
        <f t="shared" ca="1" si="289"/>
        <v>1</v>
      </c>
      <c r="C1033" s="7">
        <f t="shared" ca="1" si="290"/>
        <v>-6.625116560539128E-2</v>
      </c>
      <c r="D1033" t="str">
        <f t="shared" ca="1" si="300"/>
        <v>No</v>
      </c>
      <c r="E1033">
        <f t="shared" ca="1" si="291"/>
        <v>1.4</v>
      </c>
      <c r="F1033" s="1">
        <f ca="1">InitialHomeValue* (1 + 'Portfolio Simulation'!C1033)^'Portfolio Simulation'!B1033</f>
        <v>933748.83439460874</v>
      </c>
      <c r="G1033" s="1">
        <f t="shared" ca="1" si="292"/>
        <v>130724.83681524522</v>
      </c>
      <c r="H1033" s="1">
        <f t="shared" ca="1" si="293"/>
        <v>120000</v>
      </c>
      <c r="I1033" s="1">
        <f t="shared" ca="1" si="301"/>
        <v>120000</v>
      </c>
      <c r="J1033" s="1">
        <f t="shared" si="294"/>
        <v>100000</v>
      </c>
      <c r="K1033" s="1">
        <f t="shared" si="295"/>
        <v>1000000</v>
      </c>
      <c r="L1033" s="1">
        <f t="shared" si="302"/>
        <v>-100000</v>
      </c>
      <c r="M1033" s="1">
        <f t="shared" ca="1" si="296"/>
        <v>120000</v>
      </c>
      <c r="N1033" s="10">
        <v>45931</v>
      </c>
      <c r="O1033" s="10">
        <f t="shared" ca="1" si="303"/>
        <v>46296</v>
      </c>
      <c r="P1033" s="7">
        <f t="shared" ca="1" si="304"/>
        <v>0.19999999403953553</v>
      </c>
      <c r="Q1033" s="13"/>
      <c r="R1033" s="1">
        <f t="shared" si="305"/>
        <v>-100000</v>
      </c>
      <c r="S1033" s="1">
        <f t="shared" ca="1" si="297"/>
        <v>126056.09264327219</v>
      </c>
      <c r="T1033" s="14">
        <f t="shared" ca="1" si="298"/>
        <v>1.35</v>
      </c>
      <c r="U1033" s="7">
        <f t="shared" ca="1" si="306"/>
        <v>0.26056092381477369</v>
      </c>
    </row>
    <row r="1034" spans="1:21" x14ac:dyDescent="0.2">
      <c r="A1034">
        <f t="shared" si="299"/>
        <v>1033</v>
      </c>
      <c r="B1034">
        <f t="shared" ca="1" si="289"/>
        <v>2</v>
      </c>
      <c r="C1034" s="7">
        <f t="shared" ca="1" si="290"/>
        <v>2.4518045849864705E-2</v>
      </c>
      <c r="D1034" t="str">
        <f t="shared" ca="1" si="300"/>
        <v>Yes</v>
      </c>
      <c r="E1034">
        <f t="shared" ca="1" si="291"/>
        <v>1.7</v>
      </c>
      <c r="F1034" s="1">
        <f ca="1">InitialHomeValue* (1 + 'Portfolio Simulation'!C1034)^'Portfolio Simulation'!B1034</f>
        <v>1049637.2262720254</v>
      </c>
      <c r="G1034" s="1">
        <f t="shared" ca="1" si="292"/>
        <v>178438.3284662443</v>
      </c>
      <c r="H1034" s="1">
        <f t="shared" ca="1" si="293"/>
        <v>144000</v>
      </c>
      <c r="I1034" s="1">
        <f t="shared" ca="1" si="301"/>
        <v>144000</v>
      </c>
      <c r="J1034" s="1">
        <f t="shared" si="294"/>
        <v>100000</v>
      </c>
      <c r="K1034" s="1">
        <f t="shared" si="295"/>
        <v>1000000</v>
      </c>
      <c r="L1034" s="1">
        <f t="shared" si="302"/>
        <v>-100000</v>
      </c>
      <c r="M1034" s="1">
        <f t="shared" ca="1" si="296"/>
        <v>144000</v>
      </c>
      <c r="N1034" s="10">
        <v>45931</v>
      </c>
      <c r="O1034" s="10">
        <f t="shared" ca="1" si="303"/>
        <v>46661</v>
      </c>
      <c r="P1034" s="7">
        <f t="shared" ca="1" si="304"/>
        <v>0.19999999403953553</v>
      </c>
      <c r="Q1034" s="13"/>
      <c r="R1034" s="1">
        <f t="shared" si="305"/>
        <v>-100000</v>
      </c>
      <c r="S1034" s="1">
        <f t="shared" ca="1" si="297"/>
        <v>173190.14233488418</v>
      </c>
      <c r="T1034" s="14">
        <f t="shared" ca="1" si="298"/>
        <v>1.65</v>
      </c>
      <c r="U1034" s="7">
        <f t="shared" ca="1" si="306"/>
        <v>0.31601725220680232</v>
      </c>
    </row>
    <row r="1035" spans="1:21" x14ac:dyDescent="0.2">
      <c r="A1035">
        <f t="shared" si="299"/>
        <v>1034</v>
      </c>
      <c r="B1035">
        <f t="shared" ca="1" si="289"/>
        <v>3</v>
      </c>
      <c r="C1035" s="7">
        <f t="shared" ca="1" si="290"/>
        <v>7.8407776763027945E-2</v>
      </c>
      <c r="D1035" t="str">
        <f t="shared" ca="1" si="300"/>
        <v>Yes</v>
      </c>
      <c r="E1035">
        <f t="shared" ca="1" si="291"/>
        <v>1.7</v>
      </c>
      <c r="F1035" s="1">
        <f ca="1">InitialHomeValue* (1 + 'Portfolio Simulation'!C1035)^'Portfolio Simulation'!B1035</f>
        <v>1254148.702379093</v>
      </c>
      <c r="G1035" s="1">
        <f t="shared" ca="1" si="292"/>
        <v>213205.27940444584</v>
      </c>
      <c r="H1035" s="1">
        <f t="shared" ca="1" si="293"/>
        <v>172800</v>
      </c>
      <c r="I1035" s="1">
        <f t="shared" ca="1" si="301"/>
        <v>172800</v>
      </c>
      <c r="J1035" s="1">
        <f t="shared" si="294"/>
        <v>100000</v>
      </c>
      <c r="K1035" s="1">
        <f t="shared" si="295"/>
        <v>1000000</v>
      </c>
      <c r="L1035" s="1">
        <f t="shared" si="302"/>
        <v>-100000</v>
      </c>
      <c r="M1035" s="1">
        <f t="shared" ca="1" si="296"/>
        <v>172800</v>
      </c>
      <c r="N1035" s="10">
        <v>45931</v>
      </c>
      <c r="O1035" s="10">
        <f t="shared" ca="1" si="303"/>
        <v>47027</v>
      </c>
      <c r="P1035" s="7">
        <f t="shared" ca="1" si="304"/>
        <v>0.19980039000511171</v>
      </c>
      <c r="Q1035" s="13"/>
      <c r="R1035" s="1">
        <f t="shared" si="305"/>
        <v>-100000</v>
      </c>
      <c r="S1035" s="1">
        <f t="shared" ca="1" si="297"/>
        <v>206934.53589255037</v>
      </c>
      <c r="T1035" s="14">
        <f t="shared" ca="1" si="298"/>
        <v>1.65</v>
      </c>
      <c r="U1035" s="7">
        <f t="shared" ca="1" si="306"/>
        <v>0.2740357100963593</v>
      </c>
    </row>
    <row r="1036" spans="1:21" x14ac:dyDescent="0.2">
      <c r="A1036">
        <f t="shared" si="299"/>
        <v>1035</v>
      </c>
      <c r="B1036">
        <f t="shared" ca="1" si="289"/>
        <v>10</v>
      </c>
      <c r="C1036" s="7">
        <f t="shared" ca="1" si="290"/>
        <v>4.9161966141857569E-2</v>
      </c>
      <c r="D1036" t="str">
        <f t="shared" ca="1" si="300"/>
        <v>Yes</v>
      </c>
      <c r="E1036">
        <f t="shared" ca="1" si="291"/>
        <v>1.7</v>
      </c>
      <c r="F1036" s="1">
        <f ca="1">InitialHomeValue* (1 + 'Portfolio Simulation'!C1036)^'Portfolio Simulation'!B1036</f>
        <v>1615940.5646499256</v>
      </c>
      <c r="G1036" s="1">
        <f t="shared" ca="1" si="292"/>
        <v>274709.89599048736</v>
      </c>
      <c r="H1036" s="1">
        <f t="shared" ca="1" si="293"/>
        <v>619173.64223999996</v>
      </c>
      <c r="I1036" s="1">
        <f t="shared" ca="1" si="301"/>
        <v>274709.89599048736</v>
      </c>
      <c r="J1036" s="1">
        <f t="shared" si="294"/>
        <v>100000</v>
      </c>
      <c r="K1036" s="1">
        <f t="shared" si="295"/>
        <v>1000000</v>
      </c>
      <c r="L1036" s="1">
        <f t="shared" si="302"/>
        <v>-100000</v>
      </c>
      <c r="M1036" s="1">
        <f t="shared" ca="1" si="296"/>
        <v>274709.89599048736</v>
      </c>
      <c r="N1036" s="10">
        <v>45931</v>
      </c>
      <c r="O1036" s="10">
        <f t="shared" ca="1" si="303"/>
        <v>49583</v>
      </c>
      <c r="P1036" s="7">
        <f t="shared" ca="1" si="304"/>
        <v>0.10627575516700746</v>
      </c>
      <c r="Q1036" s="13"/>
      <c r="R1036" s="1">
        <f t="shared" si="305"/>
        <v>-100000</v>
      </c>
      <c r="S1036" s="1">
        <f t="shared" ca="1" si="297"/>
        <v>266630.19316723774</v>
      </c>
      <c r="T1036" s="14">
        <f t="shared" ca="1" si="298"/>
        <v>1.65</v>
      </c>
      <c r="U1036" s="7">
        <f t="shared" ca="1" si="306"/>
        <v>0.10297992825508118</v>
      </c>
    </row>
    <row r="1037" spans="1:21" x14ac:dyDescent="0.2">
      <c r="A1037">
        <f t="shared" si="299"/>
        <v>1036</v>
      </c>
      <c r="B1037">
        <f t="shared" ca="1" si="289"/>
        <v>9</v>
      </c>
      <c r="C1037" s="7">
        <f t="shared" ca="1" si="290"/>
        <v>0.11033271029624149</v>
      </c>
      <c r="D1037" t="str">
        <f t="shared" ca="1" si="300"/>
        <v>Yes</v>
      </c>
      <c r="E1037">
        <f t="shared" ca="1" si="291"/>
        <v>1.7</v>
      </c>
      <c r="F1037" s="1">
        <f ca="1">InitialHomeValue* (1 + 'Portfolio Simulation'!C1037)^'Portfolio Simulation'!B1037</f>
        <v>2564945.8947971934</v>
      </c>
      <c r="G1037" s="1">
        <f t="shared" ca="1" si="292"/>
        <v>436040.80211552291</v>
      </c>
      <c r="H1037" s="1">
        <f t="shared" ca="1" si="293"/>
        <v>515978.03519999993</v>
      </c>
      <c r="I1037" s="1">
        <f t="shared" ca="1" si="301"/>
        <v>436040.80211552291</v>
      </c>
      <c r="J1037" s="1">
        <f t="shared" si="294"/>
        <v>100000</v>
      </c>
      <c r="K1037" s="1">
        <f t="shared" si="295"/>
        <v>1000000</v>
      </c>
      <c r="L1037" s="1">
        <f t="shared" si="302"/>
        <v>-100000</v>
      </c>
      <c r="M1037" s="1">
        <f t="shared" ca="1" si="296"/>
        <v>436040.80211552291</v>
      </c>
      <c r="N1037" s="10">
        <v>45931</v>
      </c>
      <c r="O1037" s="10">
        <f t="shared" ca="1" si="303"/>
        <v>49218</v>
      </c>
      <c r="P1037" s="7">
        <f t="shared" ca="1" si="304"/>
        <v>0.17764754891395571</v>
      </c>
      <c r="Q1037" s="13"/>
      <c r="R1037" s="1">
        <f t="shared" si="305"/>
        <v>-100000</v>
      </c>
      <c r="S1037" s="1">
        <f t="shared" ca="1" si="297"/>
        <v>423216.07264153688</v>
      </c>
      <c r="T1037" s="14">
        <f t="shared" ca="1" si="298"/>
        <v>1.65</v>
      </c>
      <c r="U1037" s="7">
        <f t="shared" ca="1" si="306"/>
        <v>0.17375014424324042</v>
      </c>
    </row>
    <row r="1038" spans="1:21" x14ac:dyDescent="0.2">
      <c r="A1038">
        <f t="shared" si="299"/>
        <v>1037</v>
      </c>
      <c r="B1038">
        <f t="shared" ca="1" si="289"/>
        <v>9</v>
      </c>
      <c r="C1038" s="7">
        <f t="shared" ca="1" si="290"/>
        <v>1.3178942869677596E-2</v>
      </c>
      <c r="D1038" t="str">
        <f t="shared" ca="1" si="300"/>
        <v>Yes</v>
      </c>
      <c r="E1038">
        <f t="shared" ca="1" si="291"/>
        <v>1.7</v>
      </c>
      <c r="F1038" s="1">
        <f ca="1">InitialHomeValue* (1 + 'Portfolio Simulation'!C1038)^'Portfolio Simulation'!B1038</f>
        <v>1125059.2547837289</v>
      </c>
      <c r="G1038" s="1">
        <f t="shared" ca="1" si="292"/>
        <v>191260.07331323391</v>
      </c>
      <c r="H1038" s="1">
        <f t="shared" ca="1" si="293"/>
        <v>515978.03519999993</v>
      </c>
      <c r="I1038" s="1">
        <f t="shared" ca="1" si="301"/>
        <v>191260.07331323391</v>
      </c>
      <c r="J1038" s="1">
        <f t="shared" si="294"/>
        <v>100000</v>
      </c>
      <c r="K1038" s="1">
        <f t="shared" si="295"/>
        <v>1000000</v>
      </c>
      <c r="L1038" s="1">
        <f t="shared" si="302"/>
        <v>-100000</v>
      </c>
      <c r="M1038" s="1">
        <f t="shared" ca="1" si="296"/>
        <v>191260.07331323391</v>
      </c>
      <c r="N1038" s="10">
        <v>45931</v>
      </c>
      <c r="O1038" s="10">
        <f t="shared" ca="1" si="303"/>
        <v>49218</v>
      </c>
      <c r="P1038" s="7">
        <f t="shared" ca="1" si="304"/>
        <v>7.4663630127906805E-2</v>
      </c>
      <c r="Q1038" s="13"/>
      <c r="R1038" s="1">
        <f t="shared" si="305"/>
        <v>-100000</v>
      </c>
      <c r="S1038" s="1">
        <f t="shared" ca="1" si="297"/>
        <v>185634.77703931526</v>
      </c>
      <c r="T1038" s="14">
        <f t="shared" ca="1" si="298"/>
        <v>1.65</v>
      </c>
      <c r="U1038" s="7">
        <f t="shared" ca="1" si="306"/>
        <v>7.1107044816017165E-2</v>
      </c>
    </row>
    <row r="1039" spans="1:21" x14ac:dyDescent="0.2">
      <c r="A1039">
        <f t="shared" si="299"/>
        <v>1038</v>
      </c>
      <c r="B1039">
        <f t="shared" ca="1" si="289"/>
        <v>9</v>
      </c>
      <c r="C1039" s="7">
        <f t="shared" ca="1" si="290"/>
        <v>1.832348037425071E-2</v>
      </c>
      <c r="D1039" t="str">
        <f t="shared" ca="1" si="300"/>
        <v>Yes</v>
      </c>
      <c r="E1039">
        <f t="shared" ca="1" si="291"/>
        <v>1.7</v>
      </c>
      <c r="F1039" s="1">
        <f ca="1">InitialHomeValue* (1 + 'Portfolio Simulation'!C1039)^'Portfolio Simulation'!B1039</f>
        <v>1177529.565167415</v>
      </c>
      <c r="G1039" s="1">
        <f t="shared" ca="1" si="292"/>
        <v>200180.02607846053</v>
      </c>
      <c r="H1039" s="1">
        <f t="shared" ca="1" si="293"/>
        <v>515978.03519999993</v>
      </c>
      <c r="I1039" s="1">
        <f t="shared" ca="1" si="301"/>
        <v>200180.02607846053</v>
      </c>
      <c r="J1039" s="1">
        <f t="shared" si="294"/>
        <v>100000</v>
      </c>
      <c r="K1039" s="1">
        <f t="shared" si="295"/>
        <v>1000000</v>
      </c>
      <c r="L1039" s="1">
        <f t="shared" si="302"/>
        <v>-100000</v>
      </c>
      <c r="M1039" s="1">
        <f t="shared" ca="1" si="296"/>
        <v>200180.02607846053</v>
      </c>
      <c r="N1039" s="10">
        <v>45931</v>
      </c>
      <c r="O1039" s="10">
        <f t="shared" ca="1" si="303"/>
        <v>49218</v>
      </c>
      <c r="P1039" s="7">
        <f t="shared" ca="1" si="304"/>
        <v>8.011703193187715E-2</v>
      </c>
      <c r="Q1039" s="13"/>
      <c r="R1039" s="1">
        <f t="shared" si="305"/>
        <v>-100000</v>
      </c>
      <c r="S1039" s="1">
        <f t="shared" ca="1" si="297"/>
        <v>194292.37825262349</v>
      </c>
      <c r="T1039" s="14">
        <f t="shared" ca="1" si="298"/>
        <v>1.65</v>
      </c>
      <c r="U1039" s="7">
        <f t="shared" ca="1" si="306"/>
        <v>7.6542398333549491E-2</v>
      </c>
    </row>
    <row r="1040" spans="1:21" x14ac:dyDescent="0.2">
      <c r="A1040">
        <f t="shared" si="299"/>
        <v>1039</v>
      </c>
      <c r="B1040">
        <f t="shared" ca="1" si="289"/>
        <v>5</v>
      </c>
      <c r="C1040" s="7">
        <f t="shared" ca="1" si="290"/>
        <v>-2.9772651161689503E-2</v>
      </c>
      <c r="D1040" t="str">
        <f t="shared" ca="1" si="300"/>
        <v>No</v>
      </c>
      <c r="E1040">
        <f t="shared" ca="1" si="291"/>
        <v>1.4</v>
      </c>
      <c r="F1040" s="1">
        <f ca="1">InitialHomeValue* (1 + 'Portfolio Simulation'!C1040)^'Portfolio Simulation'!B1040</f>
        <v>859740.84900797438</v>
      </c>
      <c r="G1040" s="1">
        <f t="shared" ca="1" si="292"/>
        <v>120363.7188611164</v>
      </c>
      <c r="H1040" s="1">
        <f t="shared" ca="1" si="293"/>
        <v>248832</v>
      </c>
      <c r="I1040" s="1">
        <f t="shared" ca="1" si="301"/>
        <v>120363.7188611164</v>
      </c>
      <c r="J1040" s="1">
        <f t="shared" si="294"/>
        <v>100000</v>
      </c>
      <c r="K1040" s="1">
        <f t="shared" si="295"/>
        <v>1000000</v>
      </c>
      <c r="L1040" s="1">
        <f t="shared" si="302"/>
        <v>-100000</v>
      </c>
      <c r="M1040" s="1">
        <f t="shared" ca="1" si="296"/>
        <v>120363.7188611164</v>
      </c>
      <c r="N1040" s="10">
        <v>45931</v>
      </c>
      <c r="O1040" s="10">
        <f t="shared" ca="1" si="303"/>
        <v>47757</v>
      </c>
      <c r="P1040" s="7">
        <f t="shared" ca="1" si="304"/>
        <v>3.7744173407554635E-2</v>
      </c>
      <c r="Q1040" s="13"/>
      <c r="R1040" s="1">
        <f t="shared" si="305"/>
        <v>-100000</v>
      </c>
      <c r="S1040" s="1">
        <f t="shared" ca="1" si="297"/>
        <v>116065.01461607656</v>
      </c>
      <c r="T1040" s="14">
        <f t="shared" ca="1" si="298"/>
        <v>1.35</v>
      </c>
      <c r="U1040" s="7">
        <f t="shared" ca="1" si="306"/>
        <v>3.0227598547935487E-2</v>
      </c>
    </row>
    <row r="1041" spans="1:21" x14ac:dyDescent="0.2">
      <c r="A1041">
        <f t="shared" si="299"/>
        <v>1040</v>
      </c>
      <c r="B1041">
        <f t="shared" ca="1" si="289"/>
        <v>6</v>
      </c>
      <c r="C1041" s="7">
        <f t="shared" ca="1" si="290"/>
        <v>-1.4463545026849666E-2</v>
      </c>
      <c r="D1041" t="str">
        <f t="shared" ca="1" si="300"/>
        <v>No</v>
      </c>
      <c r="E1041">
        <f t="shared" ca="1" si="291"/>
        <v>1.4</v>
      </c>
      <c r="F1041" s="1">
        <f ca="1">InitialHomeValue* (1 + 'Portfolio Simulation'!C1041)^'Portfolio Simulation'!B1041</f>
        <v>916296.78072852024</v>
      </c>
      <c r="G1041" s="1">
        <f t="shared" ca="1" si="292"/>
        <v>128281.54930199283</v>
      </c>
      <c r="H1041" s="1">
        <f t="shared" ca="1" si="293"/>
        <v>298598.39999999997</v>
      </c>
      <c r="I1041" s="1">
        <f t="shared" ca="1" si="301"/>
        <v>128281.54930199283</v>
      </c>
      <c r="J1041" s="1">
        <f t="shared" si="294"/>
        <v>100000</v>
      </c>
      <c r="K1041" s="1">
        <f t="shared" si="295"/>
        <v>1000000</v>
      </c>
      <c r="L1041" s="1">
        <f t="shared" si="302"/>
        <v>-100000</v>
      </c>
      <c r="M1041" s="1">
        <f t="shared" ca="1" si="296"/>
        <v>128281.54930199283</v>
      </c>
      <c r="N1041" s="10">
        <v>45931</v>
      </c>
      <c r="O1041" s="10">
        <f t="shared" ca="1" si="303"/>
        <v>48122</v>
      </c>
      <c r="P1041" s="7">
        <f t="shared" ca="1" si="304"/>
        <v>4.2363360524177565E-2</v>
      </c>
      <c r="Q1041" s="13"/>
      <c r="R1041" s="1">
        <f t="shared" si="305"/>
        <v>-100000</v>
      </c>
      <c r="S1041" s="1">
        <f t="shared" ca="1" si="297"/>
        <v>123700.06539835024</v>
      </c>
      <c r="T1041" s="14">
        <f t="shared" ca="1" si="298"/>
        <v>1.35</v>
      </c>
      <c r="U1041" s="7">
        <f t="shared" ca="1" si="306"/>
        <v>3.6067286133766183E-2</v>
      </c>
    </row>
    <row r="1042" spans="1:21" x14ac:dyDescent="0.2">
      <c r="A1042">
        <f t="shared" si="299"/>
        <v>1041</v>
      </c>
      <c r="B1042">
        <f t="shared" ca="1" si="289"/>
        <v>5</v>
      </c>
      <c r="C1042" s="7">
        <f t="shared" ca="1" si="290"/>
        <v>-2.3345201144500925E-2</v>
      </c>
      <c r="D1042" t="str">
        <f t="shared" ca="1" si="300"/>
        <v>No</v>
      </c>
      <c r="E1042">
        <f t="shared" ca="1" si="291"/>
        <v>1.4</v>
      </c>
      <c r="F1042" s="1">
        <f ca="1">InitialHomeValue* (1 + 'Portfolio Simulation'!C1042)^'Portfolio Simulation'!B1042</f>
        <v>888598.22564800852</v>
      </c>
      <c r="G1042" s="1">
        <f t="shared" ca="1" si="292"/>
        <v>124403.75159072119</v>
      </c>
      <c r="H1042" s="1">
        <f t="shared" ca="1" si="293"/>
        <v>248832</v>
      </c>
      <c r="I1042" s="1">
        <f t="shared" ca="1" si="301"/>
        <v>124403.75159072119</v>
      </c>
      <c r="J1042" s="1">
        <f t="shared" si="294"/>
        <v>100000</v>
      </c>
      <c r="K1042" s="1">
        <f t="shared" si="295"/>
        <v>1000000</v>
      </c>
      <c r="L1042" s="1">
        <f t="shared" si="302"/>
        <v>-100000</v>
      </c>
      <c r="M1042" s="1">
        <f t="shared" ca="1" si="296"/>
        <v>124403.75159072119</v>
      </c>
      <c r="N1042" s="10">
        <v>45931</v>
      </c>
      <c r="O1042" s="10">
        <f t="shared" ca="1" si="303"/>
        <v>47757</v>
      </c>
      <c r="P1042" s="7">
        <f t="shared" ca="1" si="304"/>
        <v>4.4615122675895708E-2</v>
      </c>
      <c r="Q1042" s="13"/>
      <c r="R1042" s="1">
        <f t="shared" si="305"/>
        <v>-100000</v>
      </c>
      <c r="S1042" s="1">
        <f t="shared" ca="1" si="297"/>
        <v>119960.76046248116</v>
      </c>
      <c r="T1042" s="14">
        <f t="shared" ca="1" si="298"/>
        <v>1.35</v>
      </c>
      <c r="U1042" s="7">
        <f t="shared" ca="1" si="306"/>
        <v>3.7048777937889091E-2</v>
      </c>
    </row>
    <row r="1043" spans="1:21" x14ac:dyDescent="0.2">
      <c r="A1043">
        <f t="shared" si="299"/>
        <v>1042</v>
      </c>
      <c r="B1043">
        <f t="shared" ca="1" si="289"/>
        <v>1</v>
      </c>
      <c r="C1043" s="7">
        <f t="shared" ca="1" si="290"/>
        <v>3.5813969861372287E-2</v>
      </c>
      <c r="D1043" t="str">
        <f t="shared" ca="1" si="300"/>
        <v>Yes</v>
      </c>
      <c r="E1043">
        <f t="shared" ca="1" si="291"/>
        <v>1.7</v>
      </c>
      <c r="F1043" s="1">
        <f ca="1">InitialHomeValue* (1 + 'Portfolio Simulation'!C1043)^'Portfolio Simulation'!B1043</f>
        <v>1035813.9698613721</v>
      </c>
      <c r="G1043" s="1">
        <f t="shared" ca="1" si="292"/>
        <v>176088.37487643328</v>
      </c>
      <c r="H1043" s="1">
        <f t="shared" ca="1" si="293"/>
        <v>120000</v>
      </c>
      <c r="I1043" s="1">
        <f t="shared" ca="1" si="301"/>
        <v>120000</v>
      </c>
      <c r="J1043" s="1">
        <f t="shared" si="294"/>
        <v>100000</v>
      </c>
      <c r="K1043" s="1">
        <f t="shared" si="295"/>
        <v>1000000</v>
      </c>
      <c r="L1043" s="1">
        <f t="shared" si="302"/>
        <v>-100000</v>
      </c>
      <c r="M1043" s="1">
        <f t="shared" ca="1" si="296"/>
        <v>120000</v>
      </c>
      <c r="N1043" s="10">
        <v>45931</v>
      </c>
      <c r="O1043" s="10">
        <f t="shared" ca="1" si="303"/>
        <v>46296</v>
      </c>
      <c r="P1043" s="7">
        <f t="shared" ca="1" si="304"/>
        <v>0.19999999403953553</v>
      </c>
      <c r="Q1043" s="13"/>
      <c r="R1043" s="1">
        <f t="shared" si="305"/>
        <v>-100000</v>
      </c>
      <c r="S1043" s="1">
        <f t="shared" ca="1" si="297"/>
        <v>170909.30502712642</v>
      </c>
      <c r="T1043" s="14">
        <f t="shared" ca="1" si="298"/>
        <v>1.65</v>
      </c>
      <c r="U1043" s="7">
        <f t="shared" ca="1" si="306"/>
        <v>0.70909305810928358</v>
      </c>
    </row>
    <row r="1044" spans="1:21" x14ac:dyDescent="0.2">
      <c r="A1044">
        <f t="shared" si="299"/>
        <v>1043</v>
      </c>
      <c r="B1044">
        <f t="shared" ca="1" si="289"/>
        <v>3</v>
      </c>
      <c r="C1044" s="7">
        <f t="shared" ca="1" si="290"/>
        <v>9.0821748561889126E-2</v>
      </c>
      <c r="D1044" t="str">
        <f t="shared" ca="1" si="300"/>
        <v>Yes</v>
      </c>
      <c r="E1044">
        <f t="shared" ca="1" si="291"/>
        <v>1.7</v>
      </c>
      <c r="F1044" s="1">
        <f ca="1">InitialHomeValue* (1 + 'Portfolio Simulation'!C1044)^'Portfolio Simulation'!B1044</f>
        <v>1297960.1670892299</v>
      </c>
      <c r="G1044" s="1">
        <f t="shared" ca="1" si="292"/>
        <v>220653.22840516909</v>
      </c>
      <c r="H1044" s="1">
        <f t="shared" ca="1" si="293"/>
        <v>172800</v>
      </c>
      <c r="I1044" s="1">
        <f t="shared" ca="1" si="301"/>
        <v>172800</v>
      </c>
      <c r="J1044" s="1">
        <f t="shared" si="294"/>
        <v>100000</v>
      </c>
      <c r="K1044" s="1">
        <f t="shared" si="295"/>
        <v>1000000</v>
      </c>
      <c r="L1044" s="1">
        <f t="shared" si="302"/>
        <v>-100000</v>
      </c>
      <c r="M1044" s="1">
        <f t="shared" ca="1" si="296"/>
        <v>172800</v>
      </c>
      <c r="N1044" s="10">
        <v>45931</v>
      </c>
      <c r="O1044" s="10">
        <f t="shared" ca="1" si="303"/>
        <v>47027</v>
      </c>
      <c r="P1044" s="7">
        <f t="shared" ca="1" si="304"/>
        <v>0.19980039000511171</v>
      </c>
      <c r="Q1044" s="13"/>
      <c r="R1044" s="1">
        <f t="shared" si="305"/>
        <v>-100000</v>
      </c>
      <c r="S1044" s="1">
        <f t="shared" ca="1" si="297"/>
        <v>214163.42756972296</v>
      </c>
      <c r="T1044" s="14">
        <f t="shared" ca="1" si="298"/>
        <v>1.65</v>
      </c>
      <c r="U1044" s="7">
        <f t="shared" ca="1" si="306"/>
        <v>0.28868817687034609</v>
      </c>
    </row>
    <row r="1045" spans="1:21" x14ac:dyDescent="0.2">
      <c r="A1045">
        <f t="shared" si="299"/>
        <v>1044</v>
      </c>
      <c r="B1045">
        <f t="shared" ca="1" si="289"/>
        <v>6</v>
      </c>
      <c r="C1045" s="7">
        <f t="shared" ca="1" si="290"/>
        <v>7.2159972182496812E-2</v>
      </c>
      <c r="D1045" t="str">
        <f t="shared" ca="1" si="300"/>
        <v>Yes</v>
      </c>
      <c r="E1045">
        <f t="shared" ca="1" si="291"/>
        <v>1.7</v>
      </c>
      <c r="F1045" s="1">
        <f ca="1">InitialHomeValue* (1 + 'Portfolio Simulation'!C1045)^'Portfolio Simulation'!B1045</f>
        <v>1518999.1678479125</v>
      </c>
      <c r="G1045" s="1">
        <f t="shared" ca="1" si="292"/>
        <v>258229.85853414514</v>
      </c>
      <c r="H1045" s="1">
        <f t="shared" ca="1" si="293"/>
        <v>298598.39999999997</v>
      </c>
      <c r="I1045" s="1">
        <f t="shared" ca="1" si="301"/>
        <v>258229.85853414514</v>
      </c>
      <c r="J1045" s="1">
        <f t="shared" si="294"/>
        <v>100000</v>
      </c>
      <c r="K1045" s="1">
        <f t="shared" si="295"/>
        <v>1000000</v>
      </c>
      <c r="L1045" s="1">
        <f t="shared" si="302"/>
        <v>-100000</v>
      </c>
      <c r="M1045" s="1">
        <f t="shared" ca="1" si="296"/>
        <v>258229.85853414514</v>
      </c>
      <c r="N1045" s="10">
        <v>45931</v>
      </c>
      <c r="O1045" s="10">
        <f t="shared" ca="1" si="303"/>
        <v>48122</v>
      </c>
      <c r="P1045" s="7">
        <f t="shared" ca="1" si="304"/>
        <v>0.17121439576148986</v>
      </c>
      <c r="Q1045" s="13"/>
      <c r="R1045" s="1">
        <f t="shared" si="305"/>
        <v>-100000</v>
      </c>
      <c r="S1045" s="1">
        <f t="shared" ca="1" si="297"/>
        <v>250634.86269490558</v>
      </c>
      <c r="T1045" s="14">
        <f t="shared" ca="1" si="298"/>
        <v>1.65</v>
      </c>
      <c r="U1045" s="7">
        <f t="shared" ca="1" si="306"/>
        <v>0.16540414690971375</v>
      </c>
    </row>
    <row r="1046" spans="1:21" x14ac:dyDescent="0.2">
      <c r="A1046">
        <f t="shared" si="299"/>
        <v>1045</v>
      </c>
      <c r="B1046">
        <f t="shared" ca="1" si="289"/>
        <v>10</v>
      </c>
      <c r="C1046" s="7">
        <f t="shared" ca="1" si="290"/>
        <v>0.15391096210025684</v>
      </c>
      <c r="D1046" t="str">
        <f t="shared" ca="1" si="300"/>
        <v>Yes</v>
      </c>
      <c r="E1046">
        <f t="shared" ca="1" si="291"/>
        <v>1.7</v>
      </c>
      <c r="F1046" s="1">
        <f ca="1">InitialHomeValue* (1 + 'Portfolio Simulation'!C1046)^'Portfolio Simulation'!B1046</f>
        <v>4185265.2881409009</v>
      </c>
      <c r="G1046" s="1">
        <f t="shared" ca="1" si="292"/>
        <v>711495.09898395324</v>
      </c>
      <c r="H1046" s="1">
        <f t="shared" ca="1" si="293"/>
        <v>619173.64223999996</v>
      </c>
      <c r="I1046" s="1">
        <f t="shared" ca="1" si="301"/>
        <v>619173.64223999996</v>
      </c>
      <c r="J1046" s="1">
        <f t="shared" si="294"/>
        <v>100000</v>
      </c>
      <c r="K1046" s="1">
        <f t="shared" si="295"/>
        <v>1000000</v>
      </c>
      <c r="L1046" s="1">
        <f t="shared" si="302"/>
        <v>-100000</v>
      </c>
      <c r="M1046" s="1">
        <f t="shared" ca="1" si="296"/>
        <v>619173.64223999996</v>
      </c>
      <c r="N1046" s="10">
        <v>45931</v>
      </c>
      <c r="O1046" s="10">
        <f t="shared" ca="1" si="303"/>
        <v>49583</v>
      </c>
      <c r="P1046" s="7">
        <f t="shared" ca="1" si="304"/>
        <v>0.19988018870353702</v>
      </c>
      <c r="Q1046" s="13"/>
      <c r="R1046" s="1">
        <f t="shared" si="305"/>
        <v>-100000</v>
      </c>
      <c r="S1046" s="1">
        <f t="shared" ca="1" si="297"/>
        <v>690568.77254324872</v>
      </c>
      <c r="T1046" s="14">
        <f t="shared" ca="1" si="298"/>
        <v>1.65</v>
      </c>
      <c r="U1046" s="7">
        <f t="shared" ca="1" si="306"/>
        <v>0.21303891539573672</v>
      </c>
    </row>
    <row r="1047" spans="1:21" x14ac:dyDescent="0.2">
      <c r="A1047">
        <f t="shared" si="299"/>
        <v>1046</v>
      </c>
      <c r="B1047">
        <f t="shared" ca="1" si="289"/>
        <v>8</v>
      </c>
      <c r="C1047" s="7">
        <f t="shared" ca="1" si="290"/>
        <v>4.9201141451552827E-2</v>
      </c>
      <c r="D1047" t="str">
        <f t="shared" ca="1" si="300"/>
        <v>Yes</v>
      </c>
      <c r="E1047">
        <f t="shared" ca="1" si="291"/>
        <v>1.7</v>
      </c>
      <c r="F1047" s="1">
        <f ca="1">InitialHomeValue* (1 + 'Portfolio Simulation'!C1047)^'Portfolio Simulation'!B1047</f>
        <v>1468486.7598115185</v>
      </c>
      <c r="G1047" s="1">
        <f t="shared" ca="1" si="292"/>
        <v>249642.74916795816</v>
      </c>
      <c r="H1047" s="1">
        <f t="shared" ca="1" si="293"/>
        <v>429981.69599999994</v>
      </c>
      <c r="I1047" s="1">
        <f t="shared" ca="1" si="301"/>
        <v>249642.74916795816</v>
      </c>
      <c r="J1047" s="1">
        <f t="shared" si="294"/>
        <v>100000</v>
      </c>
      <c r="K1047" s="1">
        <f t="shared" si="295"/>
        <v>1000000</v>
      </c>
      <c r="L1047" s="1">
        <f t="shared" si="302"/>
        <v>-100000</v>
      </c>
      <c r="M1047" s="1">
        <f t="shared" ca="1" si="296"/>
        <v>249642.74916795816</v>
      </c>
      <c r="N1047" s="10">
        <v>45931</v>
      </c>
      <c r="O1047" s="10">
        <f t="shared" ca="1" si="303"/>
        <v>48853</v>
      </c>
      <c r="P1047" s="7">
        <f t="shared" ca="1" si="304"/>
        <v>0.12106520533561707</v>
      </c>
      <c r="Q1047" s="13"/>
      <c r="R1047" s="1">
        <f t="shared" si="305"/>
        <v>-100000</v>
      </c>
      <c r="S1047" s="1">
        <f t="shared" ca="1" si="297"/>
        <v>242300.31536890054</v>
      </c>
      <c r="T1047" s="14">
        <f t="shared" ca="1" si="298"/>
        <v>1.65</v>
      </c>
      <c r="U1047" s="7">
        <f t="shared" ca="1" si="306"/>
        <v>0.11689247488975524</v>
      </c>
    </row>
    <row r="1048" spans="1:21" x14ac:dyDescent="0.2">
      <c r="A1048">
        <f t="shared" si="299"/>
        <v>1047</v>
      </c>
      <c r="B1048">
        <f t="shared" ca="1" si="289"/>
        <v>1</v>
      </c>
      <c r="C1048" s="7">
        <f t="shared" ca="1" si="290"/>
        <v>3.6940152167022088E-2</v>
      </c>
      <c r="D1048" t="str">
        <f t="shared" ca="1" si="300"/>
        <v>Yes</v>
      </c>
      <c r="E1048">
        <f t="shared" ca="1" si="291"/>
        <v>1.7</v>
      </c>
      <c r="F1048" s="1">
        <f ca="1">InitialHomeValue* (1 + 'Portfolio Simulation'!C1048)^'Portfolio Simulation'!B1048</f>
        <v>1036940.1521670221</v>
      </c>
      <c r="G1048" s="1">
        <f t="shared" ca="1" si="292"/>
        <v>176279.82586839376</v>
      </c>
      <c r="H1048" s="1">
        <f t="shared" ca="1" si="293"/>
        <v>120000</v>
      </c>
      <c r="I1048" s="1">
        <f t="shared" ca="1" si="301"/>
        <v>120000</v>
      </c>
      <c r="J1048" s="1">
        <f t="shared" si="294"/>
        <v>100000</v>
      </c>
      <c r="K1048" s="1">
        <f t="shared" si="295"/>
        <v>1000000</v>
      </c>
      <c r="L1048" s="1">
        <f t="shared" si="302"/>
        <v>-100000</v>
      </c>
      <c r="M1048" s="1">
        <f t="shared" ca="1" si="296"/>
        <v>120000</v>
      </c>
      <c r="N1048" s="10">
        <v>45931</v>
      </c>
      <c r="O1048" s="10">
        <f t="shared" ca="1" si="303"/>
        <v>46296</v>
      </c>
      <c r="P1048" s="7">
        <f t="shared" ca="1" si="304"/>
        <v>0.19999999403953553</v>
      </c>
      <c r="Q1048" s="13"/>
      <c r="R1048" s="1">
        <f t="shared" si="305"/>
        <v>-100000</v>
      </c>
      <c r="S1048" s="1">
        <f t="shared" ca="1" si="297"/>
        <v>171095.12510755865</v>
      </c>
      <c r="T1048" s="14">
        <f t="shared" ca="1" si="298"/>
        <v>1.65</v>
      </c>
      <c r="U1048" s="7">
        <f t="shared" ca="1" si="306"/>
        <v>0.71095124483108529</v>
      </c>
    </row>
    <row r="1049" spans="1:21" x14ac:dyDescent="0.2">
      <c r="A1049">
        <f t="shared" si="299"/>
        <v>1048</v>
      </c>
      <c r="B1049">
        <f t="shared" ca="1" si="289"/>
        <v>3</v>
      </c>
      <c r="C1049" s="7">
        <f t="shared" ca="1" si="290"/>
        <v>6.2501413456115346E-2</v>
      </c>
      <c r="D1049" t="str">
        <f t="shared" ca="1" si="300"/>
        <v>Yes</v>
      </c>
      <c r="E1049">
        <f t="shared" ca="1" si="291"/>
        <v>1.7</v>
      </c>
      <c r="F1049" s="1">
        <f ca="1">InitialHomeValue* (1 + 'Portfolio Simulation'!C1049)^'Portfolio Simulation'!B1049</f>
        <v>1199467.6776096963</v>
      </c>
      <c r="G1049" s="1">
        <f t="shared" ca="1" si="292"/>
        <v>203909.50519364839</v>
      </c>
      <c r="H1049" s="1">
        <f t="shared" ca="1" si="293"/>
        <v>172800</v>
      </c>
      <c r="I1049" s="1">
        <f t="shared" ca="1" si="301"/>
        <v>172800</v>
      </c>
      <c r="J1049" s="1">
        <f t="shared" si="294"/>
        <v>100000</v>
      </c>
      <c r="K1049" s="1">
        <f t="shared" si="295"/>
        <v>1000000</v>
      </c>
      <c r="L1049" s="1">
        <f t="shared" si="302"/>
        <v>-100000</v>
      </c>
      <c r="M1049" s="1">
        <f t="shared" ca="1" si="296"/>
        <v>172800</v>
      </c>
      <c r="N1049" s="10">
        <v>45931</v>
      </c>
      <c r="O1049" s="10">
        <f t="shared" ca="1" si="303"/>
        <v>47027</v>
      </c>
      <c r="P1049" s="7">
        <f t="shared" ca="1" si="304"/>
        <v>0.19980039000511171</v>
      </c>
      <c r="Q1049" s="13"/>
      <c r="R1049" s="1">
        <f t="shared" si="305"/>
        <v>-100000</v>
      </c>
      <c r="S1049" s="1">
        <f t="shared" ca="1" si="297"/>
        <v>197912.1668055999</v>
      </c>
      <c r="T1049" s="14">
        <f t="shared" ca="1" si="298"/>
        <v>1.65</v>
      </c>
      <c r="U1049" s="7">
        <f t="shared" ca="1" si="306"/>
        <v>0.25526089072227476</v>
      </c>
    </row>
    <row r="1050" spans="1:21" x14ac:dyDescent="0.2">
      <c r="A1050">
        <f t="shared" si="299"/>
        <v>1049</v>
      </c>
      <c r="B1050">
        <f t="shared" ca="1" si="289"/>
        <v>1</v>
      </c>
      <c r="C1050" s="7">
        <f t="shared" ca="1" si="290"/>
        <v>5.308423691156184E-2</v>
      </c>
      <c r="D1050" t="str">
        <f t="shared" ca="1" si="300"/>
        <v>Yes</v>
      </c>
      <c r="E1050">
        <f t="shared" ca="1" si="291"/>
        <v>1.7</v>
      </c>
      <c r="F1050" s="1">
        <f ca="1">InitialHomeValue* (1 + 'Portfolio Simulation'!C1050)^'Portfolio Simulation'!B1050</f>
        <v>1053084.2369115618</v>
      </c>
      <c r="G1050" s="1">
        <f t="shared" ca="1" si="292"/>
        <v>179024.32027496552</v>
      </c>
      <c r="H1050" s="1">
        <f t="shared" ca="1" si="293"/>
        <v>120000</v>
      </c>
      <c r="I1050" s="1">
        <f t="shared" ca="1" si="301"/>
        <v>120000</v>
      </c>
      <c r="J1050" s="1">
        <f t="shared" si="294"/>
        <v>100000</v>
      </c>
      <c r="K1050" s="1">
        <f t="shared" si="295"/>
        <v>1000000</v>
      </c>
      <c r="L1050" s="1">
        <f t="shared" si="302"/>
        <v>-100000</v>
      </c>
      <c r="M1050" s="1">
        <f t="shared" ca="1" si="296"/>
        <v>120000</v>
      </c>
      <c r="N1050" s="10">
        <v>45931</v>
      </c>
      <c r="O1050" s="10">
        <f t="shared" ca="1" si="303"/>
        <v>46296</v>
      </c>
      <c r="P1050" s="7">
        <f t="shared" ca="1" si="304"/>
        <v>0.19999999403953553</v>
      </c>
      <c r="Q1050" s="13"/>
      <c r="R1050" s="1">
        <f t="shared" si="305"/>
        <v>-100000</v>
      </c>
      <c r="S1050" s="1">
        <f t="shared" ca="1" si="297"/>
        <v>173758.89909040771</v>
      </c>
      <c r="T1050" s="14">
        <f t="shared" ca="1" si="298"/>
        <v>1.65</v>
      </c>
      <c r="U1050" s="7">
        <f t="shared" ca="1" si="306"/>
        <v>0.7375889897346497</v>
      </c>
    </row>
    <row r="1051" spans="1:21" x14ac:dyDescent="0.2">
      <c r="A1051">
        <f t="shared" si="299"/>
        <v>1050</v>
      </c>
      <c r="B1051">
        <f t="shared" ca="1" si="289"/>
        <v>10</v>
      </c>
      <c r="C1051" s="7">
        <f t="shared" ca="1" si="290"/>
        <v>6.4778639968814444E-2</v>
      </c>
      <c r="D1051" t="str">
        <f t="shared" ca="1" si="300"/>
        <v>Yes</v>
      </c>
      <c r="E1051">
        <f t="shared" ca="1" si="291"/>
        <v>1.7</v>
      </c>
      <c r="F1051" s="1">
        <f ca="1">InitialHomeValue* (1 + 'Portfolio Simulation'!C1051)^'Portfolio Simulation'!B1051</f>
        <v>1873239.4861676877</v>
      </c>
      <c r="G1051" s="1">
        <f t="shared" ca="1" si="292"/>
        <v>318450.71264850692</v>
      </c>
      <c r="H1051" s="1">
        <f t="shared" ca="1" si="293"/>
        <v>619173.64223999996</v>
      </c>
      <c r="I1051" s="1">
        <f t="shared" ca="1" si="301"/>
        <v>318450.71264850692</v>
      </c>
      <c r="J1051" s="1">
        <f t="shared" si="294"/>
        <v>100000</v>
      </c>
      <c r="K1051" s="1">
        <f t="shared" si="295"/>
        <v>1000000</v>
      </c>
      <c r="L1051" s="1">
        <f t="shared" si="302"/>
        <v>-100000</v>
      </c>
      <c r="M1051" s="1">
        <f t="shared" ca="1" si="296"/>
        <v>318450.71264850692</v>
      </c>
      <c r="N1051" s="10">
        <v>45931</v>
      </c>
      <c r="O1051" s="10">
        <f t="shared" ca="1" si="303"/>
        <v>49583</v>
      </c>
      <c r="P1051" s="7">
        <f t="shared" ca="1" si="304"/>
        <v>0.12273347973823545</v>
      </c>
      <c r="Q1051" s="13"/>
      <c r="R1051" s="1">
        <f t="shared" si="305"/>
        <v>-100000</v>
      </c>
      <c r="S1051" s="1">
        <f t="shared" ca="1" si="297"/>
        <v>309084.51521766849</v>
      </c>
      <c r="T1051" s="14">
        <f t="shared" ca="1" si="298"/>
        <v>1.65</v>
      </c>
      <c r="U1051" s="7">
        <f t="shared" ca="1" si="306"/>
        <v>0.11938862204551695</v>
      </c>
    </row>
    <row r="1052" spans="1:21" x14ac:dyDescent="0.2">
      <c r="A1052">
        <f t="shared" si="299"/>
        <v>1051</v>
      </c>
      <c r="B1052">
        <f t="shared" ca="1" si="289"/>
        <v>4</v>
      </c>
      <c r="C1052" s="7">
        <f t="shared" ca="1" si="290"/>
        <v>2.7144971852884229E-2</v>
      </c>
      <c r="D1052" t="str">
        <f t="shared" ca="1" si="300"/>
        <v>Yes</v>
      </c>
      <c r="E1052">
        <f t="shared" ca="1" si="291"/>
        <v>1.7</v>
      </c>
      <c r="F1052" s="1">
        <f ca="1">InitialHomeValue* (1 + 'Portfolio Simulation'!C1052)^'Portfolio Simulation'!B1052</f>
        <v>1113081.5343754929</v>
      </c>
      <c r="G1052" s="1">
        <f t="shared" ca="1" si="292"/>
        <v>189223.8608438338</v>
      </c>
      <c r="H1052" s="1">
        <f t="shared" ca="1" si="293"/>
        <v>207360</v>
      </c>
      <c r="I1052" s="1">
        <f t="shared" ca="1" si="301"/>
        <v>189223.8608438338</v>
      </c>
      <c r="J1052" s="1">
        <f t="shared" si="294"/>
        <v>100000</v>
      </c>
      <c r="K1052" s="1">
        <f t="shared" si="295"/>
        <v>1000000</v>
      </c>
      <c r="L1052" s="1">
        <f t="shared" si="302"/>
        <v>-100000</v>
      </c>
      <c r="M1052" s="1">
        <f t="shared" ca="1" si="296"/>
        <v>189223.8608438338</v>
      </c>
      <c r="N1052" s="10">
        <v>45931</v>
      </c>
      <c r="O1052" s="10">
        <f t="shared" ca="1" si="303"/>
        <v>47392</v>
      </c>
      <c r="P1052" s="7">
        <f t="shared" ca="1" si="304"/>
        <v>0.17272606492042542</v>
      </c>
      <c r="Q1052" s="13"/>
      <c r="R1052" s="1">
        <f t="shared" si="305"/>
        <v>-100000</v>
      </c>
      <c r="S1052" s="1">
        <f t="shared" ca="1" si="297"/>
        <v>183658.45317195635</v>
      </c>
      <c r="T1052" s="14">
        <f t="shared" ca="1" si="298"/>
        <v>1.65</v>
      </c>
      <c r="U1052" s="7">
        <f t="shared" ca="1" si="306"/>
        <v>0.16401225924491886</v>
      </c>
    </row>
    <row r="1053" spans="1:21" x14ac:dyDescent="0.2">
      <c r="A1053">
        <f t="shared" si="299"/>
        <v>1052</v>
      </c>
      <c r="B1053">
        <f t="shared" ca="1" si="289"/>
        <v>9</v>
      </c>
      <c r="C1053" s="7">
        <f t="shared" ca="1" si="290"/>
        <v>-2.2130411912408474E-2</v>
      </c>
      <c r="D1053" t="str">
        <f t="shared" ca="1" si="300"/>
        <v>No</v>
      </c>
      <c r="E1053">
        <f t="shared" ca="1" si="291"/>
        <v>1.4</v>
      </c>
      <c r="F1053" s="1">
        <f ca="1">InitialHomeValue* (1 + 'Portfolio Simulation'!C1053)^'Portfolio Simulation'!B1053</f>
        <v>817576.60827675182</v>
      </c>
      <c r="G1053" s="1">
        <f t="shared" ca="1" si="292"/>
        <v>114460.72515874525</v>
      </c>
      <c r="H1053" s="1">
        <f t="shared" ca="1" si="293"/>
        <v>515978.03519999993</v>
      </c>
      <c r="I1053" s="1">
        <f t="shared" ca="1" si="301"/>
        <v>114460.72515874525</v>
      </c>
      <c r="J1053" s="1">
        <f t="shared" si="294"/>
        <v>100000</v>
      </c>
      <c r="K1053" s="1">
        <f t="shared" si="295"/>
        <v>1000000</v>
      </c>
      <c r="L1053" s="1">
        <f t="shared" si="302"/>
        <v>-100000</v>
      </c>
      <c r="M1053" s="1">
        <f t="shared" ca="1" si="296"/>
        <v>114460.72515874525</v>
      </c>
      <c r="N1053" s="10">
        <v>45931</v>
      </c>
      <c r="O1053" s="10">
        <f t="shared" ca="1" si="303"/>
        <v>49218</v>
      </c>
      <c r="P1053" s="7">
        <f t="shared" ca="1" si="304"/>
        <v>1.5110740065574647E-2</v>
      </c>
      <c r="Q1053" s="13"/>
      <c r="R1053" s="1">
        <f t="shared" si="305"/>
        <v>-100000</v>
      </c>
      <c r="S1053" s="1">
        <f t="shared" ca="1" si="297"/>
        <v>110372.84211736152</v>
      </c>
      <c r="T1053" s="14">
        <f t="shared" ca="1" si="298"/>
        <v>1.35</v>
      </c>
      <c r="U1053" s="7">
        <f t="shared" ca="1" si="306"/>
        <v>1.101959049701691E-2</v>
      </c>
    </row>
    <row r="1054" spans="1:21" x14ac:dyDescent="0.2">
      <c r="A1054">
        <f t="shared" si="299"/>
        <v>1053</v>
      </c>
      <c r="B1054">
        <f t="shared" ca="1" si="289"/>
        <v>3</v>
      </c>
      <c r="C1054" s="7">
        <f t="shared" ca="1" si="290"/>
        <v>9.3363505924385165E-2</v>
      </c>
      <c r="D1054" t="str">
        <f t="shared" ca="1" si="300"/>
        <v>Yes</v>
      </c>
      <c r="E1054">
        <f t="shared" ca="1" si="291"/>
        <v>1.7</v>
      </c>
      <c r="F1054" s="1">
        <f ca="1">InitialHomeValue* (1 + 'Portfolio Simulation'!C1054)^'Portfolio Simulation'!B1054</f>
        <v>1307054.5762909856</v>
      </c>
      <c r="G1054" s="1">
        <f t="shared" ca="1" si="292"/>
        <v>222199.27796946757</v>
      </c>
      <c r="H1054" s="1">
        <f t="shared" ca="1" si="293"/>
        <v>172800</v>
      </c>
      <c r="I1054" s="1">
        <f t="shared" ca="1" si="301"/>
        <v>172800</v>
      </c>
      <c r="J1054" s="1">
        <f t="shared" si="294"/>
        <v>100000</v>
      </c>
      <c r="K1054" s="1">
        <f t="shared" si="295"/>
        <v>1000000</v>
      </c>
      <c r="L1054" s="1">
        <f t="shared" si="302"/>
        <v>-100000</v>
      </c>
      <c r="M1054" s="1">
        <f t="shared" ca="1" si="296"/>
        <v>172800</v>
      </c>
      <c r="N1054" s="10">
        <v>45931</v>
      </c>
      <c r="O1054" s="10">
        <f t="shared" ca="1" si="303"/>
        <v>47027</v>
      </c>
      <c r="P1054" s="7">
        <f t="shared" ca="1" si="304"/>
        <v>0.19980039000511171</v>
      </c>
      <c r="Q1054" s="13"/>
      <c r="R1054" s="1">
        <f t="shared" si="305"/>
        <v>-100000</v>
      </c>
      <c r="S1054" s="1">
        <f t="shared" ca="1" si="297"/>
        <v>215664.00508801264</v>
      </c>
      <c r="T1054" s="14">
        <f t="shared" ca="1" si="298"/>
        <v>1.65</v>
      </c>
      <c r="U1054" s="7">
        <f t="shared" ca="1" si="306"/>
        <v>0.29168824553489692</v>
      </c>
    </row>
    <row r="1055" spans="1:21" x14ac:dyDescent="0.2">
      <c r="A1055">
        <f t="shared" si="299"/>
        <v>1054</v>
      </c>
      <c r="B1055">
        <f t="shared" ca="1" si="289"/>
        <v>5</v>
      </c>
      <c r="C1055" s="7">
        <f t="shared" ca="1" si="290"/>
        <v>-7.1521257908723941E-3</v>
      </c>
      <c r="D1055" t="str">
        <f t="shared" ca="1" si="300"/>
        <v>No</v>
      </c>
      <c r="E1055">
        <f t="shared" ca="1" si="291"/>
        <v>1.4</v>
      </c>
      <c r="F1055" s="1">
        <f ca="1">InitialHomeValue* (1 + 'Portfolio Simulation'!C1055)^'Portfolio Simulation'!B1055</f>
        <v>964747.2546233139</v>
      </c>
      <c r="G1055" s="1">
        <f t="shared" ca="1" si="292"/>
        <v>135064.61564726394</v>
      </c>
      <c r="H1055" s="1">
        <f t="shared" ca="1" si="293"/>
        <v>248832</v>
      </c>
      <c r="I1055" s="1">
        <f t="shared" ca="1" si="301"/>
        <v>135064.61564726394</v>
      </c>
      <c r="J1055" s="1">
        <f t="shared" si="294"/>
        <v>100000</v>
      </c>
      <c r="K1055" s="1">
        <f t="shared" si="295"/>
        <v>1000000</v>
      </c>
      <c r="L1055" s="1">
        <f t="shared" si="302"/>
        <v>-100000</v>
      </c>
      <c r="M1055" s="1">
        <f t="shared" ca="1" si="296"/>
        <v>135064.61564726394</v>
      </c>
      <c r="N1055" s="10">
        <v>45931</v>
      </c>
      <c r="O1055" s="10">
        <f t="shared" ca="1" si="303"/>
        <v>47757</v>
      </c>
      <c r="P1055" s="7">
        <f t="shared" ca="1" si="304"/>
        <v>6.1925426125526442E-2</v>
      </c>
      <c r="Q1055" s="13"/>
      <c r="R1055" s="1">
        <f t="shared" si="305"/>
        <v>-100000</v>
      </c>
      <c r="S1055" s="1">
        <f t="shared" ca="1" si="297"/>
        <v>130240.87937414739</v>
      </c>
      <c r="T1055" s="14">
        <f t="shared" ca="1" si="298"/>
        <v>1.35</v>
      </c>
      <c r="U1055" s="7">
        <f t="shared" ca="1" si="306"/>
        <v>5.4233703017234791E-2</v>
      </c>
    </row>
    <row r="1056" spans="1:21" x14ac:dyDescent="0.2">
      <c r="A1056">
        <f t="shared" si="299"/>
        <v>1055</v>
      </c>
      <c r="B1056">
        <f t="shared" ca="1" si="289"/>
        <v>10</v>
      </c>
      <c r="C1056" s="7">
        <f t="shared" ca="1" si="290"/>
        <v>-4.8305115992661532E-2</v>
      </c>
      <c r="D1056" t="str">
        <f t="shared" ca="1" si="300"/>
        <v>No</v>
      </c>
      <c r="E1056">
        <f t="shared" ca="1" si="291"/>
        <v>1.4</v>
      </c>
      <c r="F1056" s="1">
        <f ca="1">InitialHomeValue* (1 + 'Portfolio Simulation'!C1056)^'Portfolio Simulation'!B1056</f>
        <v>609505.1042908174</v>
      </c>
      <c r="G1056" s="1">
        <f t="shared" ca="1" si="292"/>
        <v>85330.714600714447</v>
      </c>
      <c r="H1056" s="1">
        <f t="shared" ca="1" si="293"/>
        <v>619173.64223999996</v>
      </c>
      <c r="I1056" s="1">
        <f t="shared" ca="1" si="301"/>
        <v>85330.714600714447</v>
      </c>
      <c r="J1056" s="1">
        <f t="shared" si="294"/>
        <v>100000</v>
      </c>
      <c r="K1056" s="1">
        <f t="shared" si="295"/>
        <v>1000000</v>
      </c>
      <c r="L1056" s="1">
        <f t="shared" si="302"/>
        <v>-100000</v>
      </c>
      <c r="M1056" s="1">
        <f t="shared" ca="1" si="296"/>
        <v>85330.714600714447</v>
      </c>
      <c r="N1056" s="10">
        <v>45931</v>
      </c>
      <c r="O1056" s="10">
        <f t="shared" ca="1" si="303"/>
        <v>49583</v>
      </c>
      <c r="P1056" s="7">
        <f t="shared" ca="1" si="304"/>
        <v>-1.5729857981204985E-2</v>
      </c>
      <c r="Q1056" s="13"/>
      <c r="R1056" s="1">
        <f t="shared" si="305"/>
        <v>-100000</v>
      </c>
      <c r="S1056" s="1">
        <f t="shared" ca="1" si="297"/>
        <v>82283.189079260352</v>
      </c>
      <c r="T1056" s="14">
        <f t="shared" ca="1" si="298"/>
        <v>1.35</v>
      </c>
      <c r="U1056" s="7">
        <f t="shared" ca="1" si="306"/>
        <v>-1.9300962984561923E-2</v>
      </c>
    </row>
    <row r="1057" spans="1:21" x14ac:dyDescent="0.2">
      <c r="A1057">
        <f t="shared" si="299"/>
        <v>1056</v>
      </c>
      <c r="B1057">
        <f t="shared" ca="1" si="289"/>
        <v>5</v>
      </c>
      <c r="C1057" s="7">
        <f t="shared" ca="1" si="290"/>
        <v>-3.2963029209214817E-2</v>
      </c>
      <c r="D1057" t="str">
        <f t="shared" ca="1" si="300"/>
        <v>No</v>
      </c>
      <c r="E1057">
        <f t="shared" ca="1" si="291"/>
        <v>1.4</v>
      </c>
      <c r="F1057" s="1">
        <f ca="1">InitialHomeValue* (1 + 'Portfolio Simulation'!C1057)^'Portfolio Simulation'!B1057</f>
        <v>845698.16754404444</v>
      </c>
      <c r="G1057" s="1">
        <f t="shared" ca="1" si="292"/>
        <v>118397.74345616622</v>
      </c>
      <c r="H1057" s="1">
        <f t="shared" ca="1" si="293"/>
        <v>248832</v>
      </c>
      <c r="I1057" s="1">
        <f t="shared" ca="1" si="301"/>
        <v>118397.74345616622</v>
      </c>
      <c r="J1057" s="1">
        <f t="shared" si="294"/>
        <v>100000</v>
      </c>
      <c r="K1057" s="1">
        <f t="shared" si="295"/>
        <v>1000000</v>
      </c>
      <c r="L1057" s="1">
        <f t="shared" si="302"/>
        <v>-100000</v>
      </c>
      <c r="M1057" s="1">
        <f t="shared" ca="1" si="296"/>
        <v>118397.74345616622</v>
      </c>
      <c r="N1057" s="10">
        <v>45931</v>
      </c>
      <c r="O1057" s="10">
        <f t="shared" ca="1" si="303"/>
        <v>47757</v>
      </c>
      <c r="P1057" s="7">
        <f t="shared" ca="1" si="304"/>
        <v>3.4333643317222606E-2</v>
      </c>
      <c r="Q1057" s="13"/>
      <c r="R1057" s="1">
        <f t="shared" si="305"/>
        <v>-100000</v>
      </c>
      <c r="S1057" s="1">
        <f t="shared" ca="1" si="297"/>
        <v>114169.25261844601</v>
      </c>
      <c r="T1057" s="14">
        <f t="shared" ca="1" si="298"/>
        <v>1.35</v>
      </c>
      <c r="U1057" s="7">
        <f t="shared" ca="1" si="306"/>
        <v>2.6841774582862851E-2</v>
      </c>
    </row>
    <row r="1058" spans="1:21" x14ac:dyDescent="0.2">
      <c r="A1058">
        <f t="shared" si="299"/>
        <v>1057</v>
      </c>
      <c r="B1058">
        <f t="shared" ca="1" si="289"/>
        <v>1</v>
      </c>
      <c r="C1058" s="7">
        <f t="shared" ca="1" si="290"/>
        <v>8.1232074088544978E-2</v>
      </c>
      <c r="D1058" t="str">
        <f t="shared" ca="1" si="300"/>
        <v>Yes</v>
      </c>
      <c r="E1058">
        <f t="shared" ca="1" si="291"/>
        <v>1.7</v>
      </c>
      <c r="F1058" s="1">
        <f ca="1">InitialHomeValue* (1 + 'Portfolio Simulation'!C1058)^'Portfolio Simulation'!B1058</f>
        <v>1081232.0740885451</v>
      </c>
      <c r="G1058" s="1">
        <f t="shared" ca="1" si="292"/>
        <v>183809.45259505266</v>
      </c>
      <c r="H1058" s="1">
        <f t="shared" ca="1" si="293"/>
        <v>120000</v>
      </c>
      <c r="I1058" s="1">
        <f t="shared" ca="1" si="301"/>
        <v>120000</v>
      </c>
      <c r="J1058" s="1">
        <f t="shared" si="294"/>
        <v>100000</v>
      </c>
      <c r="K1058" s="1">
        <f t="shared" si="295"/>
        <v>1000000</v>
      </c>
      <c r="L1058" s="1">
        <f t="shared" si="302"/>
        <v>-100000</v>
      </c>
      <c r="M1058" s="1">
        <f t="shared" ca="1" si="296"/>
        <v>120000</v>
      </c>
      <c r="N1058" s="10">
        <v>45931</v>
      </c>
      <c r="O1058" s="10">
        <f t="shared" ca="1" si="303"/>
        <v>46296</v>
      </c>
      <c r="P1058" s="7">
        <f t="shared" ca="1" si="304"/>
        <v>0.19999999403953553</v>
      </c>
      <c r="Q1058" s="13"/>
      <c r="R1058" s="1">
        <f t="shared" si="305"/>
        <v>-100000</v>
      </c>
      <c r="S1058" s="1">
        <f t="shared" ca="1" si="297"/>
        <v>178403.29222460993</v>
      </c>
      <c r="T1058" s="14">
        <f t="shared" ca="1" si="298"/>
        <v>1.65</v>
      </c>
      <c r="U1058" s="7">
        <f t="shared" ca="1" si="306"/>
        <v>0.78403292894363408</v>
      </c>
    </row>
    <row r="1059" spans="1:21" x14ac:dyDescent="0.2">
      <c r="A1059">
        <f t="shared" si="299"/>
        <v>1058</v>
      </c>
      <c r="B1059">
        <f t="shared" ca="1" si="289"/>
        <v>1</v>
      </c>
      <c r="C1059" s="7">
        <f t="shared" ca="1" si="290"/>
        <v>6.5454129964764102E-2</v>
      </c>
      <c r="D1059" t="str">
        <f t="shared" ca="1" si="300"/>
        <v>Yes</v>
      </c>
      <c r="E1059">
        <f t="shared" ca="1" si="291"/>
        <v>1.7</v>
      </c>
      <c r="F1059" s="1">
        <f ca="1">InitialHomeValue* (1 + 'Portfolio Simulation'!C1059)^'Portfolio Simulation'!B1059</f>
        <v>1065454.1299647642</v>
      </c>
      <c r="G1059" s="1">
        <f t="shared" ca="1" si="292"/>
        <v>181127.20209400993</v>
      </c>
      <c r="H1059" s="1">
        <f t="shared" ca="1" si="293"/>
        <v>120000</v>
      </c>
      <c r="I1059" s="1">
        <f t="shared" ca="1" si="301"/>
        <v>120000</v>
      </c>
      <c r="J1059" s="1">
        <f t="shared" si="294"/>
        <v>100000</v>
      </c>
      <c r="K1059" s="1">
        <f t="shared" si="295"/>
        <v>1000000</v>
      </c>
      <c r="L1059" s="1">
        <f t="shared" si="302"/>
        <v>-100000</v>
      </c>
      <c r="M1059" s="1">
        <f t="shared" ca="1" si="296"/>
        <v>120000</v>
      </c>
      <c r="N1059" s="10">
        <v>45931</v>
      </c>
      <c r="O1059" s="10">
        <f t="shared" ca="1" si="303"/>
        <v>46296</v>
      </c>
      <c r="P1059" s="7">
        <f t="shared" ca="1" si="304"/>
        <v>0.19999999403953553</v>
      </c>
      <c r="Q1059" s="13"/>
      <c r="R1059" s="1">
        <f t="shared" si="305"/>
        <v>-100000</v>
      </c>
      <c r="S1059" s="1">
        <f t="shared" ca="1" si="297"/>
        <v>175799.93144418611</v>
      </c>
      <c r="T1059" s="14">
        <f t="shared" ca="1" si="298"/>
        <v>1.65</v>
      </c>
      <c r="U1059" s="7">
        <f t="shared" ca="1" si="306"/>
        <v>0.75799931287765498</v>
      </c>
    </row>
    <row r="1060" spans="1:21" x14ac:dyDescent="0.2">
      <c r="A1060">
        <f t="shared" si="299"/>
        <v>1059</v>
      </c>
      <c r="B1060">
        <f t="shared" ca="1" si="289"/>
        <v>8</v>
      </c>
      <c r="C1060" s="7">
        <f t="shared" ca="1" si="290"/>
        <v>6.2254246647447123E-2</v>
      </c>
      <c r="D1060" t="str">
        <f t="shared" ca="1" si="300"/>
        <v>Yes</v>
      </c>
      <c r="E1060">
        <f t="shared" ca="1" si="291"/>
        <v>1.7</v>
      </c>
      <c r="F1060" s="1">
        <f ca="1">InitialHomeValue* (1 + 'Portfolio Simulation'!C1060)^'Portfolio Simulation'!B1060</f>
        <v>1621167.1978607951</v>
      </c>
      <c r="G1060" s="1">
        <f t="shared" ca="1" si="292"/>
        <v>275598.42363633512</v>
      </c>
      <c r="H1060" s="1">
        <f t="shared" ca="1" si="293"/>
        <v>429981.69599999994</v>
      </c>
      <c r="I1060" s="1">
        <f t="shared" ca="1" si="301"/>
        <v>275598.42363633512</v>
      </c>
      <c r="J1060" s="1">
        <f t="shared" si="294"/>
        <v>100000</v>
      </c>
      <c r="K1060" s="1">
        <f t="shared" si="295"/>
        <v>1000000</v>
      </c>
      <c r="L1060" s="1">
        <f t="shared" si="302"/>
        <v>-100000</v>
      </c>
      <c r="M1060" s="1">
        <f t="shared" ca="1" si="296"/>
        <v>275598.42363633512</v>
      </c>
      <c r="N1060" s="10">
        <v>45931</v>
      </c>
      <c r="O1060" s="10">
        <f t="shared" ca="1" si="303"/>
        <v>48853</v>
      </c>
      <c r="P1060" s="7">
        <f t="shared" ca="1" si="304"/>
        <v>0.13500277400016789</v>
      </c>
      <c r="Q1060" s="13"/>
      <c r="R1060" s="1">
        <f t="shared" si="305"/>
        <v>-100000</v>
      </c>
      <c r="S1060" s="1">
        <f t="shared" ca="1" si="297"/>
        <v>267492.58764703118</v>
      </c>
      <c r="T1060" s="14">
        <f t="shared" ca="1" si="298"/>
        <v>1.65</v>
      </c>
      <c r="U1060" s="7">
        <f t="shared" ca="1" si="306"/>
        <v>0.13077815175056459</v>
      </c>
    </row>
    <row r="1061" spans="1:21" x14ac:dyDescent="0.2">
      <c r="A1061">
        <f t="shared" si="299"/>
        <v>1060</v>
      </c>
      <c r="B1061">
        <f t="shared" ca="1" si="289"/>
        <v>3</v>
      </c>
      <c r="C1061" s="7">
        <f t="shared" ca="1" si="290"/>
        <v>2.7259410424601147E-2</v>
      </c>
      <c r="D1061" t="str">
        <f t="shared" ca="1" si="300"/>
        <v>Yes</v>
      </c>
      <c r="E1061">
        <f t="shared" ca="1" si="291"/>
        <v>1.7</v>
      </c>
      <c r="F1061" s="1">
        <f ca="1">InitialHomeValue* (1 + 'Portfolio Simulation'!C1061)^'Portfolio Simulation'!B1061</f>
        <v>1084027.7134427445</v>
      </c>
      <c r="G1061" s="1">
        <f t="shared" ca="1" si="292"/>
        <v>184284.71128526656</v>
      </c>
      <c r="H1061" s="1">
        <f t="shared" ca="1" si="293"/>
        <v>172800</v>
      </c>
      <c r="I1061" s="1">
        <f t="shared" ca="1" si="301"/>
        <v>172800</v>
      </c>
      <c r="J1061" s="1">
        <f t="shared" si="294"/>
        <v>100000</v>
      </c>
      <c r="K1061" s="1">
        <f t="shared" si="295"/>
        <v>1000000</v>
      </c>
      <c r="L1061" s="1">
        <f t="shared" si="302"/>
        <v>-100000</v>
      </c>
      <c r="M1061" s="1">
        <f t="shared" ca="1" si="296"/>
        <v>172800</v>
      </c>
      <c r="N1061" s="10">
        <v>45931</v>
      </c>
      <c r="O1061" s="10">
        <f t="shared" ca="1" si="303"/>
        <v>47027</v>
      </c>
      <c r="P1061" s="7">
        <f t="shared" ca="1" si="304"/>
        <v>0.19980039000511171</v>
      </c>
      <c r="Q1061" s="13"/>
      <c r="R1061" s="1">
        <f t="shared" si="305"/>
        <v>-100000</v>
      </c>
      <c r="S1061" s="1">
        <f t="shared" ca="1" si="297"/>
        <v>178864.57271805283</v>
      </c>
      <c r="T1061" s="14">
        <f t="shared" ca="1" si="298"/>
        <v>1.65</v>
      </c>
      <c r="U1061" s="7">
        <f t="shared" ca="1" si="306"/>
        <v>0.2136626183986664</v>
      </c>
    </row>
    <row r="1062" spans="1:21" x14ac:dyDescent="0.2">
      <c r="A1062">
        <f t="shared" si="299"/>
        <v>1061</v>
      </c>
      <c r="B1062">
        <f t="shared" ca="1" si="289"/>
        <v>8</v>
      </c>
      <c r="C1062" s="7">
        <f t="shared" ca="1" si="290"/>
        <v>0.11087053621715345</v>
      </c>
      <c r="D1062" t="str">
        <f t="shared" ca="1" si="300"/>
        <v>Yes</v>
      </c>
      <c r="E1062">
        <f t="shared" ca="1" si="291"/>
        <v>1.7</v>
      </c>
      <c r="F1062" s="1">
        <f ca="1">InitialHomeValue* (1 + 'Portfolio Simulation'!C1062)^'Portfolio Simulation'!B1062</f>
        <v>2319036.5018261508</v>
      </c>
      <c r="G1062" s="1">
        <f t="shared" ca="1" si="292"/>
        <v>394236.20531044563</v>
      </c>
      <c r="H1062" s="1">
        <f t="shared" ca="1" si="293"/>
        <v>429981.69599999994</v>
      </c>
      <c r="I1062" s="1">
        <f t="shared" ca="1" si="301"/>
        <v>394236.20531044563</v>
      </c>
      <c r="J1062" s="1">
        <f t="shared" si="294"/>
        <v>100000</v>
      </c>
      <c r="K1062" s="1">
        <f t="shared" si="295"/>
        <v>1000000</v>
      </c>
      <c r="L1062" s="1">
        <f t="shared" si="302"/>
        <v>-100000</v>
      </c>
      <c r="M1062" s="1">
        <f t="shared" ca="1" si="296"/>
        <v>394236.20531044563</v>
      </c>
      <c r="N1062" s="10">
        <v>45931</v>
      </c>
      <c r="O1062" s="10">
        <f t="shared" ca="1" si="303"/>
        <v>48853</v>
      </c>
      <c r="P1062" s="7">
        <f t="shared" ca="1" si="304"/>
        <v>0.18691219687461849</v>
      </c>
      <c r="Q1062" s="13"/>
      <c r="R1062" s="1">
        <f t="shared" si="305"/>
        <v>-100000</v>
      </c>
      <c r="S1062" s="1">
        <f t="shared" ca="1" si="297"/>
        <v>382641.02280131489</v>
      </c>
      <c r="T1062" s="14">
        <f t="shared" ca="1" si="298"/>
        <v>1.65</v>
      </c>
      <c r="U1062" s="7">
        <f t="shared" ca="1" si="306"/>
        <v>0.18249436020851137</v>
      </c>
    </row>
    <row r="1063" spans="1:21" x14ac:dyDescent="0.2">
      <c r="A1063">
        <f t="shared" si="299"/>
        <v>1062</v>
      </c>
      <c r="B1063">
        <f t="shared" ca="1" si="289"/>
        <v>8</v>
      </c>
      <c r="C1063" s="7">
        <f t="shared" ca="1" si="290"/>
        <v>0.10049881548448415</v>
      </c>
      <c r="D1063" t="str">
        <f t="shared" ca="1" si="300"/>
        <v>Yes</v>
      </c>
      <c r="E1063">
        <f t="shared" ca="1" si="291"/>
        <v>1.7</v>
      </c>
      <c r="F1063" s="1">
        <f ca="1">InitialHomeValue* (1 + 'Portfolio Simulation'!C1063)^'Portfolio Simulation'!B1063</f>
        <v>2151377.5655550924</v>
      </c>
      <c r="G1063" s="1">
        <f t="shared" ca="1" si="292"/>
        <v>365734.1861443657</v>
      </c>
      <c r="H1063" s="1">
        <f t="shared" ca="1" si="293"/>
        <v>429981.69599999994</v>
      </c>
      <c r="I1063" s="1">
        <f t="shared" ca="1" si="301"/>
        <v>365734.1861443657</v>
      </c>
      <c r="J1063" s="1">
        <f t="shared" si="294"/>
        <v>100000</v>
      </c>
      <c r="K1063" s="1">
        <f t="shared" si="295"/>
        <v>1000000</v>
      </c>
      <c r="L1063" s="1">
        <f t="shared" si="302"/>
        <v>-100000</v>
      </c>
      <c r="M1063" s="1">
        <f t="shared" ca="1" si="296"/>
        <v>365734.1861443657</v>
      </c>
      <c r="N1063" s="10">
        <v>45931</v>
      </c>
      <c r="O1063" s="10">
        <f t="shared" ca="1" si="303"/>
        <v>48853</v>
      </c>
      <c r="P1063" s="7">
        <f t="shared" ca="1" si="304"/>
        <v>0.17583805918693543</v>
      </c>
      <c r="Q1063" s="13"/>
      <c r="R1063" s="1">
        <f t="shared" si="305"/>
        <v>-100000</v>
      </c>
      <c r="S1063" s="1">
        <f t="shared" ca="1" si="297"/>
        <v>354977.29831659026</v>
      </c>
      <c r="T1063" s="14">
        <f t="shared" ca="1" si="298"/>
        <v>1.65</v>
      </c>
      <c r="U1063" s="7">
        <f t="shared" ca="1" si="306"/>
        <v>0.17146144509315489</v>
      </c>
    </row>
    <row r="1064" spans="1:21" x14ac:dyDescent="0.2">
      <c r="A1064">
        <f t="shared" si="299"/>
        <v>1063</v>
      </c>
      <c r="B1064">
        <f t="shared" ca="1" si="289"/>
        <v>7</v>
      </c>
      <c r="C1064" s="7">
        <f t="shared" ca="1" si="290"/>
        <v>4.6690914840133282E-2</v>
      </c>
      <c r="D1064" t="str">
        <f t="shared" ca="1" si="300"/>
        <v>Yes</v>
      </c>
      <c r="E1064">
        <f t="shared" ca="1" si="291"/>
        <v>1.7</v>
      </c>
      <c r="F1064" s="1">
        <f ca="1">InitialHomeValue* (1 + 'Portfolio Simulation'!C1064)^'Portfolio Simulation'!B1064</f>
        <v>1376350.933945687</v>
      </c>
      <c r="G1064" s="1">
        <f t="shared" ca="1" si="292"/>
        <v>233979.65877076681</v>
      </c>
      <c r="H1064" s="1">
        <f t="shared" ca="1" si="293"/>
        <v>358318.07999999996</v>
      </c>
      <c r="I1064" s="1">
        <f t="shared" ca="1" si="301"/>
        <v>233979.65877076681</v>
      </c>
      <c r="J1064" s="1">
        <f t="shared" si="294"/>
        <v>100000</v>
      </c>
      <c r="K1064" s="1">
        <f t="shared" si="295"/>
        <v>1000000</v>
      </c>
      <c r="L1064" s="1">
        <f t="shared" si="302"/>
        <v>-100000</v>
      </c>
      <c r="M1064" s="1">
        <f t="shared" ca="1" si="296"/>
        <v>233979.65877076681</v>
      </c>
      <c r="N1064" s="10">
        <v>45931</v>
      </c>
      <c r="O1064" s="10">
        <f t="shared" ca="1" si="303"/>
        <v>48488</v>
      </c>
      <c r="P1064" s="7">
        <f t="shared" ca="1" si="304"/>
        <v>0.12901179194450377</v>
      </c>
      <c r="Q1064" s="13"/>
      <c r="R1064" s="1">
        <f t="shared" si="305"/>
        <v>-100000</v>
      </c>
      <c r="S1064" s="1">
        <f t="shared" ca="1" si="297"/>
        <v>227097.90410103835</v>
      </c>
      <c r="T1064" s="14">
        <f t="shared" ca="1" si="298"/>
        <v>1.65</v>
      </c>
      <c r="U1064" s="7">
        <f t="shared" ca="1" si="306"/>
        <v>0.12421088814735412</v>
      </c>
    </row>
    <row r="1065" spans="1:21" x14ac:dyDescent="0.2">
      <c r="A1065">
        <f t="shared" si="299"/>
        <v>1064</v>
      </c>
      <c r="B1065">
        <f t="shared" ca="1" si="289"/>
        <v>5</v>
      </c>
      <c r="C1065" s="7">
        <f t="shared" ca="1" si="290"/>
        <v>6.4509239439510632E-2</v>
      </c>
      <c r="D1065" t="str">
        <f t="shared" ca="1" si="300"/>
        <v>Yes</v>
      </c>
      <c r="E1065">
        <f t="shared" ca="1" si="291"/>
        <v>1.7</v>
      </c>
      <c r="F1065" s="1">
        <f ca="1">InitialHomeValue* (1 + 'Portfolio Simulation'!C1065)^'Portfolio Simulation'!B1065</f>
        <v>1366932.8366363693</v>
      </c>
      <c r="G1065" s="1">
        <f t="shared" ca="1" si="292"/>
        <v>232378.58222818279</v>
      </c>
      <c r="H1065" s="1">
        <f t="shared" ca="1" si="293"/>
        <v>248832</v>
      </c>
      <c r="I1065" s="1">
        <f t="shared" ca="1" si="301"/>
        <v>232378.58222818279</v>
      </c>
      <c r="J1065" s="1">
        <f t="shared" si="294"/>
        <v>100000</v>
      </c>
      <c r="K1065" s="1">
        <f t="shared" si="295"/>
        <v>1000000</v>
      </c>
      <c r="L1065" s="1">
        <f t="shared" si="302"/>
        <v>-100000</v>
      </c>
      <c r="M1065" s="1">
        <f t="shared" ca="1" si="296"/>
        <v>232378.58222818279</v>
      </c>
      <c r="N1065" s="10">
        <v>45931</v>
      </c>
      <c r="O1065" s="10">
        <f t="shared" ca="1" si="303"/>
        <v>47757</v>
      </c>
      <c r="P1065" s="7">
        <f t="shared" ca="1" si="304"/>
        <v>0.18358406424522403</v>
      </c>
      <c r="Q1065" s="13"/>
      <c r="R1065" s="1">
        <f t="shared" si="305"/>
        <v>-100000</v>
      </c>
      <c r="S1065" s="1">
        <f t="shared" ca="1" si="297"/>
        <v>225543.91804500093</v>
      </c>
      <c r="T1065" s="14">
        <f t="shared" ca="1" si="298"/>
        <v>1.65</v>
      </c>
      <c r="U1065" s="7">
        <f t="shared" ca="1" si="306"/>
        <v>0.1765422761440277</v>
      </c>
    </row>
    <row r="1066" spans="1:21" x14ac:dyDescent="0.2">
      <c r="A1066">
        <f t="shared" si="299"/>
        <v>1065</v>
      </c>
      <c r="B1066">
        <f t="shared" ca="1" si="289"/>
        <v>10</v>
      </c>
      <c r="C1066" s="7">
        <f t="shared" ca="1" si="290"/>
        <v>-4.1478717743437379E-2</v>
      </c>
      <c r="D1066" t="str">
        <f t="shared" ca="1" si="300"/>
        <v>No</v>
      </c>
      <c r="E1066">
        <f t="shared" ca="1" si="291"/>
        <v>1.4</v>
      </c>
      <c r="F1066" s="1">
        <f ca="1">InitialHomeValue* (1 + 'Portfolio Simulation'!C1066)^'Portfolio Simulation'!B1066</f>
        <v>654662.70490569319</v>
      </c>
      <c r="G1066" s="1">
        <f t="shared" ca="1" si="292"/>
        <v>91652.778686797043</v>
      </c>
      <c r="H1066" s="1">
        <f t="shared" ca="1" si="293"/>
        <v>619173.64223999996</v>
      </c>
      <c r="I1066" s="1">
        <f t="shared" ca="1" si="301"/>
        <v>91652.778686797043</v>
      </c>
      <c r="J1066" s="1">
        <f t="shared" si="294"/>
        <v>100000</v>
      </c>
      <c r="K1066" s="1">
        <f t="shared" si="295"/>
        <v>1000000</v>
      </c>
      <c r="L1066" s="1">
        <f t="shared" si="302"/>
        <v>-100000</v>
      </c>
      <c r="M1066" s="1">
        <f t="shared" ca="1" si="296"/>
        <v>91652.778686797043</v>
      </c>
      <c r="N1066" s="10">
        <v>45931</v>
      </c>
      <c r="O1066" s="10">
        <f t="shared" ca="1" si="303"/>
        <v>49583</v>
      </c>
      <c r="P1066" s="7">
        <f t="shared" ca="1" si="304"/>
        <v>-8.6736813187599186E-3</v>
      </c>
      <c r="Q1066" s="13"/>
      <c r="R1066" s="1">
        <f t="shared" si="305"/>
        <v>-100000</v>
      </c>
      <c r="S1066" s="1">
        <f t="shared" ca="1" si="297"/>
        <v>88379.465162268592</v>
      </c>
      <c r="T1066" s="14">
        <f t="shared" ca="1" si="298"/>
        <v>1.35</v>
      </c>
      <c r="U1066" s="7">
        <f t="shared" ca="1" si="306"/>
        <v>-1.2270386517047883E-2</v>
      </c>
    </row>
    <row r="1067" spans="1:21" x14ac:dyDescent="0.2">
      <c r="A1067">
        <f t="shared" si="299"/>
        <v>1066</v>
      </c>
      <c r="B1067">
        <f t="shared" ca="1" si="289"/>
        <v>4</v>
      </c>
      <c r="C1067" s="7">
        <f t="shared" ca="1" si="290"/>
        <v>5.1262959019950614E-2</v>
      </c>
      <c r="D1067" t="str">
        <f t="shared" ca="1" si="300"/>
        <v>Yes</v>
      </c>
      <c r="E1067">
        <f t="shared" ca="1" si="291"/>
        <v>1.7</v>
      </c>
      <c r="F1067" s="1">
        <f ca="1">InitialHomeValue* (1 + 'Portfolio Simulation'!C1067)^'Portfolio Simulation'!B1067</f>
        <v>1221364.9415635259</v>
      </c>
      <c r="G1067" s="1">
        <f t="shared" ca="1" si="292"/>
        <v>207632.0400657994</v>
      </c>
      <c r="H1067" s="1">
        <f t="shared" ca="1" si="293"/>
        <v>207360</v>
      </c>
      <c r="I1067" s="1">
        <f t="shared" ca="1" si="301"/>
        <v>207360</v>
      </c>
      <c r="J1067" s="1">
        <f t="shared" si="294"/>
        <v>100000</v>
      </c>
      <c r="K1067" s="1">
        <f t="shared" si="295"/>
        <v>1000000</v>
      </c>
      <c r="L1067" s="1">
        <f t="shared" si="302"/>
        <v>-100000</v>
      </c>
      <c r="M1067" s="1">
        <f t="shared" ca="1" si="296"/>
        <v>207360</v>
      </c>
      <c r="N1067" s="10">
        <v>45931</v>
      </c>
      <c r="O1067" s="10">
        <f t="shared" ca="1" si="303"/>
        <v>47392</v>
      </c>
      <c r="P1067" s="7">
        <f t="shared" ca="1" si="304"/>
        <v>0.19985025525093081</v>
      </c>
      <c r="Q1067" s="13"/>
      <c r="R1067" s="1">
        <f t="shared" si="305"/>
        <v>-100000</v>
      </c>
      <c r="S1067" s="1">
        <f t="shared" ca="1" si="297"/>
        <v>201525.21535798177</v>
      </c>
      <c r="T1067" s="14">
        <f t="shared" ca="1" si="298"/>
        <v>1.65</v>
      </c>
      <c r="U1067" s="7">
        <f t="shared" ca="1" si="306"/>
        <v>0.19132505059242252</v>
      </c>
    </row>
    <row r="1068" spans="1:21" x14ac:dyDescent="0.2">
      <c r="A1068">
        <f t="shared" si="299"/>
        <v>1067</v>
      </c>
      <c r="B1068">
        <f t="shared" ca="1" si="289"/>
        <v>5</v>
      </c>
      <c r="C1068" s="7">
        <f t="shared" ca="1" si="290"/>
        <v>0.1309512274575389</v>
      </c>
      <c r="D1068" t="str">
        <f t="shared" ca="1" si="300"/>
        <v>Yes</v>
      </c>
      <c r="E1068">
        <f t="shared" ca="1" si="291"/>
        <v>1.7</v>
      </c>
      <c r="F1068" s="1">
        <f ca="1">InitialHomeValue* (1 + 'Portfolio Simulation'!C1068)^'Portfolio Simulation'!B1068</f>
        <v>1850203.0024460268</v>
      </c>
      <c r="G1068" s="1">
        <f t="shared" ca="1" si="292"/>
        <v>314534.51041582454</v>
      </c>
      <c r="H1068" s="1">
        <f t="shared" ca="1" si="293"/>
        <v>248832</v>
      </c>
      <c r="I1068" s="1">
        <f t="shared" ca="1" si="301"/>
        <v>248832</v>
      </c>
      <c r="J1068" s="1">
        <f t="shared" si="294"/>
        <v>100000</v>
      </c>
      <c r="K1068" s="1">
        <f t="shared" si="295"/>
        <v>1000000</v>
      </c>
      <c r="L1068" s="1">
        <f t="shared" si="302"/>
        <v>-100000</v>
      </c>
      <c r="M1068" s="1">
        <f t="shared" ca="1" si="296"/>
        <v>248832</v>
      </c>
      <c r="N1068" s="10">
        <v>45931</v>
      </c>
      <c r="O1068" s="10">
        <f t="shared" ca="1" si="303"/>
        <v>47757</v>
      </c>
      <c r="P1068" s="7">
        <f t="shared" ca="1" si="304"/>
        <v>0.19988018870353702</v>
      </c>
      <c r="Q1068" s="13"/>
      <c r="R1068" s="1">
        <f t="shared" si="305"/>
        <v>-100000</v>
      </c>
      <c r="S1068" s="1">
        <f t="shared" ca="1" si="297"/>
        <v>305283.4954035944</v>
      </c>
      <c r="T1068" s="14">
        <f t="shared" ca="1" si="298"/>
        <v>1.65</v>
      </c>
      <c r="U1068" s="7">
        <f t="shared" ca="1" si="306"/>
        <v>0.24993541836738586</v>
      </c>
    </row>
    <row r="1069" spans="1:21" x14ac:dyDescent="0.2">
      <c r="A1069">
        <f t="shared" si="299"/>
        <v>1068</v>
      </c>
      <c r="B1069">
        <f t="shared" ca="1" si="289"/>
        <v>8</v>
      </c>
      <c r="C1069" s="7">
        <f t="shared" ca="1" si="290"/>
        <v>3.247423456670262E-2</v>
      </c>
      <c r="D1069" t="str">
        <f t="shared" ca="1" si="300"/>
        <v>Yes</v>
      </c>
      <c r="E1069">
        <f t="shared" ca="1" si="291"/>
        <v>1.7</v>
      </c>
      <c r="F1069" s="1">
        <f ca="1">InitialHomeValue* (1 + 'Portfolio Simulation'!C1069)^'Portfolio Simulation'!B1069</f>
        <v>1291319.7133228369</v>
      </c>
      <c r="G1069" s="1">
        <f t="shared" ca="1" si="292"/>
        <v>219524.35126488228</v>
      </c>
      <c r="H1069" s="1">
        <f t="shared" ca="1" si="293"/>
        <v>429981.69599999994</v>
      </c>
      <c r="I1069" s="1">
        <f t="shared" ca="1" si="301"/>
        <v>219524.35126488228</v>
      </c>
      <c r="J1069" s="1">
        <f t="shared" si="294"/>
        <v>100000</v>
      </c>
      <c r="K1069" s="1">
        <f t="shared" si="295"/>
        <v>1000000</v>
      </c>
      <c r="L1069" s="1">
        <f t="shared" si="302"/>
        <v>-100000</v>
      </c>
      <c r="M1069" s="1">
        <f t="shared" ca="1" si="296"/>
        <v>219524.35126488228</v>
      </c>
      <c r="N1069" s="10">
        <v>45931</v>
      </c>
      <c r="O1069" s="10">
        <f t="shared" ca="1" si="303"/>
        <v>48853</v>
      </c>
      <c r="P1069" s="7">
        <f t="shared" ca="1" si="304"/>
        <v>0.10320474505424498</v>
      </c>
      <c r="Q1069" s="13"/>
      <c r="R1069" s="1">
        <f t="shared" si="305"/>
        <v>-100000</v>
      </c>
      <c r="S1069" s="1">
        <f t="shared" ca="1" si="297"/>
        <v>213067.7526982681</v>
      </c>
      <c r="T1069" s="14">
        <f t="shared" ca="1" si="298"/>
        <v>1.65</v>
      </c>
      <c r="U1069" s="7">
        <f t="shared" ca="1" si="306"/>
        <v>9.9098485708236678E-2</v>
      </c>
    </row>
    <row r="1070" spans="1:21" x14ac:dyDescent="0.2">
      <c r="A1070">
        <f t="shared" si="299"/>
        <v>1069</v>
      </c>
      <c r="B1070">
        <f t="shared" ca="1" si="289"/>
        <v>4</v>
      </c>
      <c r="C1070" s="7">
        <f t="shared" ca="1" si="290"/>
        <v>9.3404402915509346E-2</v>
      </c>
      <c r="D1070" t="str">
        <f t="shared" ca="1" si="300"/>
        <v>Yes</v>
      </c>
      <c r="E1070">
        <f t="shared" ca="1" si="291"/>
        <v>1.7</v>
      </c>
      <c r="F1070" s="1">
        <f ca="1">InitialHomeValue* (1 + 'Portfolio Simulation'!C1070)^'Portfolio Simulation'!B1070</f>
        <v>1429299.6043626813</v>
      </c>
      <c r="G1070" s="1">
        <f t="shared" ca="1" si="292"/>
        <v>242980.93274165585</v>
      </c>
      <c r="H1070" s="1">
        <f t="shared" ca="1" si="293"/>
        <v>207360</v>
      </c>
      <c r="I1070" s="1">
        <f t="shared" ca="1" si="301"/>
        <v>207360</v>
      </c>
      <c r="J1070" s="1">
        <f t="shared" si="294"/>
        <v>100000</v>
      </c>
      <c r="K1070" s="1">
        <f t="shared" si="295"/>
        <v>1000000</v>
      </c>
      <c r="L1070" s="1">
        <f t="shared" si="302"/>
        <v>-100000</v>
      </c>
      <c r="M1070" s="1">
        <f t="shared" ca="1" si="296"/>
        <v>207360</v>
      </c>
      <c r="N1070" s="10">
        <v>45931</v>
      </c>
      <c r="O1070" s="10">
        <f t="shared" ca="1" si="303"/>
        <v>47392</v>
      </c>
      <c r="P1070" s="7">
        <f t="shared" ca="1" si="304"/>
        <v>0.19985025525093081</v>
      </c>
      <c r="Q1070" s="13"/>
      <c r="R1070" s="1">
        <f t="shared" si="305"/>
        <v>-100000</v>
      </c>
      <c r="S1070" s="1">
        <f t="shared" ca="1" si="297"/>
        <v>235834.43471984239</v>
      </c>
      <c r="T1070" s="14">
        <f t="shared" ca="1" si="298"/>
        <v>1.65</v>
      </c>
      <c r="U1070" s="7">
        <f t="shared" ca="1" si="306"/>
        <v>0.23904775977134698</v>
      </c>
    </row>
    <row r="1071" spans="1:21" x14ac:dyDescent="0.2">
      <c r="A1071">
        <f t="shared" si="299"/>
        <v>1070</v>
      </c>
      <c r="B1071">
        <f t="shared" ca="1" si="289"/>
        <v>1</v>
      </c>
      <c r="C1071" s="7">
        <f t="shared" ca="1" si="290"/>
        <v>-1.8440713199720713E-2</v>
      </c>
      <c r="D1071" t="str">
        <f t="shared" ca="1" si="300"/>
        <v>No</v>
      </c>
      <c r="E1071">
        <f t="shared" ca="1" si="291"/>
        <v>1.4</v>
      </c>
      <c r="F1071" s="1">
        <f ca="1">InitialHomeValue* (1 + 'Portfolio Simulation'!C1071)^'Portfolio Simulation'!B1071</f>
        <v>981559.28680027928</v>
      </c>
      <c r="G1071" s="1">
        <f t="shared" ca="1" si="292"/>
        <v>137418.3001520391</v>
      </c>
      <c r="H1071" s="1">
        <f t="shared" ca="1" si="293"/>
        <v>120000</v>
      </c>
      <c r="I1071" s="1">
        <f t="shared" ca="1" si="301"/>
        <v>120000</v>
      </c>
      <c r="J1071" s="1">
        <f t="shared" si="294"/>
        <v>100000</v>
      </c>
      <c r="K1071" s="1">
        <f t="shared" si="295"/>
        <v>1000000</v>
      </c>
      <c r="L1071" s="1">
        <f t="shared" si="302"/>
        <v>-100000</v>
      </c>
      <c r="M1071" s="1">
        <f t="shared" ca="1" si="296"/>
        <v>120000</v>
      </c>
      <c r="N1071" s="10">
        <v>45931</v>
      </c>
      <c r="O1071" s="10">
        <f t="shared" ca="1" si="303"/>
        <v>46296</v>
      </c>
      <c r="P1071" s="7">
        <f t="shared" ca="1" si="304"/>
        <v>0.19999999403953553</v>
      </c>
      <c r="Q1071" s="13"/>
      <c r="R1071" s="1">
        <f t="shared" si="305"/>
        <v>-100000</v>
      </c>
      <c r="S1071" s="1">
        <f t="shared" ca="1" si="297"/>
        <v>132510.50371803771</v>
      </c>
      <c r="T1071" s="14">
        <f t="shared" ca="1" si="298"/>
        <v>1.35</v>
      </c>
      <c r="U1071" s="7">
        <f t="shared" ca="1" si="306"/>
        <v>0.32510504126548778</v>
      </c>
    </row>
    <row r="1072" spans="1:21" x14ac:dyDescent="0.2">
      <c r="A1072">
        <f t="shared" si="299"/>
        <v>1071</v>
      </c>
      <c r="B1072">
        <f t="shared" ca="1" si="289"/>
        <v>9</v>
      </c>
      <c r="C1072" s="7">
        <f t="shared" ca="1" si="290"/>
        <v>0.12331345118572812</v>
      </c>
      <c r="D1072" t="str">
        <f t="shared" ca="1" si="300"/>
        <v>Yes</v>
      </c>
      <c r="E1072">
        <f t="shared" ca="1" si="291"/>
        <v>1.7</v>
      </c>
      <c r="F1072" s="1">
        <f ca="1">InitialHomeValue* (1 + 'Portfolio Simulation'!C1072)^'Portfolio Simulation'!B1072</f>
        <v>2847794.4192295154</v>
      </c>
      <c r="G1072" s="1">
        <f t="shared" ca="1" si="292"/>
        <v>484125.05126901763</v>
      </c>
      <c r="H1072" s="1">
        <f t="shared" ca="1" si="293"/>
        <v>515978.03519999993</v>
      </c>
      <c r="I1072" s="1">
        <f t="shared" ca="1" si="301"/>
        <v>484125.05126901763</v>
      </c>
      <c r="J1072" s="1">
        <f t="shared" si="294"/>
        <v>100000</v>
      </c>
      <c r="K1072" s="1">
        <f t="shared" si="295"/>
        <v>1000000</v>
      </c>
      <c r="L1072" s="1">
        <f t="shared" si="302"/>
        <v>-100000</v>
      </c>
      <c r="M1072" s="1">
        <f t="shared" ca="1" si="296"/>
        <v>484125.05126901763</v>
      </c>
      <c r="N1072" s="10">
        <v>45931</v>
      </c>
      <c r="O1072" s="10">
        <f t="shared" ca="1" si="303"/>
        <v>49218</v>
      </c>
      <c r="P1072" s="7">
        <f t="shared" ca="1" si="304"/>
        <v>0.19140684008598324</v>
      </c>
      <c r="Q1072" s="13"/>
      <c r="R1072" s="1">
        <f t="shared" si="305"/>
        <v>-100000</v>
      </c>
      <c r="S1072" s="1">
        <f t="shared" ca="1" si="297"/>
        <v>469886.07917287009</v>
      </c>
      <c r="T1072" s="14">
        <f t="shared" ca="1" si="298"/>
        <v>1.65</v>
      </c>
      <c r="U1072" s="7">
        <f t="shared" ca="1" si="306"/>
        <v>0.18746388554573057</v>
      </c>
    </row>
    <row r="1073" spans="1:21" x14ac:dyDescent="0.2">
      <c r="A1073">
        <f t="shared" si="299"/>
        <v>1072</v>
      </c>
      <c r="B1073">
        <f t="shared" ca="1" si="289"/>
        <v>10</v>
      </c>
      <c r="C1073" s="7">
        <f t="shared" ca="1" si="290"/>
        <v>-7.4479765185521726E-2</v>
      </c>
      <c r="D1073" t="str">
        <f t="shared" ca="1" si="300"/>
        <v>No</v>
      </c>
      <c r="E1073">
        <f t="shared" ca="1" si="291"/>
        <v>1.4</v>
      </c>
      <c r="F1073" s="1">
        <f ca="1">InitialHomeValue* (1 + 'Portfolio Simulation'!C1073)^'Portfolio Simulation'!B1073</f>
        <v>461168.01923199574</v>
      </c>
      <c r="G1073" s="1">
        <f t="shared" ca="1" si="292"/>
        <v>64563.522692479404</v>
      </c>
      <c r="H1073" s="1">
        <f t="shared" ca="1" si="293"/>
        <v>619173.64223999996</v>
      </c>
      <c r="I1073" s="1">
        <f t="shared" ca="1" si="301"/>
        <v>64563.522692479404</v>
      </c>
      <c r="J1073" s="1">
        <f t="shared" si="294"/>
        <v>100000</v>
      </c>
      <c r="K1073" s="1">
        <f t="shared" si="295"/>
        <v>1000000</v>
      </c>
      <c r="L1073" s="1">
        <f t="shared" si="302"/>
        <v>-100000</v>
      </c>
      <c r="M1073" s="1">
        <f t="shared" ca="1" si="296"/>
        <v>64563.522692479404</v>
      </c>
      <c r="N1073" s="10">
        <v>45931</v>
      </c>
      <c r="O1073" s="10">
        <f t="shared" ca="1" si="303"/>
        <v>49583</v>
      </c>
      <c r="P1073" s="7">
        <f t="shared" ca="1" si="304"/>
        <v>-4.2785809934139246E-2</v>
      </c>
      <c r="Q1073" s="13"/>
      <c r="R1073" s="1">
        <f t="shared" si="305"/>
        <v>-100000</v>
      </c>
      <c r="S1073" s="1">
        <f t="shared" ca="1" si="297"/>
        <v>62257.682596319428</v>
      </c>
      <c r="T1073" s="14">
        <f t="shared" ca="1" si="298"/>
        <v>1.35</v>
      </c>
      <c r="U1073" s="7">
        <f t="shared" ca="1" si="306"/>
        <v>-4.6258750557899478E-2</v>
      </c>
    </row>
    <row r="1074" spans="1:21" x14ac:dyDescent="0.2">
      <c r="A1074">
        <f t="shared" si="299"/>
        <v>1073</v>
      </c>
      <c r="B1074">
        <f t="shared" ca="1" si="289"/>
        <v>6</v>
      </c>
      <c r="C1074" s="7">
        <f t="shared" ca="1" si="290"/>
        <v>6.4686710425547675E-2</v>
      </c>
      <c r="D1074" t="str">
        <f t="shared" ca="1" si="300"/>
        <v>Yes</v>
      </c>
      <c r="E1074">
        <f t="shared" ca="1" si="291"/>
        <v>1.7</v>
      </c>
      <c r="F1074" s="1">
        <f ca="1">InitialHomeValue* (1 + 'Portfolio Simulation'!C1074)^'Portfolio Simulation'!B1074</f>
        <v>1456568.7865954461</v>
      </c>
      <c r="G1074" s="1">
        <f t="shared" ca="1" si="292"/>
        <v>247616.69372122583</v>
      </c>
      <c r="H1074" s="1">
        <f t="shared" ca="1" si="293"/>
        <v>298598.39999999997</v>
      </c>
      <c r="I1074" s="1">
        <f t="shared" ca="1" si="301"/>
        <v>247616.69372122583</v>
      </c>
      <c r="J1074" s="1">
        <f t="shared" si="294"/>
        <v>100000</v>
      </c>
      <c r="K1074" s="1">
        <f t="shared" si="295"/>
        <v>1000000</v>
      </c>
      <c r="L1074" s="1">
        <f t="shared" si="302"/>
        <v>-100000</v>
      </c>
      <c r="M1074" s="1">
        <f t="shared" ca="1" si="296"/>
        <v>247616.69372122583</v>
      </c>
      <c r="N1074" s="10">
        <v>45931</v>
      </c>
      <c r="O1074" s="10">
        <f t="shared" ca="1" si="303"/>
        <v>48122</v>
      </c>
      <c r="P1074" s="7">
        <f t="shared" ca="1" si="304"/>
        <v>0.16305441260337836</v>
      </c>
      <c r="Q1074" s="13"/>
      <c r="R1074" s="1">
        <f t="shared" si="305"/>
        <v>-100000</v>
      </c>
      <c r="S1074" s="1">
        <f t="shared" ca="1" si="297"/>
        <v>240333.8497882486</v>
      </c>
      <c r="T1074" s="14">
        <f t="shared" ca="1" si="298"/>
        <v>1.65</v>
      </c>
      <c r="U1074" s="7">
        <f t="shared" ca="1" si="306"/>
        <v>0.15728463530540465</v>
      </c>
    </row>
    <row r="1075" spans="1:21" x14ac:dyDescent="0.2">
      <c r="A1075">
        <f t="shared" si="299"/>
        <v>1074</v>
      </c>
      <c r="B1075">
        <f t="shared" ca="1" si="289"/>
        <v>6</v>
      </c>
      <c r="C1075" s="7">
        <f t="shared" ca="1" si="290"/>
        <v>3.7912372585748241E-2</v>
      </c>
      <c r="D1075" t="str">
        <f t="shared" ca="1" si="300"/>
        <v>Yes</v>
      </c>
      <c r="E1075">
        <f t="shared" ca="1" si="291"/>
        <v>1.7</v>
      </c>
      <c r="F1075" s="1">
        <f ca="1">InitialHomeValue* (1 + 'Portfolio Simulation'!C1075)^'Portfolio Simulation'!B1075</f>
        <v>1250155.7833583748</v>
      </c>
      <c r="G1075" s="1">
        <f t="shared" ca="1" si="292"/>
        <v>212526.48317092375</v>
      </c>
      <c r="H1075" s="1">
        <f t="shared" ca="1" si="293"/>
        <v>298598.39999999997</v>
      </c>
      <c r="I1075" s="1">
        <f t="shared" ca="1" si="301"/>
        <v>212526.48317092375</v>
      </c>
      <c r="J1075" s="1">
        <f t="shared" si="294"/>
        <v>100000</v>
      </c>
      <c r="K1075" s="1">
        <f t="shared" si="295"/>
        <v>1000000</v>
      </c>
      <c r="L1075" s="1">
        <f t="shared" si="302"/>
        <v>-100000</v>
      </c>
      <c r="M1075" s="1">
        <f t="shared" ca="1" si="296"/>
        <v>212526.48317092375</v>
      </c>
      <c r="N1075" s="10">
        <v>45931</v>
      </c>
      <c r="O1075" s="10">
        <f t="shared" ca="1" si="303"/>
        <v>48122</v>
      </c>
      <c r="P1075" s="7">
        <f t="shared" ca="1" si="304"/>
        <v>0.13381953835487367</v>
      </c>
      <c r="Q1075" s="13"/>
      <c r="R1075" s="1">
        <f t="shared" si="305"/>
        <v>-100000</v>
      </c>
      <c r="S1075" s="1">
        <f t="shared" ca="1" si="297"/>
        <v>206275.70425413185</v>
      </c>
      <c r="T1075" s="14">
        <f t="shared" ca="1" si="298"/>
        <v>1.65</v>
      </c>
      <c r="U1075" s="7">
        <f t="shared" ca="1" si="306"/>
        <v>0.12819480299949643</v>
      </c>
    </row>
    <row r="1076" spans="1:21" x14ac:dyDescent="0.2">
      <c r="A1076">
        <f t="shared" si="299"/>
        <v>1075</v>
      </c>
      <c r="B1076">
        <f t="shared" ca="1" si="289"/>
        <v>4</v>
      </c>
      <c r="C1076" s="7">
        <f t="shared" ca="1" si="290"/>
        <v>5.3904264568277446E-2</v>
      </c>
      <c r="D1076" t="str">
        <f t="shared" ca="1" si="300"/>
        <v>Yes</v>
      </c>
      <c r="E1076">
        <f t="shared" ca="1" si="291"/>
        <v>1.7</v>
      </c>
      <c r="F1076" s="1">
        <f ca="1">InitialHomeValue* (1 + 'Portfolio Simulation'!C1076)^'Portfolio Simulation'!B1076</f>
        <v>1233686.0315829813</v>
      </c>
      <c r="G1076" s="1">
        <f t="shared" ca="1" si="292"/>
        <v>209726.62536910686</v>
      </c>
      <c r="H1076" s="1">
        <f t="shared" ca="1" si="293"/>
        <v>207360</v>
      </c>
      <c r="I1076" s="1">
        <f t="shared" ca="1" si="301"/>
        <v>207360</v>
      </c>
      <c r="J1076" s="1">
        <f t="shared" si="294"/>
        <v>100000</v>
      </c>
      <c r="K1076" s="1">
        <f t="shared" si="295"/>
        <v>1000000</v>
      </c>
      <c r="L1076" s="1">
        <f t="shared" si="302"/>
        <v>-100000</v>
      </c>
      <c r="M1076" s="1">
        <f t="shared" ca="1" si="296"/>
        <v>207360</v>
      </c>
      <c r="N1076" s="10">
        <v>45931</v>
      </c>
      <c r="O1076" s="10">
        <f t="shared" ca="1" si="303"/>
        <v>47392</v>
      </c>
      <c r="P1076" s="7">
        <f t="shared" ca="1" si="304"/>
        <v>0.19985025525093081</v>
      </c>
      <c r="Q1076" s="13"/>
      <c r="R1076" s="1">
        <f t="shared" si="305"/>
        <v>-100000</v>
      </c>
      <c r="S1076" s="1">
        <f t="shared" ca="1" si="297"/>
        <v>203558.19521119192</v>
      </c>
      <c r="T1076" s="14">
        <f t="shared" ca="1" si="298"/>
        <v>1.65</v>
      </c>
      <c r="U1076" s="7">
        <f t="shared" ca="1" si="306"/>
        <v>0.1943162143230438</v>
      </c>
    </row>
    <row r="1077" spans="1:21" x14ac:dyDescent="0.2">
      <c r="A1077">
        <f t="shared" si="299"/>
        <v>1076</v>
      </c>
      <c r="B1077">
        <f t="shared" ca="1" si="289"/>
        <v>5</v>
      </c>
      <c r="C1077" s="7">
        <f t="shared" ca="1" si="290"/>
        <v>-5.9522730133352124E-3</v>
      </c>
      <c r="D1077" t="str">
        <f t="shared" ca="1" si="300"/>
        <v>No</v>
      </c>
      <c r="E1077">
        <f t="shared" ca="1" si="291"/>
        <v>1.4</v>
      </c>
      <c r="F1077" s="1">
        <f ca="1">InitialHomeValue* (1 + 'Portfolio Simulation'!C1077)^'Portfolio Simulation'!B1077</f>
        <v>970590.82787858846</v>
      </c>
      <c r="G1077" s="1">
        <f t="shared" ca="1" si="292"/>
        <v>135882.71590300239</v>
      </c>
      <c r="H1077" s="1">
        <f t="shared" ca="1" si="293"/>
        <v>248832</v>
      </c>
      <c r="I1077" s="1">
        <f t="shared" ca="1" si="301"/>
        <v>135882.71590300239</v>
      </c>
      <c r="J1077" s="1">
        <f t="shared" si="294"/>
        <v>100000</v>
      </c>
      <c r="K1077" s="1">
        <f t="shared" si="295"/>
        <v>1000000</v>
      </c>
      <c r="L1077" s="1">
        <f t="shared" si="302"/>
        <v>-100000</v>
      </c>
      <c r="M1077" s="1">
        <f t="shared" ca="1" si="296"/>
        <v>135882.71590300239</v>
      </c>
      <c r="N1077" s="10">
        <v>45931</v>
      </c>
      <c r="O1077" s="10">
        <f t="shared" ca="1" si="303"/>
        <v>47757</v>
      </c>
      <c r="P1077" s="7">
        <f t="shared" ca="1" si="304"/>
        <v>6.3208052515983576E-2</v>
      </c>
      <c r="Q1077" s="13"/>
      <c r="R1077" s="1">
        <f t="shared" si="305"/>
        <v>-100000</v>
      </c>
      <c r="S1077" s="1">
        <f t="shared" ca="1" si="297"/>
        <v>131029.76176360947</v>
      </c>
      <c r="T1077" s="14">
        <f t="shared" ca="1" si="298"/>
        <v>1.35</v>
      </c>
      <c r="U1077" s="7">
        <f t="shared" ca="1" si="306"/>
        <v>5.5507043004035944E-2</v>
      </c>
    </row>
    <row r="1078" spans="1:21" x14ac:dyDescent="0.2">
      <c r="A1078">
        <f t="shared" si="299"/>
        <v>1077</v>
      </c>
      <c r="B1078">
        <f t="shared" ca="1" si="289"/>
        <v>5</v>
      </c>
      <c r="C1078" s="7">
        <f t="shared" ca="1" si="290"/>
        <v>0.11211085209274399</v>
      </c>
      <c r="D1078" t="str">
        <f t="shared" ca="1" si="300"/>
        <v>Yes</v>
      </c>
      <c r="E1078">
        <f t="shared" ca="1" si="291"/>
        <v>1.7</v>
      </c>
      <c r="F1078" s="1">
        <f ca="1">InitialHomeValue* (1 + 'Portfolio Simulation'!C1078)^'Portfolio Simulation'!B1078</f>
        <v>1701141.3190899231</v>
      </c>
      <c r="G1078" s="1">
        <f t="shared" ca="1" si="292"/>
        <v>289194.02424528694</v>
      </c>
      <c r="H1078" s="1">
        <f t="shared" ca="1" si="293"/>
        <v>248832</v>
      </c>
      <c r="I1078" s="1">
        <f t="shared" ca="1" si="301"/>
        <v>248832</v>
      </c>
      <c r="J1078" s="1">
        <f t="shared" si="294"/>
        <v>100000</v>
      </c>
      <c r="K1078" s="1">
        <f t="shared" si="295"/>
        <v>1000000</v>
      </c>
      <c r="L1078" s="1">
        <f t="shared" si="302"/>
        <v>-100000</v>
      </c>
      <c r="M1078" s="1">
        <f t="shared" ca="1" si="296"/>
        <v>248832</v>
      </c>
      <c r="N1078" s="10">
        <v>45931</v>
      </c>
      <c r="O1078" s="10">
        <f t="shared" ca="1" si="303"/>
        <v>47757</v>
      </c>
      <c r="P1078" s="7">
        <f t="shared" ca="1" si="304"/>
        <v>0.19988018870353702</v>
      </c>
      <c r="Q1078" s="13"/>
      <c r="R1078" s="1">
        <f t="shared" si="305"/>
        <v>-100000</v>
      </c>
      <c r="S1078" s="1">
        <f t="shared" ca="1" si="297"/>
        <v>280688.31764983729</v>
      </c>
      <c r="T1078" s="14">
        <f t="shared" ca="1" si="298"/>
        <v>1.65</v>
      </c>
      <c r="U1078" s="7">
        <f t="shared" ca="1" si="306"/>
        <v>0.22912421822547915</v>
      </c>
    </row>
    <row r="1079" spans="1:21" x14ac:dyDescent="0.2">
      <c r="A1079">
        <f t="shared" si="299"/>
        <v>1078</v>
      </c>
      <c r="B1079">
        <f t="shared" ca="1" si="289"/>
        <v>3</v>
      </c>
      <c r="C1079" s="7">
        <f t="shared" ca="1" si="290"/>
        <v>-4.711868683297947E-2</v>
      </c>
      <c r="D1079" t="str">
        <f t="shared" ca="1" si="300"/>
        <v>No</v>
      </c>
      <c r="E1079">
        <f t="shared" ca="1" si="291"/>
        <v>1.4</v>
      </c>
      <c r="F1079" s="1">
        <f ca="1">InitialHomeValue* (1 + 'Portfolio Simulation'!C1079)^'Portfolio Simulation'!B1079</f>
        <v>865199.83992213511</v>
      </c>
      <c r="G1079" s="1">
        <f t="shared" ca="1" si="292"/>
        <v>121127.97758909891</v>
      </c>
      <c r="H1079" s="1">
        <f t="shared" ca="1" si="293"/>
        <v>172800</v>
      </c>
      <c r="I1079" s="1">
        <f t="shared" ca="1" si="301"/>
        <v>121127.97758909891</v>
      </c>
      <c r="J1079" s="1">
        <f t="shared" si="294"/>
        <v>100000</v>
      </c>
      <c r="K1079" s="1">
        <f t="shared" si="295"/>
        <v>1000000</v>
      </c>
      <c r="L1079" s="1">
        <f t="shared" si="302"/>
        <v>-100000</v>
      </c>
      <c r="M1079" s="1">
        <f t="shared" ca="1" si="296"/>
        <v>121127.97758909891</v>
      </c>
      <c r="N1079" s="10">
        <v>45931</v>
      </c>
      <c r="O1079" s="10">
        <f t="shared" ca="1" si="303"/>
        <v>47027</v>
      </c>
      <c r="P1079" s="7">
        <f t="shared" ca="1" si="304"/>
        <v>6.5915647149086001E-2</v>
      </c>
      <c r="Q1079" s="13"/>
      <c r="R1079" s="1">
        <f t="shared" si="305"/>
        <v>-100000</v>
      </c>
      <c r="S1079" s="1">
        <f t="shared" ca="1" si="297"/>
        <v>116801.97838948826</v>
      </c>
      <c r="T1079" s="14">
        <f t="shared" ca="1" si="298"/>
        <v>1.35</v>
      </c>
      <c r="U1079" s="7">
        <f t="shared" ca="1" si="306"/>
        <v>5.3083685040473949E-2</v>
      </c>
    </row>
    <row r="1080" spans="1:21" x14ac:dyDescent="0.2">
      <c r="A1080">
        <f t="shared" si="299"/>
        <v>1079</v>
      </c>
      <c r="B1080">
        <f t="shared" ca="1" si="289"/>
        <v>9</v>
      </c>
      <c r="C1080" s="7">
        <f t="shared" ca="1" si="290"/>
        <v>0.17398008004696863</v>
      </c>
      <c r="D1080" t="str">
        <f t="shared" ca="1" si="300"/>
        <v>Yes</v>
      </c>
      <c r="E1080">
        <f t="shared" ca="1" si="291"/>
        <v>1.7</v>
      </c>
      <c r="F1080" s="1">
        <f ca="1">InitialHomeValue* (1 + 'Portfolio Simulation'!C1080)^'Portfolio Simulation'!B1080</f>
        <v>4235908.3140017288</v>
      </c>
      <c r="G1080" s="1">
        <f t="shared" ca="1" si="292"/>
        <v>720104.41338029387</v>
      </c>
      <c r="H1080" s="1">
        <f t="shared" ca="1" si="293"/>
        <v>515978.03519999993</v>
      </c>
      <c r="I1080" s="1">
        <f t="shared" ca="1" si="301"/>
        <v>515978.03519999993</v>
      </c>
      <c r="J1080" s="1">
        <f t="shared" si="294"/>
        <v>100000</v>
      </c>
      <c r="K1080" s="1">
        <f t="shared" si="295"/>
        <v>1000000</v>
      </c>
      <c r="L1080" s="1">
        <f t="shared" si="302"/>
        <v>-100000</v>
      </c>
      <c r="M1080" s="1">
        <f t="shared" ca="1" si="296"/>
        <v>515978.03519999993</v>
      </c>
      <c r="N1080" s="10">
        <v>45931</v>
      </c>
      <c r="O1080" s="10">
        <f t="shared" ca="1" si="303"/>
        <v>49218</v>
      </c>
      <c r="P1080" s="7">
        <f t="shared" ca="1" si="304"/>
        <v>0.19986688494682314</v>
      </c>
      <c r="Q1080" s="13"/>
      <c r="R1080" s="1">
        <f t="shared" si="305"/>
        <v>-100000</v>
      </c>
      <c r="S1080" s="1">
        <f t="shared" ca="1" si="297"/>
        <v>698924.87181028526</v>
      </c>
      <c r="T1080" s="14">
        <f t="shared" ca="1" si="298"/>
        <v>1.65</v>
      </c>
      <c r="U1080" s="7">
        <f t="shared" ca="1" si="306"/>
        <v>0.24099068045616148</v>
      </c>
    </row>
    <row r="1081" spans="1:21" x14ac:dyDescent="0.2">
      <c r="A1081">
        <f t="shared" si="299"/>
        <v>1080</v>
      </c>
      <c r="B1081">
        <f t="shared" ca="1" si="289"/>
        <v>7</v>
      </c>
      <c r="C1081" s="7">
        <f t="shared" ca="1" si="290"/>
        <v>5.3594867793519581E-2</v>
      </c>
      <c r="D1081" t="str">
        <f t="shared" ca="1" si="300"/>
        <v>Yes</v>
      </c>
      <c r="E1081">
        <f t="shared" ca="1" si="291"/>
        <v>1.7</v>
      </c>
      <c r="F1081" s="1">
        <f ca="1">InitialHomeValue* (1 + 'Portfolio Simulation'!C1081)^'Portfolio Simulation'!B1081</f>
        <v>1441171.0355587089</v>
      </c>
      <c r="G1081" s="1">
        <f t="shared" ca="1" si="292"/>
        <v>244999.07604498055</v>
      </c>
      <c r="H1081" s="1">
        <f t="shared" ca="1" si="293"/>
        <v>358318.07999999996</v>
      </c>
      <c r="I1081" s="1">
        <f t="shared" ca="1" si="301"/>
        <v>244999.07604498055</v>
      </c>
      <c r="J1081" s="1">
        <f t="shared" si="294"/>
        <v>100000</v>
      </c>
      <c r="K1081" s="1">
        <f t="shared" si="295"/>
        <v>1000000</v>
      </c>
      <c r="L1081" s="1">
        <f t="shared" si="302"/>
        <v>-100000</v>
      </c>
      <c r="M1081" s="1">
        <f t="shared" ca="1" si="296"/>
        <v>244999.07604498055</v>
      </c>
      <c r="N1081" s="10">
        <v>45931</v>
      </c>
      <c r="O1081" s="10">
        <f t="shared" ca="1" si="303"/>
        <v>48488</v>
      </c>
      <c r="P1081" s="7">
        <f t="shared" ca="1" si="304"/>
        <v>0.1364528834819794</v>
      </c>
      <c r="Q1081" s="13"/>
      <c r="R1081" s="1">
        <f t="shared" si="305"/>
        <v>-100000</v>
      </c>
      <c r="S1081" s="1">
        <f t="shared" ca="1" si="297"/>
        <v>237793.22086718699</v>
      </c>
      <c r="T1081" s="14">
        <f t="shared" ca="1" si="298"/>
        <v>1.65</v>
      </c>
      <c r="U1081" s="7">
        <f t="shared" ca="1" si="306"/>
        <v>0.13162034153938293</v>
      </c>
    </row>
    <row r="1082" spans="1:21" x14ac:dyDescent="0.2">
      <c r="A1082">
        <f t="shared" si="299"/>
        <v>1081</v>
      </c>
      <c r="B1082">
        <f t="shared" ca="1" si="289"/>
        <v>7</v>
      </c>
      <c r="C1082" s="7">
        <f t="shared" ca="1" si="290"/>
        <v>8.04510906069177E-2</v>
      </c>
      <c r="D1082" t="str">
        <f t="shared" ca="1" si="300"/>
        <v>Yes</v>
      </c>
      <c r="E1082">
        <f t="shared" ca="1" si="291"/>
        <v>1.7</v>
      </c>
      <c r="F1082" s="1">
        <f ca="1">InitialHomeValue* (1 + 'Portfolio Simulation'!C1082)^'Portfolio Simulation'!B1082</f>
        <v>1718841.3205029836</v>
      </c>
      <c r="G1082" s="1">
        <f t="shared" ca="1" si="292"/>
        <v>292203.02448550722</v>
      </c>
      <c r="H1082" s="1">
        <f t="shared" ca="1" si="293"/>
        <v>358318.07999999996</v>
      </c>
      <c r="I1082" s="1">
        <f t="shared" ca="1" si="301"/>
        <v>292203.02448550722</v>
      </c>
      <c r="J1082" s="1">
        <f t="shared" si="294"/>
        <v>100000</v>
      </c>
      <c r="K1082" s="1">
        <f t="shared" si="295"/>
        <v>1000000</v>
      </c>
      <c r="L1082" s="1">
        <f t="shared" si="302"/>
        <v>-100000</v>
      </c>
      <c r="M1082" s="1">
        <f t="shared" ca="1" si="296"/>
        <v>292203.02448550722</v>
      </c>
      <c r="N1082" s="10">
        <v>45931</v>
      </c>
      <c r="O1082" s="10">
        <f t="shared" ca="1" si="303"/>
        <v>48488</v>
      </c>
      <c r="P1082" s="7">
        <f t="shared" ca="1" si="304"/>
        <v>0.16539822220802311</v>
      </c>
      <c r="Q1082" s="13"/>
      <c r="R1082" s="1">
        <f t="shared" si="305"/>
        <v>-100000</v>
      </c>
      <c r="S1082" s="1">
        <f t="shared" ca="1" si="297"/>
        <v>283608.81788299227</v>
      </c>
      <c r="T1082" s="14">
        <f t="shared" ca="1" si="298"/>
        <v>1.65</v>
      </c>
      <c r="U1082" s="7">
        <f t="shared" ca="1" si="306"/>
        <v>0.16044259667396552</v>
      </c>
    </row>
    <row r="1083" spans="1:21" x14ac:dyDescent="0.2">
      <c r="A1083">
        <f t="shared" si="299"/>
        <v>1082</v>
      </c>
      <c r="B1083">
        <f t="shared" ca="1" si="289"/>
        <v>9</v>
      </c>
      <c r="C1083" s="7">
        <f t="shared" ca="1" si="290"/>
        <v>-4.3413401846615407E-2</v>
      </c>
      <c r="D1083" t="str">
        <f t="shared" ca="1" si="300"/>
        <v>No</v>
      </c>
      <c r="E1083">
        <f t="shared" ca="1" si="291"/>
        <v>1.4</v>
      </c>
      <c r="F1083" s="1">
        <f ca="1">InitialHomeValue* (1 + 'Portfolio Simulation'!C1083)^'Portfolio Simulation'!B1083</f>
        <v>670685.05461833056</v>
      </c>
      <c r="G1083" s="1">
        <f t="shared" ca="1" si="292"/>
        <v>93895.90764656628</v>
      </c>
      <c r="H1083" s="1">
        <f t="shared" ca="1" si="293"/>
        <v>515978.03519999993</v>
      </c>
      <c r="I1083" s="1">
        <f t="shared" ca="1" si="301"/>
        <v>93895.90764656628</v>
      </c>
      <c r="J1083" s="1">
        <f t="shared" si="294"/>
        <v>100000</v>
      </c>
      <c r="K1083" s="1">
        <f t="shared" si="295"/>
        <v>1000000</v>
      </c>
      <c r="L1083" s="1">
        <f t="shared" si="302"/>
        <v>-100000</v>
      </c>
      <c r="M1083" s="1">
        <f t="shared" ca="1" si="296"/>
        <v>93895.90764656628</v>
      </c>
      <c r="N1083" s="10">
        <v>45931</v>
      </c>
      <c r="O1083" s="10">
        <f t="shared" ca="1" si="303"/>
        <v>49218</v>
      </c>
      <c r="P1083" s="7">
        <f t="shared" ca="1" si="304"/>
        <v>-6.9694966077804565E-3</v>
      </c>
      <c r="Q1083" s="13"/>
      <c r="R1083" s="1">
        <f t="shared" si="305"/>
        <v>-100000</v>
      </c>
      <c r="S1083" s="1">
        <f t="shared" ca="1" si="297"/>
        <v>90542.482373474631</v>
      </c>
      <c r="T1083" s="14">
        <f t="shared" ca="1" si="298"/>
        <v>1.35</v>
      </c>
      <c r="U1083" s="7">
        <f t="shared" ca="1" si="306"/>
        <v>-1.0971654951572417E-2</v>
      </c>
    </row>
    <row r="1084" spans="1:21" x14ac:dyDescent="0.2">
      <c r="A1084">
        <f t="shared" si="299"/>
        <v>1083</v>
      </c>
      <c r="B1084">
        <f t="shared" ca="1" si="289"/>
        <v>5</v>
      </c>
      <c r="C1084" s="7">
        <f t="shared" ca="1" si="290"/>
        <v>7.9175536509101474E-2</v>
      </c>
      <c r="D1084" t="str">
        <f t="shared" ca="1" si="300"/>
        <v>Yes</v>
      </c>
      <c r="E1084">
        <f t="shared" ca="1" si="291"/>
        <v>1.7</v>
      </c>
      <c r="F1084" s="1">
        <f ca="1">InitialHomeValue* (1 + 'Portfolio Simulation'!C1084)^'Portfolio Simulation'!B1084</f>
        <v>1463728.2656462442</v>
      </c>
      <c r="G1084" s="1">
        <f t="shared" ca="1" si="292"/>
        <v>248833.80515986151</v>
      </c>
      <c r="H1084" s="1">
        <f t="shared" ca="1" si="293"/>
        <v>248832</v>
      </c>
      <c r="I1084" s="1">
        <f t="shared" ca="1" si="301"/>
        <v>248832</v>
      </c>
      <c r="J1084" s="1">
        <f t="shared" si="294"/>
        <v>100000</v>
      </c>
      <c r="K1084" s="1">
        <f t="shared" si="295"/>
        <v>1000000</v>
      </c>
      <c r="L1084" s="1">
        <f t="shared" si="302"/>
        <v>-100000</v>
      </c>
      <c r="M1084" s="1">
        <f t="shared" ca="1" si="296"/>
        <v>248832</v>
      </c>
      <c r="N1084" s="10">
        <v>45931</v>
      </c>
      <c r="O1084" s="10">
        <f t="shared" ca="1" si="303"/>
        <v>47757</v>
      </c>
      <c r="P1084" s="7">
        <f t="shared" ca="1" si="304"/>
        <v>0.19988018870353702</v>
      </c>
      <c r="Q1084" s="13"/>
      <c r="R1084" s="1">
        <f t="shared" si="305"/>
        <v>-100000</v>
      </c>
      <c r="S1084" s="1">
        <f t="shared" ca="1" si="297"/>
        <v>241515.16383163026</v>
      </c>
      <c r="T1084" s="14">
        <f t="shared" ca="1" si="298"/>
        <v>1.65</v>
      </c>
      <c r="U1084" s="7">
        <f t="shared" ca="1" si="306"/>
        <v>0.19274316430091862</v>
      </c>
    </row>
    <row r="1085" spans="1:21" x14ac:dyDescent="0.2">
      <c r="A1085">
        <f t="shared" si="299"/>
        <v>1084</v>
      </c>
      <c r="B1085">
        <f t="shared" ca="1" si="289"/>
        <v>3</v>
      </c>
      <c r="C1085" s="7">
        <f t="shared" ca="1" si="290"/>
        <v>-3.8122973717414181E-3</v>
      </c>
      <c r="D1085" t="str">
        <f t="shared" ca="1" si="300"/>
        <v>No</v>
      </c>
      <c r="E1085">
        <f t="shared" ca="1" si="291"/>
        <v>1.4</v>
      </c>
      <c r="F1085" s="1">
        <f ca="1">InitialHomeValue* (1 + 'Portfolio Simulation'!C1085)^'Portfolio Simulation'!B1085</f>
        <v>988606.65331207961</v>
      </c>
      <c r="G1085" s="1">
        <f t="shared" ca="1" si="292"/>
        <v>138404.93146369114</v>
      </c>
      <c r="H1085" s="1">
        <f t="shared" ca="1" si="293"/>
        <v>172800</v>
      </c>
      <c r="I1085" s="1">
        <f t="shared" ca="1" si="301"/>
        <v>138404.93146369114</v>
      </c>
      <c r="J1085" s="1">
        <f t="shared" si="294"/>
        <v>100000</v>
      </c>
      <c r="K1085" s="1">
        <f t="shared" si="295"/>
        <v>1000000</v>
      </c>
      <c r="L1085" s="1">
        <f t="shared" si="302"/>
        <v>-100000</v>
      </c>
      <c r="M1085" s="1">
        <f t="shared" ca="1" si="296"/>
        <v>138404.93146369114</v>
      </c>
      <c r="N1085" s="10">
        <v>45931</v>
      </c>
      <c r="O1085" s="10">
        <f t="shared" ca="1" si="303"/>
        <v>47027</v>
      </c>
      <c r="P1085" s="7">
        <f t="shared" ca="1" si="304"/>
        <v>0.11431401371955874</v>
      </c>
      <c r="Q1085" s="13"/>
      <c r="R1085" s="1">
        <f t="shared" si="305"/>
        <v>-100000</v>
      </c>
      <c r="S1085" s="1">
        <f t="shared" ca="1" si="297"/>
        <v>133461.89819713077</v>
      </c>
      <c r="T1085" s="14">
        <f t="shared" ca="1" si="298"/>
        <v>1.35</v>
      </c>
      <c r="U1085" s="7">
        <f t="shared" ca="1" si="306"/>
        <v>0.10089941620826723</v>
      </c>
    </row>
    <row r="1086" spans="1:21" x14ac:dyDescent="0.2">
      <c r="A1086">
        <f t="shared" si="299"/>
        <v>1085</v>
      </c>
      <c r="B1086">
        <f t="shared" ca="1" si="289"/>
        <v>10</v>
      </c>
      <c r="C1086" s="7">
        <f t="shared" ca="1" si="290"/>
        <v>8.7129598048973883E-2</v>
      </c>
      <c r="D1086" t="str">
        <f t="shared" ca="1" si="300"/>
        <v>Yes</v>
      </c>
      <c r="E1086">
        <f t="shared" ca="1" si="291"/>
        <v>1.7</v>
      </c>
      <c r="F1086" s="1">
        <f ca="1">InitialHomeValue* (1 + 'Portfolio Simulation'!C1086)^'Portfolio Simulation'!B1086</f>
        <v>2305755.2145737563</v>
      </c>
      <c r="G1086" s="1">
        <f t="shared" ca="1" si="292"/>
        <v>391978.38647753862</v>
      </c>
      <c r="H1086" s="1">
        <f t="shared" ca="1" si="293"/>
        <v>619173.64223999996</v>
      </c>
      <c r="I1086" s="1">
        <f t="shared" ca="1" si="301"/>
        <v>391978.38647753862</v>
      </c>
      <c r="J1086" s="1">
        <f t="shared" si="294"/>
        <v>100000</v>
      </c>
      <c r="K1086" s="1">
        <f t="shared" si="295"/>
        <v>1000000</v>
      </c>
      <c r="L1086" s="1">
        <f t="shared" si="302"/>
        <v>-100000</v>
      </c>
      <c r="M1086" s="1">
        <f t="shared" ca="1" si="296"/>
        <v>391978.38647753862</v>
      </c>
      <c r="N1086" s="10">
        <v>45931</v>
      </c>
      <c r="O1086" s="10">
        <f t="shared" ca="1" si="303"/>
        <v>49583</v>
      </c>
      <c r="P1086" s="7">
        <f t="shared" ca="1" si="304"/>
        <v>0.14628793597221373</v>
      </c>
      <c r="Q1086" s="13"/>
      <c r="R1086" s="1">
        <f t="shared" si="305"/>
        <v>-100000</v>
      </c>
      <c r="S1086" s="1">
        <f t="shared" ca="1" si="297"/>
        <v>380449.61040466977</v>
      </c>
      <c r="T1086" s="14">
        <f t="shared" ca="1" si="298"/>
        <v>1.65</v>
      </c>
      <c r="U1086" s="7">
        <f t="shared" ca="1" si="306"/>
        <v>0.14287289977073672</v>
      </c>
    </row>
    <row r="1087" spans="1:21" x14ac:dyDescent="0.2">
      <c r="A1087">
        <f t="shared" si="299"/>
        <v>1086</v>
      </c>
      <c r="B1087">
        <f t="shared" ca="1" si="289"/>
        <v>4</v>
      </c>
      <c r="C1087" s="7">
        <f t="shared" ca="1" si="290"/>
        <v>6.9890834691407513E-2</v>
      </c>
      <c r="D1087" t="str">
        <f t="shared" ca="1" si="300"/>
        <v>Yes</v>
      </c>
      <c r="E1087">
        <f t="shared" ca="1" si="291"/>
        <v>1.7</v>
      </c>
      <c r="F1087" s="1">
        <f ca="1">InitialHomeValue* (1 + 'Portfolio Simulation'!C1087)^'Portfolio Simulation'!B1087</f>
        <v>1310261.1630689795</v>
      </c>
      <c r="G1087" s="1">
        <f t="shared" ca="1" si="292"/>
        <v>222744.39772172651</v>
      </c>
      <c r="H1087" s="1">
        <f t="shared" ca="1" si="293"/>
        <v>207360</v>
      </c>
      <c r="I1087" s="1">
        <f t="shared" ca="1" si="301"/>
        <v>207360</v>
      </c>
      <c r="J1087" s="1">
        <f t="shared" si="294"/>
        <v>100000</v>
      </c>
      <c r="K1087" s="1">
        <f t="shared" si="295"/>
        <v>1000000</v>
      </c>
      <c r="L1087" s="1">
        <f t="shared" si="302"/>
        <v>-100000</v>
      </c>
      <c r="M1087" s="1">
        <f t="shared" ca="1" si="296"/>
        <v>207360</v>
      </c>
      <c r="N1087" s="10">
        <v>45931</v>
      </c>
      <c r="O1087" s="10">
        <f t="shared" ca="1" si="303"/>
        <v>47392</v>
      </c>
      <c r="P1087" s="7">
        <f t="shared" ca="1" si="304"/>
        <v>0.19985025525093081</v>
      </c>
      <c r="Q1087" s="13"/>
      <c r="R1087" s="1">
        <f t="shared" si="305"/>
        <v>-100000</v>
      </c>
      <c r="S1087" s="1">
        <f t="shared" ca="1" si="297"/>
        <v>216193.09190638165</v>
      </c>
      <c r="T1087" s="14">
        <f t="shared" ca="1" si="298"/>
        <v>1.65</v>
      </c>
      <c r="U1087" s="7">
        <f t="shared" ca="1" si="306"/>
        <v>0.21242018342018132</v>
      </c>
    </row>
    <row r="1088" spans="1:21" x14ac:dyDescent="0.2">
      <c r="A1088">
        <f t="shared" si="299"/>
        <v>1087</v>
      </c>
      <c r="B1088">
        <f t="shared" ca="1" si="289"/>
        <v>6</v>
      </c>
      <c r="C1088" s="7">
        <f t="shared" ca="1" si="290"/>
        <v>2.6947549795866575E-2</v>
      </c>
      <c r="D1088" t="str">
        <f t="shared" ca="1" si="300"/>
        <v>Yes</v>
      </c>
      <c r="E1088">
        <f t="shared" ca="1" si="291"/>
        <v>1.7</v>
      </c>
      <c r="F1088" s="1">
        <f ca="1">InitialHomeValue* (1 + 'Portfolio Simulation'!C1088)^'Portfolio Simulation'!B1088</f>
        <v>1172977.2211530595</v>
      </c>
      <c r="G1088" s="1">
        <f t="shared" ca="1" si="292"/>
        <v>199406.12759602012</v>
      </c>
      <c r="H1088" s="1">
        <f t="shared" ca="1" si="293"/>
        <v>298598.39999999997</v>
      </c>
      <c r="I1088" s="1">
        <f t="shared" ca="1" si="301"/>
        <v>199406.12759602012</v>
      </c>
      <c r="J1088" s="1">
        <f t="shared" si="294"/>
        <v>100000</v>
      </c>
      <c r="K1088" s="1">
        <f t="shared" si="295"/>
        <v>1000000</v>
      </c>
      <c r="L1088" s="1">
        <f t="shared" si="302"/>
        <v>-100000</v>
      </c>
      <c r="M1088" s="1">
        <f t="shared" ca="1" si="296"/>
        <v>199406.12759602012</v>
      </c>
      <c r="N1088" s="10">
        <v>45931</v>
      </c>
      <c r="O1088" s="10">
        <f t="shared" ca="1" si="303"/>
        <v>48122</v>
      </c>
      <c r="P1088" s="7">
        <f t="shared" ca="1" si="304"/>
        <v>0.12184695601463319</v>
      </c>
      <c r="Q1088" s="13"/>
      <c r="R1088" s="1">
        <f t="shared" si="305"/>
        <v>-100000</v>
      </c>
      <c r="S1088" s="1">
        <f t="shared" ca="1" si="297"/>
        <v>193541.24149025482</v>
      </c>
      <c r="T1088" s="14">
        <f t="shared" ca="1" si="298"/>
        <v>1.65</v>
      </c>
      <c r="U1088" s="7">
        <f t="shared" ca="1" si="306"/>
        <v>0.11628161072731019</v>
      </c>
    </row>
    <row r="1089" spans="1:21" x14ac:dyDescent="0.2">
      <c r="A1089">
        <f t="shared" si="299"/>
        <v>1088</v>
      </c>
      <c r="B1089">
        <f t="shared" ca="1" si="289"/>
        <v>3</v>
      </c>
      <c r="C1089" s="7">
        <f t="shared" ca="1" si="290"/>
        <v>5.9798545482986465E-2</v>
      </c>
      <c r="D1089" t="str">
        <f t="shared" ca="1" si="300"/>
        <v>Yes</v>
      </c>
      <c r="E1089">
        <f t="shared" ca="1" si="291"/>
        <v>1.7</v>
      </c>
      <c r="F1089" s="1">
        <f ca="1">InitialHomeValue* (1 + 'Portfolio Simulation'!C1089)^'Portfolio Simulation'!B1089</f>
        <v>1190337.0661627485</v>
      </c>
      <c r="G1089" s="1">
        <f t="shared" ca="1" si="292"/>
        <v>202357.30124766726</v>
      </c>
      <c r="H1089" s="1">
        <f t="shared" ca="1" si="293"/>
        <v>172800</v>
      </c>
      <c r="I1089" s="1">
        <f t="shared" ca="1" si="301"/>
        <v>172800</v>
      </c>
      <c r="J1089" s="1">
        <f t="shared" si="294"/>
        <v>100000</v>
      </c>
      <c r="K1089" s="1">
        <f t="shared" si="295"/>
        <v>1000000</v>
      </c>
      <c r="L1089" s="1">
        <f t="shared" si="302"/>
        <v>-100000</v>
      </c>
      <c r="M1089" s="1">
        <f t="shared" ca="1" si="296"/>
        <v>172800</v>
      </c>
      <c r="N1089" s="10">
        <v>45931</v>
      </c>
      <c r="O1089" s="10">
        <f t="shared" ca="1" si="303"/>
        <v>47027</v>
      </c>
      <c r="P1089" s="7">
        <f t="shared" ca="1" si="304"/>
        <v>0.19980039000511171</v>
      </c>
      <c r="Q1089" s="13"/>
      <c r="R1089" s="1">
        <f t="shared" si="305"/>
        <v>-100000</v>
      </c>
      <c r="S1089" s="1">
        <f t="shared" ca="1" si="297"/>
        <v>196405.61591685351</v>
      </c>
      <c r="T1089" s="14">
        <f t="shared" ca="1" si="298"/>
        <v>1.65</v>
      </c>
      <c r="U1089" s="7">
        <f t="shared" ca="1" si="306"/>
        <v>0.25207057595252991</v>
      </c>
    </row>
    <row r="1090" spans="1:21" x14ac:dyDescent="0.2">
      <c r="A1090">
        <f t="shared" si="299"/>
        <v>1089</v>
      </c>
      <c r="B1090">
        <f t="shared" ca="1" si="289"/>
        <v>1</v>
      </c>
      <c r="C1090" s="7">
        <f t="shared" ca="1" si="290"/>
        <v>4.3150001777327938E-2</v>
      </c>
      <c r="D1090" t="str">
        <f t="shared" ca="1" si="300"/>
        <v>Yes</v>
      </c>
      <c r="E1090">
        <f t="shared" ca="1" si="291"/>
        <v>1.7</v>
      </c>
      <c r="F1090" s="1">
        <f ca="1">InitialHomeValue* (1 + 'Portfolio Simulation'!C1090)^'Portfolio Simulation'!B1090</f>
        <v>1043150.0017773279</v>
      </c>
      <c r="G1090" s="1">
        <f t="shared" ca="1" si="292"/>
        <v>177335.50030214572</v>
      </c>
      <c r="H1090" s="1">
        <f t="shared" ca="1" si="293"/>
        <v>120000</v>
      </c>
      <c r="I1090" s="1">
        <f t="shared" ca="1" si="301"/>
        <v>120000</v>
      </c>
      <c r="J1090" s="1">
        <f t="shared" si="294"/>
        <v>100000</v>
      </c>
      <c r="K1090" s="1">
        <f t="shared" si="295"/>
        <v>1000000</v>
      </c>
      <c r="L1090" s="1">
        <f t="shared" si="302"/>
        <v>-100000</v>
      </c>
      <c r="M1090" s="1">
        <f t="shared" ca="1" si="296"/>
        <v>120000</v>
      </c>
      <c r="N1090" s="10">
        <v>45931</v>
      </c>
      <c r="O1090" s="10">
        <f t="shared" ca="1" si="303"/>
        <v>46296</v>
      </c>
      <c r="P1090" s="7">
        <f t="shared" ca="1" si="304"/>
        <v>0.19999999403953553</v>
      </c>
      <c r="Q1090" s="13"/>
      <c r="R1090" s="1">
        <f t="shared" si="305"/>
        <v>-100000</v>
      </c>
      <c r="S1090" s="1">
        <f t="shared" ca="1" si="297"/>
        <v>172119.7502932591</v>
      </c>
      <c r="T1090" s="14">
        <f t="shared" ca="1" si="298"/>
        <v>1.65</v>
      </c>
      <c r="U1090" s="7">
        <f t="shared" ca="1" si="306"/>
        <v>0.72119749784469622</v>
      </c>
    </row>
    <row r="1091" spans="1:21" x14ac:dyDescent="0.2">
      <c r="A1091">
        <f t="shared" si="299"/>
        <v>1090</v>
      </c>
      <c r="B1091">
        <f t="shared" ref="B1091:B1154" ca="1" si="307">RANDBETWEEN(MinExitYear,MaxTerm)</f>
        <v>10</v>
      </c>
      <c r="C1091" s="7">
        <f t="shared" ref="C1091:C1154" ca="1" si="308">NORMINV(RAND(),HPAMean,HPAStdDev)</f>
        <v>5.389455964165666E-2</v>
      </c>
      <c r="D1091" t="str">
        <f t="shared" ca="1" si="300"/>
        <v>Yes</v>
      </c>
      <c r="E1091">
        <f t="shared" ref="E1091:E1154" ca="1" si="309">IF(D1091="Yes",UpMultiplier,DownMultiplier)</f>
        <v>1.7</v>
      </c>
      <c r="F1091" s="1">
        <f ca="1">InitialHomeValue* (1 + 'Portfolio Simulation'!C1091)^'Portfolio Simulation'!B1091</f>
        <v>1690330.4937427484</v>
      </c>
      <c r="G1091" s="1">
        <f t="shared" ref="G1091:G1154" ca="1" si="310">F1091*E1091*(InvestmentAmount/InitialHomeValue)</f>
        <v>287356.18393626722</v>
      </c>
      <c r="H1091" s="1">
        <f t="shared" ref="H1091:H1154" ca="1" si="311">InvestmentAmount*(1 + IRRCap)^B1091</f>
        <v>619173.64223999996</v>
      </c>
      <c r="I1091" s="1">
        <f t="shared" ca="1" si="301"/>
        <v>287356.18393626722</v>
      </c>
      <c r="J1091" s="1">
        <f t="shared" ref="J1091:J1154" si="312">InvestmentAmount</f>
        <v>100000</v>
      </c>
      <c r="K1091" s="1">
        <f t="shared" ref="K1091:K1154" si="313">InitialHomeValue</f>
        <v>1000000</v>
      </c>
      <c r="L1091" s="1">
        <f t="shared" si="302"/>
        <v>-100000</v>
      </c>
      <c r="M1091" s="1">
        <f t="shared" ref="M1091:M1154" ca="1" si="314">IF(B1091&gt;0,I1091,0)</f>
        <v>287356.18393626722</v>
      </c>
      <c r="N1091" s="10">
        <v>45931</v>
      </c>
      <c r="O1091" s="10">
        <f t="shared" ca="1" si="303"/>
        <v>49583</v>
      </c>
      <c r="P1091" s="7">
        <f t="shared" ca="1" si="304"/>
        <v>0.11126324534416199</v>
      </c>
      <c r="Q1091" s="13"/>
      <c r="R1091" s="1">
        <f t="shared" si="305"/>
        <v>-100000</v>
      </c>
      <c r="S1091" s="1">
        <f t="shared" ref="S1091:S1154" ca="1" si="315">F1091*T1091*(InvestmentAmount/InitialHomeValue)</f>
        <v>278904.53146755346</v>
      </c>
      <c r="T1091" s="14">
        <f t="shared" ref="T1091:T1154" ca="1" si="316">IF(D1091="Yes",ModifiedUpShare,ModifiedDownShare)</f>
        <v>1.65</v>
      </c>
      <c r="U1091" s="7">
        <f t="shared" ca="1" si="306"/>
        <v>0.10795255303382875</v>
      </c>
    </row>
    <row r="1092" spans="1:21" x14ac:dyDescent="0.2">
      <c r="A1092">
        <f t="shared" ref="A1092:A1155" si="317">ROW()-1</f>
        <v>1091</v>
      </c>
      <c r="B1092">
        <f t="shared" ca="1" si="307"/>
        <v>3</v>
      </c>
      <c r="C1092" s="7">
        <f t="shared" ca="1" si="308"/>
        <v>1.1985724403610822E-2</v>
      </c>
      <c r="D1092" t="str">
        <f t="shared" ref="D1092:D1155" ca="1" si="318">IF(C1092&gt;=0, "Yes", "No")</f>
        <v>Yes</v>
      </c>
      <c r="E1092">
        <f t="shared" ca="1" si="309"/>
        <v>1.7</v>
      </c>
      <c r="F1092" s="1">
        <f ca="1">InitialHomeValue* (1 + 'Portfolio Simulation'!C1092)^'Portfolio Simulation'!B1092</f>
        <v>1036389.8678195463</v>
      </c>
      <c r="G1092" s="1">
        <f t="shared" ca="1" si="310"/>
        <v>176186.27752932289</v>
      </c>
      <c r="H1092" s="1">
        <f t="shared" ca="1" si="311"/>
        <v>172800</v>
      </c>
      <c r="I1092" s="1">
        <f t="shared" ref="I1092:I1155" ca="1" si="319">MIN(G1092,H1092)</f>
        <v>172800</v>
      </c>
      <c r="J1092" s="1">
        <f t="shared" si="312"/>
        <v>100000</v>
      </c>
      <c r="K1092" s="1">
        <f t="shared" si="313"/>
        <v>1000000</v>
      </c>
      <c r="L1092" s="1">
        <f t="shared" ref="L1092:L1155" si="320">-J1092</f>
        <v>-100000</v>
      </c>
      <c r="M1092" s="1">
        <f t="shared" ca="1" si="314"/>
        <v>172800</v>
      </c>
      <c r="N1092" s="10">
        <v>45931</v>
      </c>
      <c r="O1092" s="10">
        <f t="shared" ref="O1092:O1155" ca="1" si="321">EDATE(N1092, B1092 *12)</f>
        <v>47027</v>
      </c>
      <c r="P1092" s="7">
        <f t="shared" ref="P1092:P1155" ca="1" si="322">XIRR(L1092:M1092,N1092:O1092)</f>
        <v>0.19980039000511171</v>
      </c>
      <c r="Q1092" s="13"/>
      <c r="R1092" s="1">
        <f t="shared" ref="R1092:R1155" si="323">-J1092</f>
        <v>-100000</v>
      </c>
      <c r="S1092" s="1">
        <f t="shared" ca="1" si="315"/>
        <v>171004.32819022515</v>
      </c>
      <c r="T1092" s="14">
        <f t="shared" ca="1" si="316"/>
        <v>1.65</v>
      </c>
      <c r="U1092" s="7">
        <f t="shared" ref="U1092:U1155" ca="1" si="324">XIRR(R1092:S1092,N1092:O1092)</f>
        <v>0.19563376307487487</v>
      </c>
    </row>
    <row r="1093" spans="1:21" x14ac:dyDescent="0.2">
      <c r="A1093">
        <f t="shared" si="317"/>
        <v>1092</v>
      </c>
      <c r="B1093">
        <f t="shared" ca="1" si="307"/>
        <v>9</v>
      </c>
      <c r="C1093" s="7">
        <f t="shared" ca="1" si="308"/>
        <v>7.3939728076818256E-2</v>
      </c>
      <c r="D1093" t="str">
        <f t="shared" ca="1" si="318"/>
        <v>Yes</v>
      </c>
      <c r="E1093">
        <f t="shared" ca="1" si="309"/>
        <v>1.7</v>
      </c>
      <c r="F1093" s="1">
        <f ca="1">InitialHomeValue* (1 + 'Portfolio Simulation'!C1093)^'Portfolio Simulation'!B1093</f>
        <v>1900286.9073207006</v>
      </c>
      <c r="G1093" s="1">
        <f t="shared" ca="1" si="310"/>
        <v>323048.77424451913</v>
      </c>
      <c r="H1093" s="1">
        <f t="shared" ca="1" si="311"/>
        <v>515978.03519999993</v>
      </c>
      <c r="I1093" s="1">
        <f t="shared" ca="1" si="319"/>
        <v>323048.77424451913</v>
      </c>
      <c r="J1093" s="1">
        <f t="shared" si="312"/>
        <v>100000</v>
      </c>
      <c r="K1093" s="1">
        <f t="shared" si="313"/>
        <v>1000000</v>
      </c>
      <c r="L1093" s="1">
        <f t="shared" si="320"/>
        <v>-100000</v>
      </c>
      <c r="M1093" s="1">
        <f t="shared" ca="1" si="314"/>
        <v>323048.77424451913</v>
      </c>
      <c r="N1093" s="10">
        <v>45931</v>
      </c>
      <c r="O1093" s="10">
        <f t="shared" ca="1" si="321"/>
        <v>49218</v>
      </c>
      <c r="P1093" s="7">
        <f t="shared" ca="1" si="322"/>
        <v>0.13907131552696231</v>
      </c>
      <c r="Q1093" s="13"/>
      <c r="R1093" s="1">
        <f t="shared" si="323"/>
        <v>-100000</v>
      </c>
      <c r="S1093" s="1">
        <f t="shared" ca="1" si="315"/>
        <v>313547.33970791561</v>
      </c>
      <c r="T1093" s="14">
        <f t="shared" ca="1" si="316"/>
        <v>1.65</v>
      </c>
      <c r="U1093" s="7">
        <f t="shared" ca="1" si="324"/>
        <v>0.13530157208442689</v>
      </c>
    </row>
    <row r="1094" spans="1:21" x14ac:dyDescent="0.2">
      <c r="A1094">
        <f t="shared" si="317"/>
        <v>1093</v>
      </c>
      <c r="B1094">
        <f t="shared" ca="1" si="307"/>
        <v>8</v>
      </c>
      <c r="C1094" s="7">
        <f t="shared" ca="1" si="308"/>
        <v>2.0160156120951525E-2</v>
      </c>
      <c r="D1094" t="str">
        <f t="shared" ca="1" si="318"/>
        <v>Yes</v>
      </c>
      <c r="E1094">
        <f t="shared" ca="1" si="309"/>
        <v>1.7</v>
      </c>
      <c r="F1094" s="1">
        <f ca="1">InitialHomeValue* (1 + 'Portfolio Simulation'!C1094)^'Portfolio Simulation'!B1094</f>
        <v>1173131.9423914091</v>
      </c>
      <c r="G1094" s="1">
        <f t="shared" ca="1" si="310"/>
        <v>199432.43020653955</v>
      </c>
      <c r="H1094" s="1">
        <f t="shared" ca="1" si="311"/>
        <v>429981.69599999994</v>
      </c>
      <c r="I1094" s="1">
        <f t="shared" ca="1" si="319"/>
        <v>199432.43020653955</v>
      </c>
      <c r="J1094" s="1">
        <f t="shared" si="312"/>
        <v>100000</v>
      </c>
      <c r="K1094" s="1">
        <f t="shared" si="313"/>
        <v>1000000</v>
      </c>
      <c r="L1094" s="1">
        <f t="shared" si="320"/>
        <v>-100000</v>
      </c>
      <c r="M1094" s="1">
        <f t="shared" ca="1" si="314"/>
        <v>199432.43020653955</v>
      </c>
      <c r="N1094" s="10">
        <v>45931</v>
      </c>
      <c r="O1094" s="10">
        <f t="shared" ca="1" si="321"/>
        <v>48853</v>
      </c>
      <c r="P1094" s="7">
        <f t="shared" ca="1" si="322"/>
        <v>9.0056034922599809E-2</v>
      </c>
      <c r="Q1094" s="13"/>
      <c r="R1094" s="1">
        <f t="shared" si="323"/>
        <v>-100000</v>
      </c>
      <c r="S1094" s="1">
        <f t="shared" ca="1" si="315"/>
        <v>193566.77049458248</v>
      </c>
      <c r="T1094" s="14">
        <f t="shared" ca="1" si="316"/>
        <v>1.65</v>
      </c>
      <c r="U1094" s="7">
        <f t="shared" ca="1" si="324"/>
        <v>8.5998710989952085E-2</v>
      </c>
    </row>
    <row r="1095" spans="1:21" x14ac:dyDescent="0.2">
      <c r="A1095">
        <f t="shared" si="317"/>
        <v>1094</v>
      </c>
      <c r="B1095">
        <f t="shared" ca="1" si="307"/>
        <v>3</v>
      </c>
      <c r="C1095" s="7">
        <f t="shared" ca="1" si="308"/>
        <v>9.1328080761463343E-2</v>
      </c>
      <c r="D1095" t="str">
        <f t="shared" ca="1" si="318"/>
        <v>Yes</v>
      </c>
      <c r="E1095">
        <f t="shared" ca="1" si="309"/>
        <v>1.7</v>
      </c>
      <c r="F1095" s="1">
        <f ca="1">InitialHomeValue* (1 + 'Portfolio Simulation'!C1095)^'Portfolio Simulation'!B1095</f>
        <v>1299768.4482216751</v>
      </c>
      <c r="G1095" s="1">
        <f t="shared" ca="1" si="310"/>
        <v>220960.63619768477</v>
      </c>
      <c r="H1095" s="1">
        <f t="shared" ca="1" si="311"/>
        <v>172800</v>
      </c>
      <c r="I1095" s="1">
        <f t="shared" ca="1" si="319"/>
        <v>172800</v>
      </c>
      <c r="J1095" s="1">
        <f t="shared" si="312"/>
        <v>100000</v>
      </c>
      <c r="K1095" s="1">
        <f t="shared" si="313"/>
        <v>1000000</v>
      </c>
      <c r="L1095" s="1">
        <f t="shared" si="320"/>
        <v>-100000</v>
      </c>
      <c r="M1095" s="1">
        <f t="shared" ca="1" si="314"/>
        <v>172800</v>
      </c>
      <c r="N1095" s="10">
        <v>45931</v>
      </c>
      <c r="O1095" s="10">
        <f t="shared" ca="1" si="321"/>
        <v>47027</v>
      </c>
      <c r="P1095" s="7">
        <f t="shared" ca="1" si="322"/>
        <v>0.19980039000511171</v>
      </c>
      <c r="Q1095" s="13"/>
      <c r="R1095" s="1">
        <f t="shared" si="323"/>
        <v>-100000</v>
      </c>
      <c r="S1095" s="1">
        <f t="shared" ca="1" si="315"/>
        <v>214461.79395657638</v>
      </c>
      <c r="T1095" s="14">
        <f t="shared" ca="1" si="316"/>
        <v>1.65</v>
      </c>
      <c r="U1095" s="7">
        <f t="shared" ca="1" si="324"/>
        <v>0.289285808801651</v>
      </c>
    </row>
    <row r="1096" spans="1:21" x14ac:dyDescent="0.2">
      <c r="A1096">
        <f t="shared" si="317"/>
        <v>1095</v>
      </c>
      <c r="B1096">
        <f t="shared" ca="1" si="307"/>
        <v>3</v>
      </c>
      <c r="C1096" s="7">
        <f t="shared" ca="1" si="308"/>
        <v>5.1581066613262325E-4</v>
      </c>
      <c r="D1096" t="str">
        <f t="shared" ca="1" si="318"/>
        <v>Yes</v>
      </c>
      <c r="E1096">
        <f t="shared" ca="1" si="309"/>
        <v>1.7</v>
      </c>
      <c r="F1096" s="1">
        <f ca="1">InitialHomeValue* (1 + 'Portfolio Simulation'!C1096)^'Portfolio Simulation'!B1096</f>
        <v>1001548.2303175649</v>
      </c>
      <c r="G1096" s="1">
        <f t="shared" ca="1" si="310"/>
        <v>170263.19915398606</v>
      </c>
      <c r="H1096" s="1">
        <f t="shared" ca="1" si="311"/>
        <v>172800</v>
      </c>
      <c r="I1096" s="1">
        <f t="shared" ca="1" si="319"/>
        <v>170263.19915398606</v>
      </c>
      <c r="J1096" s="1">
        <f t="shared" si="312"/>
        <v>100000</v>
      </c>
      <c r="K1096" s="1">
        <f t="shared" si="313"/>
        <v>1000000</v>
      </c>
      <c r="L1096" s="1">
        <f t="shared" si="320"/>
        <v>-100000</v>
      </c>
      <c r="M1096" s="1">
        <f t="shared" ca="1" si="314"/>
        <v>170263.19915398606</v>
      </c>
      <c r="N1096" s="10">
        <v>45931</v>
      </c>
      <c r="O1096" s="10">
        <f t="shared" ca="1" si="321"/>
        <v>47027</v>
      </c>
      <c r="P1096" s="7">
        <f t="shared" ca="1" si="322"/>
        <v>0.19390555024147033</v>
      </c>
      <c r="Q1096" s="13"/>
      <c r="R1096" s="1">
        <f t="shared" si="323"/>
        <v>-100000</v>
      </c>
      <c r="S1096" s="1">
        <f t="shared" ca="1" si="315"/>
        <v>165255.45800239823</v>
      </c>
      <c r="T1096" s="14">
        <f t="shared" ca="1" si="316"/>
        <v>1.65</v>
      </c>
      <c r="U1096" s="7">
        <f t="shared" ca="1" si="324"/>
        <v>0.18209466338157659</v>
      </c>
    </row>
    <row r="1097" spans="1:21" x14ac:dyDescent="0.2">
      <c r="A1097">
        <f t="shared" si="317"/>
        <v>1096</v>
      </c>
      <c r="B1097">
        <f t="shared" ca="1" si="307"/>
        <v>5</v>
      </c>
      <c r="C1097" s="7">
        <f t="shared" ca="1" si="308"/>
        <v>-2.4630788829808587E-2</v>
      </c>
      <c r="D1097" t="str">
        <f t="shared" ca="1" si="318"/>
        <v>No</v>
      </c>
      <c r="E1097">
        <f t="shared" ca="1" si="309"/>
        <v>1.4</v>
      </c>
      <c r="F1097" s="1">
        <f ca="1">InitialHomeValue* (1 + 'Portfolio Simulation'!C1097)^'Portfolio Simulation'!B1097</f>
        <v>882765.21562169748</v>
      </c>
      <c r="G1097" s="1">
        <f t="shared" ca="1" si="310"/>
        <v>123587.13018703763</v>
      </c>
      <c r="H1097" s="1">
        <f t="shared" ca="1" si="311"/>
        <v>248832</v>
      </c>
      <c r="I1097" s="1">
        <f t="shared" ca="1" si="319"/>
        <v>123587.13018703763</v>
      </c>
      <c r="J1097" s="1">
        <f t="shared" si="312"/>
        <v>100000</v>
      </c>
      <c r="K1097" s="1">
        <f t="shared" si="313"/>
        <v>1000000</v>
      </c>
      <c r="L1097" s="1">
        <f t="shared" si="320"/>
        <v>-100000</v>
      </c>
      <c r="M1097" s="1">
        <f t="shared" ca="1" si="314"/>
        <v>123587.13018703763</v>
      </c>
      <c r="N1097" s="10">
        <v>45931</v>
      </c>
      <c r="O1097" s="10">
        <f t="shared" ca="1" si="321"/>
        <v>47757</v>
      </c>
      <c r="P1097" s="7">
        <f t="shared" ca="1" si="322"/>
        <v>4.3240830302238464E-2</v>
      </c>
      <c r="Q1097" s="13"/>
      <c r="R1097" s="1">
        <f t="shared" si="323"/>
        <v>-100000</v>
      </c>
      <c r="S1097" s="1">
        <f t="shared" ca="1" si="315"/>
        <v>119173.30410892918</v>
      </c>
      <c r="T1097" s="14">
        <f t="shared" ca="1" si="316"/>
        <v>1.35</v>
      </c>
      <c r="U1097" s="7">
        <f t="shared" ca="1" si="324"/>
        <v>3.5684439539909366E-2</v>
      </c>
    </row>
    <row r="1098" spans="1:21" x14ac:dyDescent="0.2">
      <c r="A1098">
        <f t="shared" si="317"/>
        <v>1097</v>
      </c>
      <c r="B1098">
        <f t="shared" ca="1" si="307"/>
        <v>5</v>
      </c>
      <c r="C1098" s="7">
        <f t="shared" ca="1" si="308"/>
        <v>-6.9534859259204787E-2</v>
      </c>
      <c r="D1098" t="str">
        <f t="shared" ca="1" si="318"/>
        <v>No</v>
      </c>
      <c r="E1098">
        <f t="shared" ca="1" si="309"/>
        <v>1.4</v>
      </c>
      <c r="F1098" s="1">
        <f ca="1">InitialHomeValue* (1 + 'Portfolio Simulation'!C1098)^'Portfolio Simulation'!B1098</f>
        <v>697429.85777493857</v>
      </c>
      <c r="G1098" s="1">
        <f t="shared" ca="1" si="310"/>
        <v>97640.180088491397</v>
      </c>
      <c r="H1098" s="1">
        <f t="shared" ca="1" si="311"/>
        <v>248832</v>
      </c>
      <c r="I1098" s="1">
        <f t="shared" ca="1" si="319"/>
        <v>97640.180088491397</v>
      </c>
      <c r="J1098" s="1">
        <f t="shared" si="312"/>
        <v>100000</v>
      </c>
      <c r="K1098" s="1">
        <f t="shared" si="313"/>
        <v>1000000</v>
      </c>
      <c r="L1098" s="1">
        <f t="shared" si="320"/>
        <v>-100000</v>
      </c>
      <c r="M1098" s="1">
        <f t="shared" ca="1" si="314"/>
        <v>97640.180088491397</v>
      </c>
      <c r="N1098" s="10">
        <v>45931</v>
      </c>
      <c r="O1098" s="10">
        <f t="shared" ca="1" si="321"/>
        <v>47757</v>
      </c>
      <c r="P1098" s="7">
        <f t="shared" ca="1" si="322"/>
        <v>-4.7622293233871458E-3</v>
      </c>
      <c r="Q1098" s="13"/>
      <c r="R1098" s="1">
        <f t="shared" si="323"/>
        <v>-100000</v>
      </c>
      <c r="S1098" s="1">
        <f t="shared" ca="1" si="315"/>
        <v>94153.03079961671</v>
      </c>
      <c r="T1098" s="14">
        <f t="shared" ca="1" si="316"/>
        <v>1.35</v>
      </c>
      <c r="U1098" s="7">
        <f t="shared" ca="1" si="324"/>
        <v>-1.1970922350883484E-2</v>
      </c>
    </row>
    <row r="1099" spans="1:21" x14ac:dyDescent="0.2">
      <c r="A1099">
        <f t="shared" si="317"/>
        <v>1098</v>
      </c>
      <c r="B1099">
        <f t="shared" ca="1" si="307"/>
        <v>1</v>
      </c>
      <c r="C1099" s="7">
        <f t="shared" ca="1" si="308"/>
        <v>-2.0177532392249963E-2</v>
      </c>
      <c r="D1099" t="str">
        <f t="shared" ca="1" si="318"/>
        <v>No</v>
      </c>
      <c r="E1099">
        <f t="shared" ca="1" si="309"/>
        <v>1.4</v>
      </c>
      <c r="F1099" s="1">
        <f ca="1">InitialHomeValue* (1 + 'Portfolio Simulation'!C1099)^'Portfolio Simulation'!B1099</f>
        <v>979822.46760775009</v>
      </c>
      <c r="G1099" s="1">
        <f t="shared" ca="1" si="310"/>
        <v>137175.14546508502</v>
      </c>
      <c r="H1099" s="1">
        <f t="shared" ca="1" si="311"/>
        <v>120000</v>
      </c>
      <c r="I1099" s="1">
        <f t="shared" ca="1" si="319"/>
        <v>120000</v>
      </c>
      <c r="J1099" s="1">
        <f t="shared" si="312"/>
        <v>100000</v>
      </c>
      <c r="K1099" s="1">
        <f t="shared" si="313"/>
        <v>1000000</v>
      </c>
      <c r="L1099" s="1">
        <f t="shared" si="320"/>
        <v>-100000</v>
      </c>
      <c r="M1099" s="1">
        <f t="shared" ca="1" si="314"/>
        <v>120000</v>
      </c>
      <c r="N1099" s="10">
        <v>45931</v>
      </c>
      <c r="O1099" s="10">
        <f t="shared" ca="1" si="321"/>
        <v>46296</v>
      </c>
      <c r="P1099" s="7">
        <f t="shared" ca="1" si="322"/>
        <v>0.19999999403953553</v>
      </c>
      <c r="Q1099" s="13"/>
      <c r="R1099" s="1">
        <f t="shared" si="323"/>
        <v>-100000</v>
      </c>
      <c r="S1099" s="1">
        <f t="shared" ca="1" si="315"/>
        <v>132276.03312704628</v>
      </c>
      <c r="T1099" s="14">
        <f t="shared" ca="1" si="316"/>
        <v>1.35</v>
      </c>
      <c r="U1099" s="7">
        <f t="shared" ca="1" si="324"/>
        <v>0.32276032567024249</v>
      </c>
    </row>
    <row r="1100" spans="1:21" x14ac:dyDescent="0.2">
      <c r="A1100">
        <f t="shared" si="317"/>
        <v>1099</v>
      </c>
      <c r="B1100">
        <f t="shared" ca="1" si="307"/>
        <v>3</v>
      </c>
      <c r="C1100" s="7">
        <f t="shared" ca="1" si="308"/>
        <v>4.6434469550339336E-2</v>
      </c>
      <c r="D1100" t="str">
        <f t="shared" ca="1" si="318"/>
        <v>Yes</v>
      </c>
      <c r="E1100">
        <f t="shared" ca="1" si="309"/>
        <v>1.7</v>
      </c>
      <c r="F1100" s="1">
        <f ca="1">InitialHomeValue* (1 + 'Portfolio Simulation'!C1100)^'Portfolio Simulation'!B1100</f>
        <v>1145872.008682403</v>
      </c>
      <c r="G1100" s="1">
        <f t="shared" ca="1" si="310"/>
        <v>194798.24147600852</v>
      </c>
      <c r="H1100" s="1">
        <f t="shared" ca="1" si="311"/>
        <v>172800</v>
      </c>
      <c r="I1100" s="1">
        <f t="shared" ca="1" si="319"/>
        <v>172800</v>
      </c>
      <c r="J1100" s="1">
        <f t="shared" si="312"/>
        <v>100000</v>
      </c>
      <c r="K1100" s="1">
        <f t="shared" si="313"/>
        <v>1000000</v>
      </c>
      <c r="L1100" s="1">
        <f t="shared" si="320"/>
        <v>-100000</v>
      </c>
      <c r="M1100" s="1">
        <f t="shared" ca="1" si="314"/>
        <v>172800</v>
      </c>
      <c r="N1100" s="10">
        <v>45931</v>
      </c>
      <c r="O1100" s="10">
        <f t="shared" ca="1" si="321"/>
        <v>47027</v>
      </c>
      <c r="P1100" s="7">
        <f t="shared" ca="1" si="322"/>
        <v>0.19980039000511171</v>
      </c>
      <c r="Q1100" s="13"/>
      <c r="R1100" s="1">
        <f t="shared" si="323"/>
        <v>-100000</v>
      </c>
      <c r="S1100" s="1">
        <f t="shared" ca="1" si="315"/>
        <v>189068.88143259648</v>
      </c>
      <c r="T1100" s="14">
        <f t="shared" ca="1" si="316"/>
        <v>1.65</v>
      </c>
      <c r="U1100" s="7">
        <f t="shared" ca="1" si="324"/>
        <v>0.23629625439643859</v>
      </c>
    </row>
    <row r="1101" spans="1:21" x14ac:dyDescent="0.2">
      <c r="A1101">
        <f t="shared" si="317"/>
        <v>1100</v>
      </c>
      <c r="B1101">
        <f t="shared" ca="1" si="307"/>
        <v>4</v>
      </c>
      <c r="C1101" s="7">
        <f t="shared" ca="1" si="308"/>
        <v>5.1154048846894548E-2</v>
      </c>
      <c r="D1101" t="str">
        <f t="shared" ca="1" si="318"/>
        <v>Yes</v>
      </c>
      <c r="E1101">
        <f t="shared" ca="1" si="309"/>
        <v>1.7</v>
      </c>
      <c r="F1101" s="1">
        <f ca="1">InitialHomeValue* (1 + 'Portfolio Simulation'!C1101)^'Portfolio Simulation'!B1101</f>
        <v>1220858.8896898211</v>
      </c>
      <c r="G1101" s="1">
        <f t="shared" ca="1" si="310"/>
        <v>207546.01124726958</v>
      </c>
      <c r="H1101" s="1">
        <f t="shared" ca="1" si="311"/>
        <v>207360</v>
      </c>
      <c r="I1101" s="1">
        <f t="shared" ca="1" si="319"/>
        <v>207360</v>
      </c>
      <c r="J1101" s="1">
        <f t="shared" si="312"/>
        <v>100000</v>
      </c>
      <c r="K1101" s="1">
        <f t="shared" si="313"/>
        <v>1000000</v>
      </c>
      <c r="L1101" s="1">
        <f t="shared" si="320"/>
        <v>-100000</v>
      </c>
      <c r="M1101" s="1">
        <f t="shared" ca="1" si="314"/>
        <v>207360</v>
      </c>
      <c r="N1101" s="10">
        <v>45931</v>
      </c>
      <c r="O1101" s="10">
        <f t="shared" ca="1" si="321"/>
        <v>47392</v>
      </c>
      <c r="P1101" s="7">
        <f t="shared" ca="1" si="322"/>
        <v>0.19985025525093081</v>
      </c>
      <c r="Q1101" s="13"/>
      <c r="R1101" s="1">
        <f t="shared" si="323"/>
        <v>-100000</v>
      </c>
      <c r="S1101" s="1">
        <f t="shared" ca="1" si="315"/>
        <v>201441.71679882047</v>
      </c>
      <c r="T1101" s="14">
        <f t="shared" ca="1" si="316"/>
        <v>1.65</v>
      </c>
      <c r="U1101" s="7">
        <f t="shared" ca="1" si="324"/>
        <v>0.19120171666145327</v>
      </c>
    </row>
    <row r="1102" spans="1:21" x14ac:dyDescent="0.2">
      <c r="A1102">
        <f t="shared" si="317"/>
        <v>1101</v>
      </c>
      <c r="B1102">
        <f t="shared" ca="1" si="307"/>
        <v>6</v>
      </c>
      <c r="C1102" s="7">
        <f t="shared" ca="1" si="308"/>
        <v>-0.11828303128924113</v>
      </c>
      <c r="D1102" t="str">
        <f t="shared" ca="1" si="318"/>
        <v>No</v>
      </c>
      <c r="E1102">
        <f t="shared" ca="1" si="309"/>
        <v>1.4</v>
      </c>
      <c r="F1102" s="1">
        <f ca="1">InitialHomeValue* (1 + 'Portfolio Simulation'!C1102)^'Portfolio Simulation'!B1102</f>
        <v>469867.26936746784</v>
      </c>
      <c r="G1102" s="1">
        <f t="shared" ca="1" si="310"/>
        <v>65781.417711445494</v>
      </c>
      <c r="H1102" s="1">
        <f t="shared" ca="1" si="311"/>
        <v>298598.39999999997</v>
      </c>
      <c r="I1102" s="1">
        <f t="shared" ca="1" si="319"/>
        <v>65781.417711445494</v>
      </c>
      <c r="J1102" s="1">
        <f t="shared" si="312"/>
        <v>100000</v>
      </c>
      <c r="K1102" s="1">
        <f t="shared" si="313"/>
        <v>1000000</v>
      </c>
      <c r="L1102" s="1">
        <f t="shared" si="320"/>
        <v>-100000</v>
      </c>
      <c r="M1102" s="1">
        <f t="shared" ca="1" si="314"/>
        <v>65781.417711445494</v>
      </c>
      <c r="N1102" s="10">
        <v>45931</v>
      </c>
      <c r="O1102" s="10">
        <f t="shared" ca="1" si="321"/>
        <v>48122</v>
      </c>
      <c r="P1102" s="7">
        <f t="shared" ca="1" si="322"/>
        <v>-6.7395070195198081E-2</v>
      </c>
      <c r="Q1102" s="13"/>
      <c r="R1102" s="1">
        <f t="shared" si="323"/>
        <v>-100000</v>
      </c>
      <c r="S1102" s="1">
        <f t="shared" ca="1" si="315"/>
        <v>63432.081364608166</v>
      </c>
      <c r="T1102" s="14">
        <f t="shared" ca="1" si="316"/>
        <v>1.35</v>
      </c>
      <c r="U1102" s="7">
        <f t="shared" ca="1" si="324"/>
        <v>-7.3028180003166202E-2</v>
      </c>
    </row>
    <row r="1103" spans="1:21" x14ac:dyDescent="0.2">
      <c r="A1103">
        <f t="shared" si="317"/>
        <v>1102</v>
      </c>
      <c r="B1103">
        <f t="shared" ca="1" si="307"/>
        <v>4</v>
      </c>
      <c r="C1103" s="7">
        <f t="shared" ca="1" si="308"/>
        <v>8.0876727898104239E-2</v>
      </c>
      <c r="D1103" t="str">
        <f t="shared" ca="1" si="318"/>
        <v>Yes</v>
      </c>
      <c r="E1103">
        <f t="shared" ca="1" si="309"/>
        <v>1.7</v>
      </c>
      <c r="F1103" s="1">
        <f ca="1">InitialHomeValue* (1 + 'Portfolio Simulation'!C1103)^'Portfolio Simulation'!B1103</f>
        <v>1364912.0408605468</v>
      </c>
      <c r="G1103" s="1">
        <f t="shared" ca="1" si="310"/>
        <v>232035.04694629295</v>
      </c>
      <c r="H1103" s="1">
        <f t="shared" ca="1" si="311"/>
        <v>207360</v>
      </c>
      <c r="I1103" s="1">
        <f t="shared" ca="1" si="319"/>
        <v>207360</v>
      </c>
      <c r="J1103" s="1">
        <f t="shared" si="312"/>
        <v>100000</v>
      </c>
      <c r="K1103" s="1">
        <f t="shared" si="313"/>
        <v>1000000</v>
      </c>
      <c r="L1103" s="1">
        <f t="shared" si="320"/>
        <v>-100000</v>
      </c>
      <c r="M1103" s="1">
        <f t="shared" ca="1" si="314"/>
        <v>207360</v>
      </c>
      <c r="N1103" s="10">
        <v>45931</v>
      </c>
      <c r="O1103" s="10">
        <f t="shared" ca="1" si="321"/>
        <v>47392</v>
      </c>
      <c r="P1103" s="7">
        <f t="shared" ca="1" si="322"/>
        <v>0.19985025525093081</v>
      </c>
      <c r="Q1103" s="13"/>
      <c r="R1103" s="1">
        <f t="shared" si="323"/>
        <v>-100000</v>
      </c>
      <c r="S1103" s="1">
        <f t="shared" ca="1" si="315"/>
        <v>225210.48674199023</v>
      </c>
      <c r="T1103" s="14">
        <f t="shared" ca="1" si="316"/>
        <v>1.65</v>
      </c>
      <c r="U1103" s="7">
        <f t="shared" ca="1" si="324"/>
        <v>0.22486103177070618</v>
      </c>
    </row>
    <row r="1104" spans="1:21" x14ac:dyDescent="0.2">
      <c r="A1104">
        <f t="shared" si="317"/>
        <v>1103</v>
      </c>
      <c r="B1104">
        <f t="shared" ca="1" si="307"/>
        <v>9</v>
      </c>
      <c r="C1104" s="7">
        <f t="shared" ca="1" si="308"/>
        <v>-9.0528577578110295E-2</v>
      </c>
      <c r="D1104" t="str">
        <f t="shared" ca="1" si="318"/>
        <v>No</v>
      </c>
      <c r="E1104">
        <f t="shared" ca="1" si="309"/>
        <v>1.4</v>
      </c>
      <c r="F1104" s="1">
        <f ca="1">InitialHomeValue* (1 + 'Portfolio Simulation'!C1104)^'Portfolio Simulation'!B1104</f>
        <v>425697.90629422019</v>
      </c>
      <c r="G1104" s="1">
        <f t="shared" ca="1" si="310"/>
        <v>59597.706881190825</v>
      </c>
      <c r="H1104" s="1">
        <f t="shared" ca="1" si="311"/>
        <v>515978.03519999993</v>
      </c>
      <c r="I1104" s="1">
        <f t="shared" ca="1" si="319"/>
        <v>59597.706881190825</v>
      </c>
      <c r="J1104" s="1">
        <f t="shared" si="312"/>
        <v>100000</v>
      </c>
      <c r="K1104" s="1">
        <f t="shared" si="313"/>
        <v>1000000</v>
      </c>
      <c r="L1104" s="1">
        <f t="shared" si="320"/>
        <v>-100000</v>
      </c>
      <c r="M1104" s="1">
        <f t="shared" ca="1" si="314"/>
        <v>59597.706881190825</v>
      </c>
      <c r="N1104" s="10">
        <v>45931</v>
      </c>
      <c r="O1104" s="10">
        <f t="shared" ca="1" si="321"/>
        <v>49218</v>
      </c>
      <c r="P1104" s="7">
        <f t="shared" ca="1" si="322"/>
        <v>-5.5850644409656522E-2</v>
      </c>
      <c r="Q1104" s="13"/>
      <c r="R1104" s="1">
        <f t="shared" si="323"/>
        <v>-100000</v>
      </c>
      <c r="S1104" s="1">
        <f t="shared" ca="1" si="315"/>
        <v>57469.217349719736</v>
      </c>
      <c r="T1104" s="14">
        <f t="shared" ca="1" si="316"/>
        <v>1.35</v>
      </c>
      <c r="U1104" s="7">
        <f t="shared" ca="1" si="324"/>
        <v>-5.9655800461769104E-2</v>
      </c>
    </row>
    <row r="1105" spans="1:21" x14ac:dyDescent="0.2">
      <c r="A1105">
        <f t="shared" si="317"/>
        <v>1104</v>
      </c>
      <c r="B1105">
        <f t="shared" ca="1" si="307"/>
        <v>4</v>
      </c>
      <c r="C1105" s="7">
        <f t="shared" ca="1" si="308"/>
        <v>8.6858577862337943E-2</v>
      </c>
      <c r="D1105" t="str">
        <f t="shared" ca="1" si="318"/>
        <v>Yes</v>
      </c>
      <c r="E1105">
        <f t="shared" ca="1" si="309"/>
        <v>1.7</v>
      </c>
      <c r="F1105" s="1">
        <f ca="1">InitialHomeValue* (1 + 'Portfolio Simulation'!C1105)^'Portfolio Simulation'!B1105</f>
        <v>1395378.8926786538</v>
      </c>
      <c r="G1105" s="1">
        <f t="shared" ca="1" si="310"/>
        <v>237214.41175537114</v>
      </c>
      <c r="H1105" s="1">
        <f t="shared" ca="1" si="311"/>
        <v>207360</v>
      </c>
      <c r="I1105" s="1">
        <f t="shared" ca="1" si="319"/>
        <v>207360</v>
      </c>
      <c r="J1105" s="1">
        <f t="shared" si="312"/>
        <v>100000</v>
      </c>
      <c r="K1105" s="1">
        <f t="shared" si="313"/>
        <v>1000000</v>
      </c>
      <c r="L1105" s="1">
        <f t="shared" si="320"/>
        <v>-100000</v>
      </c>
      <c r="M1105" s="1">
        <f t="shared" ca="1" si="314"/>
        <v>207360</v>
      </c>
      <c r="N1105" s="10">
        <v>45931</v>
      </c>
      <c r="O1105" s="10">
        <f t="shared" ca="1" si="321"/>
        <v>47392</v>
      </c>
      <c r="P1105" s="7">
        <f t="shared" ca="1" si="322"/>
        <v>0.19985025525093081</v>
      </c>
      <c r="Q1105" s="13"/>
      <c r="R1105" s="1">
        <f t="shared" si="323"/>
        <v>-100000</v>
      </c>
      <c r="S1105" s="1">
        <f t="shared" ca="1" si="315"/>
        <v>230237.51729197789</v>
      </c>
      <c r="T1105" s="14">
        <f t="shared" ca="1" si="316"/>
        <v>1.65</v>
      </c>
      <c r="U1105" s="7">
        <f t="shared" ca="1" si="324"/>
        <v>0.23163507580757142</v>
      </c>
    </row>
    <row r="1106" spans="1:21" x14ac:dyDescent="0.2">
      <c r="A1106">
        <f t="shared" si="317"/>
        <v>1105</v>
      </c>
      <c r="B1106">
        <f t="shared" ca="1" si="307"/>
        <v>8</v>
      </c>
      <c r="C1106" s="7">
        <f t="shared" ca="1" si="308"/>
        <v>6.3513756443918989E-2</v>
      </c>
      <c r="D1106" t="str">
        <f t="shared" ca="1" si="318"/>
        <v>Yes</v>
      </c>
      <c r="E1106">
        <f t="shared" ca="1" si="309"/>
        <v>1.7</v>
      </c>
      <c r="F1106" s="1">
        <f ca="1">InitialHomeValue* (1 + 'Portfolio Simulation'!C1106)^'Portfolio Simulation'!B1106</f>
        <v>1636608.847519641</v>
      </c>
      <c r="G1106" s="1">
        <f t="shared" ca="1" si="310"/>
        <v>278223.50407833897</v>
      </c>
      <c r="H1106" s="1">
        <f t="shared" ca="1" si="311"/>
        <v>429981.69599999994</v>
      </c>
      <c r="I1106" s="1">
        <f t="shared" ca="1" si="319"/>
        <v>278223.50407833897</v>
      </c>
      <c r="J1106" s="1">
        <f t="shared" si="312"/>
        <v>100000</v>
      </c>
      <c r="K1106" s="1">
        <f t="shared" si="313"/>
        <v>1000000</v>
      </c>
      <c r="L1106" s="1">
        <f t="shared" si="320"/>
        <v>-100000</v>
      </c>
      <c r="M1106" s="1">
        <f t="shared" ca="1" si="314"/>
        <v>278223.50407833897</v>
      </c>
      <c r="N1106" s="10">
        <v>45931</v>
      </c>
      <c r="O1106" s="10">
        <f t="shared" ca="1" si="321"/>
        <v>48853</v>
      </c>
      <c r="P1106" s="7">
        <f t="shared" ca="1" si="322"/>
        <v>0.13634762167930606</v>
      </c>
      <c r="Q1106" s="13"/>
      <c r="R1106" s="1">
        <f t="shared" si="323"/>
        <v>-100000</v>
      </c>
      <c r="S1106" s="1">
        <f t="shared" ca="1" si="315"/>
        <v>270040.45984074078</v>
      </c>
      <c r="T1106" s="14">
        <f t="shared" ca="1" si="316"/>
        <v>1.65</v>
      </c>
      <c r="U1106" s="7">
        <f t="shared" ca="1" si="324"/>
        <v>0.13211799263954163</v>
      </c>
    </row>
    <row r="1107" spans="1:21" x14ac:dyDescent="0.2">
      <c r="A1107">
        <f t="shared" si="317"/>
        <v>1106</v>
      </c>
      <c r="B1107">
        <f t="shared" ca="1" si="307"/>
        <v>10</v>
      </c>
      <c r="C1107" s="7">
        <f t="shared" ca="1" si="308"/>
        <v>1.0219375253869272E-2</v>
      </c>
      <c r="D1107" t="str">
        <f t="shared" ca="1" si="318"/>
        <v>Yes</v>
      </c>
      <c r="E1107">
        <f t="shared" ca="1" si="309"/>
        <v>1.7</v>
      </c>
      <c r="F1107" s="1">
        <f ca="1">InitialHomeValue* (1 + 'Portfolio Simulation'!C1107)^'Portfolio Simulation'!B1107</f>
        <v>1107023.7466995129</v>
      </c>
      <c r="G1107" s="1">
        <f t="shared" ca="1" si="310"/>
        <v>188194.03693891721</v>
      </c>
      <c r="H1107" s="1">
        <f t="shared" ca="1" si="311"/>
        <v>619173.64223999996</v>
      </c>
      <c r="I1107" s="1">
        <f t="shared" ca="1" si="319"/>
        <v>188194.03693891721</v>
      </c>
      <c r="J1107" s="1">
        <f t="shared" si="312"/>
        <v>100000</v>
      </c>
      <c r="K1107" s="1">
        <f t="shared" si="313"/>
        <v>1000000</v>
      </c>
      <c r="L1107" s="1">
        <f t="shared" si="320"/>
        <v>-100000</v>
      </c>
      <c r="M1107" s="1">
        <f t="shared" ca="1" si="314"/>
        <v>188194.03693891721</v>
      </c>
      <c r="N1107" s="10">
        <v>45931</v>
      </c>
      <c r="O1107" s="10">
        <f t="shared" ca="1" si="321"/>
        <v>49583</v>
      </c>
      <c r="P1107" s="7">
        <f t="shared" ca="1" si="322"/>
        <v>6.5235295891761788E-2</v>
      </c>
      <c r="Q1107" s="13"/>
      <c r="R1107" s="1">
        <f t="shared" si="323"/>
        <v>-100000</v>
      </c>
      <c r="S1107" s="1">
        <f t="shared" ca="1" si="315"/>
        <v>182658.91820541964</v>
      </c>
      <c r="T1107" s="14">
        <f t="shared" ca="1" si="316"/>
        <v>1.65</v>
      </c>
      <c r="U1107" s="7">
        <f t="shared" ca="1" si="324"/>
        <v>6.2061730027198794E-2</v>
      </c>
    </row>
    <row r="1108" spans="1:21" x14ac:dyDescent="0.2">
      <c r="A1108">
        <f t="shared" si="317"/>
        <v>1107</v>
      </c>
      <c r="B1108">
        <f t="shared" ca="1" si="307"/>
        <v>10</v>
      </c>
      <c r="C1108" s="7">
        <f t="shared" ca="1" si="308"/>
        <v>9.452581160264778E-2</v>
      </c>
      <c r="D1108" t="str">
        <f t="shared" ca="1" si="318"/>
        <v>Yes</v>
      </c>
      <c r="E1108">
        <f t="shared" ca="1" si="309"/>
        <v>1.7</v>
      </c>
      <c r="F1108" s="1">
        <f ca="1">InitialHomeValue* (1 + 'Portfolio Simulation'!C1108)^'Portfolio Simulation'!B1108</f>
        <v>2467516.5687879552</v>
      </c>
      <c r="G1108" s="1">
        <f t="shared" ca="1" si="310"/>
        <v>419477.81669395242</v>
      </c>
      <c r="H1108" s="1">
        <f t="shared" ca="1" si="311"/>
        <v>619173.64223999996</v>
      </c>
      <c r="I1108" s="1">
        <f t="shared" ca="1" si="319"/>
        <v>419477.81669395242</v>
      </c>
      <c r="J1108" s="1">
        <f t="shared" si="312"/>
        <v>100000</v>
      </c>
      <c r="K1108" s="1">
        <f t="shared" si="313"/>
        <v>1000000</v>
      </c>
      <c r="L1108" s="1">
        <f t="shared" si="320"/>
        <v>-100000</v>
      </c>
      <c r="M1108" s="1">
        <f t="shared" ca="1" si="314"/>
        <v>419477.81669395242</v>
      </c>
      <c r="N1108" s="10">
        <v>45931</v>
      </c>
      <c r="O1108" s="10">
        <f t="shared" ca="1" si="321"/>
        <v>49583</v>
      </c>
      <c r="P1108" s="7">
        <f t="shared" ca="1" si="322"/>
        <v>0.15408234000205992</v>
      </c>
      <c r="Q1108" s="13"/>
      <c r="R1108" s="1">
        <f t="shared" si="323"/>
        <v>-100000</v>
      </c>
      <c r="S1108" s="1">
        <f t="shared" ca="1" si="315"/>
        <v>407140.23385001259</v>
      </c>
      <c r="T1108" s="14">
        <f t="shared" ca="1" si="316"/>
        <v>1.65</v>
      </c>
      <c r="U1108" s="7">
        <f t="shared" ca="1" si="324"/>
        <v>0.15064408183097844</v>
      </c>
    </row>
    <row r="1109" spans="1:21" x14ac:dyDescent="0.2">
      <c r="A1109">
        <f t="shared" si="317"/>
        <v>1108</v>
      </c>
      <c r="B1109">
        <f t="shared" ca="1" si="307"/>
        <v>7</v>
      </c>
      <c r="C1109" s="7">
        <f t="shared" ca="1" si="308"/>
        <v>7.1514753145831139E-2</v>
      </c>
      <c r="D1109" t="str">
        <f t="shared" ca="1" si="318"/>
        <v>Yes</v>
      </c>
      <c r="E1109">
        <f t="shared" ca="1" si="309"/>
        <v>1.7</v>
      </c>
      <c r="F1109" s="1">
        <f ca="1">InitialHomeValue* (1 + 'Portfolio Simulation'!C1109)^'Portfolio Simulation'!B1109</f>
        <v>1621761.8688856217</v>
      </c>
      <c r="G1109" s="1">
        <f t="shared" ca="1" si="310"/>
        <v>275699.51771055569</v>
      </c>
      <c r="H1109" s="1">
        <f t="shared" ca="1" si="311"/>
        <v>358318.07999999996</v>
      </c>
      <c r="I1109" s="1">
        <f t="shared" ca="1" si="319"/>
        <v>275699.51771055569</v>
      </c>
      <c r="J1109" s="1">
        <f t="shared" si="312"/>
        <v>100000</v>
      </c>
      <c r="K1109" s="1">
        <f t="shared" si="313"/>
        <v>1000000</v>
      </c>
      <c r="L1109" s="1">
        <f t="shared" si="320"/>
        <v>-100000</v>
      </c>
      <c r="M1109" s="1">
        <f t="shared" ca="1" si="314"/>
        <v>275699.51771055569</v>
      </c>
      <c r="N1109" s="10">
        <v>45931</v>
      </c>
      <c r="O1109" s="10">
        <f t="shared" ca="1" si="321"/>
        <v>48488</v>
      </c>
      <c r="P1109" s="7">
        <f t="shared" ca="1" si="322"/>
        <v>0.15576680302619936</v>
      </c>
      <c r="Q1109" s="13"/>
      <c r="R1109" s="1">
        <f t="shared" si="323"/>
        <v>-100000</v>
      </c>
      <c r="S1109" s="1">
        <f t="shared" ca="1" si="315"/>
        <v>267590.70836612757</v>
      </c>
      <c r="T1109" s="14">
        <f t="shared" ca="1" si="316"/>
        <v>1.65</v>
      </c>
      <c r="U1109" s="7">
        <f t="shared" ca="1" si="324"/>
        <v>0.1508521258831024</v>
      </c>
    </row>
    <row r="1110" spans="1:21" x14ac:dyDescent="0.2">
      <c r="A1110">
        <f t="shared" si="317"/>
        <v>1109</v>
      </c>
      <c r="B1110">
        <f t="shared" ca="1" si="307"/>
        <v>9</v>
      </c>
      <c r="C1110" s="7">
        <f t="shared" ca="1" si="308"/>
        <v>6.113593566368123E-3</v>
      </c>
      <c r="D1110" t="str">
        <f t="shared" ca="1" si="318"/>
        <v>Yes</v>
      </c>
      <c r="E1110">
        <f t="shared" ca="1" si="309"/>
        <v>1.7</v>
      </c>
      <c r="F1110" s="1">
        <f ca="1">InitialHomeValue* (1 + 'Portfolio Simulation'!C1110)^'Portfolio Simulation'!B1110</f>
        <v>1056387.250296355</v>
      </c>
      <c r="G1110" s="1">
        <f t="shared" ca="1" si="310"/>
        <v>179585.83255038035</v>
      </c>
      <c r="H1110" s="1">
        <f t="shared" ca="1" si="311"/>
        <v>515978.03519999993</v>
      </c>
      <c r="I1110" s="1">
        <f t="shared" ca="1" si="319"/>
        <v>179585.83255038035</v>
      </c>
      <c r="J1110" s="1">
        <f t="shared" si="312"/>
        <v>100000</v>
      </c>
      <c r="K1110" s="1">
        <f t="shared" si="313"/>
        <v>1000000</v>
      </c>
      <c r="L1110" s="1">
        <f t="shared" si="320"/>
        <v>-100000</v>
      </c>
      <c r="M1110" s="1">
        <f t="shared" ca="1" si="314"/>
        <v>179585.83255038035</v>
      </c>
      <c r="N1110" s="10">
        <v>45931</v>
      </c>
      <c r="O1110" s="10">
        <f t="shared" ca="1" si="321"/>
        <v>49218</v>
      </c>
      <c r="P1110" s="7">
        <f t="shared" ca="1" si="322"/>
        <v>6.7174062132835388E-2</v>
      </c>
      <c r="Q1110" s="13"/>
      <c r="R1110" s="1">
        <f t="shared" si="323"/>
        <v>-100000</v>
      </c>
      <c r="S1110" s="1">
        <f t="shared" ca="1" si="315"/>
        <v>174303.89629889859</v>
      </c>
      <c r="T1110" s="14">
        <f t="shared" ca="1" si="316"/>
        <v>1.65</v>
      </c>
      <c r="U1110" s="7">
        <f t="shared" ca="1" si="324"/>
        <v>6.3642266392707814E-2</v>
      </c>
    </row>
    <row r="1111" spans="1:21" x14ac:dyDescent="0.2">
      <c r="A1111">
        <f t="shared" si="317"/>
        <v>1110</v>
      </c>
      <c r="B1111">
        <f t="shared" ca="1" si="307"/>
        <v>8</v>
      </c>
      <c r="C1111" s="7">
        <f t="shared" ca="1" si="308"/>
        <v>2.3887445362588119E-2</v>
      </c>
      <c r="D1111" t="str">
        <f t="shared" ca="1" si="318"/>
        <v>Yes</v>
      </c>
      <c r="E1111">
        <f t="shared" ca="1" si="309"/>
        <v>1.7</v>
      </c>
      <c r="F1111" s="1">
        <f ca="1">InitialHomeValue* (1 + 'Portfolio Simulation'!C1111)^'Portfolio Simulation'!B1111</f>
        <v>1207863.1799938353</v>
      </c>
      <c r="G1111" s="1">
        <f t="shared" ca="1" si="310"/>
        <v>205336.74059895202</v>
      </c>
      <c r="H1111" s="1">
        <f t="shared" ca="1" si="311"/>
        <v>429981.69599999994</v>
      </c>
      <c r="I1111" s="1">
        <f t="shared" ca="1" si="319"/>
        <v>205336.74059895202</v>
      </c>
      <c r="J1111" s="1">
        <f t="shared" si="312"/>
        <v>100000</v>
      </c>
      <c r="K1111" s="1">
        <f t="shared" si="313"/>
        <v>1000000</v>
      </c>
      <c r="L1111" s="1">
        <f t="shared" si="320"/>
        <v>-100000</v>
      </c>
      <c r="M1111" s="1">
        <f t="shared" ca="1" si="314"/>
        <v>205336.74059895202</v>
      </c>
      <c r="N1111" s="10">
        <v>45931</v>
      </c>
      <c r="O1111" s="10">
        <f t="shared" ca="1" si="321"/>
        <v>48853</v>
      </c>
      <c r="P1111" s="7">
        <f t="shared" ca="1" si="322"/>
        <v>9.4035962224006675E-2</v>
      </c>
      <c r="Q1111" s="13"/>
      <c r="R1111" s="1">
        <f t="shared" si="323"/>
        <v>-100000</v>
      </c>
      <c r="S1111" s="1">
        <f t="shared" ca="1" si="315"/>
        <v>199297.42469898282</v>
      </c>
      <c r="T1111" s="14">
        <f t="shared" ca="1" si="316"/>
        <v>1.65</v>
      </c>
      <c r="U1111" s="7">
        <f t="shared" ca="1" si="324"/>
        <v>8.9963832497596763E-2</v>
      </c>
    </row>
    <row r="1112" spans="1:21" x14ac:dyDescent="0.2">
      <c r="A1112">
        <f t="shared" si="317"/>
        <v>1111</v>
      </c>
      <c r="B1112">
        <f t="shared" ca="1" si="307"/>
        <v>4</v>
      </c>
      <c r="C1112" s="7">
        <f t="shared" ca="1" si="308"/>
        <v>3.4032225600915025E-2</v>
      </c>
      <c r="D1112" t="str">
        <f t="shared" ca="1" si="318"/>
        <v>Yes</v>
      </c>
      <c r="E1112">
        <f t="shared" ca="1" si="309"/>
        <v>1.7</v>
      </c>
      <c r="F1112" s="1">
        <f ca="1">InitialHomeValue* (1 + 'Portfolio Simulation'!C1112)^'Portfolio Simulation'!B1112</f>
        <v>1143237.0615467308</v>
      </c>
      <c r="G1112" s="1">
        <f t="shared" ca="1" si="310"/>
        <v>194350.30046294423</v>
      </c>
      <c r="H1112" s="1">
        <f t="shared" ca="1" si="311"/>
        <v>207360</v>
      </c>
      <c r="I1112" s="1">
        <f t="shared" ca="1" si="319"/>
        <v>194350.30046294423</v>
      </c>
      <c r="J1112" s="1">
        <f t="shared" si="312"/>
        <v>100000</v>
      </c>
      <c r="K1112" s="1">
        <f t="shared" si="313"/>
        <v>1000000</v>
      </c>
      <c r="L1112" s="1">
        <f t="shared" si="320"/>
        <v>-100000</v>
      </c>
      <c r="M1112" s="1">
        <f t="shared" ca="1" si="314"/>
        <v>194350.30046294423</v>
      </c>
      <c r="N1112" s="10">
        <v>45931</v>
      </c>
      <c r="O1112" s="10">
        <f t="shared" ca="1" si="321"/>
        <v>47392</v>
      </c>
      <c r="P1112" s="7">
        <f t="shared" ca="1" si="322"/>
        <v>0.18058407902717591</v>
      </c>
      <c r="Q1112" s="13"/>
      <c r="R1112" s="1">
        <f t="shared" si="323"/>
        <v>-100000</v>
      </c>
      <c r="S1112" s="1">
        <f t="shared" ca="1" si="315"/>
        <v>188634.1151552106</v>
      </c>
      <c r="T1112" s="14">
        <f t="shared" ca="1" si="316"/>
        <v>1.65</v>
      </c>
      <c r="U1112" s="7">
        <f t="shared" ca="1" si="324"/>
        <v>0.17181188464164732</v>
      </c>
    </row>
    <row r="1113" spans="1:21" x14ac:dyDescent="0.2">
      <c r="A1113">
        <f t="shared" si="317"/>
        <v>1112</v>
      </c>
      <c r="B1113">
        <f t="shared" ca="1" si="307"/>
        <v>1</v>
      </c>
      <c r="C1113" s="7">
        <f t="shared" ca="1" si="308"/>
        <v>9.5614923131921256E-2</v>
      </c>
      <c r="D1113" t="str">
        <f t="shared" ca="1" si="318"/>
        <v>Yes</v>
      </c>
      <c r="E1113">
        <f t="shared" ca="1" si="309"/>
        <v>1.7</v>
      </c>
      <c r="F1113" s="1">
        <f ca="1">InitialHomeValue* (1 + 'Portfolio Simulation'!C1113)^'Portfolio Simulation'!B1113</f>
        <v>1095614.9231319213</v>
      </c>
      <c r="G1113" s="1">
        <f t="shared" ca="1" si="310"/>
        <v>186254.53693242662</v>
      </c>
      <c r="H1113" s="1">
        <f t="shared" ca="1" si="311"/>
        <v>120000</v>
      </c>
      <c r="I1113" s="1">
        <f t="shared" ca="1" si="319"/>
        <v>120000</v>
      </c>
      <c r="J1113" s="1">
        <f t="shared" si="312"/>
        <v>100000</v>
      </c>
      <c r="K1113" s="1">
        <f t="shared" si="313"/>
        <v>1000000</v>
      </c>
      <c r="L1113" s="1">
        <f t="shared" si="320"/>
        <v>-100000</v>
      </c>
      <c r="M1113" s="1">
        <f t="shared" ca="1" si="314"/>
        <v>120000</v>
      </c>
      <c r="N1113" s="10">
        <v>45931</v>
      </c>
      <c r="O1113" s="10">
        <f t="shared" ca="1" si="321"/>
        <v>46296</v>
      </c>
      <c r="P1113" s="7">
        <f t="shared" ca="1" si="322"/>
        <v>0.19999999403953553</v>
      </c>
      <c r="Q1113" s="13"/>
      <c r="R1113" s="1">
        <f t="shared" si="323"/>
        <v>-100000</v>
      </c>
      <c r="S1113" s="1">
        <f t="shared" ca="1" si="315"/>
        <v>180776.46231676702</v>
      </c>
      <c r="T1113" s="14">
        <f t="shared" ca="1" si="316"/>
        <v>1.65</v>
      </c>
      <c r="U1113" s="7">
        <f t="shared" ca="1" si="324"/>
        <v>0.80776461362838758</v>
      </c>
    </row>
    <row r="1114" spans="1:21" x14ac:dyDescent="0.2">
      <c r="A1114">
        <f t="shared" si="317"/>
        <v>1113</v>
      </c>
      <c r="B1114">
        <f t="shared" ca="1" si="307"/>
        <v>4</v>
      </c>
      <c r="C1114" s="7">
        <f t="shared" ca="1" si="308"/>
        <v>8.0740471815170647E-2</v>
      </c>
      <c r="D1114" t="str">
        <f t="shared" ca="1" si="318"/>
        <v>Yes</v>
      </c>
      <c r="E1114">
        <f t="shared" ca="1" si="309"/>
        <v>1.7</v>
      </c>
      <c r="F1114" s="1">
        <f ca="1">InitialHomeValue* (1 + 'Portfolio Simulation'!C1114)^'Portfolio Simulation'!B1114</f>
        <v>1364223.923891434</v>
      </c>
      <c r="G1114" s="1">
        <f t="shared" ca="1" si="310"/>
        <v>231918.06706154381</v>
      </c>
      <c r="H1114" s="1">
        <f t="shared" ca="1" si="311"/>
        <v>207360</v>
      </c>
      <c r="I1114" s="1">
        <f t="shared" ca="1" si="319"/>
        <v>207360</v>
      </c>
      <c r="J1114" s="1">
        <f t="shared" si="312"/>
        <v>100000</v>
      </c>
      <c r="K1114" s="1">
        <f t="shared" si="313"/>
        <v>1000000</v>
      </c>
      <c r="L1114" s="1">
        <f t="shared" si="320"/>
        <v>-100000</v>
      </c>
      <c r="M1114" s="1">
        <f t="shared" ca="1" si="314"/>
        <v>207360</v>
      </c>
      <c r="N1114" s="10">
        <v>45931</v>
      </c>
      <c r="O1114" s="10">
        <f t="shared" ca="1" si="321"/>
        <v>47392</v>
      </c>
      <c r="P1114" s="7">
        <f t="shared" ca="1" si="322"/>
        <v>0.19985025525093081</v>
      </c>
      <c r="Q1114" s="13"/>
      <c r="R1114" s="1">
        <f t="shared" si="323"/>
        <v>-100000</v>
      </c>
      <c r="S1114" s="1">
        <f t="shared" ca="1" si="315"/>
        <v>225096.94744208662</v>
      </c>
      <c r="T1114" s="14">
        <f t="shared" ca="1" si="316"/>
        <v>1.65</v>
      </c>
      <c r="U1114" s="7">
        <f t="shared" ca="1" si="324"/>
        <v>0.22470672726631166</v>
      </c>
    </row>
    <row r="1115" spans="1:21" x14ac:dyDescent="0.2">
      <c r="A1115">
        <f t="shared" si="317"/>
        <v>1114</v>
      </c>
      <c r="B1115">
        <f t="shared" ca="1" si="307"/>
        <v>7</v>
      </c>
      <c r="C1115" s="7">
        <f t="shared" ca="1" si="308"/>
        <v>4.6416913153463621E-2</v>
      </c>
      <c r="D1115" t="str">
        <f t="shared" ca="1" si="318"/>
        <v>Yes</v>
      </c>
      <c r="E1115">
        <f t="shared" ca="1" si="309"/>
        <v>1.7</v>
      </c>
      <c r="F1115" s="1">
        <f ca="1">InitialHomeValue* (1 + 'Portfolio Simulation'!C1115)^'Portfolio Simulation'!B1115</f>
        <v>1373830.8155126271</v>
      </c>
      <c r="G1115" s="1">
        <f t="shared" ca="1" si="310"/>
        <v>233551.2386371466</v>
      </c>
      <c r="H1115" s="1">
        <f t="shared" ca="1" si="311"/>
        <v>358318.07999999996</v>
      </c>
      <c r="I1115" s="1">
        <f t="shared" ca="1" si="319"/>
        <v>233551.2386371466</v>
      </c>
      <c r="J1115" s="1">
        <f t="shared" si="312"/>
        <v>100000</v>
      </c>
      <c r="K1115" s="1">
        <f t="shared" si="313"/>
        <v>1000000</v>
      </c>
      <c r="L1115" s="1">
        <f t="shared" si="320"/>
        <v>-100000</v>
      </c>
      <c r="M1115" s="1">
        <f t="shared" ca="1" si="314"/>
        <v>233551.2386371466</v>
      </c>
      <c r="N1115" s="10">
        <v>45931</v>
      </c>
      <c r="O1115" s="10">
        <f t="shared" ca="1" si="321"/>
        <v>48488</v>
      </c>
      <c r="P1115" s="7">
        <f t="shared" ca="1" si="322"/>
        <v>0.12871647477149964</v>
      </c>
      <c r="Q1115" s="13"/>
      <c r="R1115" s="1">
        <f t="shared" si="323"/>
        <v>-100000</v>
      </c>
      <c r="S1115" s="1">
        <f t="shared" ca="1" si="315"/>
        <v>226682.08455958348</v>
      </c>
      <c r="T1115" s="14">
        <f t="shared" ca="1" si="316"/>
        <v>1.65</v>
      </c>
      <c r="U1115" s="7">
        <f t="shared" ca="1" si="324"/>
        <v>0.12391682267189025</v>
      </c>
    </row>
    <row r="1116" spans="1:21" x14ac:dyDescent="0.2">
      <c r="A1116">
        <f t="shared" si="317"/>
        <v>1115</v>
      </c>
      <c r="B1116">
        <f t="shared" ca="1" si="307"/>
        <v>10</v>
      </c>
      <c r="C1116" s="7">
        <f t="shared" ca="1" si="308"/>
        <v>3.2508501689800039E-2</v>
      </c>
      <c r="D1116" t="str">
        <f t="shared" ca="1" si="318"/>
        <v>Yes</v>
      </c>
      <c r="E1116">
        <f t="shared" ca="1" si="309"/>
        <v>1.7</v>
      </c>
      <c r="F1116" s="1">
        <f ca="1">InitialHomeValue* (1 + 'Portfolio Simulation'!C1116)^'Portfolio Simulation'!B1116</f>
        <v>1377007.6826711276</v>
      </c>
      <c r="G1116" s="1">
        <f t="shared" ca="1" si="310"/>
        <v>234091.30605409169</v>
      </c>
      <c r="H1116" s="1">
        <f t="shared" ca="1" si="311"/>
        <v>619173.64223999996</v>
      </c>
      <c r="I1116" s="1">
        <f t="shared" ca="1" si="319"/>
        <v>234091.30605409169</v>
      </c>
      <c r="J1116" s="1">
        <f t="shared" si="312"/>
        <v>100000</v>
      </c>
      <c r="K1116" s="1">
        <f t="shared" si="313"/>
        <v>1000000</v>
      </c>
      <c r="L1116" s="1">
        <f t="shared" si="320"/>
        <v>-100000</v>
      </c>
      <c r="M1116" s="1">
        <f t="shared" ca="1" si="314"/>
        <v>234091.30605409169</v>
      </c>
      <c r="N1116" s="10">
        <v>45931</v>
      </c>
      <c r="O1116" s="10">
        <f t="shared" ca="1" si="321"/>
        <v>49583</v>
      </c>
      <c r="P1116" s="7">
        <f t="shared" ca="1" si="322"/>
        <v>8.8725259900093098E-2</v>
      </c>
      <c r="Q1116" s="13"/>
      <c r="R1116" s="1">
        <f t="shared" si="323"/>
        <v>-100000</v>
      </c>
      <c r="S1116" s="1">
        <f t="shared" ca="1" si="315"/>
        <v>227206.26764073607</v>
      </c>
      <c r="T1116" s="14">
        <f t="shared" ca="1" si="316"/>
        <v>1.65</v>
      </c>
      <c r="U1116" s="7">
        <f t="shared" ca="1" si="324"/>
        <v>8.5481712222099313E-2</v>
      </c>
    </row>
    <row r="1117" spans="1:21" x14ac:dyDescent="0.2">
      <c r="A1117">
        <f t="shared" si="317"/>
        <v>1116</v>
      </c>
      <c r="B1117">
        <f t="shared" ca="1" si="307"/>
        <v>10</v>
      </c>
      <c r="C1117" s="7">
        <f t="shared" ca="1" si="308"/>
        <v>-3.5835180324984048E-2</v>
      </c>
      <c r="D1117" t="str">
        <f t="shared" ca="1" si="318"/>
        <v>No</v>
      </c>
      <c r="E1117">
        <f t="shared" ca="1" si="309"/>
        <v>1.4</v>
      </c>
      <c r="F1117" s="1">
        <f ca="1">InitialHomeValue* (1 + 'Portfolio Simulation'!C1117)^'Portfolio Simulation'!B1117</f>
        <v>694245.07820167555</v>
      </c>
      <c r="G1117" s="1">
        <f t="shared" ca="1" si="310"/>
        <v>97194.310948234575</v>
      </c>
      <c r="H1117" s="1">
        <f t="shared" ca="1" si="311"/>
        <v>619173.64223999996</v>
      </c>
      <c r="I1117" s="1">
        <f t="shared" ca="1" si="319"/>
        <v>97194.310948234575</v>
      </c>
      <c r="J1117" s="1">
        <f t="shared" si="312"/>
        <v>100000</v>
      </c>
      <c r="K1117" s="1">
        <f t="shared" si="313"/>
        <v>1000000</v>
      </c>
      <c r="L1117" s="1">
        <f t="shared" si="320"/>
        <v>-100000</v>
      </c>
      <c r="M1117" s="1">
        <f t="shared" ca="1" si="314"/>
        <v>97194.310948234575</v>
      </c>
      <c r="N1117" s="10">
        <v>45931</v>
      </c>
      <c r="O1117" s="10">
        <f t="shared" ca="1" si="321"/>
        <v>49583</v>
      </c>
      <c r="P1117" s="7">
        <f t="shared" ca="1" si="322"/>
        <v>-2.8402000665664678E-3</v>
      </c>
      <c r="Q1117" s="13"/>
      <c r="R1117" s="1">
        <f t="shared" si="323"/>
        <v>-100000</v>
      </c>
      <c r="S1117" s="1">
        <f t="shared" ca="1" si="315"/>
        <v>93723.085557226208</v>
      </c>
      <c r="T1117" s="14">
        <f t="shared" ca="1" si="316"/>
        <v>1.35</v>
      </c>
      <c r="U1117" s="7">
        <f t="shared" ca="1" si="324"/>
        <v>-6.4580708742141739E-3</v>
      </c>
    </row>
    <row r="1118" spans="1:21" x14ac:dyDescent="0.2">
      <c r="A1118">
        <f t="shared" si="317"/>
        <v>1117</v>
      </c>
      <c r="B1118">
        <f t="shared" ca="1" si="307"/>
        <v>3</v>
      </c>
      <c r="C1118" s="7">
        <f t="shared" ca="1" si="308"/>
        <v>4.5963901773478116E-2</v>
      </c>
      <c r="D1118" t="str">
        <f t="shared" ca="1" si="318"/>
        <v>Yes</v>
      </c>
      <c r="E1118">
        <f t="shared" ca="1" si="309"/>
        <v>1.7</v>
      </c>
      <c r="F1118" s="1">
        <f ca="1">InitialHomeValue* (1 + 'Portfolio Simulation'!C1118)^'Portfolio Simulation'!B1118</f>
        <v>1144326.8531473964</v>
      </c>
      <c r="G1118" s="1">
        <f t="shared" ca="1" si="310"/>
        <v>194535.56503505737</v>
      </c>
      <c r="H1118" s="1">
        <f t="shared" ca="1" si="311"/>
        <v>172800</v>
      </c>
      <c r="I1118" s="1">
        <f t="shared" ca="1" si="319"/>
        <v>172800</v>
      </c>
      <c r="J1118" s="1">
        <f t="shared" si="312"/>
        <v>100000</v>
      </c>
      <c r="K1118" s="1">
        <f t="shared" si="313"/>
        <v>1000000</v>
      </c>
      <c r="L1118" s="1">
        <f t="shared" si="320"/>
        <v>-100000</v>
      </c>
      <c r="M1118" s="1">
        <f t="shared" ca="1" si="314"/>
        <v>172800</v>
      </c>
      <c r="N1118" s="10">
        <v>45931</v>
      </c>
      <c r="O1118" s="10">
        <f t="shared" ca="1" si="321"/>
        <v>47027</v>
      </c>
      <c r="P1118" s="7">
        <f t="shared" ca="1" si="322"/>
        <v>0.19980039000511171</v>
      </c>
      <c r="Q1118" s="13"/>
      <c r="R1118" s="1">
        <f t="shared" si="323"/>
        <v>-100000</v>
      </c>
      <c r="S1118" s="1">
        <f t="shared" ca="1" si="315"/>
        <v>188813.9307693204</v>
      </c>
      <c r="T1118" s="14">
        <f t="shared" ca="1" si="316"/>
        <v>1.65</v>
      </c>
      <c r="U1118" s="7">
        <f t="shared" ca="1" si="324"/>
        <v>0.2357408225536346</v>
      </c>
    </row>
    <row r="1119" spans="1:21" x14ac:dyDescent="0.2">
      <c r="A1119">
        <f t="shared" si="317"/>
        <v>1118</v>
      </c>
      <c r="B1119">
        <f t="shared" ca="1" si="307"/>
        <v>1</v>
      </c>
      <c r="C1119" s="7">
        <f t="shared" ca="1" si="308"/>
        <v>-1.6800061106518053E-2</v>
      </c>
      <c r="D1119" t="str">
        <f t="shared" ca="1" si="318"/>
        <v>No</v>
      </c>
      <c r="E1119">
        <f t="shared" ca="1" si="309"/>
        <v>1.4</v>
      </c>
      <c r="F1119" s="1">
        <f ca="1">InitialHomeValue* (1 + 'Portfolio Simulation'!C1119)^'Portfolio Simulation'!B1119</f>
        <v>983199.93889348186</v>
      </c>
      <c r="G1119" s="1">
        <f t="shared" ca="1" si="310"/>
        <v>137647.99144508745</v>
      </c>
      <c r="H1119" s="1">
        <f t="shared" ca="1" si="311"/>
        <v>120000</v>
      </c>
      <c r="I1119" s="1">
        <f t="shared" ca="1" si="319"/>
        <v>120000</v>
      </c>
      <c r="J1119" s="1">
        <f t="shared" si="312"/>
        <v>100000</v>
      </c>
      <c r="K1119" s="1">
        <f t="shared" si="313"/>
        <v>1000000</v>
      </c>
      <c r="L1119" s="1">
        <f t="shared" si="320"/>
        <v>-100000</v>
      </c>
      <c r="M1119" s="1">
        <f t="shared" ca="1" si="314"/>
        <v>120000</v>
      </c>
      <c r="N1119" s="10">
        <v>45931</v>
      </c>
      <c r="O1119" s="10">
        <f t="shared" ca="1" si="321"/>
        <v>46296</v>
      </c>
      <c r="P1119" s="7">
        <f t="shared" ca="1" si="322"/>
        <v>0.19999999403953553</v>
      </c>
      <c r="Q1119" s="13"/>
      <c r="R1119" s="1">
        <f t="shared" si="323"/>
        <v>-100000</v>
      </c>
      <c r="S1119" s="1">
        <f t="shared" ca="1" si="315"/>
        <v>132731.99175062004</v>
      </c>
      <c r="T1119" s="14">
        <f t="shared" ca="1" si="316"/>
        <v>1.35</v>
      </c>
      <c r="U1119" s="7">
        <f t="shared" ca="1" si="324"/>
        <v>0.32731991410255434</v>
      </c>
    </row>
    <row r="1120" spans="1:21" x14ac:dyDescent="0.2">
      <c r="A1120">
        <f t="shared" si="317"/>
        <v>1119</v>
      </c>
      <c r="B1120">
        <f t="shared" ca="1" si="307"/>
        <v>5</v>
      </c>
      <c r="C1120" s="7">
        <f t="shared" ca="1" si="308"/>
        <v>0.12550123996294446</v>
      </c>
      <c r="D1120" t="str">
        <f t="shared" ca="1" si="318"/>
        <v>Yes</v>
      </c>
      <c r="E1120">
        <f t="shared" ca="1" si="309"/>
        <v>1.7</v>
      </c>
      <c r="F1120" s="1">
        <f ca="1">InitialHomeValue* (1 + 'Portfolio Simulation'!C1120)^'Portfolio Simulation'!B1120</f>
        <v>1806050.4970504113</v>
      </c>
      <c r="G1120" s="1">
        <f t="shared" ca="1" si="310"/>
        <v>307028.58449856995</v>
      </c>
      <c r="H1120" s="1">
        <f t="shared" ca="1" si="311"/>
        <v>248832</v>
      </c>
      <c r="I1120" s="1">
        <f t="shared" ca="1" si="319"/>
        <v>248832</v>
      </c>
      <c r="J1120" s="1">
        <f t="shared" si="312"/>
        <v>100000</v>
      </c>
      <c r="K1120" s="1">
        <f t="shared" si="313"/>
        <v>1000000</v>
      </c>
      <c r="L1120" s="1">
        <f t="shared" si="320"/>
        <v>-100000</v>
      </c>
      <c r="M1120" s="1">
        <f t="shared" ca="1" si="314"/>
        <v>248832</v>
      </c>
      <c r="N1120" s="10">
        <v>45931</v>
      </c>
      <c r="O1120" s="10">
        <f t="shared" ca="1" si="321"/>
        <v>47757</v>
      </c>
      <c r="P1120" s="7">
        <f t="shared" ca="1" si="322"/>
        <v>0.19988018870353702</v>
      </c>
      <c r="Q1120" s="13"/>
      <c r="R1120" s="1">
        <f t="shared" si="323"/>
        <v>-100000</v>
      </c>
      <c r="S1120" s="1">
        <f t="shared" ca="1" si="315"/>
        <v>297998.33201331785</v>
      </c>
      <c r="T1120" s="14">
        <f t="shared" ca="1" si="316"/>
        <v>1.65</v>
      </c>
      <c r="U1120" s="7">
        <f t="shared" ca="1" si="324"/>
        <v>0.24391534924507141</v>
      </c>
    </row>
    <row r="1121" spans="1:21" x14ac:dyDescent="0.2">
      <c r="A1121">
        <f t="shared" si="317"/>
        <v>1120</v>
      </c>
      <c r="B1121">
        <f t="shared" ca="1" si="307"/>
        <v>4</v>
      </c>
      <c r="C1121" s="7">
        <f t="shared" ca="1" si="308"/>
        <v>8.5421224931844078E-2</v>
      </c>
      <c r="D1121" t="str">
        <f t="shared" ca="1" si="318"/>
        <v>Yes</v>
      </c>
      <c r="E1121">
        <f t="shared" ca="1" si="309"/>
        <v>1.7</v>
      </c>
      <c r="F1121" s="1">
        <f ca="1">InitialHomeValue* (1 + 'Portfolio Simulation'!C1121)^'Portfolio Simulation'!B1121</f>
        <v>1388012.0583012088</v>
      </c>
      <c r="G1121" s="1">
        <f t="shared" ca="1" si="310"/>
        <v>235962.04991120548</v>
      </c>
      <c r="H1121" s="1">
        <f t="shared" ca="1" si="311"/>
        <v>207360</v>
      </c>
      <c r="I1121" s="1">
        <f t="shared" ca="1" si="319"/>
        <v>207360</v>
      </c>
      <c r="J1121" s="1">
        <f t="shared" si="312"/>
        <v>100000</v>
      </c>
      <c r="K1121" s="1">
        <f t="shared" si="313"/>
        <v>1000000</v>
      </c>
      <c r="L1121" s="1">
        <f t="shared" si="320"/>
        <v>-100000</v>
      </c>
      <c r="M1121" s="1">
        <f t="shared" ca="1" si="314"/>
        <v>207360</v>
      </c>
      <c r="N1121" s="10">
        <v>45931</v>
      </c>
      <c r="O1121" s="10">
        <f t="shared" ca="1" si="321"/>
        <v>47392</v>
      </c>
      <c r="P1121" s="7">
        <f t="shared" ca="1" si="322"/>
        <v>0.19985025525093081</v>
      </c>
      <c r="Q1121" s="13"/>
      <c r="R1121" s="1">
        <f t="shared" si="323"/>
        <v>-100000</v>
      </c>
      <c r="S1121" s="1">
        <f t="shared" ca="1" si="315"/>
        <v>229021.98961969945</v>
      </c>
      <c r="T1121" s="14">
        <f t="shared" ca="1" si="316"/>
        <v>1.65</v>
      </c>
      <c r="U1121" s="7">
        <f t="shared" ca="1" si="324"/>
        <v>0.23000738024711614</v>
      </c>
    </row>
    <row r="1122" spans="1:21" x14ac:dyDescent="0.2">
      <c r="A1122">
        <f t="shared" si="317"/>
        <v>1121</v>
      </c>
      <c r="B1122">
        <f t="shared" ca="1" si="307"/>
        <v>6</v>
      </c>
      <c r="C1122" s="7">
        <f t="shared" ca="1" si="308"/>
        <v>-2.9369951033708295E-2</v>
      </c>
      <c r="D1122" t="str">
        <f t="shared" ca="1" si="318"/>
        <v>No</v>
      </c>
      <c r="E1122">
        <f t="shared" ca="1" si="309"/>
        <v>1.4</v>
      </c>
      <c r="F1122" s="1">
        <f ca="1">InitialHomeValue* (1 + 'Portfolio Simulation'!C1122)^'Portfolio Simulation'!B1122</f>
        <v>836223.54781786446</v>
      </c>
      <c r="G1122" s="1">
        <f t="shared" ca="1" si="310"/>
        <v>117071.29669450103</v>
      </c>
      <c r="H1122" s="1">
        <f t="shared" ca="1" si="311"/>
        <v>298598.39999999997</v>
      </c>
      <c r="I1122" s="1">
        <f t="shared" ca="1" si="319"/>
        <v>117071.29669450103</v>
      </c>
      <c r="J1122" s="1">
        <f t="shared" si="312"/>
        <v>100000</v>
      </c>
      <c r="K1122" s="1">
        <f t="shared" si="313"/>
        <v>1000000</v>
      </c>
      <c r="L1122" s="1">
        <f t="shared" si="320"/>
        <v>-100000</v>
      </c>
      <c r="M1122" s="1">
        <f t="shared" ca="1" si="314"/>
        <v>117071.29669450103</v>
      </c>
      <c r="N1122" s="10">
        <v>45931</v>
      </c>
      <c r="O1122" s="10">
        <f t="shared" ca="1" si="321"/>
        <v>48122</v>
      </c>
      <c r="P1122" s="7">
        <f t="shared" ca="1" si="322"/>
        <v>2.6604583859443674E-2</v>
      </c>
      <c r="Q1122" s="13"/>
      <c r="R1122" s="1">
        <f t="shared" si="323"/>
        <v>-100000</v>
      </c>
      <c r="S1122" s="1">
        <f t="shared" ca="1" si="315"/>
        <v>112890.17895541171</v>
      </c>
      <c r="T1122" s="14">
        <f t="shared" ca="1" si="316"/>
        <v>1.35</v>
      </c>
      <c r="U1122" s="7">
        <f t="shared" ca="1" si="324"/>
        <v>2.0403692126274114E-2</v>
      </c>
    </row>
    <row r="1123" spans="1:21" x14ac:dyDescent="0.2">
      <c r="A1123">
        <f t="shared" si="317"/>
        <v>1122</v>
      </c>
      <c r="B1123">
        <f t="shared" ca="1" si="307"/>
        <v>5</v>
      </c>
      <c r="C1123" s="7">
        <f t="shared" ca="1" si="308"/>
        <v>6.1127453602975862E-2</v>
      </c>
      <c r="D1123" t="str">
        <f t="shared" ca="1" si="318"/>
        <v>Yes</v>
      </c>
      <c r="E1123">
        <f t="shared" ca="1" si="309"/>
        <v>1.7</v>
      </c>
      <c r="F1123" s="1">
        <f ca="1">InitialHomeValue* (1 + 'Portfolio Simulation'!C1123)^'Portfolio Simulation'!B1123</f>
        <v>1345357.6543169916</v>
      </c>
      <c r="G1123" s="1">
        <f t="shared" ca="1" si="310"/>
        <v>228710.80123388857</v>
      </c>
      <c r="H1123" s="1">
        <f t="shared" ca="1" si="311"/>
        <v>248832</v>
      </c>
      <c r="I1123" s="1">
        <f t="shared" ca="1" si="319"/>
        <v>228710.80123388857</v>
      </c>
      <c r="J1123" s="1">
        <f t="shared" si="312"/>
        <v>100000</v>
      </c>
      <c r="K1123" s="1">
        <f t="shared" si="313"/>
        <v>1000000</v>
      </c>
      <c r="L1123" s="1">
        <f t="shared" si="320"/>
        <v>-100000</v>
      </c>
      <c r="M1123" s="1">
        <f t="shared" ca="1" si="314"/>
        <v>228710.80123388857</v>
      </c>
      <c r="N1123" s="10">
        <v>45931</v>
      </c>
      <c r="O1123" s="10">
        <f t="shared" ca="1" si="321"/>
        <v>47757</v>
      </c>
      <c r="P1123" s="7">
        <f t="shared" ca="1" si="322"/>
        <v>0.17982605099678045</v>
      </c>
      <c r="Q1123" s="13"/>
      <c r="R1123" s="1">
        <f t="shared" si="323"/>
        <v>-100000</v>
      </c>
      <c r="S1123" s="1">
        <f t="shared" ca="1" si="315"/>
        <v>221984.01296230359</v>
      </c>
      <c r="T1123" s="14">
        <f t="shared" ca="1" si="316"/>
        <v>1.65</v>
      </c>
      <c r="U1123" s="7">
        <f t="shared" ca="1" si="324"/>
        <v>0.17280661463737487</v>
      </c>
    </row>
    <row r="1124" spans="1:21" x14ac:dyDescent="0.2">
      <c r="A1124">
        <f t="shared" si="317"/>
        <v>1123</v>
      </c>
      <c r="B1124">
        <f t="shared" ca="1" si="307"/>
        <v>3</v>
      </c>
      <c r="C1124" s="7">
        <f t="shared" ca="1" si="308"/>
        <v>-0.13117862670057628</v>
      </c>
      <c r="D1124" t="str">
        <f t="shared" ca="1" si="318"/>
        <v>No</v>
      </c>
      <c r="E1124">
        <f t="shared" ca="1" si="309"/>
        <v>1.4</v>
      </c>
      <c r="F1124" s="1">
        <f ca="1">InitialHomeValue* (1 + 'Portfolio Simulation'!C1124)^'Portfolio Simulation'!B1124</f>
        <v>655830.31642364641</v>
      </c>
      <c r="G1124" s="1">
        <f t="shared" ca="1" si="310"/>
        <v>91816.244299310492</v>
      </c>
      <c r="H1124" s="1">
        <f t="shared" ca="1" si="311"/>
        <v>172800</v>
      </c>
      <c r="I1124" s="1">
        <f t="shared" ca="1" si="319"/>
        <v>91816.244299310492</v>
      </c>
      <c r="J1124" s="1">
        <f t="shared" si="312"/>
        <v>100000</v>
      </c>
      <c r="K1124" s="1">
        <f t="shared" si="313"/>
        <v>1000000</v>
      </c>
      <c r="L1124" s="1">
        <f t="shared" si="320"/>
        <v>-100000</v>
      </c>
      <c r="M1124" s="1">
        <f t="shared" ca="1" si="314"/>
        <v>91816.244299310492</v>
      </c>
      <c r="N1124" s="10">
        <v>45931</v>
      </c>
      <c r="O1124" s="10">
        <f t="shared" ca="1" si="321"/>
        <v>47027</v>
      </c>
      <c r="P1124" s="7">
        <f t="shared" ca="1" si="322"/>
        <v>-2.8033897280693058E-2</v>
      </c>
      <c r="Q1124" s="13"/>
      <c r="R1124" s="1">
        <f t="shared" si="323"/>
        <v>-100000</v>
      </c>
      <c r="S1124" s="1">
        <f t="shared" ca="1" si="315"/>
        <v>88537.092717192281</v>
      </c>
      <c r="T1124" s="14">
        <f t="shared" ca="1" si="316"/>
        <v>1.35</v>
      </c>
      <c r="U1124" s="7">
        <f t="shared" ca="1" si="324"/>
        <v>-3.9734849333763131E-2</v>
      </c>
    </row>
    <row r="1125" spans="1:21" x14ac:dyDescent="0.2">
      <c r="A1125">
        <f t="shared" si="317"/>
        <v>1124</v>
      </c>
      <c r="B1125">
        <f t="shared" ca="1" si="307"/>
        <v>8</v>
      </c>
      <c r="C1125" s="7">
        <f t="shared" ca="1" si="308"/>
        <v>1.929233326216738E-2</v>
      </c>
      <c r="D1125" t="str">
        <f t="shared" ca="1" si="318"/>
        <v>Yes</v>
      </c>
      <c r="E1125">
        <f t="shared" ca="1" si="309"/>
        <v>1.7</v>
      </c>
      <c r="F1125" s="1">
        <f ca="1">InitialHomeValue* (1 + 'Portfolio Simulation'!C1125)^'Portfolio Simulation'!B1125</f>
        <v>1165172.0572501633</v>
      </c>
      <c r="G1125" s="1">
        <f t="shared" ca="1" si="310"/>
        <v>198079.24973252777</v>
      </c>
      <c r="H1125" s="1">
        <f t="shared" ca="1" si="311"/>
        <v>429981.69599999994</v>
      </c>
      <c r="I1125" s="1">
        <f t="shared" ca="1" si="319"/>
        <v>198079.24973252777</v>
      </c>
      <c r="J1125" s="1">
        <f t="shared" si="312"/>
        <v>100000</v>
      </c>
      <c r="K1125" s="1">
        <f t="shared" si="313"/>
        <v>1000000</v>
      </c>
      <c r="L1125" s="1">
        <f t="shared" si="320"/>
        <v>-100000</v>
      </c>
      <c r="M1125" s="1">
        <f t="shared" ca="1" si="314"/>
        <v>198079.24973252777</v>
      </c>
      <c r="N1125" s="10">
        <v>45931</v>
      </c>
      <c r="O1125" s="10">
        <f t="shared" ca="1" si="321"/>
        <v>48853</v>
      </c>
      <c r="P1125" s="7">
        <f t="shared" ca="1" si="322"/>
        <v>8.9129385352134716E-2</v>
      </c>
      <c r="Q1125" s="13"/>
      <c r="R1125" s="1">
        <f t="shared" si="323"/>
        <v>-100000</v>
      </c>
      <c r="S1125" s="1">
        <f t="shared" ca="1" si="315"/>
        <v>192253.38944627694</v>
      </c>
      <c r="T1125" s="14">
        <f t="shared" ca="1" si="316"/>
        <v>1.65</v>
      </c>
      <c r="U1125" s="7">
        <f t="shared" ca="1" si="324"/>
        <v>8.5075512528419495E-2</v>
      </c>
    </row>
    <row r="1126" spans="1:21" x14ac:dyDescent="0.2">
      <c r="A1126">
        <f t="shared" si="317"/>
        <v>1125</v>
      </c>
      <c r="B1126">
        <f t="shared" ca="1" si="307"/>
        <v>8</v>
      </c>
      <c r="C1126" s="7">
        <f t="shared" ca="1" si="308"/>
        <v>-1.118384694062759E-2</v>
      </c>
      <c r="D1126" t="str">
        <f t="shared" ca="1" si="318"/>
        <v>No</v>
      </c>
      <c r="E1126">
        <f t="shared" ca="1" si="309"/>
        <v>1.4</v>
      </c>
      <c r="F1126" s="1">
        <f ca="1">InitialHomeValue* (1 + 'Portfolio Simulation'!C1126)^'Portfolio Simulation'!B1126</f>
        <v>913954.1699109684</v>
      </c>
      <c r="G1126" s="1">
        <f t="shared" ca="1" si="310"/>
        <v>127953.58378753558</v>
      </c>
      <c r="H1126" s="1">
        <f t="shared" ca="1" si="311"/>
        <v>429981.69599999994</v>
      </c>
      <c r="I1126" s="1">
        <f t="shared" ca="1" si="319"/>
        <v>127953.58378753558</v>
      </c>
      <c r="J1126" s="1">
        <f t="shared" si="312"/>
        <v>100000</v>
      </c>
      <c r="K1126" s="1">
        <f t="shared" si="313"/>
        <v>1000000</v>
      </c>
      <c r="L1126" s="1">
        <f t="shared" si="320"/>
        <v>-100000</v>
      </c>
      <c r="M1126" s="1">
        <f t="shared" ca="1" si="314"/>
        <v>127953.58378753558</v>
      </c>
      <c r="N1126" s="10">
        <v>45931</v>
      </c>
      <c r="O1126" s="10">
        <f t="shared" ca="1" si="321"/>
        <v>48853</v>
      </c>
      <c r="P1126" s="7">
        <f t="shared" ca="1" si="322"/>
        <v>3.1270030140876773E-2</v>
      </c>
      <c r="Q1126" s="13"/>
      <c r="R1126" s="1">
        <f t="shared" si="323"/>
        <v>-100000</v>
      </c>
      <c r="S1126" s="1">
        <f t="shared" ca="1" si="315"/>
        <v>123383.81293798075</v>
      </c>
      <c r="T1126" s="14">
        <f t="shared" ca="1" si="316"/>
        <v>1.35</v>
      </c>
      <c r="U1126" s="7">
        <f t="shared" ca="1" si="324"/>
        <v>2.6595756411552433E-2</v>
      </c>
    </row>
    <row r="1127" spans="1:21" x14ac:dyDescent="0.2">
      <c r="A1127">
        <f t="shared" si="317"/>
        <v>1126</v>
      </c>
      <c r="B1127">
        <f t="shared" ca="1" si="307"/>
        <v>6</v>
      </c>
      <c r="C1127" s="7">
        <f t="shared" ca="1" si="308"/>
        <v>3.1233812341954471E-2</v>
      </c>
      <c r="D1127" t="str">
        <f t="shared" ca="1" si="318"/>
        <v>Yes</v>
      </c>
      <c r="E1127">
        <f t="shared" ca="1" si="309"/>
        <v>1.7</v>
      </c>
      <c r="F1127" s="1">
        <f ca="1">InitialHomeValue* (1 + 'Portfolio Simulation'!C1127)^'Portfolio Simulation'!B1127</f>
        <v>1202659.9978880598</v>
      </c>
      <c r="G1127" s="1">
        <f t="shared" ca="1" si="310"/>
        <v>204452.19964097018</v>
      </c>
      <c r="H1127" s="1">
        <f t="shared" ca="1" si="311"/>
        <v>298598.39999999997</v>
      </c>
      <c r="I1127" s="1">
        <f t="shared" ca="1" si="319"/>
        <v>204452.19964097018</v>
      </c>
      <c r="J1127" s="1">
        <f t="shared" si="312"/>
        <v>100000</v>
      </c>
      <c r="K1127" s="1">
        <f t="shared" si="313"/>
        <v>1000000</v>
      </c>
      <c r="L1127" s="1">
        <f t="shared" si="320"/>
        <v>-100000</v>
      </c>
      <c r="M1127" s="1">
        <f t="shared" ca="1" si="314"/>
        <v>204452.19964097018</v>
      </c>
      <c r="N1127" s="10">
        <v>45931</v>
      </c>
      <c r="O1127" s="10">
        <f t="shared" ca="1" si="321"/>
        <v>48122</v>
      </c>
      <c r="P1127" s="7">
        <f t="shared" ca="1" si="322"/>
        <v>0.12652717232704166</v>
      </c>
      <c r="Q1127" s="13"/>
      <c r="R1127" s="1">
        <f t="shared" si="323"/>
        <v>-100000</v>
      </c>
      <c r="S1127" s="1">
        <f t="shared" ca="1" si="315"/>
        <v>198438.89965152985</v>
      </c>
      <c r="T1127" s="14">
        <f t="shared" ca="1" si="316"/>
        <v>1.65</v>
      </c>
      <c r="U1127" s="7">
        <f t="shared" ca="1" si="324"/>
        <v>0.12093860507011411</v>
      </c>
    </row>
    <row r="1128" spans="1:21" x14ac:dyDescent="0.2">
      <c r="A1128">
        <f t="shared" si="317"/>
        <v>1127</v>
      </c>
      <c r="B1128">
        <f t="shared" ca="1" si="307"/>
        <v>10</v>
      </c>
      <c r="C1128" s="7">
        <f t="shared" ca="1" si="308"/>
        <v>0.11104035408889383</v>
      </c>
      <c r="D1128" t="str">
        <f t="shared" ca="1" si="318"/>
        <v>Yes</v>
      </c>
      <c r="E1128">
        <f t="shared" ca="1" si="309"/>
        <v>1.7</v>
      </c>
      <c r="F1128" s="1">
        <f ca="1">InitialHomeValue* (1 + 'Portfolio Simulation'!C1128)^'Portfolio Simulation'!B1128</f>
        <v>2866146.1516559962</v>
      </c>
      <c r="G1128" s="1">
        <f t="shared" ca="1" si="310"/>
        <v>487244.84578151937</v>
      </c>
      <c r="H1128" s="1">
        <f t="shared" ca="1" si="311"/>
        <v>619173.64223999996</v>
      </c>
      <c r="I1128" s="1">
        <f t="shared" ca="1" si="319"/>
        <v>487244.84578151937</v>
      </c>
      <c r="J1128" s="1">
        <f t="shared" si="312"/>
        <v>100000</v>
      </c>
      <c r="K1128" s="1">
        <f t="shared" si="313"/>
        <v>1000000</v>
      </c>
      <c r="L1128" s="1">
        <f t="shared" si="320"/>
        <v>-100000</v>
      </c>
      <c r="M1128" s="1">
        <f t="shared" ca="1" si="314"/>
        <v>487244.84578151937</v>
      </c>
      <c r="N1128" s="10">
        <v>45931</v>
      </c>
      <c r="O1128" s="10">
        <f t="shared" ca="1" si="321"/>
        <v>49583</v>
      </c>
      <c r="P1128" s="7">
        <f t="shared" ca="1" si="322"/>
        <v>0.17148588299751283</v>
      </c>
      <c r="Q1128" s="13"/>
      <c r="R1128" s="1">
        <f t="shared" si="323"/>
        <v>-100000</v>
      </c>
      <c r="S1128" s="1">
        <f t="shared" ca="1" si="315"/>
        <v>472914.11502323934</v>
      </c>
      <c r="T1128" s="14">
        <f t="shared" ca="1" si="316"/>
        <v>1.65</v>
      </c>
      <c r="U1128" s="7">
        <f t="shared" ca="1" si="324"/>
        <v>0.16799578070640561</v>
      </c>
    </row>
    <row r="1129" spans="1:21" x14ac:dyDescent="0.2">
      <c r="A1129">
        <f t="shared" si="317"/>
        <v>1128</v>
      </c>
      <c r="B1129">
        <f t="shared" ca="1" si="307"/>
        <v>8</v>
      </c>
      <c r="C1129" s="7">
        <f t="shared" ca="1" si="308"/>
        <v>7.7264879074738627E-2</v>
      </c>
      <c r="D1129" t="str">
        <f t="shared" ca="1" si="318"/>
        <v>Yes</v>
      </c>
      <c r="E1129">
        <f t="shared" ca="1" si="309"/>
        <v>1.7</v>
      </c>
      <c r="F1129" s="1">
        <f ca="1">InitialHomeValue* (1 + 'Portfolio Simulation'!C1129)^'Portfolio Simulation'!B1129</f>
        <v>1813760.7933989472</v>
      </c>
      <c r="G1129" s="1">
        <f t="shared" ca="1" si="310"/>
        <v>308339.33487782103</v>
      </c>
      <c r="H1129" s="1">
        <f t="shared" ca="1" si="311"/>
        <v>429981.69599999994</v>
      </c>
      <c r="I1129" s="1">
        <f t="shared" ca="1" si="319"/>
        <v>308339.33487782103</v>
      </c>
      <c r="J1129" s="1">
        <f t="shared" si="312"/>
        <v>100000</v>
      </c>
      <c r="K1129" s="1">
        <f t="shared" si="313"/>
        <v>1000000</v>
      </c>
      <c r="L1129" s="1">
        <f t="shared" si="320"/>
        <v>-100000</v>
      </c>
      <c r="M1129" s="1">
        <f t="shared" ca="1" si="314"/>
        <v>308339.33487782103</v>
      </c>
      <c r="N1129" s="10">
        <v>45931</v>
      </c>
      <c r="O1129" s="10">
        <f t="shared" ca="1" si="321"/>
        <v>48853</v>
      </c>
      <c r="P1129" s="7">
        <f t="shared" ca="1" si="322"/>
        <v>0.15103035569190981</v>
      </c>
      <c r="Q1129" s="13"/>
      <c r="R1129" s="1">
        <f t="shared" si="323"/>
        <v>-100000</v>
      </c>
      <c r="S1129" s="1">
        <f t="shared" ca="1" si="315"/>
        <v>299270.53091082629</v>
      </c>
      <c r="T1129" s="14">
        <f t="shared" ca="1" si="316"/>
        <v>1.65</v>
      </c>
      <c r="U1129" s="7">
        <f t="shared" ca="1" si="324"/>
        <v>0.14674608111381532</v>
      </c>
    </row>
    <row r="1130" spans="1:21" x14ac:dyDescent="0.2">
      <c r="A1130">
        <f t="shared" si="317"/>
        <v>1129</v>
      </c>
      <c r="B1130">
        <f t="shared" ca="1" si="307"/>
        <v>10</v>
      </c>
      <c r="C1130" s="7">
        <f t="shared" ca="1" si="308"/>
        <v>6.0009630505021443E-2</v>
      </c>
      <c r="D1130" t="str">
        <f t="shared" ca="1" si="318"/>
        <v>Yes</v>
      </c>
      <c r="E1130">
        <f t="shared" ca="1" si="309"/>
        <v>1.7</v>
      </c>
      <c r="F1130" s="1">
        <f ca="1">InitialHomeValue* (1 + 'Portfolio Simulation'!C1130)^'Portfolio Simulation'!B1130</f>
        <v>1791010.4085510809</v>
      </c>
      <c r="G1130" s="1">
        <f t="shared" ca="1" si="310"/>
        <v>304471.76945368375</v>
      </c>
      <c r="H1130" s="1">
        <f t="shared" ca="1" si="311"/>
        <v>619173.64223999996</v>
      </c>
      <c r="I1130" s="1">
        <f t="shared" ca="1" si="319"/>
        <v>304471.76945368375</v>
      </c>
      <c r="J1130" s="1">
        <f t="shared" si="312"/>
        <v>100000</v>
      </c>
      <c r="K1130" s="1">
        <f t="shared" si="313"/>
        <v>1000000</v>
      </c>
      <c r="L1130" s="1">
        <f t="shared" si="320"/>
        <v>-100000</v>
      </c>
      <c r="M1130" s="1">
        <f t="shared" ca="1" si="314"/>
        <v>304471.76945368375</v>
      </c>
      <c r="N1130" s="10">
        <v>45931</v>
      </c>
      <c r="O1130" s="10">
        <f t="shared" ca="1" si="321"/>
        <v>49583</v>
      </c>
      <c r="P1130" s="7">
        <f t="shared" ca="1" si="322"/>
        <v>0.11770765185356141</v>
      </c>
      <c r="Q1130" s="13"/>
      <c r="R1130" s="1">
        <f t="shared" si="323"/>
        <v>-100000</v>
      </c>
      <c r="S1130" s="1">
        <f t="shared" ca="1" si="315"/>
        <v>295516.71741092834</v>
      </c>
      <c r="T1130" s="14">
        <f t="shared" ca="1" si="316"/>
        <v>1.65</v>
      </c>
      <c r="U1130" s="7">
        <f t="shared" ca="1" si="324"/>
        <v>0.11437775492668154</v>
      </c>
    </row>
    <row r="1131" spans="1:21" x14ac:dyDescent="0.2">
      <c r="A1131">
        <f t="shared" si="317"/>
        <v>1130</v>
      </c>
      <c r="B1131">
        <f t="shared" ca="1" si="307"/>
        <v>6</v>
      </c>
      <c r="C1131" s="7">
        <f t="shared" ca="1" si="308"/>
        <v>5.9231764991808281E-2</v>
      </c>
      <c r="D1131" t="str">
        <f t="shared" ca="1" si="318"/>
        <v>Yes</v>
      </c>
      <c r="E1131">
        <f t="shared" ca="1" si="309"/>
        <v>1.7</v>
      </c>
      <c r="F1131" s="1">
        <f ca="1">InitialHomeValue* (1 + 'Portfolio Simulation'!C1131)^'Portfolio Simulation'!B1131</f>
        <v>1412361.8474612941</v>
      </c>
      <c r="G1131" s="1">
        <f t="shared" ca="1" si="310"/>
        <v>240101.51406842002</v>
      </c>
      <c r="H1131" s="1">
        <f t="shared" ca="1" si="311"/>
        <v>298598.39999999997</v>
      </c>
      <c r="I1131" s="1">
        <f t="shared" ca="1" si="319"/>
        <v>240101.51406842002</v>
      </c>
      <c r="J1131" s="1">
        <f t="shared" si="312"/>
        <v>100000</v>
      </c>
      <c r="K1131" s="1">
        <f t="shared" si="313"/>
        <v>1000000</v>
      </c>
      <c r="L1131" s="1">
        <f t="shared" si="320"/>
        <v>-100000</v>
      </c>
      <c r="M1131" s="1">
        <f t="shared" ca="1" si="314"/>
        <v>240101.51406842002</v>
      </c>
      <c r="N1131" s="10">
        <v>45931</v>
      </c>
      <c r="O1131" s="10">
        <f t="shared" ca="1" si="321"/>
        <v>48122</v>
      </c>
      <c r="P1131" s="7">
        <f t="shared" ca="1" si="322"/>
        <v>0.15709819197654726</v>
      </c>
      <c r="Q1131" s="13"/>
      <c r="R1131" s="1">
        <f t="shared" si="323"/>
        <v>-100000</v>
      </c>
      <c r="S1131" s="1">
        <f t="shared" ca="1" si="315"/>
        <v>233039.70483111354</v>
      </c>
      <c r="T1131" s="14">
        <f t="shared" ca="1" si="316"/>
        <v>1.65</v>
      </c>
      <c r="U1131" s="7">
        <f t="shared" ca="1" si="324"/>
        <v>0.15135796666145326</v>
      </c>
    </row>
    <row r="1132" spans="1:21" x14ac:dyDescent="0.2">
      <c r="A1132">
        <f t="shared" si="317"/>
        <v>1131</v>
      </c>
      <c r="B1132">
        <f t="shared" ca="1" si="307"/>
        <v>9</v>
      </c>
      <c r="C1132" s="7">
        <f t="shared" ca="1" si="308"/>
        <v>-2.000613396724308E-3</v>
      </c>
      <c r="D1132" t="str">
        <f t="shared" ca="1" si="318"/>
        <v>No</v>
      </c>
      <c r="E1132">
        <f t="shared" ca="1" si="309"/>
        <v>1.4</v>
      </c>
      <c r="F1132" s="1">
        <f ca="1">InitialHomeValue* (1 + 'Portfolio Simulation'!C1132)^'Portfolio Simulation'!B1132</f>
        <v>982137.89716810279</v>
      </c>
      <c r="G1132" s="1">
        <f t="shared" ca="1" si="310"/>
        <v>137499.30560353439</v>
      </c>
      <c r="H1132" s="1">
        <f t="shared" ca="1" si="311"/>
        <v>515978.03519999993</v>
      </c>
      <c r="I1132" s="1">
        <f t="shared" ca="1" si="319"/>
        <v>137499.30560353439</v>
      </c>
      <c r="J1132" s="1">
        <f t="shared" si="312"/>
        <v>100000</v>
      </c>
      <c r="K1132" s="1">
        <f t="shared" si="313"/>
        <v>1000000</v>
      </c>
      <c r="L1132" s="1">
        <f t="shared" si="320"/>
        <v>-100000</v>
      </c>
      <c r="M1132" s="1">
        <f t="shared" ca="1" si="314"/>
        <v>137499.30560353439</v>
      </c>
      <c r="N1132" s="10">
        <v>45931</v>
      </c>
      <c r="O1132" s="10">
        <f t="shared" ca="1" si="321"/>
        <v>49218</v>
      </c>
      <c r="P1132" s="7">
        <f t="shared" ca="1" si="322"/>
        <v>3.5994318127632152E-2</v>
      </c>
      <c r="Q1132" s="13"/>
      <c r="R1132" s="1">
        <f t="shared" si="323"/>
        <v>-100000</v>
      </c>
      <c r="S1132" s="1">
        <f t="shared" ca="1" si="315"/>
        <v>132588.61611769389</v>
      </c>
      <c r="T1132" s="14">
        <f t="shared" ca="1" si="316"/>
        <v>1.35</v>
      </c>
      <c r="U1132" s="7">
        <f t="shared" ca="1" si="324"/>
        <v>3.1819000840187073E-2</v>
      </c>
    </row>
    <row r="1133" spans="1:21" x14ac:dyDescent="0.2">
      <c r="A1133">
        <f t="shared" si="317"/>
        <v>1132</v>
      </c>
      <c r="B1133">
        <f t="shared" ca="1" si="307"/>
        <v>1</v>
      </c>
      <c r="C1133" s="7">
        <f t="shared" ca="1" si="308"/>
        <v>6.571727316906982E-2</v>
      </c>
      <c r="D1133" t="str">
        <f t="shared" ca="1" si="318"/>
        <v>Yes</v>
      </c>
      <c r="E1133">
        <f t="shared" ca="1" si="309"/>
        <v>1.7</v>
      </c>
      <c r="F1133" s="1">
        <f ca="1">InitialHomeValue* (1 + 'Portfolio Simulation'!C1133)^'Portfolio Simulation'!B1133</f>
        <v>1065717.2731690698</v>
      </c>
      <c r="G1133" s="1">
        <f t="shared" ca="1" si="310"/>
        <v>181171.93643874186</v>
      </c>
      <c r="H1133" s="1">
        <f t="shared" ca="1" si="311"/>
        <v>120000</v>
      </c>
      <c r="I1133" s="1">
        <f t="shared" ca="1" si="319"/>
        <v>120000</v>
      </c>
      <c r="J1133" s="1">
        <f t="shared" si="312"/>
        <v>100000</v>
      </c>
      <c r="K1133" s="1">
        <f t="shared" si="313"/>
        <v>1000000</v>
      </c>
      <c r="L1133" s="1">
        <f t="shared" si="320"/>
        <v>-100000</v>
      </c>
      <c r="M1133" s="1">
        <f t="shared" ca="1" si="314"/>
        <v>120000</v>
      </c>
      <c r="N1133" s="10">
        <v>45931</v>
      </c>
      <c r="O1133" s="10">
        <f t="shared" ca="1" si="321"/>
        <v>46296</v>
      </c>
      <c r="P1133" s="7">
        <f t="shared" ca="1" si="322"/>
        <v>0.19999999403953553</v>
      </c>
      <c r="Q1133" s="13"/>
      <c r="R1133" s="1">
        <f t="shared" si="323"/>
        <v>-100000</v>
      </c>
      <c r="S1133" s="1">
        <f t="shared" ca="1" si="315"/>
        <v>175843.35007289652</v>
      </c>
      <c r="T1133" s="14">
        <f t="shared" ca="1" si="316"/>
        <v>1.65</v>
      </c>
      <c r="U1133" s="7">
        <f t="shared" ca="1" si="324"/>
        <v>0.75843349695205675</v>
      </c>
    </row>
    <row r="1134" spans="1:21" x14ac:dyDescent="0.2">
      <c r="A1134">
        <f t="shared" si="317"/>
        <v>1133</v>
      </c>
      <c r="B1134">
        <f t="shared" ca="1" si="307"/>
        <v>6</v>
      </c>
      <c r="C1134" s="7">
        <f t="shared" ca="1" si="308"/>
        <v>6.1859401433865327E-3</v>
      </c>
      <c r="D1134" t="str">
        <f t="shared" ca="1" si="318"/>
        <v>Yes</v>
      </c>
      <c r="E1134">
        <f t="shared" ca="1" si="309"/>
        <v>1.7</v>
      </c>
      <c r="F1134" s="1">
        <f ca="1">InitialHomeValue* (1 + 'Portfolio Simulation'!C1134)^'Portfolio Simulation'!B1134</f>
        <v>1037694.3849165501</v>
      </c>
      <c r="G1134" s="1">
        <f t="shared" ca="1" si="310"/>
        <v>176408.04543581352</v>
      </c>
      <c r="H1134" s="1">
        <f t="shared" ca="1" si="311"/>
        <v>298598.39999999997</v>
      </c>
      <c r="I1134" s="1">
        <f t="shared" ca="1" si="319"/>
        <v>176408.04543581352</v>
      </c>
      <c r="J1134" s="1">
        <f t="shared" si="312"/>
        <v>100000</v>
      </c>
      <c r="K1134" s="1">
        <f t="shared" si="313"/>
        <v>1000000</v>
      </c>
      <c r="L1134" s="1">
        <f t="shared" si="320"/>
        <v>-100000</v>
      </c>
      <c r="M1134" s="1">
        <f t="shared" ca="1" si="314"/>
        <v>176408.04543581352</v>
      </c>
      <c r="N1134" s="10">
        <v>45931</v>
      </c>
      <c r="O1134" s="10">
        <f t="shared" ca="1" si="321"/>
        <v>48122</v>
      </c>
      <c r="P1134" s="7">
        <f t="shared" ca="1" si="322"/>
        <v>9.9177032709121704E-2</v>
      </c>
      <c r="Q1134" s="13"/>
      <c r="R1134" s="1">
        <f t="shared" si="323"/>
        <v>-100000</v>
      </c>
      <c r="S1134" s="1">
        <f t="shared" ca="1" si="315"/>
        <v>171219.57351123076</v>
      </c>
      <c r="T1134" s="14">
        <f t="shared" ca="1" si="316"/>
        <v>1.65</v>
      </c>
      <c r="U1134" s="7">
        <f t="shared" ca="1" si="324"/>
        <v>9.3724152445793144E-2</v>
      </c>
    </row>
    <row r="1135" spans="1:21" x14ac:dyDescent="0.2">
      <c r="A1135">
        <f t="shared" si="317"/>
        <v>1134</v>
      </c>
      <c r="B1135">
        <f t="shared" ca="1" si="307"/>
        <v>7</v>
      </c>
      <c r="C1135" s="7">
        <f t="shared" ca="1" si="308"/>
        <v>8.3485195693495176E-2</v>
      </c>
      <c r="D1135" t="str">
        <f t="shared" ca="1" si="318"/>
        <v>Yes</v>
      </c>
      <c r="E1135">
        <f t="shared" ca="1" si="309"/>
        <v>1.7</v>
      </c>
      <c r="F1135" s="1">
        <f ca="1">InitialHomeValue* (1 + 'Portfolio Simulation'!C1135)^'Portfolio Simulation'!B1135</f>
        <v>1752915.057788956</v>
      </c>
      <c r="G1135" s="1">
        <f t="shared" ca="1" si="310"/>
        <v>297995.55982412252</v>
      </c>
      <c r="H1135" s="1">
        <f t="shared" ca="1" si="311"/>
        <v>358318.07999999996</v>
      </c>
      <c r="I1135" s="1">
        <f t="shared" ca="1" si="319"/>
        <v>297995.55982412252</v>
      </c>
      <c r="J1135" s="1">
        <f t="shared" si="312"/>
        <v>100000</v>
      </c>
      <c r="K1135" s="1">
        <f t="shared" si="313"/>
        <v>1000000</v>
      </c>
      <c r="L1135" s="1">
        <f t="shared" si="320"/>
        <v>-100000</v>
      </c>
      <c r="M1135" s="1">
        <f t="shared" ca="1" si="314"/>
        <v>297995.55982412252</v>
      </c>
      <c r="N1135" s="10">
        <v>45931</v>
      </c>
      <c r="O1135" s="10">
        <f t="shared" ca="1" si="321"/>
        <v>48488</v>
      </c>
      <c r="P1135" s="7">
        <f t="shared" ca="1" si="322"/>
        <v>0.16866831183433537</v>
      </c>
      <c r="Q1135" s="13"/>
      <c r="R1135" s="1">
        <f t="shared" si="323"/>
        <v>-100000</v>
      </c>
      <c r="S1135" s="1">
        <f t="shared" ca="1" si="315"/>
        <v>289230.9845351777</v>
      </c>
      <c r="T1135" s="14">
        <f t="shared" ca="1" si="316"/>
        <v>1.65</v>
      </c>
      <c r="U1135" s="7">
        <f t="shared" ca="1" si="324"/>
        <v>0.16369877457618717</v>
      </c>
    </row>
    <row r="1136" spans="1:21" x14ac:dyDescent="0.2">
      <c r="A1136">
        <f t="shared" si="317"/>
        <v>1135</v>
      </c>
      <c r="B1136">
        <f t="shared" ca="1" si="307"/>
        <v>3</v>
      </c>
      <c r="C1136" s="7">
        <f t="shared" ca="1" si="308"/>
        <v>-5.1257402429392446E-2</v>
      </c>
      <c r="D1136" t="str">
        <f t="shared" ca="1" si="318"/>
        <v>No</v>
      </c>
      <c r="E1136">
        <f t="shared" ca="1" si="309"/>
        <v>1.4</v>
      </c>
      <c r="F1136" s="1">
        <f ca="1">InitialHomeValue* (1 + 'Portfolio Simulation'!C1136)^'Portfolio Simulation'!B1136</f>
        <v>853975.08695786807</v>
      </c>
      <c r="G1136" s="1">
        <f t="shared" ca="1" si="310"/>
        <v>119556.51217410153</v>
      </c>
      <c r="H1136" s="1">
        <f t="shared" ca="1" si="311"/>
        <v>172800</v>
      </c>
      <c r="I1136" s="1">
        <f t="shared" ca="1" si="319"/>
        <v>119556.51217410153</v>
      </c>
      <c r="J1136" s="1">
        <f t="shared" si="312"/>
        <v>100000</v>
      </c>
      <c r="K1136" s="1">
        <f t="shared" si="313"/>
        <v>1000000</v>
      </c>
      <c r="L1136" s="1">
        <f t="shared" si="320"/>
        <v>-100000</v>
      </c>
      <c r="M1136" s="1">
        <f t="shared" ca="1" si="314"/>
        <v>119556.51217410153</v>
      </c>
      <c r="N1136" s="10">
        <v>45931</v>
      </c>
      <c r="O1136" s="10">
        <f t="shared" ca="1" si="321"/>
        <v>47027</v>
      </c>
      <c r="P1136" s="7">
        <f t="shared" ca="1" si="322"/>
        <v>6.1290195584297186E-2</v>
      </c>
      <c r="Q1136" s="13"/>
      <c r="R1136" s="1">
        <f t="shared" si="323"/>
        <v>-100000</v>
      </c>
      <c r="S1136" s="1">
        <f t="shared" ca="1" si="315"/>
        <v>115286.63673931221</v>
      </c>
      <c r="T1136" s="14">
        <f t="shared" ca="1" si="316"/>
        <v>1.35</v>
      </c>
      <c r="U1136" s="7">
        <f t="shared" ca="1" si="324"/>
        <v>4.851392209529877E-2</v>
      </c>
    </row>
    <row r="1137" spans="1:21" x14ac:dyDescent="0.2">
      <c r="A1137">
        <f t="shared" si="317"/>
        <v>1136</v>
      </c>
      <c r="B1137">
        <f t="shared" ca="1" si="307"/>
        <v>1</v>
      </c>
      <c r="C1137" s="7">
        <f t="shared" ca="1" si="308"/>
        <v>-5.3258782402335822E-2</v>
      </c>
      <c r="D1137" t="str">
        <f t="shared" ca="1" si="318"/>
        <v>No</v>
      </c>
      <c r="E1137">
        <f t="shared" ca="1" si="309"/>
        <v>1.4</v>
      </c>
      <c r="F1137" s="1">
        <f ca="1">InitialHomeValue* (1 + 'Portfolio Simulation'!C1137)^'Portfolio Simulation'!B1137</f>
        <v>946741.21759766422</v>
      </c>
      <c r="G1137" s="1">
        <f t="shared" ca="1" si="310"/>
        <v>132543.77046367299</v>
      </c>
      <c r="H1137" s="1">
        <f t="shared" ca="1" si="311"/>
        <v>120000</v>
      </c>
      <c r="I1137" s="1">
        <f t="shared" ca="1" si="319"/>
        <v>120000</v>
      </c>
      <c r="J1137" s="1">
        <f t="shared" si="312"/>
        <v>100000</v>
      </c>
      <c r="K1137" s="1">
        <f t="shared" si="313"/>
        <v>1000000</v>
      </c>
      <c r="L1137" s="1">
        <f t="shared" si="320"/>
        <v>-100000</v>
      </c>
      <c r="M1137" s="1">
        <f t="shared" ca="1" si="314"/>
        <v>120000</v>
      </c>
      <c r="N1137" s="10">
        <v>45931</v>
      </c>
      <c r="O1137" s="10">
        <f t="shared" ca="1" si="321"/>
        <v>46296</v>
      </c>
      <c r="P1137" s="7">
        <f t="shared" ca="1" si="322"/>
        <v>0.19999999403953553</v>
      </c>
      <c r="Q1137" s="13"/>
      <c r="R1137" s="1">
        <f t="shared" si="323"/>
        <v>-100000</v>
      </c>
      <c r="S1137" s="1">
        <f t="shared" ca="1" si="315"/>
        <v>127810.06437568467</v>
      </c>
      <c r="T1137" s="14">
        <f t="shared" ca="1" si="316"/>
        <v>1.35</v>
      </c>
      <c r="U1137" s="7">
        <f t="shared" ca="1" si="324"/>
        <v>0.2781006395816803</v>
      </c>
    </row>
    <row r="1138" spans="1:21" x14ac:dyDescent="0.2">
      <c r="A1138">
        <f t="shared" si="317"/>
        <v>1137</v>
      </c>
      <c r="B1138">
        <f t="shared" ca="1" si="307"/>
        <v>2</v>
      </c>
      <c r="C1138" s="7">
        <f t="shared" ca="1" si="308"/>
        <v>9.6856227155141042E-3</v>
      </c>
      <c r="D1138" t="str">
        <f t="shared" ca="1" si="318"/>
        <v>Yes</v>
      </c>
      <c r="E1138">
        <f t="shared" ca="1" si="309"/>
        <v>1.7</v>
      </c>
      <c r="F1138" s="1">
        <f ca="1">InitialHomeValue* (1 + 'Portfolio Simulation'!C1138)^'Portfolio Simulation'!B1138</f>
        <v>1019465.0567184158</v>
      </c>
      <c r="G1138" s="1">
        <f t="shared" ca="1" si="310"/>
        <v>173309.05964213071</v>
      </c>
      <c r="H1138" s="1">
        <f t="shared" ca="1" si="311"/>
        <v>144000</v>
      </c>
      <c r="I1138" s="1">
        <f t="shared" ca="1" si="319"/>
        <v>144000</v>
      </c>
      <c r="J1138" s="1">
        <f t="shared" si="312"/>
        <v>100000</v>
      </c>
      <c r="K1138" s="1">
        <f t="shared" si="313"/>
        <v>1000000</v>
      </c>
      <c r="L1138" s="1">
        <f t="shared" si="320"/>
        <v>-100000</v>
      </c>
      <c r="M1138" s="1">
        <f t="shared" ca="1" si="314"/>
        <v>144000</v>
      </c>
      <c r="N1138" s="10">
        <v>45931</v>
      </c>
      <c r="O1138" s="10">
        <f t="shared" ca="1" si="321"/>
        <v>46661</v>
      </c>
      <c r="P1138" s="7">
        <f t="shared" ca="1" si="322"/>
        <v>0.19999999403953553</v>
      </c>
      <c r="Q1138" s="13"/>
      <c r="R1138" s="1">
        <f t="shared" si="323"/>
        <v>-100000</v>
      </c>
      <c r="S1138" s="1">
        <f t="shared" ca="1" si="315"/>
        <v>168211.73435853861</v>
      </c>
      <c r="T1138" s="14">
        <f t="shared" ca="1" si="316"/>
        <v>1.65</v>
      </c>
      <c r="U1138" s="7">
        <f t="shared" ca="1" si="324"/>
        <v>0.29696466326713566</v>
      </c>
    </row>
    <row r="1139" spans="1:21" x14ac:dyDescent="0.2">
      <c r="A1139">
        <f t="shared" si="317"/>
        <v>1138</v>
      </c>
      <c r="B1139">
        <f t="shared" ca="1" si="307"/>
        <v>5</v>
      </c>
      <c r="C1139" s="7">
        <f t="shared" ca="1" si="308"/>
        <v>-0.12706569336270915</v>
      </c>
      <c r="D1139" t="str">
        <f t="shared" ca="1" si="318"/>
        <v>No</v>
      </c>
      <c r="E1139">
        <f t="shared" ca="1" si="309"/>
        <v>1.4</v>
      </c>
      <c r="F1139" s="1">
        <f ca="1">InitialHomeValue* (1 + 'Portfolio Simulation'!C1139)^'Portfolio Simulation'!B1139</f>
        <v>506883.09668169287</v>
      </c>
      <c r="G1139" s="1">
        <f t="shared" ca="1" si="310"/>
        <v>70963.633535436995</v>
      </c>
      <c r="H1139" s="1">
        <f t="shared" ca="1" si="311"/>
        <v>248832</v>
      </c>
      <c r="I1139" s="1">
        <f t="shared" ca="1" si="319"/>
        <v>70963.633535436995</v>
      </c>
      <c r="J1139" s="1">
        <f t="shared" si="312"/>
        <v>100000</v>
      </c>
      <c r="K1139" s="1">
        <f t="shared" si="313"/>
        <v>1000000</v>
      </c>
      <c r="L1139" s="1">
        <f t="shared" si="320"/>
        <v>-100000</v>
      </c>
      <c r="M1139" s="1">
        <f t="shared" ca="1" si="314"/>
        <v>70963.633535436995</v>
      </c>
      <c r="N1139" s="10">
        <v>45931</v>
      </c>
      <c r="O1139" s="10">
        <f t="shared" ca="1" si="321"/>
        <v>47757</v>
      </c>
      <c r="P1139" s="7">
        <f t="shared" ca="1" si="322"/>
        <v>-6.6265329718589769E-2</v>
      </c>
      <c r="Q1139" s="13"/>
      <c r="R1139" s="1">
        <f t="shared" si="323"/>
        <v>-100000</v>
      </c>
      <c r="S1139" s="1">
        <f t="shared" ca="1" si="315"/>
        <v>68429.218052028547</v>
      </c>
      <c r="T1139" s="14">
        <f t="shared" ca="1" si="316"/>
        <v>1.35</v>
      </c>
      <c r="U1139" s="7">
        <f t="shared" ca="1" si="324"/>
        <v>-7.3028543591499337E-2</v>
      </c>
    </row>
    <row r="1140" spans="1:21" x14ac:dyDescent="0.2">
      <c r="A1140">
        <f t="shared" si="317"/>
        <v>1139</v>
      </c>
      <c r="B1140">
        <f t="shared" ca="1" si="307"/>
        <v>5</v>
      </c>
      <c r="C1140" s="7">
        <f t="shared" ca="1" si="308"/>
        <v>1.5782975154825137E-2</v>
      </c>
      <c r="D1140" t="str">
        <f t="shared" ca="1" si="318"/>
        <v>Yes</v>
      </c>
      <c r="E1140">
        <f t="shared" ca="1" si="309"/>
        <v>1.7</v>
      </c>
      <c r="F1140" s="1">
        <f ca="1">InitialHomeValue* (1 + 'Portfolio Simulation'!C1140)^'Portfolio Simulation'!B1140</f>
        <v>1081445.525815526</v>
      </c>
      <c r="G1140" s="1">
        <f t="shared" ca="1" si="310"/>
        <v>183845.73938863943</v>
      </c>
      <c r="H1140" s="1">
        <f t="shared" ca="1" si="311"/>
        <v>248832</v>
      </c>
      <c r="I1140" s="1">
        <f t="shared" ca="1" si="319"/>
        <v>183845.73938863943</v>
      </c>
      <c r="J1140" s="1">
        <f t="shared" si="312"/>
        <v>100000</v>
      </c>
      <c r="K1140" s="1">
        <f t="shared" si="313"/>
        <v>1000000</v>
      </c>
      <c r="L1140" s="1">
        <f t="shared" si="320"/>
        <v>-100000</v>
      </c>
      <c r="M1140" s="1">
        <f t="shared" ca="1" si="314"/>
        <v>183845.73938863943</v>
      </c>
      <c r="N1140" s="10">
        <v>45931</v>
      </c>
      <c r="O1140" s="10">
        <f t="shared" ca="1" si="321"/>
        <v>47757</v>
      </c>
      <c r="P1140" s="7">
        <f t="shared" ca="1" si="322"/>
        <v>0.129436320066452</v>
      </c>
      <c r="Q1140" s="13"/>
      <c r="R1140" s="1">
        <f t="shared" si="323"/>
        <v>-100000</v>
      </c>
      <c r="S1140" s="1">
        <f t="shared" ca="1" si="315"/>
        <v>178438.51175956181</v>
      </c>
      <c r="T1140" s="14">
        <f t="shared" ca="1" si="316"/>
        <v>1.65</v>
      </c>
      <c r="U1140" s="7">
        <f t="shared" ca="1" si="324"/>
        <v>0.12271667122840879</v>
      </c>
    </row>
    <row r="1141" spans="1:21" x14ac:dyDescent="0.2">
      <c r="A1141">
        <f t="shared" si="317"/>
        <v>1140</v>
      </c>
      <c r="B1141">
        <f t="shared" ca="1" si="307"/>
        <v>8</v>
      </c>
      <c r="C1141" s="7">
        <f t="shared" ca="1" si="308"/>
        <v>0.16011727357307134</v>
      </c>
      <c r="D1141" t="str">
        <f t="shared" ca="1" si="318"/>
        <v>Yes</v>
      </c>
      <c r="E1141">
        <f t="shared" ca="1" si="309"/>
        <v>1.7</v>
      </c>
      <c r="F1141" s="1">
        <f ca="1">InitialHomeValue* (1 + 'Portfolio Simulation'!C1141)^'Portfolio Simulation'!B1141</f>
        <v>3281067.3574867495</v>
      </c>
      <c r="G1141" s="1">
        <f t="shared" ca="1" si="310"/>
        <v>557781.4507727474</v>
      </c>
      <c r="H1141" s="1">
        <f t="shared" ca="1" si="311"/>
        <v>429981.69599999994</v>
      </c>
      <c r="I1141" s="1">
        <f t="shared" ca="1" si="319"/>
        <v>429981.69599999994</v>
      </c>
      <c r="J1141" s="1">
        <f t="shared" si="312"/>
        <v>100000</v>
      </c>
      <c r="K1141" s="1">
        <f t="shared" si="313"/>
        <v>1000000</v>
      </c>
      <c r="L1141" s="1">
        <f t="shared" si="320"/>
        <v>-100000</v>
      </c>
      <c r="M1141" s="1">
        <f t="shared" ca="1" si="314"/>
        <v>429981.69599999994</v>
      </c>
      <c r="N1141" s="10">
        <v>45931</v>
      </c>
      <c r="O1141" s="10">
        <f t="shared" ca="1" si="321"/>
        <v>48853</v>
      </c>
      <c r="P1141" s="7">
        <f t="shared" ca="1" si="322"/>
        <v>0.19985025525093081</v>
      </c>
      <c r="Q1141" s="13"/>
      <c r="R1141" s="1">
        <f t="shared" si="323"/>
        <v>-100000</v>
      </c>
      <c r="S1141" s="1">
        <f t="shared" ca="1" si="315"/>
        <v>541376.11398531368</v>
      </c>
      <c r="T1141" s="14">
        <f t="shared" ca="1" si="316"/>
        <v>1.65</v>
      </c>
      <c r="U1141" s="7">
        <f t="shared" ca="1" si="324"/>
        <v>0.23487964272499087</v>
      </c>
    </row>
    <row r="1142" spans="1:21" x14ac:dyDescent="0.2">
      <c r="A1142">
        <f t="shared" si="317"/>
        <v>1141</v>
      </c>
      <c r="B1142">
        <f t="shared" ca="1" si="307"/>
        <v>6</v>
      </c>
      <c r="C1142" s="7">
        <f t="shared" ca="1" si="308"/>
        <v>8.0440177311699557E-2</v>
      </c>
      <c r="D1142" t="str">
        <f t="shared" ca="1" si="318"/>
        <v>Yes</v>
      </c>
      <c r="E1142">
        <f t="shared" ca="1" si="309"/>
        <v>1.7</v>
      </c>
      <c r="F1142" s="1">
        <f ca="1">InitialHomeValue* (1 + 'Portfolio Simulation'!C1142)^'Portfolio Simulation'!B1142</f>
        <v>1590758.8684353274</v>
      </c>
      <c r="G1142" s="1">
        <f t="shared" ca="1" si="310"/>
        <v>270429.00763400568</v>
      </c>
      <c r="H1142" s="1">
        <f t="shared" ca="1" si="311"/>
        <v>298598.39999999997</v>
      </c>
      <c r="I1142" s="1">
        <f t="shared" ca="1" si="319"/>
        <v>270429.00763400568</v>
      </c>
      <c r="J1142" s="1">
        <f t="shared" si="312"/>
        <v>100000</v>
      </c>
      <c r="K1142" s="1">
        <f t="shared" si="313"/>
        <v>1000000</v>
      </c>
      <c r="L1142" s="1">
        <f t="shared" si="320"/>
        <v>-100000</v>
      </c>
      <c r="M1142" s="1">
        <f t="shared" ca="1" si="314"/>
        <v>270429.00763400568</v>
      </c>
      <c r="N1142" s="10">
        <v>45931</v>
      </c>
      <c r="O1142" s="10">
        <f t="shared" ca="1" si="321"/>
        <v>48122</v>
      </c>
      <c r="P1142" s="7">
        <f t="shared" ca="1" si="322"/>
        <v>0.18025544285774231</v>
      </c>
      <c r="Q1142" s="13"/>
      <c r="R1142" s="1">
        <f t="shared" si="323"/>
        <v>-100000</v>
      </c>
      <c r="S1142" s="1">
        <f t="shared" ca="1" si="315"/>
        <v>262475.21329182904</v>
      </c>
      <c r="T1142" s="14">
        <f t="shared" ca="1" si="316"/>
        <v>1.65</v>
      </c>
      <c r="U1142" s="7">
        <f t="shared" ca="1" si="324"/>
        <v>0.1744003474712372</v>
      </c>
    </row>
    <row r="1143" spans="1:21" x14ac:dyDescent="0.2">
      <c r="A1143">
        <f t="shared" si="317"/>
        <v>1142</v>
      </c>
      <c r="B1143">
        <f t="shared" ca="1" si="307"/>
        <v>8</v>
      </c>
      <c r="C1143" s="7">
        <f t="shared" ca="1" si="308"/>
        <v>7.6826783660961392E-2</v>
      </c>
      <c r="D1143" t="str">
        <f t="shared" ca="1" si="318"/>
        <v>Yes</v>
      </c>
      <c r="E1143">
        <f t="shared" ca="1" si="309"/>
        <v>1.7</v>
      </c>
      <c r="F1143" s="1">
        <f ca="1">InitialHomeValue* (1 + 'Portfolio Simulation'!C1143)^'Portfolio Simulation'!B1143</f>
        <v>1807868.3135145463</v>
      </c>
      <c r="G1143" s="1">
        <f t="shared" ca="1" si="310"/>
        <v>307337.61329747288</v>
      </c>
      <c r="H1143" s="1">
        <f t="shared" ca="1" si="311"/>
        <v>429981.69599999994</v>
      </c>
      <c r="I1143" s="1">
        <f t="shared" ca="1" si="319"/>
        <v>307337.61329747288</v>
      </c>
      <c r="J1143" s="1">
        <f t="shared" si="312"/>
        <v>100000</v>
      </c>
      <c r="K1143" s="1">
        <f t="shared" si="313"/>
        <v>1000000</v>
      </c>
      <c r="L1143" s="1">
        <f t="shared" si="320"/>
        <v>-100000</v>
      </c>
      <c r="M1143" s="1">
        <f t="shared" ca="1" si="314"/>
        <v>307337.61329747288</v>
      </c>
      <c r="N1143" s="10">
        <v>45931</v>
      </c>
      <c r="O1143" s="10">
        <f t="shared" ca="1" si="321"/>
        <v>48853</v>
      </c>
      <c r="P1143" s="7">
        <f t="shared" ca="1" si="322"/>
        <v>0.15056257843971257</v>
      </c>
      <c r="Q1143" s="13"/>
      <c r="R1143" s="1">
        <f t="shared" si="323"/>
        <v>-100000</v>
      </c>
      <c r="S1143" s="1">
        <f t="shared" ca="1" si="315"/>
        <v>298298.27172990015</v>
      </c>
      <c r="T1143" s="14">
        <f t="shared" ca="1" si="316"/>
        <v>1.65</v>
      </c>
      <c r="U1143" s="7">
        <f t="shared" ca="1" si="324"/>
        <v>0.14628004431724553</v>
      </c>
    </row>
    <row r="1144" spans="1:21" x14ac:dyDescent="0.2">
      <c r="A1144">
        <f t="shared" si="317"/>
        <v>1143</v>
      </c>
      <c r="B1144">
        <f t="shared" ca="1" si="307"/>
        <v>3</v>
      </c>
      <c r="C1144" s="7">
        <f t="shared" ca="1" si="308"/>
        <v>5.9812368678859903E-2</v>
      </c>
      <c r="D1144" t="str">
        <f t="shared" ca="1" si="318"/>
        <v>Yes</v>
      </c>
      <c r="E1144">
        <f t="shared" ca="1" si="309"/>
        <v>1.7</v>
      </c>
      <c r="F1144" s="1">
        <f ca="1">InitialHomeValue* (1 + 'Portfolio Simulation'!C1144)^'Portfolio Simulation'!B1144</f>
        <v>1190383.6442896253</v>
      </c>
      <c r="G1144" s="1">
        <f t="shared" ca="1" si="310"/>
        <v>202365.21952923632</v>
      </c>
      <c r="H1144" s="1">
        <f t="shared" ca="1" si="311"/>
        <v>172800</v>
      </c>
      <c r="I1144" s="1">
        <f t="shared" ca="1" si="319"/>
        <v>172800</v>
      </c>
      <c r="J1144" s="1">
        <f t="shared" si="312"/>
        <v>100000</v>
      </c>
      <c r="K1144" s="1">
        <f t="shared" si="313"/>
        <v>1000000</v>
      </c>
      <c r="L1144" s="1">
        <f t="shared" si="320"/>
        <v>-100000</v>
      </c>
      <c r="M1144" s="1">
        <f t="shared" ca="1" si="314"/>
        <v>172800</v>
      </c>
      <c r="N1144" s="10">
        <v>45931</v>
      </c>
      <c r="O1144" s="10">
        <f t="shared" ca="1" si="321"/>
        <v>47027</v>
      </c>
      <c r="P1144" s="7">
        <f t="shared" ca="1" si="322"/>
        <v>0.19980039000511171</v>
      </c>
      <c r="Q1144" s="13"/>
      <c r="R1144" s="1">
        <f t="shared" si="323"/>
        <v>-100000</v>
      </c>
      <c r="S1144" s="1">
        <f t="shared" ca="1" si="315"/>
        <v>196413.30130778818</v>
      </c>
      <c r="T1144" s="14">
        <f t="shared" ca="1" si="316"/>
        <v>1.65</v>
      </c>
      <c r="U1144" s="7">
        <f t="shared" ca="1" si="324"/>
        <v>0.25208688378334043</v>
      </c>
    </row>
    <row r="1145" spans="1:21" x14ac:dyDescent="0.2">
      <c r="A1145">
        <f t="shared" si="317"/>
        <v>1144</v>
      </c>
      <c r="B1145">
        <f t="shared" ca="1" si="307"/>
        <v>4</v>
      </c>
      <c r="C1145" s="7">
        <f t="shared" ca="1" si="308"/>
        <v>-2.1020024465606763E-2</v>
      </c>
      <c r="D1145" t="str">
        <f t="shared" ca="1" si="318"/>
        <v>No</v>
      </c>
      <c r="E1145">
        <f t="shared" ca="1" si="309"/>
        <v>1.4</v>
      </c>
      <c r="F1145" s="1">
        <f ca="1">InitialHomeValue* (1 + 'Portfolio Simulation'!C1145)^'Portfolio Simulation'!B1145</f>
        <v>918533.99586207827</v>
      </c>
      <c r="G1145" s="1">
        <f t="shared" ca="1" si="310"/>
        <v>128594.75942069094</v>
      </c>
      <c r="H1145" s="1">
        <f t="shared" ca="1" si="311"/>
        <v>207360</v>
      </c>
      <c r="I1145" s="1">
        <f t="shared" ca="1" si="319"/>
        <v>128594.75942069094</v>
      </c>
      <c r="J1145" s="1">
        <f t="shared" si="312"/>
        <v>100000</v>
      </c>
      <c r="K1145" s="1">
        <f t="shared" si="313"/>
        <v>1000000</v>
      </c>
      <c r="L1145" s="1">
        <f t="shared" si="320"/>
        <v>-100000</v>
      </c>
      <c r="M1145" s="1">
        <f t="shared" ca="1" si="314"/>
        <v>128594.75942069094</v>
      </c>
      <c r="N1145" s="10">
        <v>45931</v>
      </c>
      <c r="O1145" s="10">
        <f t="shared" ca="1" si="321"/>
        <v>47392</v>
      </c>
      <c r="P1145" s="7">
        <f t="shared" ca="1" si="322"/>
        <v>6.4846792817115792E-2</v>
      </c>
      <c r="Q1145" s="13"/>
      <c r="R1145" s="1">
        <f t="shared" si="323"/>
        <v>-100000</v>
      </c>
      <c r="S1145" s="1">
        <f t="shared" ca="1" si="315"/>
        <v>124002.08944138058</v>
      </c>
      <c r="T1145" s="14">
        <f t="shared" ca="1" si="316"/>
        <v>1.35</v>
      </c>
      <c r="U1145" s="7">
        <f t="shared" ca="1" si="324"/>
        <v>5.5215749144554127E-2</v>
      </c>
    </row>
    <row r="1146" spans="1:21" x14ac:dyDescent="0.2">
      <c r="A1146">
        <f t="shared" si="317"/>
        <v>1145</v>
      </c>
      <c r="B1146">
        <f t="shared" ca="1" si="307"/>
        <v>2</v>
      </c>
      <c r="C1146" s="7">
        <f t="shared" ca="1" si="308"/>
        <v>8.4279962100536204E-3</v>
      </c>
      <c r="D1146" t="str">
        <f t="shared" ca="1" si="318"/>
        <v>Yes</v>
      </c>
      <c r="E1146">
        <f t="shared" ca="1" si="309"/>
        <v>1.7</v>
      </c>
      <c r="F1146" s="1">
        <f ca="1">InitialHomeValue* (1 + 'Portfolio Simulation'!C1146)^'Portfolio Simulation'!B1146</f>
        <v>1016927.0235402237</v>
      </c>
      <c r="G1146" s="1">
        <f t="shared" ca="1" si="310"/>
        <v>172877.59400183804</v>
      </c>
      <c r="H1146" s="1">
        <f t="shared" ca="1" si="311"/>
        <v>144000</v>
      </c>
      <c r="I1146" s="1">
        <f t="shared" ca="1" si="319"/>
        <v>144000</v>
      </c>
      <c r="J1146" s="1">
        <f t="shared" si="312"/>
        <v>100000</v>
      </c>
      <c r="K1146" s="1">
        <f t="shared" si="313"/>
        <v>1000000</v>
      </c>
      <c r="L1146" s="1">
        <f t="shared" si="320"/>
        <v>-100000</v>
      </c>
      <c r="M1146" s="1">
        <f t="shared" ca="1" si="314"/>
        <v>144000</v>
      </c>
      <c r="N1146" s="10">
        <v>45931</v>
      </c>
      <c r="O1146" s="10">
        <f t="shared" ca="1" si="321"/>
        <v>46661</v>
      </c>
      <c r="P1146" s="7">
        <f t="shared" ca="1" si="322"/>
        <v>0.19999999403953553</v>
      </c>
      <c r="Q1146" s="13"/>
      <c r="R1146" s="1">
        <f t="shared" si="323"/>
        <v>-100000</v>
      </c>
      <c r="S1146" s="1">
        <f t="shared" ca="1" si="315"/>
        <v>167792.95888413693</v>
      </c>
      <c r="T1146" s="14">
        <f t="shared" ca="1" si="316"/>
        <v>1.65</v>
      </c>
      <c r="U1146" s="7">
        <f t="shared" ca="1" si="324"/>
        <v>0.29534921050071727</v>
      </c>
    </row>
    <row r="1147" spans="1:21" x14ac:dyDescent="0.2">
      <c r="A1147">
        <f t="shared" si="317"/>
        <v>1146</v>
      </c>
      <c r="B1147">
        <f t="shared" ca="1" si="307"/>
        <v>4</v>
      </c>
      <c r="C1147" s="7">
        <f t="shared" ca="1" si="308"/>
        <v>4.8642292857813199E-2</v>
      </c>
      <c r="D1147" t="str">
        <f t="shared" ca="1" si="318"/>
        <v>Yes</v>
      </c>
      <c r="E1147">
        <f t="shared" ca="1" si="309"/>
        <v>1.7</v>
      </c>
      <c r="F1147" s="1">
        <f ca="1">InitialHomeValue* (1 + 'Portfolio Simulation'!C1147)^'Portfolio Simulation'!B1147</f>
        <v>1209231.570453776</v>
      </c>
      <c r="G1147" s="1">
        <f t="shared" ca="1" si="310"/>
        <v>205569.36697714194</v>
      </c>
      <c r="H1147" s="1">
        <f t="shared" ca="1" si="311"/>
        <v>207360</v>
      </c>
      <c r="I1147" s="1">
        <f t="shared" ca="1" si="319"/>
        <v>205569.36697714194</v>
      </c>
      <c r="J1147" s="1">
        <f t="shared" si="312"/>
        <v>100000</v>
      </c>
      <c r="K1147" s="1">
        <f t="shared" si="313"/>
        <v>1000000</v>
      </c>
      <c r="L1147" s="1">
        <f t="shared" si="320"/>
        <v>-100000</v>
      </c>
      <c r="M1147" s="1">
        <f t="shared" ca="1" si="314"/>
        <v>205569.36697714194</v>
      </c>
      <c r="N1147" s="10">
        <v>45931</v>
      </c>
      <c r="O1147" s="10">
        <f t="shared" ca="1" si="321"/>
        <v>47392</v>
      </c>
      <c r="P1147" s="7">
        <f t="shared" ca="1" si="322"/>
        <v>0.19725331664085388</v>
      </c>
      <c r="Q1147" s="13"/>
      <c r="R1147" s="1">
        <f t="shared" si="323"/>
        <v>-100000</v>
      </c>
      <c r="S1147" s="1">
        <f t="shared" ca="1" si="315"/>
        <v>199523.20912487304</v>
      </c>
      <c r="T1147" s="14">
        <f t="shared" ca="1" si="316"/>
        <v>1.65</v>
      </c>
      <c r="U1147" s="7">
        <f t="shared" ca="1" si="324"/>
        <v>0.18835725188255312</v>
      </c>
    </row>
    <row r="1148" spans="1:21" x14ac:dyDescent="0.2">
      <c r="A1148">
        <f t="shared" si="317"/>
        <v>1147</v>
      </c>
      <c r="B1148">
        <f t="shared" ca="1" si="307"/>
        <v>6</v>
      </c>
      <c r="C1148" s="7">
        <f t="shared" ca="1" si="308"/>
        <v>2.1425745704144687E-2</v>
      </c>
      <c r="D1148" t="str">
        <f t="shared" ca="1" si="318"/>
        <v>Yes</v>
      </c>
      <c r="E1148">
        <f t="shared" ca="1" si="309"/>
        <v>1.7</v>
      </c>
      <c r="F1148" s="1">
        <f ca="1">InitialHomeValue* (1 + 'Portfolio Simulation'!C1148)^'Portfolio Simulation'!B1148</f>
        <v>1135640.316336022</v>
      </c>
      <c r="G1148" s="1">
        <f t="shared" ca="1" si="310"/>
        <v>193058.85377712373</v>
      </c>
      <c r="H1148" s="1">
        <f t="shared" ca="1" si="311"/>
        <v>298598.39999999997</v>
      </c>
      <c r="I1148" s="1">
        <f t="shared" ca="1" si="319"/>
        <v>193058.85377712373</v>
      </c>
      <c r="J1148" s="1">
        <f t="shared" si="312"/>
        <v>100000</v>
      </c>
      <c r="K1148" s="1">
        <f t="shared" si="313"/>
        <v>1000000</v>
      </c>
      <c r="L1148" s="1">
        <f t="shared" si="320"/>
        <v>-100000</v>
      </c>
      <c r="M1148" s="1">
        <f t="shared" ca="1" si="314"/>
        <v>193058.85377712373</v>
      </c>
      <c r="N1148" s="10">
        <v>45931</v>
      </c>
      <c r="O1148" s="10">
        <f t="shared" ca="1" si="321"/>
        <v>48122</v>
      </c>
      <c r="P1148" s="7">
        <f t="shared" ca="1" si="322"/>
        <v>0.11581763625144958</v>
      </c>
      <c r="Q1148" s="13"/>
      <c r="R1148" s="1">
        <f t="shared" si="323"/>
        <v>-100000</v>
      </c>
      <c r="S1148" s="1">
        <f t="shared" ca="1" si="315"/>
        <v>187380.65219544363</v>
      </c>
      <c r="T1148" s="14">
        <f t="shared" ca="1" si="316"/>
        <v>1.65</v>
      </c>
      <c r="U1148" s="7">
        <f t="shared" ca="1" si="324"/>
        <v>0.11028220057487489</v>
      </c>
    </row>
    <row r="1149" spans="1:21" x14ac:dyDescent="0.2">
      <c r="A1149">
        <f t="shared" si="317"/>
        <v>1148</v>
      </c>
      <c r="B1149">
        <f t="shared" ca="1" si="307"/>
        <v>8</v>
      </c>
      <c r="C1149" s="7">
        <f t="shared" ca="1" si="308"/>
        <v>3.411449657723261E-2</v>
      </c>
      <c r="D1149" t="str">
        <f t="shared" ca="1" si="318"/>
        <v>Yes</v>
      </c>
      <c r="E1149">
        <f t="shared" ca="1" si="309"/>
        <v>1.7</v>
      </c>
      <c r="F1149" s="1">
        <f ca="1">InitialHomeValue* (1 + 'Portfolio Simulation'!C1149)^'Portfolio Simulation'!B1149</f>
        <v>1307823.1183131668</v>
      </c>
      <c r="G1149" s="1">
        <f t="shared" ca="1" si="310"/>
        <v>222329.93011323834</v>
      </c>
      <c r="H1149" s="1">
        <f t="shared" ca="1" si="311"/>
        <v>429981.69599999994</v>
      </c>
      <c r="I1149" s="1">
        <f t="shared" ca="1" si="319"/>
        <v>222329.93011323834</v>
      </c>
      <c r="J1149" s="1">
        <f t="shared" si="312"/>
        <v>100000</v>
      </c>
      <c r="K1149" s="1">
        <f t="shared" si="313"/>
        <v>1000000</v>
      </c>
      <c r="L1149" s="1">
        <f t="shared" si="320"/>
        <v>-100000</v>
      </c>
      <c r="M1149" s="1">
        <f t="shared" ca="1" si="314"/>
        <v>222329.93011323834</v>
      </c>
      <c r="N1149" s="10">
        <v>45931</v>
      </c>
      <c r="O1149" s="10">
        <f t="shared" ca="1" si="321"/>
        <v>48853</v>
      </c>
      <c r="P1149" s="7">
        <f t="shared" ca="1" si="322"/>
        <v>0.10495617985725406</v>
      </c>
      <c r="Q1149" s="13"/>
      <c r="R1149" s="1">
        <f t="shared" si="323"/>
        <v>-100000</v>
      </c>
      <c r="S1149" s="1">
        <f t="shared" ca="1" si="315"/>
        <v>215790.81452167255</v>
      </c>
      <c r="T1149" s="14">
        <f t="shared" ca="1" si="316"/>
        <v>1.65</v>
      </c>
      <c r="U1149" s="7">
        <f t="shared" ca="1" si="324"/>
        <v>0.10084338784217833</v>
      </c>
    </row>
    <row r="1150" spans="1:21" x14ac:dyDescent="0.2">
      <c r="A1150">
        <f t="shared" si="317"/>
        <v>1149</v>
      </c>
      <c r="B1150">
        <f t="shared" ca="1" si="307"/>
        <v>1</v>
      </c>
      <c r="C1150" s="7">
        <f t="shared" ca="1" si="308"/>
        <v>2.5225851364446182E-2</v>
      </c>
      <c r="D1150" t="str">
        <f t="shared" ca="1" si="318"/>
        <v>Yes</v>
      </c>
      <c r="E1150">
        <f t="shared" ca="1" si="309"/>
        <v>1.7</v>
      </c>
      <c r="F1150" s="1">
        <f ca="1">InitialHomeValue* (1 + 'Portfolio Simulation'!C1150)^'Portfolio Simulation'!B1150</f>
        <v>1025225.8513644461</v>
      </c>
      <c r="G1150" s="1">
        <f t="shared" ca="1" si="310"/>
        <v>174288.39473195584</v>
      </c>
      <c r="H1150" s="1">
        <f t="shared" ca="1" si="311"/>
        <v>120000</v>
      </c>
      <c r="I1150" s="1">
        <f t="shared" ca="1" si="319"/>
        <v>120000</v>
      </c>
      <c r="J1150" s="1">
        <f t="shared" si="312"/>
        <v>100000</v>
      </c>
      <c r="K1150" s="1">
        <f t="shared" si="313"/>
        <v>1000000</v>
      </c>
      <c r="L1150" s="1">
        <f t="shared" si="320"/>
        <v>-100000</v>
      </c>
      <c r="M1150" s="1">
        <f t="shared" ca="1" si="314"/>
        <v>120000</v>
      </c>
      <c r="N1150" s="10">
        <v>45931</v>
      </c>
      <c r="O1150" s="10">
        <f t="shared" ca="1" si="321"/>
        <v>46296</v>
      </c>
      <c r="P1150" s="7">
        <f t="shared" ca="1" si="322"/>
        <v>0.19999999403953553</v>
      </c>
      <c r="Q1150" s="13"/>
      <c r="R1150" s="1">
        <f t="shared" si="323"/>
        <v>-100000</v>
      </c>
      <c r="S1150" s="1">
        <f t="shared" ca="1" si="315"/>
        <v>169162.26547513361</v>
      </c>
      <c r="T1150" s="14">
        <f t="shared" ca="1" si="316"/>
        <v>1.65</v>
      </c>
      <c r="U1150" s="7">
        <f t="shared" ca="1" si="324"/>
        <v>0.69162265658378597</v>
      </c>
    </row>
    <row r="1151" spans="1:21" x14ac:dyDescent="0.2">
      <c r="A1151">
        <f t="shared" si="317"/>
        <v>1150</v>
      </c>
      <c r="B1151">
        <f t="shared" ca="1" si="307"/>
        <v>5</v>
      </c>
      <c r="C1151" s="7">
        <f t="shared" ca="1" si="308"/>
        <v>-4.831729774577645E-2</v>
      </c>
      <c r="D1151" t="str">
        <f t="shared" ca="1" si="318"/>
        <v>No</v>
      </c>
      <c r="E1151">
        <f t="shared" ca="1" si="309"/>
        <v>1.4</v>
      </c>
      <c r="F1151" s="1">
        <f ca="1">InitialHomeValue* (1 + 'Portfolio Simulation'!C1151)^'Portfolio Simulation'!B1151</f>
        <v>780658.11451353098</v>
      </c>
      <c r="G1151" s="1">
        <f t="shared" ca="1" si="310"/>
        <v>109292.13603189435</v>
      </c>
      <c r="H1151" s="1">
        <f t="shared" ca="1" si="311"/>
        <v>248832</v>
      </c>
      <c r="I1151" s="1">
        <f t="shared" ca="1" si="319"/>
        <v>109292.13603189435</v>
      </c>
      <c r="J1151" s="1">
        <f t="shared" si="312"/>
        <v>100000</v>
      </c>
      <c r="K1151" s="1">
        <f t="shared" si="313"/>
        <v>1000000</v>
      </c>
      <c r="L1151" s="1">
        <f t="shared" si="320"/>
        <v>-100000</v>
      </c>
      <c r="M1151" s="1">
        <f t="shared" ca="1" si="314"/>
        <v>109292.13603189435</v>
      </c>
      <c r="N1151" s="10">
        <v>45931</v>
      </c>
      <c r="O1151" s="10">
        <f t="shared" ca="1" si="321"/>
        <v>47757</v>
      </c>
      <c r="P1151" s="7">
        <f t="shared" ca="1" si="322"/>
        <v>1.7919787764549257E-2</v>
      </c>
      <c r="Q1151" s="13"/>
      <c r="R1151" s="1">
        <f t="shared" si="323"/>
        <v>-100000</v>
      </c>
      <c r="S1151" s="1">
        <f t="shared" ca="1" si="315"/>
        <v>105388.84545932669</v>
      </c>
      <c r="T1151" s="14">
        <f t="shared" ca="1" si="316"/>
        <v>1.35</v>
      </c>
      <c r="U1151" s="7">
        <f t="shared" ca="1" si="324"/>
        <v>1.0546806454658508E-2</v>
      </c>
    </row>
    <row r="1152" spans="1:21" x14ac:dyDescent="0.2">
      <c r="A1152">
        <f t="shared" si="317"/>
        <v>1151</v>
      </c>
      <c r="B1152">
        <f t="shared" ca="1" si="307"/>
        <v>1</v>
      </c>
      <c r="C1152" s="7">
        <f t="shared" ca="1" si="308"/>
        <v>5.4410296163872135E-2</v>
      </c>
      <c r="D1152" t="str">
        <f t="shared" ca="1" si="318"/>
        <v>Yes</v>
      </c>
      <c r="E1152">
        <f t="shared" ca="1" si="309"/>
        <v>1.7</v>
      </c>
      <c r="F1152" s="1">
        <f ca="1">InitialHomeValue* (1 + 'Portfolio Simulation'!C1152)^'Portfolio Simulation'!B1152</f>
        <v>1054410.2961638721</v>
      </c>
      <c r="G1152" s="1">
        <f t="shared" ca="1" si="310"/>
        <v>179249.75034785827</v>
      </c>
      <c r="H1152" s="1">
        <f t="shared" ca="1" si="311"/>
        <v>120000</v>
      </c>
      <c r="I1152" s="1">
        <f t="shared" ca="1" si="319"/>
        <v>120000</v>
      </c>
      <c r="J1152" s="1">
        <f t="shared" si="312"/>
        <v>100000</v>
      </c>
      <c r="K1152" s="1">
        <f t="shared" si="313"/>
        <v>1000000</v>
      </c>
      <c r="L1152" s="1">
        <f t="shared" si="320"/>
        <v>-100000</v>
      </c>
      <c r="M1152" s="1">
        <f t="shared" ca="1" si="314"/>
        <v>120000</v>
      </c>
      <c r="N1152" s="10">
        <v>45931</v>
      </c>
      <c r="O1152" s="10">
        <f t="shared" ca="1" si="321"/>
        <v>46296</v>
      </c>
      <c r="P1152" s="7">
        <f t="shared" ca="1" si="322"/>
        <v>0.19999999403953553</v>
      </c>
      <c r="Q1152" s="13"/>
      <c r="R1152" s="1">
        <f t="shared" si="323"/>
        <v>-100000</v>
      </c>
      <c r="S1152" s="1">
        <f t="shared" ca="1" si="315"/>
        <v>173977.69886703891</v>
      </c>
      <c r="T1152" s="14">
        <f t="shared" ca="1" si="316"/>
        <v>1.65</v>
      </c>
      <c r="U1152" s="7">
        <f t="shared" ca="1" si="324"/>
        <v>0.73977698087692279</v>
      </c>
    </row>
    <row r="1153" spans="1:21" x14ac:dyDescent="0.2">
      <c r="A1153">
        <f t="shared" si="317"/>
        <v>1152</v>
      </c>
      <c r="B1153">
        <f t="shared" ca="1" si="307"/>
        <v>2</v>
      </c>
      <c r="C1153" s="7">
        <f t="shared" ca="1" si="308"/>
        <v>3.1169674016913812E-2</v>
      </c>
      <c r="D1153" t="str">
        <f t="shared" ca="1" si="318"/>
        <v>Yes</v>
      </c>
      <c r="E1153">
        <f t="shared" ca="1" si="309"/>
        <v>1.7</v>
      </c>
      <c r="F1153" s="1">
        <f ca="1">InitialHomeValue* (1 + 'Portfolio Simulation'!C1153)^'Portfolio Simulation'!B1153</f>
        <v>1063310.8966121483</v>
      </c>
      <c r="G1153" s="1">
        <f t="shared" ca="1" si="310"/>
        <v>180762.85242406523</v>
      </c>
      <c r="H1153" s="1">
        <f t="shared" ca="1" si="311"/>
        <v>144000</v>
      </c>
      <c r="I1153" s="1">
        <f t="shared" ca="1" si="319"/>
        <v>144000</v>
      </c>
      <c r="J1153" s="1">
        <f t="shared" si="312"/>
        <v>100000</v>
      </c>
      <c r="K1153" s="1">
        <f t="shared" si="313"/>
        <v>1000000</v>
      </c>
      <c r="L1153" s="1">
        <f t="shared" si="320"/>
        <v>-100000</v>
      </c>
      <c r="M1153" s="1">
        <f t="shared" ca="1" si="314"/>
        <v>144000</v>
      </c>
      <c r="N1153" s="10">
        <v>45931</v>
      </c>
      <c r="O1153" s="10">
        <f t="shared" ca="1" si="321"/>
        <v>46661</v>
      </c>
      <c r="P1153" s="7">
        <f t="shared" ca="1" si="322"/>
        <v>0.19999999403953553</v>
      </c>
      <c r="Q1153" s="13"/>
      <c r="R1153" s="1">
        <f t="shared" si="323"/>
        <v>-100000</v>
      </c>
      <c r="S1153" s="1">
        <f t="shared" ca="1" si="315"/>
        <v>175446.29794100448</v>
      </c>
      <c r="T1153" s="14">
        <f t="shared" ca="1" si="316"/>
        <v>1.65</v>
      </c>
      <c r="U1153" s="7">
        <f t="shared" ca="1" si="324"/>
        <v>0.3245614349842072</v>
      </c>
    </row>
    <row r="1154" spans="1:21" x14ac:dyDescent="0.2">
      <c r="A1154">
        <f t="shared" si="317"/>
        <v>1153</v>
      </c>
      <c r="B1154">
        <f t="shared" ca="1" si="307"/>
        <v>6</v>
      </c>
      <c r="C1154" s="7">
        <f t="shared" ca="1" si="308"/>
        <v>2.2182412571894052E-2</v>
      </c>
      <c r="D1154" t="str">
        <f t="shared" ca="1" si="318"/>
        <v>Yes</v>
      </c>
      <c r="E1154">
        <f t="shared" ca="1" si="309"/>
        <v>1.7</v>
      </c>
      <c r="F1154" s="1">
        <f ca="1">InitialHomeValue* (1 + 'Portfolio Simulation'!C1154)^'Portfolio Simulation'!B1154</f>
        <v>1140697.3323301349</v>
      </c>
      <c r="G1154" s="1">
        <f t="shared" ca="1" si="310"/>
        <v>193918.54649612296</v>
      </c>
      <c r="H1154" s="1">
        <f t="shared" ca="1" si="311"/>
        <v>298598.39999999997</v>
      </c>
      <c r="I1154" s="1">
        <f t="shared" ca="1" si="319"/>
        <v>193918.54649612296</v>
      </c>
      <c r="J1154" s="1">
        <f t="shared" si="312"/>
        <v>100000</v>
      </c>
      <c r="K1154" s="1">
        <f t="shared" si="313"/>
        <v>1000000</v>
      </c>
      <c r="L1154" s="1">
        <f t="shared" si="320"/>
        <v>-100000</v>
      </c>
      <c r="M1154" s="1">
        <f t="shared" ca="1" si="314"/>
        <v>193918.54649612296</v>
      </c>
      <c r="N1154" s="10">
        <v>45931</v>
      </c>
      <c r="O1154" s="10">
        <f t="shared" ca="1" si="321"/>
        <v>48122</v>
      </c>
      <c r="P1154" s="7">
        <f t="shared" ca="1" si="322"/>
        <v>0.11664385199546815</v>
      </c>
      <c r="Q1154" s="13"/>
      <c r="R1154" s="1">
        <f t="shared" si="323"/>
        <v>-100000</v>
      </c>
      <c r="S1154" s="1">
        <f t="shared" ca="1" si="315"/>
        <v>188215.05983447225</v>
      </c>
      <c r="T1154" s="14">
        <f t="shared" ca="1" si="316"/>
        <v>1.65</v>
      </c>
      <c r="U1154" s="7">
        <f t="shared" ca="1" si="324"/>
        <v>0.11110431551933289</v>
      </c>
    </row>
    <row r="1155" spans="1:21" x14ac:dyDescent="0.2">
      <c r="A1155">
        <f t="shared" si="317"/>
        <v>1154</v>
      </c>
      <c r="B1155">
        <f t="shared" ref="B1155:B1218" ca="1" si="325">RANDBETWEEN(MinExitYear,MaxTerm)</f>
        <v>5</v>
      </c>
      <c r="C1155" s="7">
        <f t="shared" ref="C1155:C1218" ca="1" si="326">NORMINV(RAND(),HPAMean,HPAStdDev)</f>
        <v>5.931254161052834E-2</v>
      </c>
      <c r="D1155" t="str">
        <f t="shared" ca="1" si="318"/>
        <v>Yes</v>
      </c>
      <c r="E1155">
        <f t="shared" ref="E1155:E1218" ca="1" si="327">IF(D1155="Yes",UpMultiplier,DownMultiplier)</f>
        <v>1.7</v>
      </c>
      <c r="F1155" s="1">
        <f ca="1">InitialHomeValue* (1 + 'Portfolio Simulation'!C1155)^'Portfolio Simulation'!B1155</f>
        <v>1333891.7007925108</v>
      </c>
      <c r="G1155" s="1">
        <f t="shared" ref="G1155:G1218" ca="1" si="328">F1155*E1155*(InvestmentAmount/InitialHomeValue)</f>
        <v>226761.58913472682</v>
      </c>
      <c r="H1155" s="1">
        <f t="shared" ref="H1155:H1218" ca="1" si="329">InvestmentAmount*(1 + IRRCap)^B1155</f>
        <v>248832</v>
      </c>
      <c r="I1155" s="1">
        <f t="shared" ca="1" si="319"/>
        <v>226761.58913472682</v>
      </c>
      <c r="J1155" s="1">
        <f t="shared" ref="J1155:J1218" si="330">InvestmentAmount</f>
        <v>100000</v>
      </c>
      <c r="K1155" s="1">
        <f t="shared" ref="K1155:K1218" si="331">InitialHomeValue</f>
        <v>1000000</v>
      </c>
      <c r="L1155" s="1">
        <f t="shared" si="320"/>
        <v>-100000</v>
      </c>
      <c r="M1155" s="1">
        <f t="shared" ref="M1155:M1218" ca="1" si="332">IF(B1155&gt;0,I1155,0)</f>
        <v>226761.58913472682</v>
      </c>
      <c r="N1155" s="10">
        <v>45931</v>
      </c>
      <c r="O1155" s="10">
        <f t="shared" ca="1" si="321"/>
        <v>47757</v>
      </c>
      <c r="P1155" s="7">
        <f t="shared" ca="1" si="322"/>
        <v>0.17780923247337344</v>
      </c>
      <c r="Q1155" s="13"/>
      <c r="R1155" s="1">
        <f t="shared" si="323"/>
        <v>-100000</v>
      </c>
      <c r="S1155" s="1">
        <f t="shared" ref="S1155:S1218" ca="1" si="333">F1155*T1155*(InvestmentAmount/InitialHomeValue)</f>
        <v>220092.1306307643</v>
      </c>
      <c r="T1155" s="14">
        <f t="shared" ref="T1155:T1218" ca="1" si="334">IF(D1155="Yes",ModifiedUpShare,ModifiedDownShare)</f>
        <v>1.65</v>
      </c>
      <c r="U1155" s="7">
        <f t="shared" ca="1" si="324"/>
        <v>0.17080178856849673</v>
      </c>
    </row>
    <row r="1156" spans="1:21" x14ac:dyDescent="0.2">
      <c r="A1156">
        <f t="shared" ref="A1156:A1219" si="335">ROW()-1</f>
        <v>1155</v>
      </c>
      <c r="B1156">
        <f t="shared" ca="1" si="325"/>
        <v>5</v>
      </c>
      <c r="C1156" s="7">
        <f t="shared" ca="1" si="326"/>
        <v>1.1107172108196985E-2</v>
      </c>
      <c r="D1156" t="str">
        <f t="shared" ref="D1156:D1219" ca="1" si="336">IF(C1156&gt;=0, "Yes", "No")</f>
        <v>Yes</v>
      </c>
      <c r="E1156">
        <f t="shared" ca="1" si="327"/>
        <v>1.7</v>
      </c>
      <c r="F1156" s="1">
        <f ca="1">InitialHomeValue* (1 + 'Portfolio Simulation'!C1156)^'Portfolio Simulation'!B1156</f>
        <v>1056783.3323697299</v>
      </c>
      <c r="G1156" s="1">
        <f t="shared" ca="1" si="328"/>
        <v>179653.16650285409</v>
      </c>
      <c r="H1156" s="1">
        <f t="shared" ca="1" si="329"/>
        <v>248832</v>
      </c>
      <c r="I1156" s="1">
        <f t="shared" ref="I1156:I1219" ca="1" si="337">MIN(G1156,H1156)</f>
        <v>179653.16650285409</v>
      </c>
      <c r="J1156" s="1">
        <f t="shared" si="330"/>
        <v>100000</v>
      </c>
      <c r="K1156" s="1">
        <f t="shared" si="331"/>
        <v>1000000</v>
      </c>
      <c r="L1156" s="1">
        <f t="shared" ref="L1156:L1219" si="338">-J1156</f>
        <v>-100000</v>
      </c>
      <c r="M1156" s="1">
        <f t="shared" ca="1" si="332"/>
        <v>179653.16650285409</v>
      </c>
      <c r="N1156" s="10">
        <v>45931</v>
      </c>
      <c r="O1156" s="10">
        <f t="shared" ref="O1156:O1219" ca="1" si="339">EDATE(N1156, B1156 *12)</f>
        <v>47757</v>
      </c>
      <c r="P1156" s="7">
        <f t="shared" ref="P1156:P1219" ca="1" si="340">XIRR(L1156:M1156,N1156:O1156)</f>
        <v>0.12424018979072571</v>
      </c>
      <c r="Q1156" s="13"/>
      <c r="R1156" s="1">
        <f t="shared" ref="R1156:R1219" si="341">-J1156</f>
        <v>-100000</v>
      </c>
      <c r="S1156" s="1">
        <f t="shared" ca="1" si="333"/>
        <v>174369.24984100542</v>
      </c>
      <c r="T1156" s="14">
        <f t="shared" ca="1" si="334"/>
        <v>1.65</v>
      </c>
      <c r="U1156" s="7">
        <f t="shared" ref="U1156:U1219" ca="1" si="342">XIRR(R1156:S1156,N1156:O1156)</f>
        <v>0.11755146384239198</v>
      </c>
    </row>
    <row r="1157" spans="1:21" x14ac:dyDescent="0.2">
      <c r="A1157">
        <f t="shared" si="335"/>
        <v>1156</v>
      </c>
      <c r="B1157">
        <f t="shared" ca="1" si="325"/>
        <v>3</v>
      </c>
      <c r="C1157" s="7">
        <f t="shared" ca="1" si="326"/>
        <v>2.1153467680956398E-2</v>
      </c>
      <c r="D1157" t="str">
        <f t="shared" ca="1" si="336"/>
        <v>Yes</v>
      </c>
      <c r="E1157">
        <f t="shared" ca="1" si="327"/>
        <v>1.7</v>
      </c>
      <c r="F1157" s="1">
        <f ca="1">InitialHomeValue* (1 + 'Portfolio Simulation'!C1157)^'Portfolio Simulation'!B1157</f>
        <v>1064812.2761528101</v>
      </c>
      <c r="G1157" s="1">
        <f t="shared" ca="1" si="328"/>
        <v>181018.08694597773</v>
      </c>
      <c r="H1157" s="1">
        <f t="shared" ca="1" si="329"/>
        <v>172800</v>
      </c>
      <c r="I1157" s="1">
        <f t="shared" ca="1" si="337"/>
        <v>172800</v>
      </c>
      <c r="J1157" s="1">
        <f t="shared" si="330"/>
        <v>100000</v>
      </c>
      <c r="K1157" s="1">
        <f t="shared" si="331"/>
        <v>1000000</v>
      </c>
      <c r="L1157" s="1">
        <f t="shared" si="338"/>
        <v>-100000</v>
      </c>
      <c r="M1157" s="1">
        <f t="shared" ca="1" si="332"/>
        <v>172800</v>
      </c>
      <c r="N1157" s="10">
        <v>45931</v>
      </c>
      <c r="O1157" s="10">
        <f t="shared" ca="1" si="339"/>
        <v>47027</v>
      </c>
      <c r="P1157" s="7">
        <f t="shared" ca="1" si="340"/>
        <v>0.19980039000511171</v>
      </c>
      <c r="Q1157" s="13"/>
      <c r="R1157" s="1">
        <f t="shared" si="341"/>
        <v>-100000</v>
      </c>
      <c r="S1157" s="1">
        <f t="shared" ca="1" si="333"/>
        <v>175694.02556521367</v>
      </c>
      <c r="T1157" s="14">
        <f t="shared" ca="1" si="334"/>
        <v>1.65</v>
      </c>
      <c r="U1157" s="7">
        <f t="shared" ca="1" si="342"/>
        <v>0.20645527243614195</v>
      </c>
    </row>
    <row r="1158" spans="1:21" x14ac:dyDescent="0.2">
      <c r="A1158">
        <f t="shared" si="335"/>
        <v>1157</v>
      </c>
      <c r="B1158">
        <f t="shared" ca="1" si="325"/>
        <v>5</v>
      </c>
      <c r="C1158" s="7">
        <f t="shared" ca="1" si="326"/>
        <v>-2.7519280571239448E-2</v>
      </c>
      <c r="D1158" t="str">
        <f t="shared" ca="1" si="336"/>
        <v>No</v>
      </c>
      <c r="E1158">
        <f t="shared" ca="1" si="327"/>
        <v>1.4</v>
      </c>
      <c r="F1158" s="1">
        <f ca="1">InitialHomeValue* (1 + 'Portfolio Simulation'!C1158)^'Portfolio Simulation'!B1158</f>
        <v>869771.15050608595</v>
      </c>
      <c r="G1158" s="1">
        <f t="shared" ca="1" si="328"/>
        <v>121767.96107085203</v>
      </c>
      <c r="H1158" s="1">
        <f t="shared" ca="1" si="329"/>
        <v>248832</v>
      </c>
      <c r="I1158" s="1">
        <f t="shared" ca="1" si="337"/>
        <v>121767.96107085203</v>
      </c>
      <c r="J1158" s="1">
        <f t="shared" si="330"/>
        <v>100000</v>
      </c>
      <c r="K1158" s="1">
        <f t="shared" si="331"/>
        <v>1000000</v>
      </c>
      <c r="L1158" s="1">
        <f t="shared" si="338"/>
        <v>-100000</v>
      </c>
      <c r="M1158" s="1">
        <f t="shared" ca="1" si="332"/>
        <v>121767.96107085203</v>
      </c>
      <c r="N1158" s="10">
        <v>45931</v>
      </c>
      <c r="O1158" s="10">
        <f t="shared" ca="1" si="339"/>
        <v>47757</v>
      </c>
      <c r="P1158" s="7">
        <f t="shared" ca="1" si="340"/>
        <v>4.0153029561042788E-2</v>
      </c>
      <c r="Q1158" s="13"/>
      <c r="R1158" s="1">
        <f t="shared" si="341"/>
        <v>-100000</v>
      </c>
      <c r="S1158" s="1">
        <f t="shared" ca="1" si="333"/>
        <v>117419.10531832161</v>
      </c>
      <c r="T1158" s="14">
        <f t="shared" ca="1" si="334"/>
        <v>1.35</v>
      </c>
      <c r="U1158" s="7">
        <f t="shared" ca="1" si="342"/>
        <v>3.2619008421897897E-2</v>
      </c>
    </row>
    <row r="1159" spans="1:21" x14ac:dyDescent="0.2">
      <c r="A1159">
        <f t="shared" si="335"/>
        <v>1158</v>
      </c>
      <c r="B1159">
        <f t="shared" ca="1" si="325"/>
        <v>4</v>
      </c>
      <c r="C1159" s="7">
        <f t="shared" ca="1" si="326"/>
        <v>2.8414997089659427E-2</v>
      </c>
      <c r="D1159" t="str">
        <f t="shared" ca="1" si="336"/>
        <v>Yes</v>
      </c>
      <c r="E1159">
        <f t="shared" ca="1" si="327"/>
        <v>1.7</v>
      </c>
      <c r="F1159" s="1">
        <f ca="1">InitialHomeValue* (1 + 'Portfolio Simulation'!C1159)^'Portfolio Simulation'!B1159</f>
        <v>1118596.8830757993</v>
      </c>
      <c r="G1159" s="1">
        <f t="shared" ca="1" si="328"/>
        <v>190161.47012288589</v>
      </c>
      <c r="H1159" s="1">
        <f t="shared" ca="1" si="329"/>
        <v>207360</v>
      </c>
      <c r="I1159" s="1">
        <f t="shared" ca="1" si="337"/>
        <v>190161.47012288589</v>
      </c>
      <c r="J1159" s="1">
        <f t="shared" si="330"/>
        <v>100000</v>
      </c>
      <c r="K1159" s="1">
        <f t="shared" si="331"/>
        <v>1000000</v>
      </c>
      <c r="L1159" s="1">
        <f t="shared" si="338"/>
        <v>-100000</v>
      </c>
      <c r="M1159" s="1">
        <f t="shared" ca="1" si="332"/>
        <v>190161.47012288589</v>
      </c>
      <c r="N1159" s="10">
        <v>45931</v>
      </c>
      <c r="O1159" s="10">
        <f t="shared" ca="1" si="339"/>
        <v>47392</v>
      </c>
      <c r="P1159" s="7">
        <f t="shared" ca="1" si="340"/>
        <v>0.17417511343955991</v>
      </c>
      <c r="Q1159" s="13"/>
      <c r="R1159" s="1">
        <f t="shared" si="341"/>
        <v>-100000</v>
      </c>
      <c r="S1159" s="1">
        <f t="shared" ca="1" si="333"/>
        <v>184568.48570750689</v>
      </c>
      <c r="T1159" s="14">
        <f t="shared" ca="1" si="334"/>
        <v>1.65</v>
      </c>
      <c r="U1159" s="7">
        <f t="shared" ca="1" si="342"/>
        <v>0.16545053124427803</v>
      </c>
    </row>
    <row r="1160" spans="1:21" x14ac:dyDescent="0.2">
      <c r="A1160">
        <f t="shared" si="335"/>
        <v>1159</v>
      </c>
      <c r="B1160">
        <f t="shared" ca="1" si="325"/>
        <v>6</v>
      </c>
      <c r="C1160" s="7">
        <f t="shared" ca="1" si="326"/>
        <v>1.46726788257662E-2</v>
      </c>
      <c r="D1160" t="str">
        <f t="shared" ca="1" si="336"/>
        <v>Yes</v>
      </c>
      <c r="E1160">
        <f t="shared" ca="1" si="327"/>
        <v>1.7</v>
      </c>
      <c r="F1160" s="1">
        <f ca="1">InitialHomeValue* (1 + 'Portfolio Simulation'!C1160)^'Portfolio Simulation'!B1160</f>
        <v>1091329.2617224413</v>
      </c>
      <c r="G1160" s="1">
        <f t="shared" ca="1" si="328"/>
        <v>185525.97449281503</v>
      </c>
      <c r="H1160" s="1">
        <f t="shared" ca="1" si="329"/>
        <v>298598.39999999997</v>
      </c>
      <c r="I1160" s="1">
        <f t="shared" ca="1" si="337"/>
        <v>185525.97449281503</v>
      </c>
      <c r="J1160" s="1">
        <f t="shared" si="330"/>
        <v>100000</v>
      </c>
      <c r="K1160" s="1">
        <f t="shared" si="331"/>
        <v>1000000</v>
      </c>
      <c r="L1160" s="1">
        <f t="shared" si="338"/>
        <v>-100000</v>
      </c>
      <c r="M1160" s="1">
        <f t="shared" ca="1" si="332"/>
        <v>185525.97449281503</v>
      </c>
      <c r="N1160" s="10">
        <v>45931</v>
      </c>
      <c r="O1160" s="10">
        <f t="shared" ca="1" si="339"/>
        <v>48122</v>
      </c>
      <c r="P1160" s="7">
        <f t="shared" ca="1" si="340"/>
        <v>0.10844386219978333</v>
      </c>
      <c r="Q1160" s="13"/>
      <c r="R1160" s="1">
        <f t="shared" si="341"/>
        <v>-100000</v>
      </c>
      <c r="S1160" s="1">
        <f t="shared" ca="1" si="333"/>
        <v>180069.32818420281</v>
      </c>
      <c r="T1160" s="14">
        <f t="shared" ca="1" si="334"/>
        <v>1.65</v>
      </c>
      <c r="U1160" s="7">
        <f t="shared" ca="1" si="342"/>
        <v>0.10294501185417176</v>
      </c>
    </row>
    <row r="1161" spans="1:21" x14ac:dyDescent="0.2">
      <c r="A1161">
        <f t="shared" si="335"/>
        <v>1160</v>
      </c>
      <c r="B1161">
        <f t="shared" ca="1" si="325"/>
        <v>5</v>
      </c>
      <c r="C1161" s="7">
        <f t="shared" ca="1" si="326"/>
        <v>1.129315679342606E-2</v>
      </c>
      <c r="D1161" t="str">
        <f t="shared" ca="1" si="336"/>
        <v>Yes</v>
      </c>
      <c r="E1161">
        <f t="shared" ca="1" si="327"/>
        <v>1.7</v>
      </c>
      <c r="F1161" s="1">
        <f ca="1">InitialHomeValue* (1 + 'Portfolio Simulation'!C1161)^'Portfolio Simulation'!B1161</f>
        <v>1057755.6221524049</v>
      </c>
      <c r="G1161" s="1">
        <f t="shared" ca="1" si="328"/>
        <v>179818.45576590882</v>
      </c>
      <c r="H1161" s="1">
        <f t="shared" ca="1" si="329"/>
        <v>248832</v>
      </c>
      <c r="I1161" s="1">
        <f t="shared" ca="1" si="337"/>
        <v>179818.45576590882</v>
      </c>
      <c r="J1161" s="1">
        <f t="shared" si="330"/>
        <v>100000</v>
      </c>
      <c r="K1161" s="1">
        <f t="shared" si="331"/>
        <v>1000000</v>
      </c>
      <c r="L1161" s="1">
        <f t="shared" si="338"/>
        <v>-100000</v>
      </c>
      <c r="M1161" s="1">
        <f t="shared" ca="1" si="332"/>
        <v>179818.45576590882</v>
      </c>
      <c r="N1161" s="10">
        <v>45931</v>
      </c>
      <c r="O1161" s="10">
        <f t="shared" ca="1" si="339"/>
        <v>47757</v>
      </c>
      <c r="P1161" s="7">
        <f t="shared" ca="1" si="340"/>
        <v>0.12444687485694886</v>
      </c>
      <c r="Q1161" s="13"/>
      <c r="R1161" s="1">
        <f t="shared" si="341"/>
        <v>-100000</v>
      </c>
      <c r="S1161" s="1">
        <f t="shared" ca="1" si="333"/>
        <v>174529.67765514681</v>
      </c>
      <c r="T1161" s="14">
        <f t="shared" ca="1" si="334"/>
        <v>1.65</v>
      </c>
      <c r="U1161" s="7">
        <f t="shared" ca="1" si="342"/>
        <v>0.11775692105293273</v>
      </c>
    </row>
    <row r="1162" spans="1:21" x14ac:dyDescent="0.2">
      <c r="A1162">
        <f t="shared" si="335"/>
        <v>1161</v>
      </c>
      <c r="B1162">
        <f t="shared" ca="1" si="325"/>
        <v>9</v>
      </c>
      <c r="C1162" s="7">
        <f t="shared" ca="1" si="326"/>
        <v>-3.6175417019746095E-2</v>
      </c>
      <c r="D1162" t="str">
        <f t="shared" ca="1" si="336"/>
        <v>No</v>
      </c>
      <c r="E1162">
        <f t="shared" ca="1" si="327"/>
        <v>1.4</v>
      </c>
      <c r="F1162" s="1">
        <f ca="1">InitialHomeValue* (1 + 'Portfolio Simulation'!C1162)^'Portfolio Simulation'!B1162</f>
        <v>717764.52801563346</v>
      </c>
      <c r="G1162" s="1">
        <f t="shared" ca="1" si="328"/>
        <v>100487.03392218868</v>
      </c>
      <c r="H1162" s="1">
        <f t="shared" ca="1" si="329"/>
        <v>515978.03519999993</v>
      </c>
      <c r="I1162" s="1">
        <f t="shared" ca="1" si="337"/>
        <v>100487.03392218868</v>
      </c>
      <c r="J1162" s="1">
        <f t="shared" si="330"/>
        <v>100000</v>
      </c>
      <c r="K1162" s="1">
        <f t="shared" si="331"/>
        <v>1000000</v>
      </c>
      <c r="L1162" s="1">
        <f t="shared" si="338"/>
        <v>-100000</v>
      </c>
      <c r="M1162" s="1">
        <f t="shared" ca="1" si="332"/>
        <v>100487.03392218868</v>
      </c>
      <c r="N1162" s="10">
        <v>45931</v>
      </c>
      <c r="O1162" s="10">
        <f t="shared" ca="1" si="339"/>
        <v>49218</v>
      </c>
      <c r="P1162" s="7">
        <f t="shared" ca="1" si="340"/>
        <v>5.3965151309967054E-4</v>
      </c>
      <c r="Q1162" s="13"/>
      <c r="R1162" s="1">
        <f t="shared" si="341"/>
        <v>-100000</v>
      </c>
      <c r="S1162" s="1">
        <f t="shared" ca="1" si="333"/>
        <v>96898.21128211054</v>
      </c>
      <c r="T1162" s="14">
        <f t="shared" ca="1" si="334"/>
        <v>1.35</v>
      </c>
      <c r="U1162" s="7">
        <f t="shared" ca="1" si="342"/>
        <v>-3.4927695989608763E-3</v>
      </c>
    </row>
    <row r="1163" spans="1:21" x14ac:dyDescent="0.2">
      <c r="A1163">
        <f t="shared" si="335"/>
        <v>1162</v>
      </c>
      <c r="B1163">
        <f t="shared" ca="1" si="325"/>
        <v>2</v>
      </c>
      <c r="C1163" s="7">
        <f t="shared" ca="1" si="326"/>
        <v>0.13404723112998596</v>
      </c>
      <c r="D1163" t="str">
        <f t="shared" ca="1" si="336"/>
        <v>Yes</v>
      </c>
      <c r="E1163">
        <f t="shared" ca="1" si="327"/>
        <v>1.7</v>
      </c>
      <c r="F1163" s="1">
        <f ca="1">InitialHomeValue* (1 + 'Portfolio Simulation'!C1163)^'Portfolio Simulation'!B1163</f>
        <v>1286063.1224335881</v>
      </c>
      <c r="G1163" s="1">
        <f t="shared" ca="1" si="328"/>
        <v>218630.73081370999</v>
      </c>
      <c r="H1163" s="1">
        <f t="shared" ca="1" si="329"/>
        <v>144000</v>
      </c>
      <c r="I1163" s="1">
        <f t="shared" ca="1" si="337"/>
        <v>144000</v>
      </c>
      <c r="J1163" s="1">
        <f t="shared" si="330"/>
        <v>100000</v>
      </c>
      <c r="K1163" s="1">
        <f t="shared" si="331"/>
        <v>1000000</v>
      </c>
      <c r="L1163" s="1">
        <f t="shared" si="338"/>
        <v>-100000</v>
      </c>
      <c r="M1163" s="1">
        <f t="shared" ca="1" si="332"/>
        <v>144000</v>
      </c>
      <c r="N1163" s="10">
        <v>45931</v>
      </c>
      <c r="O1163" s="10">
        <f t="shared" ca="1" si="339"/>
        <v>46661</v>
      </c>
      <c r="P1163" s="7">
        <f t="shared" ca="1" si="340"/>
        <v>0.19999999403953553</v>
      </c>
      <c r="Q1163" s="13"/>
      <c r="R1163" s="1">
        <f t="shared" si="341"/>
        <v>-100000</v>
      </c>
      <c r="S1163" s="1">
        <f t="shared" ca="1" si="333"/>
        <v>212200.41520154203</v>
      </c>
      <c r="T1163" s="14">
        <f t="shared" ca="1" si="334"/>
        <v>1.65</v>
      </c>
      <c r="U1163" s="7">
        <f t="shared" ca="1" si="342"/>
        <v>0.45671004652976999</v>
      </c>
    </row>
    <row r="1164" spans="1:21" x14ac:dyDescent="0.2">
      <c r="A1164">
        <f t="shared" si="335"/>
        <v>1163</v>
      </c>
      <c r="B1164">
        <f t="shared" ca="1" si="325"/>
        <v>7</v>
      </c>
      <c r="C1164" s="7">
        <f t="shared" ca="1" si="326"/>
        <v>-7.2426945683171096E-6</v>
      </c>
      <c r="D1164" t="str">
        <f t="shared" ca="1" si="336"/>
        <v>No</v>
      </c>
      <c r="E1164">
        <f t="shared" ca="1" si="327"/>
        <v>1.4</v>
      </c>
      <c r="F1164" s="1">
        <f ca="1">InitialHomeValue* (1 + 'Portfolio Simulation'!C1164)^'Portfolio Simulation'!B1164</f>
        <v>999949.30223959754</v>
      </c>
      <c r="G1164" s="1">
        <f t="shared" ca="1" si="328"/>
        <v>139992.90231354366</v>
      </c>
      <c r="H1164" s="1">
        <f t="shared" ca="1" si="329"/>
        <v>358318.07999999996</v>
      </c>
      <c r="I1164" s="1">
        <f t="shared" ca="1" si="337"/>
        <v>139992.90231354366</v>
      </c>
      <c r="J1164" s="1">
        <f t="shared" si="330"/>
        <v>100000</v>
      </c>
      <c r="K1164" s="1">
        <f t="shared" si="331"/>
        <v>1000000</v>
      </c>
      <c r="L1164" s="1">
        <f t="shared" si="338"/>
        <v>-100000</v>
      </c>
      <c r="M1164" s="1">
        <f t="shared" ca="1" si="332"/>
        <v>139992.90231354366</v>
      </c>
      <c r="N1164" s="10">
        <v>45931</v>
      </c>
      <c r="O1164" s="10">
        <f t="shared" ca="1" si="339"/>
        <v>48488</v>
      </c>
      <c r="P1164" s="7">
        <f t="shared" ca="1" si="340"/>
        <v>4.9194398522377017E-2</v>
      </c>
      <c r="Q1164" s="13"/>
      <c r="R1164" s="1">
        <f t="shared" si="341"/>
        <v>-100000</v>
      </c>
      <c r="S1164" s="1">
        <f t="shared" ca="1" si="333"/>
        <v>134993.15580234569</v>
      </c>
      <c r="T1164" s="14">
        <f t="shared" ca="1" si="334"/>
        <v>1.35</v>
      </c>
      <c r="U1164" s="7">
        <f t="shared" ca="1" si="342"/>
        <v>4.3761810660362235E-2</v>
      </c>
    </row>
    <row r="1165" spans="1:21" x14ac:dyDescent="0.2">
      <c r="A1165">
        <f t="shared" si="335"/>
        <v>1164</v>
      </c>
      <c r="B1165">
        <f t="shared" ca="1" si="325"/>
        <v>2</v>
      </c>
      <c r="C1165" s="7">
        <f t="shared" ca="1" si="326"/>
        <v>1.547563530485069E-2</v>
      </c>
      <c r="D1165" t="str">
        <f t="shared" ca="1" si="336"/>
        <v>Yes</v>
      </c>
      <c r="E1165">
        <f t="shared" ca="1" si="327"/>
        <v>1.7</v>
      </c>
      <c r="F1165" s="1">
        <f ca="1">InitialHomeValue* (1 + 'Portfolio Simulation'!C1165)^'Portfolio Simulation'!B1165</f>
        <v>1031190.7658977899</v>
      </c>
      <c r="G1165" s="1">
        <f t="shared" ca="1" si="328"/>
        <v>175302.43020262429</v>
      </c>
      <c r="H1165" s="1">
        <f t="shared" ca="1" si="329"/>
        <v>144000</v>
      </c>
      <c r="I1165" s="1">
        <f t="shared" ca="1" si="337"/>
        <v>144000</v>
      </c>
      <c r="J1165" s="1">
        <f t="shared" si="330"/>
        <v>100000</v>
      </c>
      <c r="K1165" s="1">
        <f t="shared" si="331"/>
        <v>1000000</v>
      </c>
      <c r="L1165" s="1">
        <f t="shared" si="338"/>
        <v>-100000</v>
      </c>
      <c r="M1165" s="1">
        <f t="shared" ca="1" si="332"/>
        <v>144000</v>
      </c>
      <c r="N1165" s="10">
        <v>45931</v>
      </c>
      <c r="O1165" s="10">
        <f t="shared" ca="1" si="339"/>
        <v>46661</v>
      </c>
      <c r="P1165" s="7">
        <f t="shared" ca="1" si="340"/>
        <v>0.19999999403953553</v>
      </c>
      <c r="Q1165" s="13"/>
      <c r="R1165" s="1">
        <f t="shared" si="341"/>
        <v>-100000</v>
      </c>
      <c r="S1165" s="1">
        <f t="shared" ca="1" si="333"/>
        <v>170146.47637313535</v>
      </c>
      <c r="T1165" s="14">
        <f t="shared" ca="1" si="334"/>
        <v>1.65</v>
      </c>
      <c r="U1165" s="7">
        <f t="shared" ca="1" si="342"/>
        <v>0.30440207123756413</v>
      </c>
    </row>
    <row r="1166" spans="1:21" x14ac:dyDescent="0.2">
      <c r="A1166">
        <f t="shared" si="335"/>
        <v>1165</v>
      </c>
      <c r="B1166">
        <f t="shared" ca="1" si="325"/>
        <v>4</v>
      </c>
      <c r="C1166" s="7">
        <f t="shared" ca="1" si="326"/>
        <v>-3.9448375948573519E-2</v>
      </c>
      <c r="D1166" t="str">
        <f t="shared" ca="1" si="336"/>
        <v>No</v>
      </c>
      <c r="E1166">
        <f t="shared" ca="1" si="327"/>
        <v>1.4</v>
      </c>
      <c r="F1166" s="1">
        <f ca="1">InitialHomeValue* (1 + 'Portfolio Simulation'!C1166)^'Portfolio Simulation'!B1166</f>
        <v>851300.40986867505</v>
      </c>
      <c r="G1166" s="1">
        <f t="shared" ca="1" si="328"/>
        <v>119182.05738161452</v>
      </c>
      <c r="H1166" s="1">
        <f t="shared" ca="1" si="329"/>
        <v>207360</v>
      </c>
      <c r="I1166" s="1">
        <f t="shared" ca="1" si="337"/>
        <v>119182.05738161452</v>
      </c>
      <c r="J1166" s="1">
        <f t="shared" si="330"/>
        <v>100000</v>
      </c>
      <c r="K1166" s="1">
        <f t="shared" si="331"/>
        <v>1000000</v>
      </c>
      <c r="L1166" s="1">
        <f t="shared" si="338"/>
        <v>-100000</v>
      </c>
      <c r="M1166" s="1">
        <f t="shared" ca="1" si="332"/>
        <v>119182.05738161452</v>
      </c>
      <c r="N1166" s="10">
        <v>45931</v>
      </c>
      <c r="O1166" s="10">
        <f t="shared" ca="1" si="339"/>
        <v>47392</v>
      </c>
      <c r="P1166" s="7">
        <f t="shared" ca="1" si="340"/>
        <v>4.4815674424171462E-2</v>
      </c>
      <c r="Q1166" s="13"/>
      <c r="R1166" s="1">
        <f t="shared" si="341"/>
        <v>-100000</v>
      </c>
      <c r="S1166" s="1">
        <f t="shared" ca="1" si="333"/>
        <v>114925.55533227115</v>
      </c>
      <c r="T1166" s="14">
        <f t="shared" ca="1" si="334"/>
        <v>1.35</v>
      </c>
      <c r="U1166" s="7">
        <f t="shared" ca="1" si="342"/>
        <v>3.536579906940461E-2</v>
      </c>
    </row>
    <row r="1167" spans="1:21" x14ac:dyDescent="0.2">
      <c r="A1167">
        <f t="shared" si="335"/>
        <v>1166</v>
      </c>
      <c r="B1167">
        <f t="shared" ca="1" si="325"/>
        <v>9</v>
      </c>
      <c r="C1167" s="7">
        <f t="shared" ca="1" si="326"/>
        <v>0.13635654015026963</v>
      </c>
      <c r="D1167" t="str">
        <f t="shared" ca="1" si="336"/>
        <v>Yes</v>
      </c>
      <c r="E1167">
        <f t="shared" ca="1" si="327"/>
        <v>1.7</v>
      </c>
      <c r="F1167" s="1">
        <f ca="1">InitialHomeValue* (1 + 'Portfolio Simulation'!C1167)^'Portfolio Simulation'!B1167</f>
        <v>3159595.9054627628</v>
      </c>
      <c r="G1167" s="1">
        <f t="shared" ca="1" si="328"/>
        <v>537131.30392866966</v>
      </c>
      <c r="H1167" s="1">
        <f t="shared" ca="1" si="329"/>
        <v>515978.03519999993</v>
      </c>
      <c r="I1167" s="1">
        <f t="shared" ca="1" si="337"/>
        <v>515978.03519999993</v>
      </c>
      <c r="J1167" s="1">
        <f t="shared" si="330"/>
        <v>100000</v>
      </c>
      <c r="K1167" s="1">
        <f t="shared" si="331"/>
        <v>1000000</v>
      </c>
      <c r="L1167" s="1">
        <f t="shared" si="338"/>
        <v>-100000</v>
      </c>
      <c r="M1167" s="1">
        <f t="shared" ca="1" si="332"/>
        <v>515978.03519999993</v>
      </c>
      <c r="N1167" s="10">
        <v>45931</v>
      </c>
      <c r="O1167" s="10">
        <f t="shared" ca="1" si="339"/>
        <v>49218</v>
      </c>
      <c r="P1167" s="7">
        <f t="shared" ca="1" si="340"/>
        <v>0.19986688494682314</v>
      </c>
      <c r="Q1167" s="13"/>
      <c r="R1167" s="1">
        <f t="shared" si="341"/>
        <v>-100000</v>
      </c>
      <c r="S1167" s="1">
        <f t="shared" ca="1" si="333"/>
        <v>521333.32440135581</v>
      </c>
      <c r="T1167" s="14">
        <f t="shared" ca="1" si="334"/>
        <v>1.65</v>
      </c>
      <c r="U1167" s="7">
        <f t="shared" ca="1" si="342"/>
        <v>0.20124340653419495</v>
      </c>
    </row>
    <row r="1168" spans="1:21" x14ac:dyDescent="0.2">
      <c r="A1168">
        <f t="shared" si="335"/>
        <v>1167</v>
      </c>
      <c r="B1168">
        <f t="shared" ca="1" si="325"/>
        <v>8</v>
      </c>
      <c r="C1168" s="7">
        <f t="shared" ca="1" si="326"/>
        <v>-2.6245966475984022E-2</v>
      </c>
      <c r="D1168" t="str">
        <f t="shared" ca="1" si="336"/>
        <v>No</v>
      </c>
      <c r="E1168">
        <f t="shared" ca="1" si="327"/>
        <v>1.4</v>
      </c>
      <c r="F1168" s="1">
        <f ca="1">InitialHomeValue* (1 + 'Portfolio Simulation'!C1168)^'Portfolio Simulation'!B1168</f>
        <v>808340.16208051017</v>
      </c>
      <c r="G1168" s="1">
        <f t="shared" ca="1" si="328"/>
        <v>113167.62269127142</v>
      </c>
      <c r="H1168" s="1">
        <f t="shared" ca="1" si="329"/>
        <v>429981.69599999994</v>
      </c>
      <c r="I1168" s="1">
        <f t="shared" ca="1" si="337"/>
        <v>113167.62269127142</v>
      </c>
      <c r="J1168" s="1">
        <f t="shared" si="330"/>
        <v>100000</v>
      </c>
      <c r="K1168" s="1">
        <f t="shared" si="331"/>
        <v>1000000</v>
      </c>
      <c r="L1168" s="1">
        <f t="shared" si="338"/>
        <v>-100000</v>
      </c>
      <c r="M1168" s="1">
        <f t="shared" ca="1" si="332"/>
        <v>113167.62269127142</v>
      </c>
      <c r="N1168" s="10">
        <v>45931</v>
      </c>
      <c r="O1168" s="10">
        <f t="shared" ca="1" si="339"/>
        <v>48853</v>
      </c>
      <c r="P1168" s="7">
        <f t="shared" ca="1" si="340"/>
        <v>1.5571907162666321E-2</v>
      </c>
      <c r="Q1168" s="13"/>
      <c r="R1168" s="1">
        <f t="shared" si="341"/>
        <v>-100000</v>
      </c>
      <c r="S1168" s="1">
        <f t="shared" ca="1" si="333"/>
        <v>109125.92188086887</v>
      </c>
      <c r="T1168" s="14">
        <f t="shared" ca="1" si="334"/>
        <v>1.35</v>
      </c>
      <c r="U1168" s="7">
        <f t="shared" ca="1" si="342"/>
        <v>1.0968783497810365E-2</v>
      </c>
    </row>
    <row r="1169" spans="1:21" x14ac:dyDescent="0.2">
      <c r="A1169">
        <f t="shared" si="335"/>
        <v>1168</v>
      </c>
      <c r="B1169">
        <f t="shared" ca="1" si="325"/>
        <v>6</v>
      </c>
      <c r="C1169" s="7">
        <f t="shared" ca="1" si="326"/>
        <v>-3.5740690548355297E-2</v>
      </c>
      <c r="D1169" t="str">
        <f t="shared" ca="1" si="336"/>
        <v>No</v>
      </c>
      <c r="E1169">
        <f t="shared" ca="1" si="327"/>
        <v>1.4</v>
      </c>
      <c r="F1169" s="1">
        <f ca="1">InitialHomeValue* (1 + 'Portfolio Simulation'!C1169)^'Portfolio Simulation'!B1169</f>
        <v>803827.83844483749</v>
      </c>
      <c r="G1169" s="1">
        <f t="shared" ca="1" si="328"/>
        <v>112535.89738227725</v>
      </c>
      <c r="H1169" s="1">
        <f t="shared" ca="1" si="329"/>
        <v>298598.39999999997</v>
      </c>
      <c r="I1169" s="1">
        <f t="shared" ca="1" si="337"/>
        <v>112535.89738227725</v>
      </c>
      <c r="J1169" s="1">
        <f t="shared" si="330"/>
        <v>100000</v>
      </c>
      <c r="K1169" s="1">
        <f t="shared" si="331"/>
        <v>1000000</v>
      </c>
      <c r="L1169" s="1">
        <f t="shared" si="338"/>
        <v>-100000</v>
      </c>
      <c r="M1169" s="1">
        <f t="shared" ca="1" si="332"/>
        <v>112535.89738227725</v>
      </c>
      <c r="N1169" s="10">
        <v>45931</v>
      </c>
      <c r="O1169" s="10">
        <f t="shared" ca="1" si="339"/>
        <v>48122</v>
      </c>
      <c r="P1169" s="7">
        <f t="shared" ca="1" si="340"/>
        <v>1.9869515299797063E-2</v>
      </c>
      <c r="Q1169" s="13"/>
      <c r="R1169" s="1">
        <f t="shared" si="341"/>
        <v>-100000</v>
      </c>
      <c r="S1169" s="1">
        <f t="shared" ca="1" si="333"/>
        <v>108516.75819005308</v>
      </c>
      <c r="T1169" s="14">
        <f t="shared" ca="1" si="334"/>
        <v>1.35</v>
      </c>
      <c r="U1169" s="7">
        <f t="shared" ca="1" si="342"/>
        <v>1.3709309697151183E-2</v>
      </c>
    </row>
    <row r="1170" spans="1:21" x14ac:dyDescent="0.2">
      <c r="A1170">
        <f t="shared" si="335"/>
        <v>1169</v>
      </c>
      <c r="B1170">
        <f t="shared" ca="1" si="325"/>
        <v>7</v>
      </c>
      <c r="C1170" s="7">
        <f t="shared" ca="1" si="326"/>
        <v>9.5864095208772926E-2</v>
      </c>
      <c r="D1170" t="str">
        <f t="shared" ca="1" si="336"/>
        <v>Yes</v>
      </c>
      <c r="E1170">
        <f t="shared" ca="1" si="327"/>
        <v>1.7</v>
      </c>
      <c r="F1170" s="1">
        <f ca="1">InitialHomeValue* (1 + 'Portfolio Simulation'!C1170)^'Portfolio Simulation'!B1170</f>
        <v>1898002.9620562203</v>
      </c>
      <c r="G1170" s="1">
        <f t="shared" ca="1" si="328"/>
        <v>322660.50354955747</v>
      </c>
      <c r="H1170" s="1">
        <f t="shared" ca="1" si="329"/>
        <v>358318.07999999996</v>
      </c>
      <c r="I1170" s="1">
        <f t="shared" ca="1" si="337"/>
        <v>322660.50354955747</v>
      </c>
      <c r="J1170" s="1">
        <f t="shared" si="330"/>
        <v>100000</v>
      </c>
      <c r="K1170" s="1">
        <f t="shared" si="331"/>
        <v>1000000</v>
      </c>
      <c r="L1170" s="1">
        <f t="shared" si="338"/>
        <v>-100000</v>
      </c>
      <c r="M1170" s="1">
        <f t="shared" ca="1" si="332"/>
        <v>322660.50354955747</v>
      </c>
      <c r="N1170" s="10">
        <v>45931</v>
      </c>
      <c r="O1170" s="10">
        <f t="shared" ca="1" si="339"/>
        <v>48488</v>
      </c>
      <c r="P1170" s="7">
        <f t="shared" ca="1" si="340"/>
        <v>0.18200992941856384</v>
      </c>
      <c r="Q1170" s="13"/>
      <c r="R1170" s="1">
        <f t="shared" si="341"/>
        <v>-100000</v>
      </c>
      <c r="S1170" s="1">
        <f t="shared" ca="1" si="333"/>
        <v>313170.48873927636</v>
      </c>
      <c r="T1170" s="14">
        <f t="shared" ca="1" si="334"/>
        <v>1.65</v>
      </c>
      <c r="U1170" s="7">
        <f t="shared" ca="1" si="342"/>
        <v>0.17698366045951844</v>
      </c>
    </row>
    <row r="1171" spans="1:21" x14ac:dyDescent="0.2">
      <c r="A1171">
        <f t="shared" si="335"/>
        <v>1170</v>
      </c>
      <c r="B1171">
        <f t="shared" ca="1" si="325"/>
        <v>7</v>
      </c>
      <c r="C1171" s="7">
        <f t="shared" ca="1" si="326"/>
        <v>-5.3691816599420426E-3</v>
      </c>
      <c r="D1171" t="str">
        <f t="shared" ca="1" si="336"/>
        <v>No</v>
      </c>
      <c r="E1171">
        <f t="shared" ca="1" si="327"/>
        <v>1.4</v>
      </c>
      <c r="F1171" s="1">
        <f ca="1">InitialHomeValue* (1 + 'Portfolio Simulation'!C1171)^'Portfolio Simulation'!B1171</f>
        <v>963015.73030171474</v>
      </c>
      <c r="G1171" s="1">
        <f t="shared" ca="1" si="328"/>
        <v>134822.20224224005</v>
      </c>
      <c r="H1171" s="1">
        <f t="shared" ca="1" si="329"/>
        <v>358318.07999999996</v>
      </c>
      <c r="I1171" s="1">
        <f t="shared" ca="1" si="337"/>
        <v>134822.20224224005</v>
      </c>
      <c r="J1171" s="1">
        <f t="shared" si="330"/>
        <v>100000</v>
      </c>
      <c r="K1171" s="1">
        <f t="shared" si="331"/>
        <v>1000000</v>
      </c>
      <c r="L1171" s="1">
        <f t="shared" si="338"/>
        <v>-100000</v>
      </c>
      <c r="M1171" s="1">
        <f t="shared" ca="1" si="332"/>
        <v>134822.20224224005</v>
      </c>
      <c r="N1171" s="10">
        <v>45931</v>
      </c>
      <c r="O1171" s="10">
        <f t="shared" ca="1" si="339"/>
        <v>48488</v>
      </c>
      <c r="P1171" s="7">
        <f t="shared" ca="1" si="340"/>
        <v>4.3573030829429635E-2</v>
      </c>
      <c r="Q1171" s="13"/>
      <c r="R1171" s="1">
        <f t="shared" si="341"/>
        <v>-100000</v>
      </c>
      <c r="S1171" s="1">
        <f t="shared" ca="1" si="333"/>
        <v>130007.12359073151</v>
      </c>
      <c r="T1171" s="14">
        <f t="shared" ca="1" si="334"/>
        <v>1.35</v>
      </c>
      <c r="U1171" s="7">
        <f t="shared" ca="1" si="342"/>
        <v>3.8169547915458679E-2</v>
      </c>
    </row>
    <row r="1172" spans="1:21" x14ac:dyDescent="0.2">
      <c r="A1172">
        <f t="shared" si="335"/>
        <v>1171</v>
      </c>
      <c r="B1172">
        <f t="shared" ca="1" si="325"/>
        <v>8</v>
      </c>
      <c r="C1172" s="7">
        <f t="shared" ca="1" si="326"/>
        <v>4.0593266191415754E-2</v>
      </c>
      <c r="D1172" t="str">
        <f t="shared" ca="1" si="336"/>
        <v>Yes</v>
      </c>
      <c r="E1172">
        <f t="shared" ca="1" si="327"/>
        <v>1.7</v>
      </c>
      <c r="F1172" s="1">
        <f ca="1">InitialHomeValue* (1 + 'Portfolio Simulation'!C1172)^'Portfolio Simulation'!B1172</f>
        <v>1374827.1170569649</v>
      </c>
      <c r="G1172" s="1">
        <f t="shared" ca="1" si="328"/>
        <v>233720.60989968406</v>
      </c>
      <c r="H1172" s="1">
        <f t="shared" ca="1" si="329"/>
        <v>429981.69599999994</v>
      </c>
      <c r="I1172" s="1">
        <f t="shared" ca="1" si="337"/>
        <v>233720.60989968406</v>
      </c>
      <c r="J1172" s="1">
        <f t="shared" si="330"/>
        <v>100000</v>
      </c>
      <c r="K1172" s="1">
        <f t="shared" si="331"/>
        <v>1000000</v>
      </c>
      <c r="L1172" s="1">
        <f t="shared" si="338"/>
        <v>-100000</v>
      </c>
      <c r="M1172" s="1">
        <f t="shared" ca="1" si="332"/>
        <v>233720.60989968406</v>
      </c>
      <c r="N1172" s="10">
        <v>45931</v>
      </c>
      <c r="O1172" s="10">
        <f t="shared" ca="1" si="339"/>
        <v>48853</v>
      </c>
      <c r="P1172" s="7">
        <f t="shared" ca="1" si="340"/>
        <v>0.11187401413917544</v>
      </c>
      <c r="Q1172" s="13"/>
      <c r="R1172" s="1">
        <f t="shared" si="341"/>
        <v>-100000</v>
      </c>
      <c r="S1172" s="1">
        <f t="shared" ca="1" si="333"/>
        <v>226846.47431439921</v>
      </c>
      <c r="T1172" s="14">
        <f t="shared" ca="1" si="334"/>
        <v>1.65</v>
      </c>
      <c r="U1172" s="7">
        <f t="shared" ca="1" si="342"/>
        <v>0.10773548483848575</v>
      </c>
    </row>
    <row r="1173" spans="1:21" x14ac:dyDescent="0.2">
      <c r="A1173">
        <f t="shared" si="335"/>
        <v>1172</v>
      </c>
      <c r="B1173">
        <f t="shared" ca="1" si="325"/>
        <v>3</v>
      </c>
      <c r="C1173" s="7">
        <f t="shared" ca="1" si="326"/>
        <v>4.239080497209391E-3</v>
      </c>
      <c r="D1173" t="str">
        <f t="shared" ca="1" si="336"/>
        <v>Yes</v>
      </c>
      <c r="E1173">
        <f t="shared" ca="1" si="327"/>
        <v>1.7</v>
      </c>
      <c r="F1173" s="1">
        <f ca="1">InitialHomeValue* (1 + 'Portfolio Simulation'!C1173)^'Portfolio Simulation'!B1173</f>
        <v>1012771.2270774574</v>
      </c>
      <c r="G1173" s="1">
        <f t="shared" ca="1" si="328"/>
        <v>172171.10860316776</v>
      </c>
      <c r="H1173" s="1">
        <f t="shared" ca="1" si="329"/>
        <v>172800</v>
      </c>
      <c r="I1173" s="1">
        <f t="shared" ca="1" si="337"/>
        <v>172171.10860316776</v>
      </c>
      <c r="J1173" s="1">
        <f t="shared" si="330"/>
        <v>100000</v>
      </c>
      <c r="K1173" s="1">
        <f t="shared" si="331"/>
        <v>1000000</v>
      </c>
      <c r="L1173" s="1">
        <f t="shared" si="338"/>
        <v>-100000</v>
      </c>
      <c r="M1173" s="1">
        <f t="shared" ca="1" si="332"/>
        <v>172171.10860316776</v>
      </c>
      <c r="N1173" s="10">
        <v>45931</v>
      </c>
      <c r="O1173" s="10">
        <f t="shared" ca="1" si="339"/>
        <v>47027</v>
      </c>
      <c r="P1173" s="7">
        <f t="shared" ca="1" si="340"/>
        <v>0.19834442734718324</v>
      </c>
      <c r="Q1173" s="13"/>
      <c r="R1173" s="1">
        <f t="shared" si="341"/>
        <v>-100000</v>
      </c>
      <c r="S1173" s="1">
        <f t="shared" ca="1" si="333"/>
        <v>167107.25246778046</v>
      </c>
      <c r="T1173" s="14">
        <f t="shared" ca="1" si="334"/>
        <v>1.65</v>
      </c>
      <c r="U1173" s="7">
        <f t="shared" ca="1" si="342"/>
        <v>0.1864896237850189</v>
      </c>
    </row>
    <row r="1174" spans="1:21" x14ac:dyDescent="0.2">
      <c r="A1174">
        <f t="shared" si="335"/>
        <v>1173</v>
      </c>
      <c r="B1174">
        <f t="shared" ca="1" si="325"/>
        <v>1</v>
      </c>
      <c r="C1174" s="7">
        <f t="shared" ca="1" si="326"/>
        <v>8.4178391761537921E-2</v>
      </c>
      <c r="D1174" t="str">
        <f t="shared" ca="1" si="336"/>
        <v>Yes</v>
      </c>
      <c r="E1174">
        <f t="shared" ca="1" si="327"/>
        <v>1.7</v>
      </c>
      <c r="F1174" s="1">
        <f ca="1">InitialHomeValue* (1 + 'Portfolio Simulation'!C1174)^'Portfolio Simulation'!B1174</f>
        <v>1084178.3917615379</v>
      </c>
      <c r="G1174" s="1">
        <f t="shared" ca="1" si="328"/>
        <v>184310.32659946143</v>
      </c>
      <c r="H1174" s="1">
        <f t="shared" ca="1" si="329"/>
        <v>120000</v>
      </c>
      <c r="I1174" s="1">
        <f t="shared" ca="1" si="337"/>
        <v>120000</v>
      </c>
      <c r="J1174" s="1">
        <f t="shared" si="330"/>
        <v>100000</v>
      </c>
      <c r="K1174" s="1">
        <f t="shared" si="331"/>
        <v>1000000</v>
      </c>
      <c r="L1174" s="1">
        <f t="shared" si="338"/>
        <v>-100000</v>
      </c>
      <c r="M1174" s="1">
        <f t="shared" ca="1" si="332"/>
        <v>120000</v>
      </c>
      <c r="N1174" s="10">
        <v>45931</v>
      </c>
      <c r="O1174" s="10">
        <f t="shared" ca="1" si="339"/>
        <v>46296</v>
      </c>
      <c r="P1174" s="7">
        <f t="shared" ca="1" si="340"/>
        <v>0.19999999403953553</v>
      </c>
      <c r="Q1174" s="13"/>
      <c r="R1174" s="1">
        <f t="shared" si="341"/>
        <v>-100000</v>
      </c>
      <c r="S1174" s="1">
        <f t="shared" ca="1" si="333"/>
        <v>178889.43464065375</v>
      </c>
      <c r="T1174" s="14">
        <f t="shared" ca="1" si="334"/>
        <v>1.65</v>
      </c>
      <c r="U1174" s="7">
        <f t="shared" ca="1" si="342"/>
        <v>0.78889435529708885</v>
      </c>
    </row>
    <row r="1175" spans="1:21" x14ac:dyDescent="0.2">
      <c r="A1175">
        <f t="shared" si="335"/>
        <v>1174</v>
      </c>
      <c r="B1175">
        <f t="shared" ca="1" si="325"/>
        <v>5</v>
      </c>
      <c r="C1175" s="7">
        <f t="shared" ca="1" si="326"/>
        <v>2.58600877948592E-2</v>
      </c>
      <c r="D1175" t="str">
        <f t="shared" ca="1" si="336"/>
        <v>Yes</v>
      </c>
      <c r="E1175">
        <f t="shared" ca="1" si="327"/>
        <v>1.7</v>
      </c>
      <c r="F1175" s="1">
        <f ca="1">InitialHomeValue* (1 + 'Portfolio Simulation'!C1175)^'Portfolio Simulation'!B1175</f>
        <v>1136163.0658625416</v>
      </c>
      <c r="G1175" s="1">
        <f t="shared" ca="1" si="328"/>
        <v>193147.72119663208</v>
      </c>
      <c r="H1175" s="1">
        <f t="shared" ca="1" si="329"/>
        <v>248832</v>
      </c>
      <c r="I1175" s="1">
        <f t="shared" ca="1" si="337"/>
        <v>193147.72119663208</v>
      </c>
      <c r="J1175" s="1">
        <f t="shared" si="330"/>
        <v>100000</v>
      </c>
      <c r="K1175" s="1">
        <f t="shared" si="331"/>
        <v>1000000</v>
      </c>
      <c r="L1175" s="1">
        <f t="shared" si="338"/>
        <v>-100000</v>
      </c>
      <c r="M1175" s="1">
        <f t="shared" ca="1" si="332"/>
        <v>193147.72119663208</v>
      </c>
      <c r="N1175" s="10">
        <v>45931</v>
      </c>
      <c r="O1175" s="10">
        <f t="shared" ca="1" si="339"/>
        <v>47757</v>
      </c>
      <c r="P1175" s="7">
        <f t="shared" ca="1" si="340"/>
        <v>0.14063476920127863</v>
      </c>
      <c r="Q1175" s="13"/>
      <c r="R1175" s="1">
        <f t="shared" si="341"/>
        <v>-100000</v>
      </c>
      <c r="S1175" s="1">
        <f t="shared" ca="1" si="333"/>
        <v>187466.90586731935</v>
      </c>
      <c r="T1175" s="14">
        <f t="shared" ca="1" si="334"/>
        <v>1.65</v>
      </c>
      <c r="U1175" s="7">
        <f t="shared" ca="1" si="342"/>
        <v>0.13384849429130552</v>
      </c>
    </row>
    <row r="1176" spans="1:21" x14ac:dyDescent="0.2">
      <c r="A1176">
        <f t="shared" si="335"/>
        <v>1175</v>
      </c>
      <c r="B1176">
        <f t="shared" ca="1" si="325"/>
        <v>7</v>
      </c>
      <c r="C1176" s="7">
        <f t="shared" ca="1" si="326"/>
        <v>1.6658265997987642E-2</v>
      </c>
      <c r="D1176" t="str">
        <f t="shared" ca="1" si="336"/>
        <v>Yes</v>
      </c>
      <c r="E1176">
        <f t="shared" ca="1" si="327"/>
        <v>1.7</v>
      </c>
      <c r="F1176" s="1">
        <f ca="1">InitialHomeValue* (1 + 'Portfolio Simulation'!C1176)^'Portfolio Simulation'!B1176</f>
        <v>1122599.8307388201</v>
      </c>
      <c r="G1176" s="1">
        <f t="shared" ca="1" si="328"/>
        <v>190841.97122559941</v>
      </c>
      <c r="H1176" s="1">
        <f t="shared" ca="1" si="329"/>
        <v>358318.07999999996</v>
      </c>
      <c r="I1176" s="1">
        <f t="shared" ca="1" si="337"/>
        <v>190841.97122559941</v>
      </c>
      <c r="J1176" s="1">
        <f t="shared" si="330"/>
        <v>100000</v>
      </c>
      <c r="K1176" s="1">
        <f t="shared" si="331"/>
        <v>1000000</v>
      </c>
      <c r="L1176" s="1">
        <f t="shared" si="338"/>
        <v>-100000</v>
      </c>
      <c r="M1176" s="1">
        <f t="shared" ca="1" si="332"/>
        <v>190841.97122559941</v>
      </c>
      <c r="N1176" s="10">
        <v>45931</v>
      </c>
      <c r="O1176" s="10">
        <f t="shared" ca="1" si="339"/>
        <v>48488</v>
      </c>
      <c r="P1176" s="7">
        <f t="shared" ca="1" si="340"/>
        <v>9.6642082929611212E-2</v>
      </c>
      <c r="Q1176" s="13"/>
      <c r="R1176" s="1">
        <f t="shared" si="341"/>
        <v>-100000</v>
      </c>
      <c r="S1176" s="1">
        <f t="shared" ca="1" si="333"/>
        <v>185228.97207190533</v>
      </c>
      <c r="T1176" s="14">
        <f t="shared" ca="1" si="334"/>
        <v>1.65</v>
      </c>
      <c r="U1176" s="7">
        <f t="shared" ca="1" si="342"/>
        <v>9.1978827118873591E-2</v>
      </c>
    </row>
    <row r="1177" spans="1:21" x14ac:dyDescent="0.2">
      <c r="A1177">
        <f t="shared" si="335"/>
        <v>1176</v>
      </c>
      <c r="B1177">
        <f t="shared" ca="1" si="325"/>
        <v>9</v>
      </c>
      <c r="C1177" s="7">
        <f t="shared" ca="1" si="326"/>
        <v>3.1916437002147864E-2</v>
      </c>
      <c r="D1177" t="str">
        <f t="shared" ca="1" si="336"/>
        <v>Yes</v>
      </c>
      <c r="E1177">
        <f t="shared" ca="1" si="327"/>
        <v>1.7</v>
      </c>
      <c r="F1177" s="1">
        <f ca="1">InitialHomeValue* (1 + 'Portfolio Simulation'!C1177)^'Portfolio Simulation'!B1177</f>
        <v>1326785.6691297221</v>
      </c>
      <c r="G1177" s="1">
        <f t="shared" ca="1" si="328"/>
        <v>225553.56375205275</v>
      </c>
      <c r="H1177" s="1">
        <f t="shared" ca="1" si="329"/>
        <v>515978.03519999993</v>
      </c>
      <c r="I1177" s="1">
        <f t="shared" ca="1" si="337"/>
        <v>225553.56375205275</v>
      </c>
      <c r="J1177" s="1">
        <f t="shared" si="330"/>
        <v>100000</v>
      </c>
      <c r="K1177" s="1">
        <f t="shared" si="331"/>
        <v>1000000</v>
      </c>
      <c r="L1177" s="1">
        <f t="shared" si="338"/>
        <v>-100000</v>
      </c>
      <c r="M1177" s="1">
        <f t="shared" ca="1" si="332"/>
        <v>225553.56375205275</v>
      </c>
      <c r="N1177" s="10">
        <v>45931</v>
      </c>
      <c r="O1177" s="10">
        <f t="shared" ca="1" si="339"/>
        <v>49218</v>
      </c>
      <c r="P1177" s="7">
        <f t="shared" ca="1" si="340"/>
        <v>9.4526001811027507E-2</v>
      </c>
      <c r="Q1177" s="13"/>
      <c r="R1177" s="1">
        <f t="shared" si="341"/>
        <v>-100000</v>
      </c>
      <c r="S1177" s="1">
        <f t="shared" ca="1" si="333"/>
        <v>218919.63540640415</v>
      </c>
      <c r="T1177" s="14">
        <f t="shared" ca="1" si="334"/>
        <v>1.65</v>
      </c>
      <c r="U1177" s="7">
        <f t="shared" ca="1" si="342"/>
        <v>9.0903684496879592E-2</v>
      </c>
    </row>
    <row r="1178" spans="1:21" x14ac:dyDescent="0.2">
      <c r="A1178">
        <f t="shared" si="335"/>
        <v>1177</v>
      </c>
      <c r="B1178">
        <f t="shared" ca="1" si="325"/>
        <v>8</v>
      </c>
      <c r="C1178" s="7">
        <f t="shared" ca="1" si="326"/>
        <v>0.10881220338287637</v>
      </c>
      <c r="D1178" t="str">
        <f t="shared" ca="1" si="336"/>
        <v>Yes</v>
      </c>
      <c r="E1178">
        <f t="shared" ca="1" si="327"/>
        <v>1.7</v>
      </c>
      <c r="F1178" s="1">
        <f ca="1">InitialHomeValue* (1 + 'Portfolio Simulation'!C1178)^'Portfolio Simulation'!B1178</f>
        <v>2284883.0527919154</v>
      </c>
      <c r="G1178" s="1">
        <f t="shared" ca="1" si="328"/>
        <v>388430.1189746256</v>
      </c>
      <c r="H1178" s="1">
        <f t="shared" ca="1" si="329"/>
        <v>429981.69599999994</v>
      </c>
      <c r="I1178" s="1">
        <f t="shared" ca="1" si="337"/>
        <v>388430.1189746256</v>
      </c>
      <c r="J1178" s="1">
        <f t="shared" si="330"/>
        <v>100000</v>
      </c>
      <c r="K1178" s="1">
        <f t="shared" si="331"/>
        <v>1000000</v>
      </c>
      <c r="L1178" s="1">
        <f t="shared" si="338"/>
        <v>-100000</v>
      </c>
      <c r="M1178" s="1">
        <f t="shared" ca="1" si="332"/>
        <v>388430.1189746256</v>
      </c>
      <c r="N1178" s="10">
        <v>45931</v>
      </c>
      <c r="O1178" s="10">
        <f t="shared" ca="1" si="339"/>
        <v>48853</v>
      </c>
      <c r="P1178" s="7">
        <f t="shared" ca="1" si="340"/>
        <v>0.18471446633338931</v>
      </c>
      <c r="Q1178" s="13"/>
      <c r="R1178" s="1">
        <f t="shared" si="341"/>
        <v>-100000</v>
      </c>
      <c r="S1178" s="1">
        <f t="shared" ca="1" si="333"/>
        <v>377005.70371066604</v>
      </c>
      <c r="T1178" s="14">
        <f t="shared" ca="1" si="334"/>
        <v>1.65</v>
      </c>
      <c r="U1178" s="7">
        <f t="shared" ca="1" si="342"/>
        <v>0.18030481934547427</v>
      </c>
    </row>
    <row r="1179" spans="1:21" x14ac:dyDescent="0.2">
      <c r="A1179">
        <f t="shared" si="335"/>
        <v>1178</v>
      </c>
      <c r="B1179">
        <f t="shared" ca="1" si="325"/>
        <v>1</v>
      </c>
      <c r="C1179" s="7">
        <f t="shared" ca="1" si="326"/>
        <v>-2.9063782540365953E-2</v>
      </c>
      <c r="D1179" t="str">
        <f t="shared" ca="1" si="336"/>
        <v>No</v>
      </c>
      <c r="E1179">
        <f t="shared" ca="1" si="327"/>
        <v>1.4</v>
      </c>
      <c r="F1179" s="1">
        <f ca="1">InitialHomeValue* (1 + 'Portfolio Simulation'!C1179)^'Portfolio Simulation'!B1179</f>
        <v>970936.21745963406</v>
      </c>
      <c r="G1179" s="1">
        <f t="shared" ca="1" si="328"/>
        <v>135931.07044434876</v>
      </c>
      <c r="H1179" s="1">
        <f t="shared" ca="1" si="329"/>
        <v>120000</v>
      </c>
      <c r="I1179" s="1">
        <f t="shared" ca="1" si="337"/>
        <v>120000</v>
      </c>
      <c r="J1179" s="1">
        <f t="shared" si="330"/>
        <v>100000</v>
      </c>
      <c r="K1179" s="1">
        <f t="shared" si="331"/>
        <v>1000000</v>
      </c>
      <c r="L1179" s="1">
        <f t="shared" si="338"/>
        <v>-100000</v>
      </c>
      <c r="M1179" s="1">
        <f t="shared" ca="1" si="332"/>
        <v>120000</v>
      </c>
      <c r="N1179" s="10">
        <v>45931</v>
      </c>
      <c r="O1179" s="10">
        <f t="shared" ca="1" si="339"/>
        <v>46296</v>
      </c>
      <c r="P1179" s="7">
        <f t="shared" ca="1" si="340"/>
        <v>0.19999999403953553</v>
      </c>
      <c r="Q1179" s="13"/>
      <c r="R1179" s="1">
        <f t="shared" si="341"/>
        <v>-100000</v>
      </c>
      <c r="S1179" s="1">
        <f t="shared" ca="1" si="333"/>
        <v>131076.38935705062</v>
      </c>
      <c r="T1179" s="14">
        <f t="shared" ca="1" si="334"/>
        <v>1.35</v>
      </c>
      <c r="U1179" s="7">
        <f t="shared" ca="1" si="342"/>
        <v>0.31076388955116285</v>
      </c>
    </row>
    <row r="1180" spans="1:21" x14ac:dyDescent="0.2">
      <c r="A1180">
        <f t="shared" si="335"/>
        <v>1179</v>
      </c>
      <c r="B1180">
        <f t="shared" ca="1" si="325"/>
        <v>2</v>
      </c>
      <c r="C1180" s="7">
        <f t="shared" ca="1" si="326"/>
        <v>7.0269499645279107E-2</v>
      </c>
      <c r="D1180" t="str">
        <f t="shared" ca="1" si="336"/>
        <v>Yes</v>
      </c>
      <c r="E1180">
        <f t="shared" ca="1" si="327"/>
        <v>1.7</v>
      </c>
      <c r="F1180" s="1">
        <f ca="1">InitialHomeValue* (1 + 'Portfolio Simulation'!C1180)^'Portfolio Simulation'!B1180</f>
        <v>1145476.8018709561</v>
      </c>
      <c r="G1180" s="1">
        <f t="shared" ca="1" si="328"/>
        <v>194731.05631806253</v>
      </c>
      <c r="H1180" s="1">
        <f t="shared" ca="1" si="329"/>
        <v>144000</v>
      </c>
      <c r="I1180" s="1">
        <f t="shared" ca="1" si="337"/>
        <v>144000</v>
      </c>
      <c r="J1180" s="1">
        <f t="shared" si="330"/>
        <v>100000</v>
      </c>
      <c r="K1180" s="1">
        <f t="shared" si="331"/>
        <v>1000000</v>
      </c>
      <c r="L1180" s="1">
        <f t="shared" si="338"/>
        <v>-100000</v>
      </c>
      <c r="M1180" s="1">
        <f t="shared" ca="1" si="332"/>
        <v>144000</v>
      </c>
      <c r="N1180" s="10">
        <v>45931</v>
      </c>
      <c r="O1180" s="10">
        <f t="shared" ca="1" si="339"/>
        <v>46661</v>
      </c>
      <c r="P1180" s="7">
        <f t="shared" ca="1" si="340"/>
        <v>0.19999999403953553</v>
      </c>
      <c r="Q1180" s="13"/>
      <c r="R1180" s="1">
        <f t="shared" si="341"/>
        <v>-100000</v>
      </c>
      <c r="S1180" s="1">
        <f t="shared" ca="1" si="333"/>
        <v>189003.67230870776</v>
      </c>
      <c r="T1180" s="14">
        <f t="shared" ca="1" si="334"/>
        <v>1.65</v>
      </c>
      <c r="U1180" s="7">
        <f t="shared" ca="1" si="342"/>
        <v>0.37478606104850765</v>
      </c>
    </row>
    <row r="1181" spans="1:21" x14ac:dyDescent="0.2">
      <c r="A1181">
        <f t="shared" si="335"/>
        <v>1180</v>
      </c>
      <c r="B1181">
        <f t="shared" ca="1" si="325"/>
        <v>6</v>
      </c>
      <c r="C1181" s="7">
        <f t="shared" ca="1" si="326"/>
        <v>8.1241112523224718E-2</v>
      </c>
      <c r="D1181" t="str">
        <f t="shared" ca="1" si="336"/>
        <v>Yes</v>
      </c>
      <c r="E1181">
        <f t="shared" ca="1" si="327"/>
        <v>1.7</v>
      </c>
      <c r="F1181" s="1">
        <f ca="1">InitialHomeValue* (1 + 'Portfolio Simulation'!C1181)^'Portfolio Simulation'!B1181</f>
        <v>1597847.4146595786</v>
      </c>
      <c r="G1181" s="1">
        <f t="shared" ca="1" si="328"/>
        <v>271634.06049212837</v>
      </c>
      <c r="H1181" s="1">
        <f t="shared" ca="1" si="329"/>
        <v>298598.39999999997</v>
      </c>
      <c r="I1181" s="1">
        <f t="shared" ca="1" si="337"/>
        <v>271634.06049212837</v>
      </c>
      <c r="J1181" s="1">
        <f t="shared" si="330"/>
        <v>100000</v>
      </c>
      <c r="K1181" s="1">
        <f t="shared" si="331"/>
        <v>1000000</v>
      </c>
      <c r="L1181" s="1">
        <f t="shared" si="338"/>
        <v>-100000</v>
      </c>
      <c r="M1181" s="1">
        <f t="shared" ca="1" si="332"/>
        <v>271634.06049212837</v>
      </c>
      <c r="N1181" s="10">
        <v>45931</v>
      </c>
      <c r="O1181" s="10">
        <f t="shared" ca="1" si="339"/>
        <v>48122</v>
      </c>
      <c r="P1181" s="7">
        <f t="shared" ca="1" si="340"/>
        <v>0.18112997412681583</v>
      </c>
      <c r="Q1181" s="13"/>
      <c r="R1181" s="1">
        <f t="shared" si="341"/>
        <v>-100000</v>
      </c>
      <c r="S1181" s="1">
        <f t="shared" ca="1" si="333"/>
        <v>263644.82341883046</v>
      </c>
      <c r="T1181" s="14">
        <f t="shared" ca="1" si="334"/>
        <v>1.65</v>
      </c>
      <c r="U1181" s="7">
        <f t="shared" ca="1" si="342"/>
        <v>0.17527053952217106</v>
      </c>
    </row>
    <row r="1182" spans="1:21" x14ac:dyDescent="0.2">
      <c r="A1182">
        <f t="shared" si="335"/>
        <v>1181</v>
      </c>
      <c r="B1182">
        <f t="shared" ca="1" si="325"/>
        <v>1</v>
      </c>
      <c r="C1182" s="7">
        <f t="shared" ca="1" si="326"/>
        <v>0.14808602906626706</v>
      </c>
      <c r="D1182" t="str">
        <f t="shared" ca="1" si="336"/>
        <v>Yes</v>
      </c>
      <c r="E1182">
        <f t="shared" ca="1" si="327"/>
        <v>1.7</v>
      </c>
      <c r="F1182" s="1">
        <f ca="1">InitialHomeValue* (1 + 'Portfolio Simulation'!C1182)^'Portfolio Simulation'!B1182</f>
        <v>1148086.0290662672</v>
      </c>
      <c r="G1182" s="1">
        <f t="shared" ca="1" si="328"/>
        <v>195174.62494126544</v>
      </c>
      <c r="H1182" s="1">
        <f t="shared" ca="1" si="329"/>
        <v>120000</v>
      </c>
      <c r="I1182" s="1">
        <f t="shared" ca="1" si="337"/>
        <v>120000</v>
      </c>
      <c r="J1182" s="1">
        <f t="shared" si="330"/>
        <v>100000</v>
      </c>
      <c r="K1182" s="1">
        <f t="shared" si="331"/>
        <v>1000000</v>
      </c>
      <c r="L1182" s="1">
        <f t="shared" si="338"/>
        <v>-100000</v>
      </c>
      <c r="M1182" s="1">
        <f t="shared" ca="1" si="332"/>
        <v>120000</v>
      </c>
      <c r="N1182" s="10">
        <v>45931</v>
      </c>
      <c r="O1182" s="10">
        <f t="shared" ca="1" si="339"/>
        <v>46296</v>
      </c>
      <c r="P1182" s="7">
        <f t="shared" ca="1" si="340"/>
        <v>0.19999999403953553</v>
      </c>
      <c r="Q1182" s="13"/>
      <c r="R1182" s="1">
        <f t="shared" si="341"/>
        <v>-100000</v>
      </c>
      <c r="S1182" s="1">
        <f t="shared" ca="1" si="333"/>
        <v>189434.19479593411</v>
      </c>
      <c r="T1182" s="14">
        <f t="shared" ca="1" si="334"/>
        <v>1.65</v>
      </c>
      <c r="U1182" s="7">
        <f t="shared" ca="1" si="342"/>
        <v>0.89434195756912227</v>
      </c>
    </row>
    <row r="1183" spans="1:21" x14ac:dyDescent="0.2">
      <c r="A1183">
        <f t="shared" si="335"/>
        <v>1182</v>
      </c>
      <c r="B1183">
        <f t="shared" ca="1" si="325"/>
        <v>8</v>
      </c>
      <c r="C1183" s="7">
        <f t="shared" ca="1" si="326"/>
        <v>9.8085453219909233E-2</v>
      </c>
      <c r="D1183" t="str">
        <f t="shared" ca="1" si="336"/>
        <v>Yes</v>
      </c>
      <c r="E1183">
        <f t="shared" ca="1" si="327"/>
        <v>1.7</v>
      </c>
      <c r="F1183" s="1">
        <f ca="1">InitialHomeValue* (1 + 'Portfolio Simulation'!C1183)^'Portfolio Simulation'!B1183</f>
        <v>2113922.7199258734</v>
      </c>
      <c r="G1183" s="1">
        <f t="shared" ca="1" si="328"/>
        <v>359366.86238739849</v>
      </c>
      <c r="H1183" s="1">
        <f t="shared" ca="1" si="329"/>
        <v>429981.69599999994</v>
      </c>
      <c r="I1183" s="1">
        <f t="shared" ca="1" si="337"/>
        <v>359366.86238739849</v>
      </c>
      <c r="J1183" s="1">
        <f t="shared" si="330"/>
        <v>100000</v>
      </c>
      <c r="K1183" s="1">
        <f t="shared" si="331"/>
        <v>1000000</v>
      </c>
      <c r="L1183" s="1">
        <f t="shared" si="338"/>
        <v>-100000</v>
      </c>
      <c r="M1183" s="1">
        <f t="shared" ca="1" si="332"/>
        <v>359366.86238739849</v>
      </c>
      <c r="N1183" s="10">
        <v>45931</v>
      </c>
      <c r="O1183" s="10">
        <f t="shared" ca="1" si="339"/>
        <v>48853</v>
      </c>
      <c r="P1183" s="7">
        <f t="shared" ca="1" si="340"/>
        <v>0.17326124310493474</v>
      </c>
      <c r="Q1183" s="13"/>
      <c r="R1183" s="1">
        <f t="shared" si="341"/>
        <v>-100000</v>
      </c>
      <c r="S1183" s="1">
        <f t="shared" ca="1" si="333"/>
        <v>348797.24878776912</v>
      </c>
      <c r="T1183" s="14">
        <f t="shared" ca="1" si="334"/>
        <v>1.65</v>
      </c>
      <c r="U1183" s="7">
        <f t="shared" ca="1" si="342"/>
        <v>0.16889421343803401</v>
      </c>
    </row>
    <row r="1184" spans="1:21" x14ac:dyDescent="0.2">
      <c r="A1184">
        <f t="shared" si="335"/>
        <v>1183</v>
      </c>
      <c r="B1184">
        <f t="shared" ca="1" si="325"/>
        <v>1</v>
      </c>
      <c r="C1184" s="7">
        <f t="shared" ca="1" si="326"/>
        <v>-2.0114935941307335E-2</v>
      </c>
      <c r="D1184" t="str">
        <f t="shared" ca="1" si="336"/>
        <v>No</v>
      </c>
      <c r="E1184">
        <f t="shared" ca="1" si="327"/>
        <v>1.4</v>
      </c>
      <c r="F1184" s="1">
        <f ca="1">InitialHomeValue* (1 + 'Portfolio Simulation'!C1184)^'Portfolio Simulation'!B1184</f>
        <v>979885.06405869266</v>
      </c>
      <c r="G1184" s="1">
        <f t="shared" ca="1" si="328"/>
        <v>137183.90896821697</v>
      </c>
      <c r="H1184" s="1">
        <f t="shared" ca="1" si="329"/>
        <v>120000</v>
      </c>
      <c r="I1184" s="1">
        <f t="shared" ca="1" si="337"/>
        <v>120000</v>
      </c>
      <c r="J1184" s="1">
        <f t="shared" si="330"/>
        <v>100000</v>
      </c>
      <c r="K1184" s="1">
        <f t="shared" si="331"/>
        <v>1000000</v>
      </c>
      <c r="L1184" s="1">
        <f t="shared" si="338"/>
        <v>-100000</v>
      </c>
      <c r="M1184" s="1">
        <f t="shared" ca="1" si="332"/>
        <v>120000</v>
      </c>
      <c r="N1184" s="10">
        <v>45931</v>
      </c>
      <c r="O1184" s="10">
        <f t="shared" ca="1" si="339"/>
        <v>46296</v>
      </c>
      <c r="P1184" s="7">
        <f t="shared" ca="1" si="340"/>
        <v>0.19999999403953553</v>
      </c>
      <c r="Q1184" s="13"/>
      <c r="R1184" s="1">
        <f t="shared" si="341"/>
        <v>-100000</v>
      </c>
      <c r="S1184" s="1">
        <f t="shared" ca="1" si="333"/>
        <v>132284.48364792354</v>
      </c>
      <c r="T1184" s="14">
        <f t="shared" ca="1" si="334"/>
        <v>1.35</v>
      </c>
      <c r="U1184" s="7">
        <f t="shared" ca="1" si="342"/>
        <v>0.32284483313560497</v>
      </c>
    </row>
    <row r="1185" spans="1:21" x14ac:dyDescent="0.2">
      <c r="A1185">
        <f t="shared" si="335"/>
        <v>1184</v>
      </c>
      <c r="B1185">
        <f t="shared" ca="1" si="325"/>
        <v>10</v>
      </c>
      <c r="C1185" s="7">
        <f t="shared" ca="1" si="326"/>
        <v>0.10318469488625548</v>
      </c>
      <c r="D1185" t="str">
        <f t="shared" ca="1" si="336"/>
        <v>Yes</v>
      </c>
      <c r="E1185">
        <f t="shared" ca="1" si="327"/>
        <v>1.7</v>
      </c>
      <c r="F1185" s="1">
        <f ca="1">InitialHomeValue* (1 + 'Portfolio Simulation'!C1185)^'Portfolio Simulation'!B1185</f>
        <v>2669821.8309351276</v>
      </c>
      <c r="G1185" s="1">
        <f t="shared" ca="1" si="328"/>
        <v>453869.71125897171</v>
      </c>
      <c r="H1185" s="1">
        <f t="shared" ca="1" si="329"/>
        <v>619173.64223999996</v>
      </c>
      <c r="I1185" s="1">
        <f t="shared" ca="1" si="337"/>
        <v>453869.71125897171</v>
      </c>
      <c r="J1185" s="1">
        <f t="shared" si="330"/>
        <v>100000</v>
      </c>
      <c r="K1185" s="1">
        <f t="shared" si="331"/>
        <v>1000000</v>
      </c>
      <c r="L1185" s="1">
        <f t="shared" si="338"/>
        <v>-100000</v>
      </c>
      <c r="M1185" s="1">
        <f t="shared" ca="1" si="332"/>
        <v>453869.71125897171</v>
      </c>
      <c r="N1185" s="10">
        <v>45931</v>
      </c>
      <c r="O1185" s="10">
        <f t="shared" ca="1" si="339"/>
        <v>49583</v>
      </c>
      <c r="P1185" s="7">
        <f t="shared" ca="1" si="340"/>
        <v>0.16320737004280098</v>
      </c>
      <c r="Q1185" s="13"/>
      <c r="R1185" s="1">
        <f t="shared" si="341"/>
        <v>-100000</v>
      </c>
      <c r="S1185" s="1">
        <f t="shared" ca="1" si="333"/>
        <v>440520.60210429609</v>
      </c>
      <c r="T1185" s="14">
        <f t="shared" ca="1" si="334"/>
        <v>1.65</v>
      </c>
      <c r="U1185" s="7">
        <f t="shared" ca="1" si="342"/>
        <v>0.15974192023277287</v>
      </c>
    </row>
    <row r="1186" spans="1:21" x14ac:dyDescent="0.2">
      <c r="A1186">
        <f t="shared" si="335"/>
        <v>1185</v>
      </c>
      <c r="B1186">
        <f t="shared" ca="1" si="325"/>
        <v>9</v>
      </c>
      <c r="C1186" s="7">
        <f t="shared" ca="1" si="326"/>
        <v>5.2868252951042367E-2</v>
      </c>
      <c r="D1186" t="str">
        <f t="shared" ca="1" si="336"/>
        <v>Yes</v>
      </c>
      <c r="E1186">
        <f t="shared" ca="1" si="327"/>
        <v>1.7</v>
      </c>
      <c r="F1186" s="1">
        <f ca="1">InitialHomeValue* (1 + 'Portfolio Simulation'!C1186)^'Portfolio Simulation'!B1186</f>
        <v>1589887.0639770795</v>
      </c>
      <c r="G1186" s="1">
        <f t="shared" ca="1" si="328"/>
        <v>270280.80087610352</v>
      </c>
      <c r="H1186" s="1">
        <f t="shared" ca="1" si="329"/>
        <v>515978.03519999993</v>
      </c>
      <c r="I1186" s="1">
        <f t="shared" ca="1" si="337"/>
        <v>270280.80087610352</v>
      </c>
      <c r="J1186" s="1">
        <f t="shared" si="330"/>
        <v>100000</v>
      </c>
      <c r="K1186" s="1">
        <f t="shared" si="331"/>
        <v>1000000</v>
      </c>
      <c r="L1186" s="1">
        <f t="shared" si="338"/>
        <v>-100000</v>
      </c>
      <c r="M1186" s="1">
        <f t="shared" ca="1" si="332"/>
        <v>270280.80087610352</v>
      </c>
      <c r="N1186" s="10">
        <v>45931</v>
      </c>
      <c r="O1186" s="10">
        <f t="shared" ca="1" si="339"/>
        <v>49218</v>
      </c>
      <c r="P1186" s="7">
        <f t="shared" ca="1" si="340"/>
        <v>0.11673536896705627</v>
      </c>
      <c r="Q1186" s="13"/>
      <c r="R1186" s="1">
        <f t="shared" si="341"/>
        <v>-100000</v>
      </c>
      <c r="S1186" s="1">
        <f t="shared" ca="1" si="333"/>
        <v>262331.36555621814</v>
      </c>
      <c r="T1186" s="14">
        <f t="shared" ca="1" si="334"/>
        <v>1.65</v>
      </c>
      <c r="U1186" s="7">
        <f t="shared" ca="1" si="342"/>
        <v>0.11303954720497131</v>
      </c>
    </row>
    <row r="1187" spans="1:21" x14ac:dyDescent="0.2">
      <c r="A1187">
        <f t="shared" si="335"/>
        <v>1186</v>
      </c>
      <c r="B1187">
        <f t="shared" ca="1" si="325"/>
        <v>3</v>
      </c>
      <c r="C1187" s="7">
        <f t="shared" ca="1" si="326"/>
        <v>-3.5057416066396688E-2</v>
      </c>
      <c r="D1187" t="str">
        <f t="shared" ca="1" si="336"/>
        <v>No</v>
      </c>
      <c r="E1187">
        <f t="shared" ca="1" si="327"/>
        <v>1.4</v>
      </c>
      <c r="F1187" s="1">
        <f ca="1">InitialHomeValue* (1 + 'Portfolio Simulation'!C1187)^'Portfolio Simulation'!B1187</f>
        <v>898471.73271419061</v>
      </c>
      <c r="G1187" s="1">
        <f t="shared" ca="1" si="328"/>
        <v>125786.04257998668</v>
      </c>
      <c r="H1187" s="1">
        <f t="shared" ca="1" si="329"/>
        <v>172800</v>
      </c>
      <c r="I1187" s="1">
        <f t="shared" ca="1" si="337"/>
        <v>125786.04257998668</v>
      </c>
      <c r="J1187" s="1">
        <f t="shared" si="330"/>
        <v>100000</v>
      </c>
      <c r="K1187" s="1">
        <f t="shared" si="331"/>
        <v>1000000</v>
      </c>
      <c r="L1187" s="1">
        <f t="shared" si="338"/>
        <v>-100000</v>
      </c>
      <c r="M1187" s="1">
        <f t="shared" ca="1" si="332"/>
        <v>125786.04257998668</v>
      </c>
      <c r="N1187" s="10">
        <v>45931</v>
      </c>
      <c r="O1187" s="10">
        <f t="shared" ca="1" si="339"/>
        <v>47027</v>
      </c>
      <c r="P1187" s="7">
        <f t="shared" ca="1" si="340"/>
        <v>7.9395285248756428E-2</v>
      </c>
      <c r="Q1187" s="13"/>
      <c r="R1187" s="1">
        <f t="shared" si="341"/>
        <v>-100000</v>
      </c>
      <c r="S1187" s="1">
        <f t="shared" ca="1" si="333"/>
        <v>121293.68391641574</v>
      </c>
      <c r="T1187" s="14">
        <f t="shared" ca="1" si="334"/>
        <v>1.35</v>
      </c>
      <c r="U1187" s="7">
        <f t="shared" ca="1" si="342"/>
        <v>6.6401049494743347E-2</v>
      </c>
    </row>
    <row r="1188" spans="1:21" x14ac:dyDescent="0.2">
      <c r="A1188">
        <f t="shared" si="335"/>
        <v>1187</v>
      </c>
      <c r="B1188">
        <f t="shared" ca="1" si="325"/>
        <v>1</v>
      </c>
      <c r="C1188" s="7">
        <f t="shared" ca="1" si="326"/>
        <v>2.1367743075918332E-2</v>
      </c>
      <c r="D1188" t="str">
        <f t="shared" ca="1" si="336"/>
        <v>Yes</v>
      </c>
      <c r="E1188">
        <f t="shared" ca="1" si="327"/>
        <v>1.7</v>
      </c>
      <c r="F1188" s="1">
        <f ca="1">InitialHomeValue* (1 + 'Portfolio Simulation'!C1188)^'Portfolio Simulation'!B1188</f>
        <v>1021367.7430759183</v>
      </c>
      <c r="G1188" s="1">
        <f t="shared" ca="1" si="328"/>
        <v>173632.51632290613</v>
      </c>
      <c r="H1188" s="1">
        <f t="shared" ca="1" si="329"/>
        <v>120000</v>
      </c>
      <c r="I1188" s="1">
        <f t="shared" ca="1" si="337"/>
        <v>120000</v>
      </c>
      <c r="J1188" s="1">
        <f t="shared" si="330"/>
        <v>100000</v>
      </c>
      <c r="K1188" s="1">
        <f t="shared" si="331"/>
        <v>1000000</v>
      </c>
      <c r="L1188" s="1">
        <f t="shared" si="338"/>
        <v>-100000</v>
      </c>
      <c r="M1188" s="1">
        <f t="shared" ca="1" si="332"/>
        <v>120000</v>
      </c>
      <c r="N1188" s="10">
        <v>45931</v>
      </c>
      <c r="O1188" s="10">
        <f t="shared" ca="1" si="339"/>
        <v>46296</v>
      </c>
      <c r="P1188" s="7">
        <f t="shared" ca="1" si="340"/>
        <v>0.19999999403953553</v>
      </c>
      <c r="Q1188" s="13"/>
      <c r="R1188" s="1">
        <f t="shared" si="341"/>
        <v>-100000</v>
      </c>
      <c r="S1188" s="1">
        <f t="shared" ca="1" si="333"/>
        <v>168525.67760752654</v>
      </c>
      <c r="T1188" s="14">
        <f t="shared" ca="1" si="334"/>
        <v>1.65</v>
      </c>
      <c r="U1188" s="7">
        <f t="shared" ca="1" si="342"/>
        <v>0.68525677323341372</v>
      </c>
    </row>
    <row r="1189" spans="1:21" x14ac:dyDescent="0.2">
      <c r="A1189">
        <f t="shared" si="335"/>
        <v>1188</v>
      </c>
      <c r="B1189">
        <f t="shared" ca="1" si="325"/>
        <v>8</v>
      </c>
      <c r="C1189" s="7">
        <f t="shared" ca="1" si="326"/>
        <v>-1.84871020357316E-2</v>
      </c>
      <c r="D1189" t="str">
        <f t="shared" ca="1" si="336"/>
        <v>No</v>
      </c>
      <c r="E1189">
        <f t="shared" ca="1" si="327"/>
        <v>1.4</v>
      </c>
      <c r="F1189" s="1">
        <f ca="1">InitialHomeValue* (1 + 'Portfolio Simulation'!C1189)^'Portfolio Simulation'!B1189</f>
        <v>861327.05296590016</v>
      </c>
      <c r="G1189" s="1">
        <f t="shared" ca="1" si="328"/>
        <v>120585.78741522602</v>
      </c>
      <c r="H1189" s="1">
        <f t="shared" ca="1" si="329"/>
        <v>429981.69599999994</v>
      </c>
      <c r="I1189" s="1">
        <f t="shared" ca="1" si="337"/>
        <v>120585.78741522602</v>
      </c>
      <c r="J1189" s="1">
        <f t="shared" si="330"/>
        <v>100000</v>
      </c>
      <c r="K1189" s="1">
        <f t="shared" si="331"/>
        <v>1000000</v>
      </c>
      <c r="L1189" s="1">
        <f t="shared" si="338"/>
        <v>-100000</v>
      </c>
      <c r="M1189" s="1">
        <f t="shared" ca="1" si="332"/>
        <v>120585.78741522602</v>
      </c>
      <c r="N1189" s="10">
        <v>45931</v>
      </c>
      <c r="O1189" s="10">
        <f t="shared" ca="1" si="339"/>
        <v>48853</v>
      </c>
      <c r="P1189" s="7">
        <f t="shared" ca="1" si="340"/>
        <v>2.3658415675163268E-2</v>
      </c>
      <c r="Q1189" s="13"/>
      <c r="R1189" s="1">
        <f t="shared" si="341"/>
        <v>-100000</v>
      </c>
      <c r="S1189" s="1">
        <f t="shared" ca="1" si="333"/>
        <v>116279.15215039655</v>
      </c>
      <c r="T1189" s="14">
        <f t="shared" ca="1" si="334"/>
        <v>1.35</v>
      </c>
      <c r="U1189" s="7">
        <f t="shared" ca="1" si="342"/>
        <v>1.9018641114234923E-2</v>
      </c>
    </row>
    <row r="1190" spans="1:21" x14ac:dyDescent="0.2">
      <c r="A1190">
        <f t="shared" si="335"/>
        <v>1189</v>
      </c>
      <c r="B1190">
        <f t="shared" ca="1" si="325"/>
        <v>8</v>
      </c>
      <c r="C1190" s="7">
        <f t="shared" ca="1" si="326"/>
        <v>5.2169876798046549E-2</v>
      </c>
      <c r="D1190" t="str">
        <f t="shared" ca="1" si="336"/>
        <v>Yes</v>
      </c>
      <c r="E1190">
        <f t="shared" ca="1" si="327"/>
        <v>1.7</v>
      </c>
      <c r="F1190" s="1">
        <f ca="1">InitialHomeValue* (1 + 'Portfolio Simulation'!C1190)^'Portfolio Simulation'!B1190</f>
        <v>1502058.7228275356</v>
      </c>
      <c r="G1190" s="1">
        <f t="shared" ca="1" si="328"/>
        <v>255349.98288068105</v>
      </c>
      <c r="H1190" s="1">
        <f t="shared" ca="1" si="329"/>
        <v>429981.69599999994</v>
      </c>
      <c r="I1190" s="1">
        <f t="shared" ca="1" si="337"/>
        <v>255349.98288068105</v>
      </c>
      <c r="J1190" s="1">
        <f t="shared" si="330"/>
        <v>100000</v>
      </c>
      <c r="K1190" s="1">
        <f t="shared" si="331"/>
        <v>1000000</v>
      </c>
      <c r="L1190" s="1">
        <f t="shared" si="338"/>
        <v>-100000</v>
      </c>
      <c r="M1190" s="1">
        <f t="shared" ca="1" si="332"/>
        <v>255349.98288068105</v>
      </c>
      <c r="N1190" s="10">
        <v>45931</v>
      </c>
      <c r="O1190" s="10">
        <f t="shared" ca="1" si="339"/>
        <v>48853</v>
      </c>
      <c r="P1190" s="7">
        <f t="shared" ca="1" si="340"/>
        <v>0.12423511147499083</v>
      </c>
      <c r="Q1190" s="13"/>
      <c r="R1190" s="1">
        <f t="shared" si="341"/>
        <v>-100000</v>
      </c>
      <c r="S1190" s="1">
        <f t="shared" ca="1" si="333"/>
        <v>247839.68926654337</v>
      </c>
      <c r="T1190" s="14">
        <f t="shared" ca="1" si="334"/>
        <v>1.65</v>
      </c>
      <c r="U1190" s="7">
        <f t="shared" ca="1" si="342"/>
        <v>0.12005056738853453</v>
      </c>
    </row>
    <row r="1191" spans="1:21" x14ac:dyDescent="0.2">
      <c r="A1191">
        <f t="shared" si="335"/>
        <v>1190</v>
      </c>
      <c r="B1191">
        <f t="shared" ca="1" si="325"/>
        <v>3</v>
      </c>
      <c r="C1191" s="7">
        <f t="shared" ca="1" si="326"/>
        <v>2.8398229802053983E-2</v>
      </c>
      <c r="D1191" t="str">
        <f t="shared" ca="1" si="336"/>
        <v>Yes</v>
      </c>
      <c r="E1191">
        <f t="shared" ca="1" si="327"/>
        <v>1.7</v>
      </c>
      <c r="F1191" s="1">
        <f ca="1">InitialHomeValue* (1 + 'Portfolio Simulation'!C1191)^'Portfolio Simulation'!B1191</f>
        <v>1087636.9697947872</v>
      </c>
      <c r="G1191" s="1">
        <f t="shared" ca="1" si="328"/>
        <v>184898.28486511382</v>
      </c>
      <c r="H1191" s="1">
        <f t="shared" ca="1" si="329"/>
        <v>172800</v>
      </c>
      <c r="I1191" s="1">
        <f t="shared" ca="1" si="337"/>
        <v>172800</v>
      </c>
      <c r="J1191" s="1">
        <f t="shared" si="330"/>
        <v>100000</v>
      </c>
      <c r="K1191" s="1">
        <f t="shared" si="331"/>
        <v>1000000</v>
      </c>
      <c r="L1191" s="1">
        <f t="shared" si="338"/>
        <v>-100000</v>
      </c>
      <c r="M1191" s="1">
        <f t="shared" ca="1" si="332"/>
        <v>172800</v>
      </c>
      <c r="N1191" s="10">
        <v>45931</v>
      </c>
      <c r="O1191" s="10">
        <f t="shared" ca="1" si="339"/>
        <v>47027</v>
      </c>
      <c r="P1191" s="7">
        <f t="shared" ca="1" si="340"/>
        <v>0.19980039000511171</v>
      </c>
      <c r="Q1191" s="13"/>
      <c r="R1191" s="1">
        <f t="shared" si="341"/>
        <v>-100000</v>
      </c>
      <c r="S1191" s="1">
        <f t="shared" ca="1" si="333"/>
        <v>179460.10001613991</v>
      </c>
      <c r="T1191" s="14">
        <f t="shared" ca="1" si="334"/>
        <v>1.65</v>
      </c>
      <c r="U1191" s="7">
        <f t="shared" ca="1" si="342"/>
        <v>0.21500685811042786</v>
      </c>
    </row>
    <row r="1192" spans="1:21" x14ac:dyDescent="0.2">
      <c r="A1192">
        <f t="shared" si="335"/>
        <v>1191</v>
      </c>
      <c r="B1192">
        <f t="shared" ca="1" si="325"/>
        <v>9</v>
      </c>
      <c r="C1192" s="7">
        <f t="shared" ca="1" si="326"/>
        <v>5.7708174328854833E-2</v>
      </c>
      <c r="D1192" t="str">
        <f t="shared" ca="1" si="336"/>
        <v>Yes</v>
      </c>
      <c r="E1192">
        <f t="shared" ca="1" si="327"/>
        <v>1.7</v>
      </c>
      <c r="F1192" s="1">
        <f ca="1">InitialHomeValue* (1 + 'Portfolio Simulation'!C1192)^'Portfolio Simulation'!B1192</f>
        <v>1656886.4514290551</v>
      </c>
      <c r="G1192" s="1">
        <f t="shared" ca="1" si="328"/>
        <v>281670.69674293936</v>
      </c>
      <c r="H1192" s="1">
        <f t="shared" ca="1" si="329"/>
        <v>515978.03519999993</v>
      </c>
      <c r="I1192" s="1">
        <f t="shared" ca="1" si="337"/>
        <v>281670.69674293936</v>
      </c>
      <c r="J1192" s="1">
        <f t="shared" si="330"/>
        <v>100000</v>
      </c>
      <c r="K1192" s="1">
        <f t="shared" si="331"/>
        <v>1000000</v>
      </c>
      <c r="L1192" s="1">
        <f t="shared" si="338"/>
        <v>-100000</v>
      </c>
      <c r="M1192" s="1">
        <f t="shared" ca="1" si="332"/>
        <v>281670.69674293936</v>
      </c>
      <c r="N1192" s="10">
        <v>45931</v>
      </c>
      <c r="O1192" s="10">
        <f t="shared" ca="1" si="339"/>
        <v>49218</v>
      </c>
      <c r="P1192" s="7">
        <f t="shared" ca="1" si="340"/>
        <v>0.12186575531959534</v>
      </c>
      <c r="Q1192" s="13"/>
      <c r="R1192" s="1">
        <f t="shared" si="341"/>
        <v>-100000</v>
      </c>
      <c r="S1192" s="1">
        <f t="shared" ca="1" si="333"/>
        <v>273386.26448579406</v>
      </c>
      <c r="T1192" s="14">
        <f t="shared" ca="1" si="334"/>
        <v>1.65</v>
      </c>
      <c r="U1192" s="7">
        <f t="shared" ca="1" si="342"/>
        <v>0.11815294623374939</v>
      </c>
    </row>
    <row r="1193" spans="1:21" x14ac:dyDescent="0.2">
      <c r="A1193">
        <f t="shared" si="335"/>
        <v>1192</v>
      </c>
      <c r="B1193">
        <f t="shared" ca="1" si="325"/>
        <v>1</v>
      </c>
      <c r="C1193" s="7">
        <f t="shared" ca="1" si="326"/>
        <v>9.6707538357506048E-2</v>
      </c>
      <c r="D1193" t="str">
        <f t="shared" ca="1" si="336"/>
        <v>Yes</v>
      </c>
      <c r="E1193">
        <f t="shared" ca="1" si="327"/>
        <v>1.7</v>
      </c>
      <c r="F1193" s="1">
        <f ca="1">InitialHomeValue* (1 + 'Portfolio Simulation'!C1193)^'Portfolio Simulation'!B1193</f>
        <v>1096707.538357506</v>
      </c>
      <c r="G1193" s="1">
        <f t="shared" ca="1" si="328"/>
        <v>186440.28152077604</v>
      </c>
      <c r="H1193" s="1">
        <f t="shared" ca="1" si="329"/>
        <v>120000</v>
      </c>
      <c r="I1193" s="1">
        <f t="shared" ca="1" si="337"/>
        <v>120000</v>
      </c>
      <c r="J1193" s="1">
        <f t="shared" si="330"/>
        <v>100000</v>
      </c>
      <c r="K1193" s="1">
        <f t="shared" si="331"/>
        <v>1000000</v>
      </c>
      <c r="L1193" s="1">
        <f t="shared" si="338"/>
        <v>-100000</v>
      </c>
      <c r="M1193" s="1">
        <f t="shared" ca="1" si="332"/>
        <v>120000</v>
      </c>
      <c r="N1193" s="10">
        <v>45931</v>
      </c>
      <c r="O1193" s="10">
        <f t="shared" ca="1" si="339"/>
        <v>46296</v>
      </c>
      <c r="P1193" s="7">
        <f t="shared" ca="1" si="340"/>
        <v>0.19999999403953553</v>
      </c>
      <c r="Q1193" s="13"/>
      <c r="R1193" s="1">
        <f t="shared" si="341"/>
        <v>-100000</v>
      </c>
      <c r="S1193" s="1">
        <f t="shared" ca="1" si="333"/>
        <v>180956.74382898852</v>
      </c>
      <c r="T1193" s="14">
        <f t="shared" ca="1" si="334"/>
        <v>1.65</v>
      </c>
      <c r="U1193" s="7">
        <f t="shared" ca="1" si="342"/>
        <v>0.80956743955612187</v>
      </c>
    </row>
    <row r="1194" spans="1:21" x14ac:dyDescent="0.2">
      <c r="A1194">
        <f t="shared" si="335"/>
        <v>1193</v>
      </c>
      <c r="B1194">
        <f t="shared" ca="1" si="325"/>
        <v>3</v>
      </c>
      <c r="C1194" s="7">
        <f t="shared" ca="1" si="326"/>
        <v>0.1116190213354027</v>
      </c>
      <c r="D1194" t="str">
        <f t="shared" ca="1" si="336"/>
        <v>Yes</v>
      </c>
      <c r="E1194">
        <f t="shared" ca="1" si="327"/>
        <v>1.7</v>
      </c>
      <c r="F1194" s="1">
        <f ca="1">InitialHomeValue* (1 + 'Portfolio Simulation'!C1194)^'Portfolio Simulation'!B1194</f>
        <v>1373624.1215020576</v>
      </c>
      <c r="G1194" s="1">
        <f t="shared" ca="1" si="328"/>
        <v>233516.10065534982</v>
      </c>
      <c r="H1194" s="1">
        <f t="shared" ca="1" si="329"/>
        <v>172800</v>
      </c>
      <c r="I1194" s="1">
        <f t="shared" ca="1" si="337"/>
        <v>172800</v>
      </c>
      <c r="J1194" s="1">
        <f t="shared" si="330"/>
        <v>100000</v>
      </c>
      <c r="K1194" s="1">
        <f t="shared" si="331"/>
        <v>1000000</v>
      </c>
      <c r="L1194" s="1">
        <f t="shared" si="338"/>
        <v>-100000</v>
      </c>
      <c r="M1194" s="1">
        <f t="shared" ca="1" si="332"/>
        <v>172800</v>
      </c>
      <c r="N1194" s="10">
        <v>45931</v>
      </c>
      <c r="O1194" s="10">
        <f t="shared" ca="1" si="339"/>
        <v>47027</v>
      </c>
      <c r="P1194" s="7">
        <f t="shared" ca="1" si="340"/>
        <v>0.19980039000511171</v>
      </c>
      <c r="Q1194" s="13"/>
      <c r="R1194" s="1">
        <f t="shared" si="341"/>
        <v>-100000</v>
      </c>
      <c r="S1194" s="1">
        <f t="shared" ca="1" si="333"/>
        <v>226647.98004783952</v>
      </c>
      <c r="T1194" s="14">
        <f t="shared" ca="1" si="334"/>
        <v>1.65</v>
      </c>
      <c r="U1194" s="7">
        <f t="shared" ca="1" si="342"/>
        <v>0.31323527693748476</v>
      </c>
    </row>
    <row r="1195" spans="1:21" x14ac:dyDescent="0.2">
      <c r="A1195">
        <f t="shared" si="335"/>
        <v>1194</v>
      </c>
      <c r="B1195">
        <f t="shared" ca="1" si="325"/>
        <v>9</v>
      </c>
      <c r="C1195" s="7">
        <f t="shared" ca="1" si="326"/>
        <v>8.6487908956444717E-3</v>
      </c>
      <c r="D1195" t="str">
        <f t="shared" ca="1" si="336"/>
        <v>Yes</v>
      </c>
      <c r="E1195">
        <f t="shared" ca="1" si="327"/>
        <v>1.7</v>
      </c>
      <c r="F1195" s="1">
        <f ca="1">InitialHomeValue* (1 + 'Portfolio Simulation'!C1195)^'Portfolio Simulation'!B1195</f>
        <v>1080587.0294545603</v>
      </c>
      <c r="G1195" s="1">
        <f t="shared" ca="1" si="328"/>
        <v>183699.79500727524</v>
      </c>
      <c r="H1195" s="1">
        <f t="shared" ca="1" si="329"/>
        <v>515978.03519999993</v>
      </c>
      <c r="I1195" s="1">
        <f t="shared" ca="1" si="337"/>
        <v>183699.79500727524</v>
      </c>
      <c r="J1195" s="1">
        <f t="shared" si="330"/>
        <v>100000</v>
      </c>
      <c r="K1195" s="1">
        <f t="shared" si="331"/>
        <v>1000000</v>
      </c>
      <c r="L1195" s="1">
        <f t="shared" si="338"/>
        <v>-100000</v>
      </c>
      <c r="M1195" s="1">
        <f t="shared" ca="1" si="332"/>
        <v>183699.79500727524</v>
      </c>
      <c r="N1195" s="10">
        <v>45931</v>
      </c>
      <c r="O1195" s="10">
        <f t="shared" ca="1" si="339"/>
        <v>49218</v>
      </c>
      <c r="P1195" s="7">
        <f t="shared" ca="1" si="340"/>
        <v>6.9861480593681344E-2</v>
      </c>
      <c r="Q1195" s="13"/>
      <c r="R1195" s="1">
        <f t="shared" si="341"/>
        <v>-100000</v>
      </c>
      <c r="S1195" s="1">
        <f t="shared" ca="1" si="333"/>
        <v>178296.85986000244</v>
      </c>
      <c r="T1195" s="14">
        <f t="shared" ca="1" si="334"/>
        <v>1.65</v>
      </c>
      <c r="U1195" s="7">
        <f t="shared" ca="1" si="342"/>
        <v>6.6320785880088814E-2</v>
      </c>
    </row>
    <row r="1196" spans="1:21" x14ac:dyDescent="0.2">
      <c r="A1196">
        <f t="shared" si="335"/>
        <v>1195</v>
      </c>
      <c r="B1196">
        <f t="shared" ca="1" si="325"/>
        <v>10</v>
      </c>
      <c r="C1196" s="7">
        <f t="shared" ca="1" si="326"/>
        <v>4.5520661919966537E-2</v>
      </c>
      <c r="D1196" t="str">
        <f t="shared" ca="1" si="336"/>
        <v>Yes</v>
      </c>
      <c r="E1196">
        <f t="shared" ca="1" si="327"/>
        <v>1.7</v>
      </c>
      <c r="F1196" s="1">
        <f ca="1">InitialHomeValue* (1 + 'Portfolio Simulation'!C1196)^'Portfolio Simulation'!B1196</f>
        <v>1560724.3244951034</v>
      </c>
      <c r="G1196" s="1">
        <f t="shared" ca="1" si="328"/>
        <v>265323.13516416762</v>
      </c>
      <c r="H1196" s="1">
        <f t="shared" ca="1" si="329"/>
        <v>619173.64223999996</v>
      </c>
      <c r="I1196" s="1">
        <f t="shared" ca="1" si="337"/>
        <v>265323.13516416762</v>
      </c>
      <c r="J1196" s="1">
        <f t="shared" si="330"/>
        <v>100000</v>
      </c>
      <c r="K1196" s="1">
        <f t="shared" si="331"/>
        <v>1000000</v>
      </c>
      <c r="L1196" s="1">
        <f t="shared" si="338"/>
        <v>-100000</v>
      </c>
      <c r="M1196" s="1">
        <f t="shared" ca="1" si="332"/>
        <v>265323.13516416762</v>
      </c>
      <c r="N1196" s="10">
        <v>45931</v>
      </c>
      <c r="O1196" s="10">
        <f t="shared" ca="1" si="339"/>
        <v>49583</v>
      </c>
      <c r="P1196" s="7">
        <f t="shared" ca="1" si="340"/>
        <v>0.10243832468986511</v>
      </c>
      <c r="Q1196" s="13"/>
      <c r="R1196" s="1">
        <f t="shared" si="341"/>
        <v>-100000</v>
      </c>
      <c r="S1196" s="1">
        <f t="shared" ca="1" si="333"/>
        <v>257519.51354169208</v>
      </c>
      <c r="T1196" s="14">
        <f t="shared" ca="1" si="334"/>
        <v>1.65</v>
      </c>
      <c r="U1196" s="7">
        <f t="shared" ca="1" si="342"/>
        <v>9.9153929948806785E-2</v>
      </c>
    </row>
    <row r="1197" spans="1:21" x14ac:dyDescent="0.2">
      <c r="A1197">
        <f t="shared" si="335"/>
        <v>1196</v>
      </c>
      <c r="B1197">
        <f t="shared" ca="1" si="325"/>
        <v>5</v>
      </c>
      <c r="C1197" s="7">
        <f t="shared" ca="1" si="326"/>
        <v>-4.1824456394868509E-2</v>
      </c>
      <c r="D1197" t="str">
        <f t="shared" ca="1" si="336"/>
        <v>No</v>
      </c>
      <c r="E1197">
        <f t="shared" ca="1" si="327"/>
        <v>1.4</v>
      </c>
      <c r="F1197" s="1">
        <f ca="1">InitialHomeValue* (1 + 'Portfolio Simulation'!C1197)^'Portfolio Simulation'!B1197</f>
        <v>807654.11255694798</v>
      </c>
      <c r="G1197" s="1">
        <f t="shared" ca="1" si="328"/>
        <v>113071.57575797272</v>
      </c>
      <c r="H1197" s="1">
        <f t="shared" ca="1" si="329"/>
        <v>248832</v>
      </c>
      <c r="I1197" s="1">
        <f t="shared" ca="1" si="337"/>
        <v>113071.57575797272</v>
      </c>
      <c r="J1197" s="1">
        <f t="shared" si="330"/>
        <v>100000</v>
      </c>
      <c r="K1197" s="1">
        <f t="shared" si="331"/>
        <v>1000000</v>
      </c>
      <c r="L1197" s="1">
        <f t="shared" si="338"/>
        <v>-100000</v>
      </c>
      <c r="M1197" s="1">
        <f t="shared" ca="1" si="332"/>
        <v>113071.57575797272</v>
      </c>
      <c r="N1197" s="10">
        <v>45931</v>
      </c>
      <c r="O1197" s="10">
        <f t="shared" ca="1" si="339"/>
        <v>47757</v>
      </c>
      <c r="P1197" s="7">
        <f t="shared" ca="1" si="340"/>
        <v>2.4860712885856631E-2</v>
      </c>
      <c r="Q1197" s="13"/>
      <c r="R1197" s="1">
        <f t="shared" si="341"/>
        <v>-100000</v>
      </c>
      <c r="S1197" s="1">
        <f t="shared" ca="1" si="333"/>
        <v>109033.30519518799</v>
      </c>
      <c r="T1197" s="14">
        <f t="shared" ca="1" si="334"/>
        <v>1.35</v>
      </c>
      <c r="U1197" s="7">
        <f t="shared" ca="1" si="342"/>
        <v>1.743745505809784E-2</v>
      </c>
    </row>
    <row r="1198" spans="1:21" x14ac:dyDescent="0.2">
      <c r="A1198">
        <f t="shared" si="335"/>
        <v>1197</v>
      </c>
      <c r="B1198">
        <f t="shared" ca="1" si="325"/>
        <v>2</v>
      </c>
      <c r="C1198" s="7">
        <f t="shared" ca="1" si="326"/>
        <v>-4.5062268623205608E-3</v>
      </c>
      <c r="D1198" t="str">
        <f t="shared" ca="1" si="336"/>
        <v>No</v>
      </c>
      <c r="E1198">
        <f t="shared" ca="1" si="327"/>
        <v>1.4</v>
      </c>
      <c r="F1198" s="1">
        <f ca="1">InitialHomeValue* (1 + 'Portfolio Simulation'!C1198)^'Portfolio Simulation'!B1198</f>
        <v>991007.85235589347</v>
      </c>
      <c r="G1198" s="1">
        <f t="shared" ca="1" si="328"/>
        <v>138741.09932982508</v>
      </c>
      <c r="H1198" s="1">
        <f t="shared" ca="1" si="329"/>
        <v>144000</v>
      </c>
      <c r="I1198" s="1">
        <f t="shared" ca="1" si="337"/>
        <v>138741.09932982508</v>
      </c>
      <c r="J1198" s="1">
        <f t="shared" si="330"/>
        <v>100000</v>
      </c>
      <c r="K1198" s="1">
        <f t="shared" si="331"/>
        <v>1000000</v>
      </c>
      <c r="L1198" s="1">
        <f t="shared" si="338"/>
        <v>-100000</v>
      </c>
      <c r="M1198" s="1">
        <f t="shared" ca="1" si="332"/>
        <v>138741.09932982508</v>
      </c>
      <c r="N1198" s="10">
        <v>45931</v>
      </c>
      <c r="O1198" s="10">
        <f t="shared" ca="1" si="339"/>
        <v>46661</v>
      </c>
      <c r="P1198" s="7">
        <f t="shared" ca="1" si="340"/>
        <v>0.17788411974906926</v>
      </c>
      <c r="Q1198" s="13"/>
      <c r="R1198" s="1">
        <f t="shared" si="341"/>
        <v>-100000</v>
      </c>
      <c r="S1198" s="1">
        <f t="shared" ca="1" si="333"/>
        <v>133786.06006804563</v>
      </c>
      <c r="T1198" s="14">
        <f t="shared" ca="1" si="334"/>
        <v>1.35</v>
      </c>
      <c r="U1198" s="7">
        <f t="shared" ca="1" si="342"/>
        <v>0.15665923953056338</v>
      </c>
    </row>
    <row r="1199" spans="1:21" x14ac:dyDescent="0.2">
      <c r="A1199">
        <f t="shared" si="335"/>
        <v>1198</v>
      </c>
      <c r="B1199">
        <f t="shared" ca="1" si="325"/>
        <v>6</v>
      </c>
      <c r="C1199" s="7">
        <f t="shared" ca="1" si="326"/>
        <v>-1.0345111488220832E-2</v>
      </c>
      <c r="D1199" t="str">
        <f t="shared" ca="1" si="336"/>
        <v>No</v>
      </c>
      <c r="E1199">
        <f t="shared" ca="1" si="327"/>
        <v>1.4</v>
      </c>
      <c r="F1199" s="1">
        <f ca="1">InitialHomeValue* (1 + 'Portfolio Simulation'!C1199)^'Portfolio Simulation'!B1199</f>
        <v>939512.67918784602</v>
      </c>
      <c r="G1199" s="1">
        <f t="shared" ca="1" si="328"/>
        <v>131531.77508629844</v>
      </c>
      <c r="H1199" s="1">
        <f t="shared" ca="1" si="329"/>
        <v>298598.39999999997</v>
      </c>
      <c r="I1199" s="1">
        <f t="shared" ca="1" si="337"/>
        <v>131531.77508629844</v>
      </c>
      <c r="J1199" s="1">
        <f t="shared" si="330"/>
        <v>100000</v>
      </c>
      <c r="K1199" s="1">
        <f t="shared" si="331"/>
        <v>1000000</v>
      </c>
      <c r="L1199" s="1">
        <f t="shared" si="338"/>
        <v>-100000</v>
      </c>
      <c r="M1199" s="1">
        <f t="shared" ca="1" si="332"/>
        <v>131531.77508629844</v>
      </c>
      <c r="N1199" s="10">
        <v>45931</v>
      </c>
      <c r="O1199" s="10">
        <f t="shared" ca="1" si="339"/>
        <v>48122</v>
      </c>
      <c r="P1199" s="7">
        <f t="shared" ca="1" si="340"/>
        <v>4.6717277169227592E-2</v>
      </c>
      <c r="Q1199" s="13"/>
      <c r="R1199" s="1">
        <f t="shared" si="341"/>
        <v>-100000</v>
      </c>
      <c r="S1199" s="1">
        <f t="shared" ca="1" si="333"/>
        <v>126834.21169035923</v>
      </c>
      <c r="T1199" s="14">
        <f t="shared" ca="1" si="334"/>
        <v>1.35</v>
      </c>
      <c r="U1199" s="7">
        <f t="shared" ca="1" si="342"/>
        <v>4.0394905209541337E-2</v>
      </c>
    </row>
    <row r="1200" spans="1:21" x14ac:dyDescent="0.2">
      <c r="A1200">
        <f t="shared" si="335"/>
        <v>1199</v>
      </c>
      <c r="B1200">
        <f t="shared" ca="1" si="325"/>
        <v>7</v>
      </c>
      <c r="C1200" s="7">
        <f t="shared" ca="1" si="326"/>
        <v>-7.3652344880710194E-4</v>
      </c>
      <c r="D1200" t="str">
        <f t="shared" ca="1" si="336"/>
        <v>No</v>
      </c>
      <c r="E1200">
        <f t="shared" ca="1" si="327"/>
        <v>1.4</v>
      </c>
      <c r="F1200" s="1">
        <f ca="1">InitialHomeValue* (1 + 'Portfolio Simulation'!C1200)^'Portfolio Simulation'!B1200</f>
        <v>994855.71368736541</v>
      </c>
      <c r="G1200" s="1">
        <f t="shared" ca="1" si="328"/>
        <v>139279.79991623116</v>
      </c>
      <c r="H1200" s="1">
        <f t="shared" ca="1" si="329"/>
        <v>358318.07999999996</v>
      </c>
      <c r="I1200" s="1">
        <f t="shared" ca="1" si="337"/>
        <v>139279.79991623116</v>
      </c>
      <c r="J1200" s="1">
        <f t="shared" si="330"/>
        <v>100000</v>
      </c>
      <c r="K1200" s="1">
        <f t="shared" si="331"/>
        <v>1000000</v>
      </c>
      <c r="L1200" s="1">
        <f t="shared" si="338"/>
        <v>-100000</v>
      </c>
      <c r="M1200" s="1">
        <f t="shared" ca="1" si="332"/>
        <v>139279.79991623116</v>
      </c>
      <c r="N1200" s="10">
        <v>45931</v>
      </c>
      <c r="O1200" s="10">
        <f t="shared" ca="1" si="339"/>
        <v>48488</v>
      </c>
      <c r="P1200" s="7">
        <f t="shared" ca="1" si="340"/>
        <v>4.8429831862449646E-2</v>
      </c>
      <c r="Q1200" s="13"/>
      <c r="R1200" s="1">
        <f t="shared" si="341"/>
        <v>-100000</v>
      </c>
      <c r="S1200" s="1">
        <f t="shared" ca="1" si="333"/>
        <v>134305.52134779433</v>
      </c>
      <c r="T1200" s="14">
        <f t="shared" ca="1" si="334"/>
        <v>1.35</v>
      </c>
      <c r="U1200" s="7">
        <f t="shared" ca="1" si="342"/>
        <v>4.3001207709312442E-2</v>
      </c>
    </row>
    <row r="1201" spans="1:21" x14ac:dyDescent="0.2">
      <c r="A1201">
        <f t="shared" si="335"/>
        <v>1200</v>
      </c>
      <c r="B1201">
        <f t="shared" ca="1" si="325"/>
        <v>10</v>
      </c>
      <c r="C1201" s="7">
        <f t="shared" ca="1" si="326"/>
        <v>4.9365438591059421E-2</v>
      </c>
      <c r="D1201" t="str">
        <f t="shared" ca="1" si="336"/>
        <v>Yes</v>
      </c>
      <c r="E1201">
        <f t="shared" ca="1" si="327"/>
        <v>1.7</v>
      </c>
      <c r="F1201" s="1">
        <f ca="1">InitialHomeValue* (1 + 'Portfolio Simulation'!C1201)^'Portfolio Simulation'!B1201</f>
        <v>1619077.2250871148</v>
      </c>
      <c r="G1201" s="1">
        <f t="shared" ca="1" si="328"/>
        <v>275243.12826480949</v>
      </c>
      <c r="H1201" s="1">
        <f t="shared" ca="1" si="329"/>
        <v>619173.64223999996</v>
      </c>
      <c r="I1201" s="1">
        <f t="shared" ca="1" si="337"/>
        <v>275243.12826480949</v>
      </c>
      <c r="J1201" s="1">
        <f t="shared" si="330"/>
        <v>100000</v>
      </c>
      <c r="K1201" s="1">
        <f t="shared" si="331"/>
        <v>1000000</v>
      </c>
      <c r="L1201" s="1">
        <f t="shared" si="338"/>
        <v>-100000</v>
      </c>
      <c r="M1201" s="1">
        <f t="shared" ca="1" si="332"/>
        <v>275243.12826480949</v>
      </c>
      <c r="N1201" s="10">
        <v>45931</v>
      </c>
      <c r="O1201" s="10">
        <f t="shared" ca="1" si="339"/>
        <v>49583</v>
      </c>
      <c r="P1201" s="7">
        <f t="shared" ca="1" si="340"/>
        <v>0.10649018883705141</v>
      </c>
      <c r="Q1201" s="13"/>
      <c r="R1201" s="1">
        <f t="shared" si="341"/>
        <v>-100000</v>
      </c>
      <c r="S1201" s="1">
        <f t="shared" ca="1" si="333"/>
        <v>267147.74213937396</v>
      </c>
      <c r="T1201" s="14">
        <f t="shared" ca="1" si="334"/>
        <v>1.65</v>
      </c>
      <c r="U1201" s="7">
        <f t="shared" ca="1" si="342"/>
        <v>0.10319371819496156</v>
      </c>
    </row>
    <row r="1202" spans="1:21" x14ac:dyDescent="0.2">
      <c r="A1202">
        <f t="shared" si="335"/>
        <v>1201</v>
      </c>
      <c r="B1202">
        <f t="shared" ca="1" si="325"/>
        <v>1</v>
      </c>
      <c r="C1202" s="7">
        <f t="shared" ca="1" si="326"/>
        <v>9.200321054692788E-2</v>
      </c>
      <c r="D1202" t="str">
        <f t="shared" ca="1" si="336"/>
        <v>Yes</v>
      </c>
      <c r="E1202">
        <f t="shared" ca="1" si="327"/>
        <v>1.7</v>
      </c>
      <c r="F1202" s="1">
        <f ca="1">InitialHomeValue* (1 + 'Portfolio Simulation'!C1202)^'Portfolio Simulation'!B1202</f>
        <v>1092003.210546928</v>
      </c>
      <c r="G1202" s="1">
        <f t="shared" ca="1" si="328"/>
        <v>185640.54579297776</v>
      </c>
      <c r="H1202" s="1">
        <f t="shared" ca="1" si="329"/>
        <v>120000</v>
      </c>
      <c r="I1202" s="1">
        <f t="shared" ca="1" si="337"/>
        <v>120000</v>
      </c>
      <c r="J1202" s="1">
        <f t="shared" si="330"/>
        <v>100000</v>
      </c>
      <c r="K1202" s="1">
        <f t="shared" si="331"/>
        <v>1000000</v>
      </c>
      <c r="L1202" s="1">
        <f t="shared" si="338"/>
        <v>-100000</v>
      </c>
      <c r="M1202" s="1">
        <f t="shared" ca="1" si="332"/>
        <v>120000</v>
      </c>
      <c r="N1202" s="10">
        <v>45931</v>
      </c>
      <c r="O1202" s="10">
        <f t="shared" ca="1" si="339"/>
        <v>46296</v>
      </c>
      <c r="P1202" s="7">
        <f t="shared" ca="1" si="340"/>
        <v>0.19999999403953553</v>
      </c>
      <c r="Q1202" s="13"/>
      <c r="R1202" s="1">
        <f t="shared" si="341"/>
        <v>-100000</v>
      </c>
      <c r="S1202" s="1">
        <f t="shared" ca="1" si="333"/>
        <v>180180.5297402431</v>
      </c>
      <c r="T1202" s="14">
        <f t="shared" ca="1" si="334"/>
        <v>1.65</v>
      </c>
      <c r="U1202" s="7">
        <f t="shared" ca="1" si="342"/>
        <v>0.80180529356002816</v>
      </c>
    </row>
    <row r="1203" spans="1:21" x14ac:dyDescent="0.2">
      <c r="A1203">
        <f t="shared" si="335"/>
        <v>1202</v>
      </c>
      <c r="B1203">
        <f t="shared" ca="1" si="325"/>
        <v>5</v>
      </c>
      <c r="C1203" s="7">
        <f t="shared" ca="1" si="326"/>
        <v>0.10123619026306872</v>
      </c>
      <c r="D1203" t="str">
        <f t="shared" ca="1" si="336"/>
        <v>Yes</v>
      </c>
      <c r="E1203">
        <f t="shared" ca="1" si="327"/>
        <v>1.7</v>
      </c>
      <c r="F1203" s="1">
        <f ca="1">InitialHomeValue* (1 + 'Portfolio Simulation'!C1203)^'Portfolio Simulation'!B1203</f>
        <v>1619579.8935861429</v>
      </c>
      <c r="G1203" s="1">
        <f t="shared" ca="1" si="328"/>
        <v>275328.5819096443</v>
      </c>
      <c r="H1203" s="1">
        <f t="shared" ca="1" si="329"/>
        <v>248832</v>
      </c>
      <c r="I1203" s="1">
        <f t="shared" ca="1" si="337"/>
        <v>248832</v>
      </c>
      <c r="J1203" s="1">
        <f t="shared" si="330"/>
        <v>100000</v>
      </c>
      <c r="K1203" s="1">
        <f t="shared" si="331"/>
        <v>1000000</v>
      </c>
      <c r="L1203" s="1">
        <f t="shared" si="338"/>
        <v>-100000</v>
      </c>
      <c r="M1203" s="1">
        <f t="shared" ca="1" si="332"/>
        <v>248832</v>
      </c>
      <c r="N1203" s="10">
        <v>45931</v>
      </c>
      <c r="O1203" s="10">
        <f t="shared" ca="1" si="339"/>
        <v>47757</v>
      </c>
      <c r="P1203" s="7">
        <f t="shared" ca="1" si="340"/>
        <v>0.19988018870353702</v>
      </c>
      <c r="Q1203" s="13"/>
      <c r="R1203" s="1">
        <f t="shared" si="341"/>
        <v>-100000</v>
      </c>
      <c r="S1203" s="1">
        <f t="shared" ca="1" si="333"/>
        <v>267230.68244171358</v>
      </c>
      <c r="T1203" s="14">
        <f t="shared" ca="1" si="334"/>
        <v>1.65</v>
      </c>
      <c r="U1203" s="7">
        <f t="shared" ca="1" si="342"/>
        <v>0.21711189150810242</v>
      </c>
    </row>
    <row r="1204" spans="1:21" x14ac:dyDescent="0.2">
      <c r="A1204">
        <f t="shared" si="335"/>
        <v>1203</v>
      </c>
      <c r="B1204">
        <f t="shared" ca="1" si="325"/>
        <v>4</v>
      </c>
      <c r="C1204" s="7">
        <f t="shared" ca="1" si="326"/>
        <v>4.9770210356101213E-2</v>
      </c>
      <c r="D1204" t="str">
        <f t="shared" ca="1" si="336"/>
        <v>Yes</v>
      </c>
      <c r="E1204">
        <f t="shared" ca="1" si="327"/>
        <v>1.7</v>
      </c>
      <c r="F1204" s="1">
        <f ca="1">InitialHomeValue* (1 + 'Portfolio Simulation'!C1204)^'Portfolio Simulation'!B1204</f>
        <v>1214442.5582966688</v>
      </c>
      <c r="G1204" s="1">
        <f t="shared" ca="1" si="328"/>
        <v>206455.2349104337</v>
      </c>
      <c r="H1204" s="1">
        <f t="shared" ca="1" si="329"/>
        <v>207360</v>
      </c>
      <c r="I1204" s="1">
        <f t="shared" ca="1" si="337"/>
        <v>206455.2349104337</v>
      </c>
      <c r="J1204" s="1">
        <f t="shared" si="330"/>
        <v>100000</v>
      </c>
      <c r="K1204" s="1">
        <f t="shared" si="331"/>
        <v>1000000</v>
      </c>
      <c r="L1204" s="1">
        <f t="shared" si="338"/>
        <v>-100000</v>
      </c>
      <c r="M1204" s="1">
        <f t="shared" ca="1" si="332"/>
        <v>206455.2349104337</v>
      </c>
      <c r="N1204" s="10">
        <v>45931</v>
      </c>
      <c r="O1204" s="10">
        <f t="shared" ca="1" si="339"/>
        <v>47392</v>
      </c>
      <c r="P1204" s="7">
        <f t="shared" ca="1" si="340"/>
        <v>0.19854019284248353</v>
      </c>
      <c r="Q1204" s="13"/>
      <c r="R1204" s="1">
        <f t="shared" si="341"/>
        <v>-100000</v>
      </c>
      <c r="S1204" s="1">
        <f t="shared" ca="1" si="333"/>
        <v>200383.02211895035</v>
      </c>
      <c r="T1204" s="14">
        <f t="shared" ca="1" si="334"/>
        <v>1.65</v>
      </c>
      <c r="U1204" s="7">
        <f t="shared" ca="1" si="342"/>
        <v>0.18963457942008971</v>
      </c>
    </row>
    <row r="1205" spans="1:21" x14ac:dyDescent="0.2">
      <c r="A1205">
        <f t="shared" si="335"/>
        <v>1204</v>
      </c>
      <c r="B1205">
        <f t="shared" ca="1" si="325"/>
        <v>7</v>
      </c>
      <c r="C1205" s="7">
        <f t="shared" ca="1" si="326"/>
        <v>6.7569018422110008E-2</v>
      </c>
      <c r="D1205" t="str">
        <f t="shared" ca="1" si="336"/>
        <v>Yes</v>
      </c>
      <c r="E1205">
        <f t="shared" ca="1" si="327"/>
        <v>1.7</v>
      </c>
      <c r="F1205" s="1">
        <f ca="1">InitialHomeValue* (1 + 'Portfolio Simulation'!C1205)^'Portfolio Simulation'!B1205</f>
        <v>1580417.1450253194</v>
      </c>
      <c r="G1205" s="1">
        <f t="shared" ca="1" si="328"/>
        <v>268670.91465430427</v>
      </c>
      <c r="H1205" s="1">
        <f t="shared" ca="1" si="329"/>
        <v>358318.07999999996</v>
      </c>
      <c r="I1205" s="1">
        <f t="shared" ca="1" si="337"/>
        <v>268670.91465430427</v>
      </c>
      <c r="J1205" s="1">
        <f t="shared" si="330"/>
        <v>100000</v>
      </c>
      <c r="K1205" s="1">
        <f t="shared" si="331"/>
        <v>1000000</v>
      </c>
      <c r="L1205" s="1">
        <f t="shared" si="338"/>
        <v>-100000</v>
      </c>
      <c r="M1205" s="1">
        <f t="shared" ca="1" si="332"/>
        <v>268670.91465430427</v>
      </c>
      <c r="N1205" s="10">
        <v>45931</v>
      </c>
      <c r="O1205" s="10">
        <f t="shared" ca="1" si="339"/>
        <v>48488</v>
      </c>
      <c r="P1205" s="7">
        <f t="shared" ca="1" si="340"/>
        <v>0.15151414275169375</v>
      </c>
      <c r="Q1205" s="13"/>
      <c r="R1205" s="1">
        <f t="shared" si="341"/>
        <v>-100000</v>
      </c>
      <c r="S1205" s="1">
        <f t="shared" ca="1" si="333"/>
        <v>260768.82892917769</v>
      </c>
      <c r="T1205" s="14">
        <f t="shared" ca="1" si="334"/>
        <v>1.65</v>
      </c>
      <c r="U1205" s="7">
        <f t="shared" ca="1" si="342"/>
        <v>0.14661754965782167</v>
      </c>
    </row>
    <row r="1206" spans="1:21" x14ac:dyDescent="0.2">
      <c r="A1206">
        <f t="shared" si="335"/>
        <v>1205</v>
      </c>
      <c r="B1206">
        <f t="shared" ca="1" si="325"/>
        <v>2</v>
      </c>
      <c r="C1206" s="7">
        <f t="shared" ca="1" si="326"/>
        <v>-3.4617656281281203E-2</v>
      </c>
      <c r="D1206" t="str">
        <f t="shared" ca="1" si="336"/>
        <v>No</v>
      </c>
      <c r="E1206">
        <f t="shared" ca="1" si="327"/>
        <v>1.4</v>
      </c>
      <c r="F1206" s="1">
        <f ca="1">InitialHomeValue* (1 + 'Portfolio Simulation'!C1206)^'Portfolio Simulation'!B1206</f>
        <v>931963.06956384645</v>
      </c>
      <c r="G1206" s="1">
        <f t="shared" ca="1" si="328"/>
        <v>130474.82973893851</v>
      </c>
      <c r="H1206" s="1">
        <f t="shared" ca="1" si="329"/>
        <v>144000</v>
      </c>
      <c r="I1206" s="1">
        <f t="shared" ca="1" si="337"/>
        <v>130474.82973893851</v>
      </c>
      <c r="J1206" s="1">
        <f t="shared" si="330"/>
        <v>100000</v>
      </c>
      <c r="K1206" s="1">
        <f t="shared" si="331"/>
        <v>1000000</v>
      </c>
      <c r="L1206" s="1">
        <f t="shared" si="338"/>
        <v>-100000</v>
      </c>
      <c r="M1206" s="1">
        <f t="shared" ca="1" si="332"/>
        <v>130474.82973893851</v>
      </c>
      <c r="N1206" s="10">
        <v>45931</v>
      </c>
      <c r="O1206" s="10">
        <f t="shared" ca="1" si="339"/>
        <v>46661</v>
      </c>
      <c r="P1206" s="7">
        <f t="shared" ca="1" si="340"/>
        <v>0.1422557890415192</v>
      </c>
      <c r="Q1206" s="13"/>
      <c r="R1206" s="1">
        <f t="shared" si="341"/>
        <v>-100000</v>
      </c>
      <c r="S1206" s="1">
        <f t="shared" ca="1" si="333"/>
        <v>125815.0143911193</v>
      </c>
      <c r="T1206" s="14">
        <f t="shared" ca="1" si="334"/>
        <v>1.35</v>
      </c>
      <c r="U1206" s="7">
        <f t="shared" ca="1" si="342"/>
        <v>0.12167292237281799</v>
      </c>
    </row>
    <row r="1207" spans="1:21" x14ac:dyDescent="0.2">
      <c r="A1207">
        <f t="shared" si="335"/>
        <v>1206</v>
      </c>
      <c r="B1207">
        <f t="shared" ca="1" si="325"/>
        <v>1</v>
      </c>
      <c r="C1207" s="7">
        <f t="shared" ca="1" si="326"/>
        <v>1.0860827838468586E-2</v>
      </c>
      <c r="D1207" t="str">
        <f t="shared" ca="1" si="336"/>
        <v>Yes</v>
      </c>
      <c r="E1207">
        <f t="shared" ca="1" si="327"/>
        <v>1.7</v>
      </c>
      <c r="F1207" s="1">
        <f ca="1">InitialHomeValue* (1 + 'Portfolio Simulation'!C1207)^'Portfolio Simulation'!B1207</f>
        <v>1010860.8278384685</v>
      </c>
      <c r="G1207" s="1">
        <f t="shared" ca="1" si="328"/>
        <v>171846.34073253965</v>
      </c>
      <c r="H1207" s="1">
        <f t="shared" ca="1" si="329"/>
        <v>120000</v>
      </c>
      <c r="I1207" s="1">
        <f t="shared" ca="1" si="337"/>
        <v>120000</v>
      </c>
      <c r="J1207" s="1">
        <f t="shared" si="330"/>
        <v>100000</v>
      </c>
      <c r="K1207" s="1">
        <f t="shared" si="331"/>
        <v>1000000</v>
      </c>
      <c r="L1207" s="1">
        <f t="shared" si="338"/>
        <v>-100000</v>
      </c>
      <c r="M1207" s="1">
        <f t="shared" ca="1" si="332"/>
        <v>120000</v>
      </c>
      <c r="N1207" s="10">
        <v>45931</v>
      </c>
      <c r="O1207" s="10">
        <f t="shared" ca="1" si="339"/>
        <v>46296</v>
      </c>
      <c r="P1207" s="7">
        <f t="shared" ca="1" si="340"/>
        <v>0.19999999403953553</v>
      </c>
      <c r="Q1207" s="13"/>
      <c r="R1207" s="1">
        <f t="shared" si="341"/>
        <v>-100000</v>
      </c>
      <c r="S1207" s="1">
        <f t="shared" ca="1" si="333"/>
        <v>166792.03659334732</v>
      </c>
      <c r="T1207" s="14">
        <f t="shared" ca="1" si="334"/>
        <v>1.65</v>
      </c>
      <c r="U1207" s="7">
        <f t="shared" ca="1" si="342"/>
        <v>0.66792036890983586</v>
      </c>
    </row>
    <row r="1208" spans="1:21" x14ac:dyDescent="0.2">
      <c r="A1208">
        <f t="shared" si="335"/>
        <v>1207</v>
      </c>
      <c r="B1208">
        <f t="shared" ca="1" si="325"/>
        <v>1</v>
      </c>
      <c r="C1208" s="7">
        <f t="shared" ca="1" si="326"/>
        <v>0.16712828730189716</v>
      </c>
      <c r="D1208" t="str">
        <f t="shared" ca="1" si="336"/>
        <v>Yes</v>
      </c>
      <c r="E1208">
        <f t="shared" ca="1" si="327"/>
        <v>1.7</v>
      </c>
      <c r="F1208" s="1">
        <f ca="1">InitialHomeValue* (1 + 'Portfolio Simulation'!C1208)^'Portfolio Simulation'!B1208</f>
        <v>1167128.2873018971</v>
      </c>
      <c r="G1208" s="1">
        <f t="shared" ca="1" si="328"/>
        <v>198411.80884132252</v>
      </c>
      <c r="H1208" s="1">
        <f t="shared" ca="1" si="329"/>
        <v>120000</v>
      </c>
      <c r="I1208" s="1">
        <f t="shared" ca="1" si="337"/>
        <v>120000</v>
      </c>
      <c r="J1208" s="1">
        <f t="shared" si="330"/>
        <v>100000</v>
      </c>
      <c r="K1208" s="1">
        <f t="shared" si="331"/>
        <v>1000000</v>
      </c>
      <c r="L1208" s="1">
        <f t="shared" si="338"/>
        <v>-100000</v>
      </c>
      <c r="M1208" s="1">
        <f t="shared" ca="1" si="332"/>
        <v>120000</v>
      </c>
      <c r="N1208" s="10">
        <v>45931</v>
      </c>
      <c r="O1208" s="10">
        <f t="shared" ca="1" si="339"/>
        <v>46296</v>
      </c>
      <c r="P1208" s="7">
        <f t="shared" ca="1" si="340"/>
        <v>0.19999999403953553</v>
      </c>
      <c r="Q1208" s="13"/>
      <c r="R1208" s="1">
        <f t="shared" si="341"/>
        <v>-100000</v>
      </c>
      <c r="S1208" s="1">
        <f t="shared" ca="1" si="333"/>
        <v>192576.16740481302</v>
      </c>
      <c r="T1208" s="14">
        <f t="shared" ca="1" si="334"/>
        <v>1.65</v>
      </c>
      <c r="U1208" s="7">
        <f t="shared" ca="1" si="342"/>
        <v>0.92576166391372694</v>
      </c>
    </row>
    <row r="1209" spans="1:21" x14ac:dyDescent="0.2">
      <c r="A1209">
        <f t="shared" si="335"/>
        <v>1208</v>
      </c>
      <c r="B1209">
        <f t="shared" ca="1" si="325"/>
        <v>1</v>
      </c>
      <c r="C1209" s="7">
        <f t="shared" ca="1" si="326"/>
        <v>4.9606871701715641E-2</v>
      </c>
      <c r="D1209" t="str">
        <f t="shared" ca="1" si="336"/>
        <v>Yes</v>
      </c>
      <c r="E1209">
        <f t="shared" ca="1" si="327"/>
        <v>1.7</v>
      </c>
      <c r="F1209" s="1">
        <f ca="1">InitialHomeValue* (1 + 'Portfolio Simulation'!C1209)^'Portfolio Simulation'!B1209</f>
        <v>1049606.8717017157</v>
      </c>
      <c r="G1209" s="1">
        <f t="shared" ca="1" si="328"/>
        <v>178433.1681892917</v>
      </c>
      <c r="H1209" s="1">
        <f t="shared" ca="1" si="329"/>
        <v>120000</v>
      </c>
      <c r="I1209" s="1">
        <f t="shared" ca="1" si="337"/>
        <v>120000</v>
      </c>
      <c r="J1209" s="1">
        <f t="shared" si="330"/>
        <v>100000</v>
      </c>
      <c r="K1209" s="1">
        <f t="shared" si="331"/>
        <v>1000000</v>
      </c>
      <c r="L1209" s="1">
        <f t="shared" si="338"/>
        <v>-100000</v>
      </c>
      <c r="M1209" s="1">
        <f t="shared" ca="1" si="332"/>
        <v>120000</v>
      </c>
      <c r="N1209" s="10">
        <v>45931</v>
      </c>
      <c r="O1209" s="10">
        <f t="shared" ca="1" si="339"/>
        <v>46296</v>
      </c>
      <c r="P1209" s="7">
        <f t="shared" ca="1" si="340"/>
        <v>0.19999999403953553</v>
      </c>
      <c r="Q1209" s="13"/>
      <c r="R1209" s="1">
        <f t="shared" si="341"/>
        <v>-100000</v>
      </c>
      <c r="S1209" s="1">
        <f t="shared" ca="1" si="333"/>
        <v>173185.1338307831</v>
      </c>
      <c r="T1209" s="14">
        <f t="shared" ca="1" si="334"/>
        <v>1.65</v>
      </c>
      <c r="U1209" s="7">
        <f t="shared" ca="1" si="342"/>
        <v>0.73185132741928105</v>
      </c>
    </row>
    <row r="1210" spans="1:21" x14ac:dyDescent="0.2">
      <c r="A1210">
        <f t="shared" si="335"/>
        <v>1209</v>
      </c>
      <c r="B1210">
        <f t="shared" ca="1" si="325"/>
        <v>1</v>
      </c>
      <c r="C1210" s="7">
        <f t="shared" ca="1" si="326"/>
        <v>4.1739368571539946E-2</v>
      </c>
      <c r="D1210" t="str">
        <f t="shared" ca="1" si="336"/>
        <v>Yes</v>
      </c>
      <c r="E1210">
        <f t="shared" ca="1" si="327"/>
        <v>1.7</v>
      </c>
      <c r="F1210" s="1">
        <f ca="1">InitialHomeValue* (1 + 'Portfolio Simulation'!C1210)^'Portfolio Simulation'!B1210</f>
        <v>1041739.3685715399</v>
      </c>
      <c r="G1210" s="1">
        <f t="shared" ca="1" si="328"/>
        <v>177095.6926571618</v>
      </c>
      <c r="H1210" s="1">
        <f t="shared" ca="1" si="329"/>
        <v>120000</v>
      </c>
      <c r="I1210" s="1">
        <f t="shared" ca="1" si="337"/>
        <v>120000</v>
      </c>
      <c r="J1210" s="1">
        <f t="shared" si="330"/>
        <v>100000</v>
      </c>
      <c r="K1210" s="1">
        <f t="shared" si="331"/>
        <v>1000000</v>
      </c>
      <c r="L1210" s="1">
        <f t="shared" si="338"/>
        <v>-100000</v>
      </c>
      <c r="M1210" s="1">
        <f t="shared" ca="1" si="332"/>
        <v>120000</v>
      </c>
      <c r="N1210" s="10">
        <v>45931</v>
      </c>
      <c r="O1210" s="10">
        <f t="shared" ca="1" si="339"/>
        <v>46296</v>
      </c>
      <c r="P1210" s="7">
        <f t="shared" ca="1" si="340"/>
        <v>0.19999999403953553</v>
      </c>
      <c r="Q1210" s="13"/>
      <c r="R1210" s="1">
        <f t="shared" si="341"/>
        <v>-100000</v>
      </c>
      <c r="S1210" s="1">
        <f t="shared" ca="1" si="333"/>
        <v>171886.9958143041</v>
      </c>
      <c r="T1210" s="14">
        <f t="shared" ca="1" si="334"/>
        <v>1.65</v>
      </c>
      <c r="U1210" s="7">
        <f t="shared" ca="1" si="342"/>
        <v>0.71886996030807504</v>
      </c>
    </row>
    <row r="1211" spans="1:21" x14ac:dyDescent="0.2">
      <c r="A1211">
        <f t="shared" si="335"/>
        <v>1210</v>
      </c>
      <c r="B1211">
        <f t="shared" ca="1" si="325"/>
        <v>5</v>
      </c>
      <c r="C1211" s="7">
        <f t="shared" ca="1" si="326"/>
        <v>8.0947520840000953E-2</v>
      </c>
      <c r="D1211" t="str">
        <f t="shared" ca="1" si="336"/>
        <v>Yes</v>
      </c>
      <c r="E1211">
        <f t="shared" ca="1" si="327"/>
        <v>1.7</v>
      </c>
      <c r="F1211" s="1">
        <f ca="1">InitialHomeValue* (1 + 'Portfolio Simulation'!C1211)^'Portfolio Simulation'!B1211</f>
        <v>1475784.8545783439</v>
      </c>
      <c r="G1211" s="1">
        <f t="shared" ca="1" si="328"/>
        <v>250883.42527831846</v>
      </c>
      <c r="H1211" s="1">
        <f t="shared" ca="1" si="329"/>
        <v>248832</v>
      </c>
      <c r="I1211" s="1">
        <f t="shared" ca="1" si="337"/>
        <v>248832</v>
      </c>
      <c r="J1211" s="1">
        <f t="shared" si="330"/>
        <v>100000</v>
      </c>
      <c r="K1211" s="1">
        <f t="shared" si="331"/>
        <v>1000000</v>
      </c>
      <c r="L1211" s="1">
        <f t="shared" si="338"/>
        <v>-100000</v>
      </c>
      <c r="M1211" s="1">
        <f t="shared" ca="1" si="332"/>
        <v>248832</v>
      </c>
      <c r="N1211" s="10">
        <v>45931</v>
      </c>
      <c r="O1211" s="10">
        <f t="shared" ca="1" si="339"/>
        <v>47757</v>
      </c>
      <c r="P1211" s="7">
        <f t="shared" ca="1" si="340"/>
        <v>0.19988018870353702</v>
      </c>
      <c r="Q1211" s="13"/>
      <c r="R1211" s="1">
        <f t="shared" si="341"/>
        <v>-100000</v>
      </c>
      <c r="S1211" s="1">
        <f t="shared" ca="1" si="333"/>
        <v>243504.50100542675</v>
      </c>
      <c r="T1211" s="14">
        <f t="shared" ca="1" si="334"/>
        <v>1.65</v>
      </c>
      <c r="U1211" s="7">
        <f t="shared" ca="1" si="342"/>
        <v>0.19470055699348446</v>
      </c>
    </row>
    <row r="1212" spans="1:21" x14ac:dyDescent="0.2">
      <c r="A1212">
        <f t="shared" si="335"/>
        <v>1211</v>
      </c>
      <c r="B1212">
        <f t="shared" ca="1" si="325"/>
        <v>8</v>
      </c>
      <c r="C1212" s="7">
        <f t="shared" ca="1" si="326"/>
        <v>5.6043857673808012E-3</v>
      </c>
      <c r="D1212" t="str">
        <f t="shared" ca="1" si="336"/>
        <v>Yes</v>
      </c>
      <c r="E1212">
        <f t="shared" ca="1" si="327"/>
        <v>1.7</v>
      </c>
      <c r="F1212" s="1">
        <f ca="1">InitialHomeValue* (1 + 'Portfolio Simulation'!C1212)^'Portfolio Simulation'!B1212</f>
        <v>1045724.4690425785</v>
      </c>
      <c r="G1212" s="1">
        <f t="shared" ca="1" si="328"/>
        <v>177773.15973723834</v>
      </c>
      <c r="H1212" s="1">
        <f t="shared" ca="1" si="329"/>
        <v>429981.69599999994</v>
      </c>
      <c r="I1212" s="1">
        <f t="shared" ca="1" si="337"/>
        <v>177773.15973723834</v>
      </c>
      <c r="J1212" s="1">
        <f t="shared" si="330"/>
        <v>100000</v>
      </c>
      <c r="K1212" s="1">
        <f t="shared" si="331"/>
        <v>1000000</v>
      </c>
      <c r="L1212" s="1">
        <f t="shared" si="338"/>
        <v>-100000</v>
      </c>
      <c r="M1212" s="1">
        <f t="shared" ca="1" si="332"/>
        <v>177773.15973723834</v>
      </c>
      <c r="N1212" s="10">
        <v>45931</v>
      </c>
      <c r="O1212" s="10">
        <f t="shared" ca="1" si="339"/>
        <v>48853</v>
      </c>
      <c r="P1212" s="7">
        <f t="shared" ca="1" si="340"/>
        <v>7.451355159282684E-2</v>
      </c>
      <c r="Q1212" s="13"/>
      <c r="R1212" s="1">
        <f t="shared" si="341"/>
        <v>-100000</v>
      </c>
      <c r="S1212" s="1">
        <f t="shared" ca="1" si="333"/>
        <v>172544.53739202546</v>
      </c>
      <c r="T1212" s="14">
        <f t="shared" ca="1" si="334"/>
        <v>1.65</v>
      </c>
      <c r="U1212" s="7">
        <f t="shared" ca="1" si="342"/>
        <v>7.051407992839813E-2</v>
      </c>
    </row>
    <row r="1213" spans="1:21" x14ac:dyDescent="0.2">
      <c r="A1213">
        <f t="shared" si="335"/>
        <v>1212</v>
      </c>
      <c r="B1213">
        <f t="shared" ca="1" si="325"/>
        <v>4</v>
      </c>
      <c r="C1213" s="7">
        <f t="shared" ca="1" si="326"/>
        <v>0.14625635983294885</v>
      </c>
      <c r="D1213" t="str">
        <f t="shared" ca="1" si="336"/>
        <v>Yes</v>
      </c>
      <c r="E1213">
        <f t="shared" ca="1" si="327"/>
        <v>1.7</v>
      </c>
      <c r="F1213" s="1">
        <f ca="1">InitialHomeValue* (1 + 'Portfolio Simulation'!C1213)^'Portfolio Simulation'!B1213</f>
        <v>1726342.7816630409</v>
      </c>
      <c r="G1213" s="1">
        <f t="shared" ca="1" si="328"/>
        <v>293478.2728827169</v>
      </c>
      <c r="H1213" s="1">
        <f t="shared" ca="1" si="329"/>
        <v>207360</v>
      </c>
      <c r="I1213" s="1">
        <f t="shared" ca="1" si="337"/>
        <v>207360</v>
      </c>
      <c r="J1213" s="1">
        <f t="shared" si="330"/>
        <v>100000</v>
      </c>
      <c r="K1213" s="1">
        <f t="shared" si="331"/>
        <v>1000000</v>
      </c>
      <c r="L1213" s="1">
        <f t="shared" si="338"/>
        <v>-100000</v>
      </c>
      <c r="M1213" s="1">
        <f t="shared" ca="1" si="332"/>
        <v>207360</v>
      </c>
      <c r="N1213" s="10">
        <v>45931</v>
      </c>
      <c r="O1213" s="10">
        <f t="shared" ca="1" si="339"/>
        <v>47392</v>
      </c>
      <c r="P1213" s="7">
        <f t="shared" ca="1" si="340"/>
        <v>0.19985025525093081</v>
      </c>
      <c r="Q1213" s="13"/>
      <c r="R1213" s="1">
        <f t="shared" si="341"/>
        <v>-100000</v>
      </c>
      <c r="S1213" s="1">
        <f t="shared" ca="1" si="333"/>
        <v>284846.55897440173</v>
      </c>
      <c r="T1213" s="14">
        <f t="shared" ca="1" si="334"/>
        <v>1.65</v>
      </c>
      <c r="U1213" s="7">
        <f t="shared" ca="1" si="342"/>
        <v>0.29889771342277538</v>
      </c>
    </row>
    <row r="1214" spans="1:21" x14ac:dyDescent="0.2">
      <c r="A1214">
        <f t="shared" si="335"/>
        <v>1213</v>
      </c>
      <c r="B1214">
        <f t="shared" ca="1" si="325"/>
        <v>1</v>
      </c>
      <c r="C1214" s="7">
        <f t="shared" ca="1" si="326"/>
        <v>1.4710453181804254E-2</v>
      </c>
      <c r="D1214" t="str">
        <f t="shared" ca="1" si="336"/>
        <v>Yes</v>
      </c>
      <c r="E1214">
        <f t="shared" ca="1" si="327"/>
        <v>1.7</v>
      </c>
      <c r="F1214" s="1">
        <f ca="1">InitialHomeValue* (1 + 'Portfolio Simulation'!C1214)^'Portfolio Simulation'!B1214</f>
        <v>1014710.4531818043</v>
      </c>
      <c r="G1214" s="1">
        <f t="shared" ca="1" si="328"/>
        <v>172500.77704090672</v>
      </c>
      <c r="H1214" s="1">
        <f t="shared" ca="1" si="329"/>
        <v>120000</v>
      </c>
      <c r="I1214" s="1">
        <f t="shared" ca="1" si="337"/>
        <v>120000</v>
      </c>
      <c r="J1214" s="1">
        <f t="shared" si="330"/>
        <v>100000</v>
      </c>
      <c r="K1214" s="1">
        <f t="shared" si="331"/>
        <v>1000000</v>
      </c>
      <c r="L1214" s="1">
        <f t="shared" si="338"/>
        <v>-100000</v>
      </c>
      <c r="M1214" s="1">
        <f t="shared" ca="1" si="332"/>
        <v>120000</v>
      </c>
      <c r="N1214" s="10">
        <v>45931</v>
      </c>
      <c r="O1214" s="10">
        <f t="shared" ca="1" si="339"/>
        <v>46296</v>
      </c>
      <c r="P1214" s="7">
        <f t="shared" ca="1" si="340"/>
        <v>0.19999999403953553</v>
      </c>
      <c r="Q1214" s="13"/>
      <c r="R1214" s="1">
        <f t="shared" si="341"/>
        <v>-100000</v>
      </c>
      <c r="S1214" s="1">
        <f t="shared" ca="1" si="333"/>
        <v>167427.22477499771</v>
      </c>
      <c r="T1214" s="14">
        <f t="shared" ca="1" si="334"/>
        <v>1.65</v>
      </c>
      <c r="U1214" s="7">
        <f t="shared" ca="1" si="342"/>
        <v>0.674272245168686</v>
      </c>
    </row>
    <row r="1215" spans="1:21" x14ac:dyDescent="0.2">
      <c r="A1215">
        <f t="shared" si="335"/>
        <v>1214</v>
      </c>
      <c r="B1215">
        <f t="shared" ca="1" si="325"/>
        <v>2</v>
      </c>
      <c r="C1215" s="7">
        <f t="shared" ca="1" si="326"/>
        <v>0.11994909359295591</v>
      </c>
      <c r="D1215" t="str">
        <f t="shared" ca="1" si="336"/>
        <v>Yes</v>
      </c>
      <c r="E1215">
        <f t="shared" ca="1" si="327"/>
        <v>1.7</v>
      </c>
      <c r="F1215" s="1">
        <f ca="1">InitialHomeValue* (1 + 'Portfolio Simulation'!C1215)^'Portfolio Simulation'!B1215</f>
        <v>1254285.9722396836</v>
      </c>
      <c r="G1215" s="1">
        <f t="shared" ca="1" si="328"/>
        <v>213228.61528074622</v>
      </c>
      <c r="H1215" s="1">
        <f t="shared" ca="1" si="329"/>
        <v>144000</v>
      </c>
      <c r="I1215" s="1">
        <f t="shared" ca="1" si="337"/>
        <v>144000</v>
      </c>
      <c r="J1215" s="1">
        <f t="shared" si="330"/>
        <v>100000</v>
      </c>
      <c r="K1215" s="1">
        <f t="shared" si="331"/>
        <v>1000000</v>
      </c>
      <c r="L1215" s="1">
        <f t="shared" si="338"/>
        <v>-100000</v>
      </c>
      <c r="M1215" s="1">
        <f t="shared" ca="1" si="332"/>
        <v>144000</v>
      </c>
      <c r="N1215" s="10">
        <v>45931</v>
      </c>
      <c r="O1215" s="10">
        <f t="shared" ca="1" si="339"/>
        <v>46661</v>
      </c>
      <c r="P1215" s="7">
        <f t="shared" ca="1" si="340"/>
        <v>0.19999999403953553</v>
      </c>
      <c r="Q1215" s="13"/>
      <c r="R1215" s="1">
        <f t="shared" si="341"/>
        <v>-100000</v>
      </c>
      <c r="S1215" s="1">
        <f t="shared" ca="1" si="333"/>
        <v>206957.18541954781</v>
      </c>
      <c r="T1215" s="14">
        <f t="shared" ca="1" si="334"/>
        <v>1.65</v>
      </c>
      <c r="U1215" s="7">
        <f t="shared" ca="1" si="342"/>
        <v>0.43860065340995791</v>
      </c>
    </row>
    <row r="1216" spans="1:21" x14ac:dyDescent="0.2">
      <c r="A1216">
        <f t="shared" si="335"/>
        <v>1215</v>
      </c>
      <c r="B1216">
        <f t="shared" ca="1" si="325"/>
        <v>2</v>
      </c>
      <c r="C1216" s="7">
        <f t="shared" ca="1" si="326"/>
        <v>6.7764329018904584E-2</v>
      </c>
      <c r="D1216" t="str">
        <f t="shared" ca="1" si="336"/>
        <v>Yes</v>
      </c>
      <c r="E1216">
        <f t="shared" ca="1" si="327"/>
        <v>1.7</v>
      </c>
      <c r="F1216" s="1">
        <f ca="1">InitialHomeValue* (1 + 'Portfolio Simulation'!C1216)^'Portfolio Simulation'!B1216</f>
        <v>1140120.6623251913</v>
      </c>
      <c r="G1216" s="1">
        <f t="shared" ca="1" si="328"/>
        <v>193820.51259528252</v>
      </c>
      <c r="H1216" s="1">
        <f t="shared" ca="1" si="329"/>
        <v>144000</v>
      </c>
      <c r="I1216" s="1">
        <f t="shared" ca="1" si="337"/>
        <v>144000</v>
      </c>
      <c r="J1216" s="1">
        <f t="shared" si="330"/>
        <v>100000</v>
      </c>
      <c r="K1216" s="1">
        <f t="shared" si="331"/>
        <v>1000000</v>
      </c>
      <c r="L1216" s="1">
        <f t="shared" si="338"/>
        <v>-100000</v>
      </c>
      <c r="M1216" s="1">
        <f t="shared" ca="1" si="332"/>
        <v>144000</v>
      </c>
      <c r="N1216" s="10">
        <v>45931</v>
      </c>
      <c r="O1216" s="10">
        <f t="shared" ca="1" si="339"/>
        <v>46661</v>
      </c>
      <c r="P1216" s="7">
        <f t="shared" ca="1" si="340"/>
        <v>0.19999999403953553</v>
      </c>
      <c r="Q1216" s="13"/>
      <c r="R1216" s="1">
        <f t="shared" si="341"/>
        <v>-100000</v>
      </c>
      <c r="S1216" s="1">
        <f t="shared" ca="1" si="333"/>
        <v>188119.90928365657</v>
      </c>
      <c r="T1216" s="14">
        <f t="shared" ca="1" si="334"/>
        <v>1.65</v>
      </c>
      <c r="U1216" s="7">
        <f t="shared" ca="1" si="342"/>
        <v>0.37156811356544495</v>
      </c>
    </row>
    <row r="1217" spans="1:21" x14ac:dyDescent="0.2">
      <c r="A1217">
        <f t="shared" si="335"/>
        <v>1216</v>
      </c>
      <c r="B1217">
        <f t="shared" ca="1" si="325"/>
        <v>4</v>
      </c>
      <c r="C1217" s="7">
        <f t="shared" ca="1" si="326"/>
        <v>6.1446768424487E-2</v>
      </c>
      <c r="D1217" t="str">
        <f t="shared" ca="1" si="336"/>
        <v>Yes</v>
      </c>
      <c r="E1217">
        <f t="shared" ca="1" si="327"/>
        <v>1.7</v>
      </c>
      <c r="F1217" s="1">
        <f ca="1">InitialHomeValue* (1 + 'Portfolio Simulation'!C1217)^'Portfolio Simulation'!B1217</f>
        <v>1269383.5813167884</v>
      </c>
      <c r="G1217" s="1">
        <f t="shared" ca="1" si="328"/>
        <v>215795.20882385402</v>
      </c>
      <c r="H1217" s="1">
        <f t="shared" ca="1" si="329"/>
        <v>207360</v>
      </c>
      <c r="I1217" s="1">
        <f t="shared" ca="1" si="337"/>
        <v>207360</v>
      </c>
      <c r="J1217" s="1">
        <f t="shared" si="330"/>
        <v>100000</v>
      </c>
      <c r="K1217" s="1">
        <f t="shared" si="331"/>
        <v>1000000</v>
      </c>
      <c r="L1217" s="1">
        <f t="shared" si="338"/>
        <v>-100000</v>
      </c>
      <c r="M1217" s="1">
        <f t="shared" ca="1" si="332"/>
        <v>207360</v>
      </c>
      <c r="N1217" s="10">
        <v>45931</v>
      </c>
      <c r="O1217" s="10">
        <f t="shared" ca="1" si="339"/>
        <v>47392</v>
      </c>
      <c r="P1217" s="7">
        <f t="shared" ca="1" si="340"/>
        <v>0.19985025525093081</v>
      </c>
      <c r="Q1217" s="13"/>
      <c r="R1217" s="1">
        <f t="shared" si="341"/>
        <v>-100000</v>
      </c>
      <c r="S1217" s="1">
        <f t="shared" ca="1" si="333"/>
        <v>209448.29091727009</v>
      </c>
      <c r="T1217" s="14">
        <f t="shared" ca="1" si="334"/>
        <v>1.65</v>
      </c>
      <c r="U1217" s="7">
        <f t="shared" ca="1" si="342"/>
        <v>0.20285772681236267</v>
      </c>
    </row>
    <row r="1218" spans="1:21" x14ac:dyDescent="0.2">
      <c r="A1218">
        <f t="shared" si="335"/>
        <v>1217</v>
      </c>
      <c r="B1218">
        <f t="shared" ca="1" si="325"/>
        <v>7</v>
      </c>
      <c r="C1218" s="7">
        <f t="shared" ca="1" si="326"/>
        <v>4.1977571335940017E-2</v>
      </c>
      <c r="D1218" t="str">
        <f t="shared" ca="1" si="336"/>
        <v>Yes</v>
      </c>
      <c r="E1218">
        <f t="shared" ca="1" si="327"/>
        <v>1.7</v>
      </c>
      <c r="F1218" s="1">
        <f ca="1">InitialHomeValue* (1 + 'Portfolio Simulation'!C1218)^'Portfolio Simulation'!B1218</f>
        <v>1333547.826367574</v>
      </c>
      <c r="G1218" s="1">
        <f t="shared" ca="1" si="328"/>
        <v>226703.13048248758</v>
      </c>
      <c r="H1218" s="1">
        <f t="shared" ca="1" si="329"/>
        <v>358318.07999999996</v>
      </c>
      <c r="I1218" s="1">
        <f t="shared" ca="1" si="337"/>
        <v>226703.13048248758</v>
      </c>
      <c r="J1218" s="1">
        <f t="shared" si="330"/>
        <v>100000</v>
      </c>
      <c r="K1218" s="1">
        <f t="shared" si="331"/>
        <v>1000000</v>
      </c>
      <c r="L1218" s="1">
        <f t="shared" si="338"/>
        <v>-100000</v>
      </c>
      <c r="M1218" s="1">
        <f t="shared" ca="1" si="332"/>
        <v>226703.13048248758</v>
      </c>
      <c r="N1218" s="10">
        <v>45931</v>
      </c>
      <c r="O1218" s="10">
        <f t="shared" ca="1" si="339"/>
        <v>48488</v>
      </c>
      <c r="P1218" s="7">
        <f t="shared" ca="1" si="340"/>
        <v>0.12393171191215516</v>
      </c>
      <c r="Q1218" s="13"/>
      <c r="R1218" s="1">
        <f t="shared" si="341"/>
        <v>-100000</v>
      </c>
      <c r="S1218" s="1">
        <f t="shared" ca="1" si="333"/>
        <v>220035.39135064973</v>
      </c>
      <c r="T1218" s="14">
        <f t="shared" ca="1" si="334"/>
        <v>1.65</v>
      </c>
      <c r="U1218" s="7">
        <f t="shared" ca="1" si="342"/>
        <v>0.11915242075920104</v>
      </c>
    </row>
    <row r="1219" spans="1:21" x14ac:dyDescent="0.2">
      <c r="A1219">
        <f t="shared" si="335"/>
        <v>1218</v>
      </c>
      <c r="B1219">
        <f t="shared" ref="B1219:B1282" ca="1" si="343">RANDBETWEEN(MinExitYear,MaxTerm)</f>
        <v>2</v>
      </c>
      <c r="C1219" s="7">
        <f t="shared" ref="C1219:C1282" ca="1" si="344">NORMINV(RAND(),HPAMean,HPAStdDev)</f>
        <v>7.4682480743645932E-2</v>
      </c>
      <c r="D1219" t="str">
        <f t="shared" ca="1" si="336"/>
        <v>Yes</v>
      </c>
      <c r="E1219">
        <f t="shared" ref="E1219:E1282" ca="1" si="345">IF(D1219="Yes",UpMultiplier,DownMultiplier)</f>
        <v>1.7</v>
      </c>
      <c r="F1219" s="1">
        <f ca="1">InitialHomeValue* (1 + 'Portfolio Simulation'!C1219)^'Portfolio Simulation'!B1219</f>
        <v>1154942.4344173169</v>
      </c>
      <c r="G1219" s="1">
        <f t="shared" ref="G1219:G1282" ca="1" si="346">F1219*E1219*(InvestmentAmount/InitialHomeValue)</f>
        <v>196340.21385094387</v>
      </c>
      <c r="H1219" s="1">
        <f t="shared" ref="H1219:H1282" ca="1" si="347">InvestmentAmount*(1 + IRRCap)^B1219</f>
        <v>144000</v>
      </c>
      <c r="I1219" s="1">
        <f t="shared" ca="1" si="337"/>
        <v>144000</v>
      </c>
      <c r="J1219" s="1">
        <f t="shared" ref="J1219:J1282" si="348">InvestmentAmount</f>
        <v>100000</v>
      </c>
      <c r="K1219" s="1">
        <f t="shared" ref="K1219:K1282" si="349">InitialHomeValue</f>
        <v>1000000</v>
      </c>
      <c r="L1219" s="1">
        <f t="shared" si="338"/>
        <v>-100000</v>
      </c>
      <c r="M1219" s="1">
        <f t="shared" ref="M1219:M1282" ca="1" si="350">IF(B1219&gt;0,I1219,0)</f>
        <v>144000</v>
      </c>
      <c r="N1219" s="10">
        <v>45931</v>
      </c>
      <c r="O1219" s="10">
        <f t="shared" ca="1" si="339"/>
        <v>46661</v>
      </c>
      <c r="P1219" s="7">
        <f t="shared" ca="1" si="340"/>
        <v>0.19999999403953553</v>
      </c>
      <c r="Q1219" s="13"/>
      <c r="R1219" s="1">
        <f t="shared" si="341"/>
        <v>-100000</v>
      </c>
      <c r="S1219" s="1">
        <f t="shared" ref="S1219:S1282" ca="1" si="351">F1219*T1219*(InvestmentAmount/InitialHomeValue)</f>
        <v>190565.50167885728</v>
      </c>
      <c r="T1219" s="14">
        <f t="shared" ref="T1219:T1282" ca="1" si="352">IF(D1219="Yes",ModifiedUpShare,ModifiedDownShare)</f>
        <v>1.65</v>
      </c>
      <c r="U1219" s="7">
        <f t="shared" ca="1" si="342"/>
        <v>0.38045464158058162</v>
      </c>
    </row>
    <row r="1220" spans="1:21" x14ac:dyDescent="0.2">
      <c r="A1220">
        <f t="shared" ref="A1220:A1283" si="353">ROW()-1</f>
        <v>1219</v>
      </c>
      <c r="B1220">
        <f t="shared" ca="1" si="343"/>
        <v>7</v>
      </c>
      <c r="C1220" s="7">
        <f t="shared" ca="1" si="344"/>
        <v>4.2861435309497001E-2</v>
      </c>
      <c r="D1220" t="str">
        <f t="shared" ref="D1220:D1283" ca="1" si="354">IF(C1220&gt;=0, "Yes", "No")</f>
        <v>Yes</v>
      </c>
      <c r="E1220">
        <f t="shared" ca="1" si="345"/>
        <v>1.7</v>
      </c>
      <c r="F1220" s="1">
        <f ca="1">InitialHomeValue* (1 + 'Portfolio Simulation'!C1220)^'Portfolio Simulation'!B1220</f>
        <v>1341486.3370286494</v>
      </c>
      <c r="G1220" s="1">
        <f t="shared" ca="1" si="346"/>
        <v>228052.67729487037</v>
      </c>
      <c r="H1220" s="1">
        <f t="shared" ca="1" si="347"/>
        <v>358318.07999999996</v>
      </c>
      <c r="I1220" s="1">
        <f t="shared" ref="I1220:I1283" ca="1" si="355">MIN(G1220,H1220)</f>
        <v>228052.67729487037</v>
      </c>
      <c r="J1220" s="1">
        <f t="shared" si="348"/>
        <v>100000</v>
      </c>
      <c r="K1220" s="1">
        <f t="shared" si="349"/>
        <v>1000000</v>
      </c>
      <c r="L1220" s="1">
        <f t="shared" ref="L1220:L1283" si="356">-J1220</f>
        <v>-100000</v>
      </c>
      <c r="M1220" s="1">
        <f t="shared" ca="1" si="350"/>
        <v>228052.67729487037</v>
      </c>
      <c r="N1220" s="10">
        <v>45931</v>
      </c>
      <c r="O1220" s="10">
        <f t="shared" ref="O1220:O1283" ca="1" si="357">EDATE(N1220, B1220 *12)</f>
        <v>48488</v>
      </c>
      <c r="P1220" s="7">
        <f t="shared" ref="P1220:P1283" ca="1" si="358">XIRR(L1220:M1220,N1220:O1220)</f>
        <v>0.12488434910774229</v>
      </c>
      <c r="Q1220" s="13"/>
      <c r="R1220" s="1">
        <f t="shared" ref="R1220:R1283" si="359">-J1220</f>
        <v>-100000</v>
      </c>
      <c r="S1220" s="1">
        <f t="shared" ca="1" si="351"/>
        <v>221345.24560972714</v>
      </c>
      <c r="T1220" s="14">
        <f t="shared" ca="1" si="352"/>
        <v>1.65</v>
      </c>
      <c r="U1220" s="7">
        <f t="shared" ref="U1220:U1283" ca="1" si="360">XIRR(R1220:S1220,N1220:O1220)</f>
        <v>0.12010100483894348</v>
      </c>
    </row>
    <row r="1221" spans="1:21" x14ac:dyDescent="0.2">
      <c r="A1221">
        <f t="shared" si="353"/>
        <v>1220</v>
      </c>
      <c r="B1221">
        <f t="shared" ca="1" si="343"/>
        <v>8</v>
      </c>
      <c r="C1221" s="7">
        <f t="shared" ca="1" si="344"/>
        <v>9.1238098391647524E-2</v>
      </c>
      <c r="D1221" t="str">
        <f t="shared" ca="1" si="354"/>
        <v>Yes</v>
      </c>
      <c r="E1221">
        <f t="shared" ca="1" si="345"/>
        <v>1.7</v>
      </c>
      <c r="F1221" s="1">
        <f ca="1">InitialHomeValue* (1 + 'Portfolio Simulation'!C1221)^'Portfolio Simulation'!B1221</f>
        <v>2010741.1263793632</v>
      </c>
      <c r="G1221" s="1">
        <f t="shared" ca="1" si="346"/>
        <v>341825.99148449179</v>
      </c>
      <c r="H1221" s="1">
        <f t="shared" ca="1" si="347"/>
        <v>429981.69599999994</v>
      </c>
      <c r="I1221" s="1">
        <f t="shared" ca="1" si="355"/>
        <v>341825.99148449179</v>
      </c>
      <c r="J1221" s="1">
        <f t="shared" si="348"/>
        <v>100000</v>
      </c>
      <c r="K1221" s="1">
        <f t="shared" si="349"/>
        <v>1000000</v>
      </c>
      <c r="L1221" s="1">
        <f t="shared" si="356"/>
        <v>-100000</v>
      </c>
      <c r="M1221" s="1">
        <f t="shared" ca="1" si="350"/>
        <v>341825.99148449179</v>
      </c>
      <c r="N1221" s="10">
        <v>45931</v>
      </c>
      <c r="O1221" s="10">
        <f t="shared" ca="1" si="357"/>
        <v>48853</v>
      </c>
      <c r="P1221" s="7">
        <f t="shared" ca="1" si="358"/>
        <v>0.16595010161399845</v>
      </c>
      <c r="Q1221" s="13"/>
      <c r="R1221" s="1">
        <f t="shared" si="359"/>
        <v>-100000</v>
      </c>
      <c r="S1221" s="1">
        <f t="shared" ca="1" si="351"/>
        <v>331772.28585259494</v>
      </c>
      <c r="T1221" s="14">
        <f t="shared" ca="1" si="352"/>
        <v>1.65</v>
      </c>
      <c r="U1221" s="7">
        <f t="shared" ca="1" si="360"/>
        <v>0.16161028742790223</v>
      </c>
    </row>
    <row r="1222" spans="1:21" x14ac:dyDescent="0.2">
      <c r="A1222">
        <f t="shared" si="353"/>
        <v>1221</v>
      </c>
      <c r="B1222">
        <f t="shared" ca="1" si="343"/>
        <v>8</v>
      </c>
      <c r="C1222" s="7">
        <f t="shared" ca="1" si="344"/>
        <v>-2.7347129105489146E-2</v>
      </c>
      <c r="D1222" t="str">
        <f t="shared" ca="1" si="354"/>
        <v>No</v>
      </c>
      <c r="E1222">
        <f t="shared" ca="1" si="345"/>
        <v>1.4</v>
      </c>
      <c r="F1222" s="1">
        <f ca="1">InitialHomeValue* (1 + 'Portfolio Simulation'!C1222)^'Portfolio Simulation'!B1222</f>
        <v>801056.19608076068</v>
      </c>
      <c r="G1222" s="1">
        <f t="shared" ca="1" si="346"/>
        <v>112147.86745130649</v>
      </c>
      <c r="H1222" s="1">
        <f t="shared" ca="1" si="347"/>
        <v>429981.69599999994</v>
      </c>
      <c r="I1222" s="1">
        <f t="shared" ca="1" si="355"/>
        <v>112147.86745130649</v>
      </c>
      <c r="J1222" s="1">
        <f t="shared" si="348"/>
        <v>100000</v>
      </c>
      <c r="K1222" s="1">
        <f t="shared" si="349"/>
        <v>1000000</v>
      </c>
      <c r="L1222" s="1">
        <f t="shared" si="356"/>
        <v>-100000</v>
      </c>
      <c r="M1222" s="1">
        <f t="shared" ca="1" si="350"/>
        <v>112147.86745130649</v>
      </c>
      <c r="N1222" s="10">
        <v>45931</v>
      </c>
      <c r="O1222" s="10">
        <f t="shared" ca="1" si="357"/>
        <v>48853</v>
      </c>
      <c r="P1222" s="7">
        <f t="shared" ca="1" si="358"/>
        <v>1.442423760890961E-2</v>
      </c>
      <c r="Q1222" s="13"/>
      <c r="R1222" s="1">
        <f t="shared" si="359"/>
        <v>-100000</v>
      </c>
      <c r="S1222" s="1">
        <f t="shared" ca="1" si="351"/>
        <v>108142.58647090269</v>
      </c>
      <c r="T1222" s="14">
        <f t="shared" ca="1" si="352"/>
        <v>1.35</v>
      </c>
      <c r="U1222" s="7">
        <f t="shared" ca="1" si="360"/>
        <v>9.8263174295425415E-3</v>
      </c>
    </row>
    <row r="1223" spans="1:21" x14ac:dyDescent="0.2">
      <c r="A1223">
        <f t="shared" si="353"/>
        <v>1222</v>
      </c>
      <c r="B1223">
        <f t="shared" ca="1" si="343"/>
        <v>2</v>
      </c>
      <c r="C1223" s="7">
        <f t="shared" ca="1" si="344"/>
        <v>4.1650942891655739E-2</v>
      </c>
      <c r="D1223" t="str">
        <f t="shared" ca="1" si="354"/>
        <v>Yes</v>
      </c>
      <c r="E1223">
        <f t="shared" ca="1" si="345"/>
        <v>1.7</v>
      </c>
      <c r="F1223" s="1">
        <f ca="1">InitialHomeValue* (1 + 'Portfolio Simulation'!C1223)^'Portfolio Simulation'!B1223</f>
        <v>1085036.6868270754</v>
      </c>
      <c r="G1223" s="1">
        <f t="shared" ca="1" si="346"/>
        <v>184456.23676060283</v>
      </c>
      <c r="H1223" s="1">
        <f t="shared" ca="1" si="347"/>
        <v>144000</v>
      </c>
      <c r="I1223" s="1">
        <f t="shared" ca="1" si="355"/>
        <v>144000</v>
      </c>
      <c r="J1223" s="1">
        <f t="shared" si="348"/>
        <v>100000</v>
      </c>
      <c r="K1223" s="1">
        <f t="shared" si="349"/>
        <v>1000000</v>
      </c>
      <c r="L1223" s="1">
        <f t="shared" si="356"/>
        <v>-100000</v>
      </c>
      <c r="M1223" s="1">
        <f t="shared" ca="1" si="350"/>
        <v>144000</v>
      </c>
      <c r="N1223" s="10">
        <v>45931</v>
      </c>
      <c r="O1223" s="10">
        <f t="shared" ca="1" si="357"/>
        <v>46661</v>
      </c>
      <c r="P1223" s="7">
        <f t="shared" ca="1" si="358"/>
        <v>0.19999999403953553</v>
      </c>
      <c r="Q1223" s="13"/>
      <c r="R1223" s="1">
        <f t="shared" si="359"/>
        <v>-100000</v>
      </c>
      <c r="S1223" s="1">
        <f t="shared" ca="1" si="351"/>
        <v>179031.05332646746</v>
      </c>
      <c r="T1223" s="14">
        <f t="shared" ca="1" si="352"/>
        <v>1.65</v>
      </c>
      <c r="U1223" s="7">
        <f t="shared" ca="1" si="360"/>
        <v>0.33802486062049875</v>
      </c>
    </row>
    <row r="1224" spans="1:21" x14ac:dyDescent="0.2">
      <c r="A1224">
        <f t="shared" si="353"/>
        <v>1223</v>
      </c>
      <c r="B1224">
        <f t="shared" ca="1" si="343"/>
        <v>3</v>
      </c>
      <c r="C1224" s="7">
        <f t="shared" ca="1" si="344"/>
        <v>5.9598573047046084E-2</v>
      </c>
      <c r="D1224" t="str">
        <f t="shared" ca="1" si="354"/>
        <v>Yes</v>
      </c>
      <c r="E1224">
        <f t="shared" ca="1" si="345"/>
        <v>1.7</v>
      </c>
      <c r="F1224" s="1">
        <f ca="1">InitialHomeValue* (1 + 'Portfolio Simulation'!C1224)^'Portfolio Simulation'!B1224</f>
        <v>1189663.3823989388</v>
      </c>
      <c r="G1224" s="1">
        <f t="shared" ca="1" si="346"/>
        <v>202242.77500781961</v>
      </c>
      <c r="H1224" s="1">
        <f t="shared" ca="1" si="347"/>
        <v>172800</v>
      </c>
      <c r="I1224" s="1">
        <f t="shared" ca="1" si="355"/>
        <v>172800</v>
      </c>
      <c r="J1224" s="1">
        <f t="shared" si="348"/>
        <v>100000</v>
      </c>
      <c r="K1224" s="1">
        <f t="shared" si="349"/>
        <v>1000000</v>
      </c>
      <c r="L1224" s="1">
        <f t="shared" si="356"/>
        <v>-100000</v>
      </c>
      <c r="M1224" s="1">
        <f t="shared" ca="1" si="350"/>
        <v>172800</v>
      </c>
      <c r="N1224" s="10">
        <v>45931</v>
      </c>
      <c r="O1224" s="10">
        <f t="shared" ca="1" si="357"/>
        <v>47027</v>
      </c>
      <c r="P1224" s="7">
        <f t="shared" ca="1" si="358"/>
        <v>0.19980039000511171</v>
      </c>
      <c r="Q1224" s="13"/>
      <c r="R1224" s="1">
        <f t="shared" si="359"/>
        <v>-100000</v>
      </c>
      <c r="S1224" s="1">
        <f t="shared" ca="1" si="351"/>
        <v>196294.4580958249</v>
      </c>
      <c r="T1224" s="14">
        <f t="shared" ca="1" si="352"/>
        <v>1.65</v>
      </c>
      <c r="U1224" s="7">
        <f t="shared" ca="1" si="360"/>
        <v>0.25183454155921936</v>
      </c>
    </row>
    <row r="1225" spans="1:21" x14ac:dyDescent="0.2">
      <c r="A1225">
        <f t="shared" si="353"/>
        <v>1224</v>
      </c>
      <c r="B1225">
        <f t="shared" ca="1" si="343"/>
        <v>7</v>
      </c>
      <c r="C1225" s="7">
        <f t="shared" ca="1" si="344"/>
        <v>5.3817314017842628E-2</v>
      </c>
      <c r="D1225" t="str">
        <f t="shared" ca="1" si="354"/>
        <v>Yes</v>
      </c>
      <c r="E1225">
        <f t="shared" ca="1" si="345"/>
        <v>1.7</v>
      </c>
      <c r="F1225" s="1">
        <f ca="1">InitialHomeValue* (1 + 'Portfolio Simulation'!C1225)^'Portfolio Simulation'!B1225</f>
        <v>1443302.3132828074</v>
      </c>
      <c r="G1225" s="1">
        <f t="shared" ca="1" si="346"/>
        <v>245361.39325807724</v>
      </c>
      <c r="H1225" s="1">
        <f t="shared" ca="1" si="347"/>
        <v>358318.07999999996</v>
      </c>
      <c r="I1225" s="1">
        <f t="shared" ca="1" si="355"/>
        <v>245361.39325807724</v>
      </c>
      <c r="J1225" s="1">
        <f t="shared" si="348"/>
        <v>100000</v>
      </c>
      <c r="K1225" s="1">
        <f t="shared" si="349"/>
        <v>1000000</v>
      </c>
      <c r="L1225" s="1">
        <f t="shared" si="356"/>
        <v>-100000</v>
      </c>
      <c r="M1225" s="1">
        <f t="shared" ca="1" si="350"/>
        <v>245361.39325807724</v>
      </c>
      <c r="N1225" s="10">
        <v>45931</v>
      </c>
      <c r="O1225" s="10">
        <f t="shared" ca="1" si="357"/>
        <v>48488</v>
      </c>
      <c r="P1225" s="7">
        <f t="shared" ca="1" si="358"/>
        <v>0.13669263720512387</v>
      </c>
      <c r="Q1225" s="13"/>
      <c r="R1225" s="1">
        <f t="shared" si="359"/>
        <v>-100000</v>
      </c>
      <c r="S1225" s="1">
        <f t="shared" ca="1" si="351"/>
        <v>238144.88169166321</v>
      </c>
      <c r="T1225" s="14">
        <f t="shared" ca="1" si="352"/>
        <v>1.65</v>
      </c>
      <c r="U1225" s="7">
        <f t="shared" ca="1" si="360"/>
        <v>0.13185907006263733</v>
      </c>
    </row>
    <row r="1226" spans="1:21" x14ac:dyDescent="0.2">
      <c r="A1226">
        <f t="shared" si="353"/>
        <v>1225</v>
      </c>
      <c r="B1226">
        <f t="shared" ca="1" si="343"/>
        <v>2</v>
      </c>
      <c r="C1226" s="7">
        <f t="shared" ca="1" si="344"/>
        <v>4.3179127065769624E-2</v>
      </c>
      <c r="D1226" t="str">
        <f t="shared" ca="1" si="354"/>
        <v>Yes</v>
      </c>
      <c r="E1226">
        <f t="shared" ca="1" si="345"/>
        <v>1.7</v>
      </c>
      <c r="F1226" s="1">
        <f ca="1">InitialHomeValue* (1 + 'Portfolio Simulation'!C1226)^'Portfolio Simulation'!B1226</f>
        <v>1088222.6911457009</v>
      </c>
      <c r="G1226" s="1">
        <f t="shared" ca="1" si="346"/>
        <v>184997.85749476915</v>
      </c>
      <c r="H1226" s="1">
        <f t="shared" ca="1" si="347"/>
        <v>144000</v>
      </c>
      <c r="I1226" s="1">
        <f t="shared" ca="1" si="355"/>
        <v>144000</v>
      </c>
      <c r="J1226" s="1">
        <f t="shared" si="348"/>
        <v>100000</v>
      </c>
      <c r="K1226" s="1">
        <f t="shared" si="349"/>
        <v>1000000</v>
      </c>
      <c r="L1226" s="1">
        <f t="shared" si="356"/>
        <v>-100000</v>
      </c>
      <c r="M1226" s="1">
        <f t="shared" ca="1" si="350"/>
        <v>144000</v>
      </c>
      <c r="N1226" s="10">
        <v>45931</v>
      </c>
      <c r="O1226" s="10">
        <f t="shared" ca="1" si="357"/>
        <v>46661</v>
      </c>
      <c r="P1226" s="7">
        <f t="shared" ca="1" si="358"/>
        <v>0.19999999403953553</v>
      </c>
      <c r="Q1226" s="13"/>
      <c r="R1226" s="1">
        <f t="shared" si="359"/>
        <v>-100000</v>
      </c>
      <c r="S1226" s="1">
        <f t="shared" ca="1" si="351"/>
        <v>179556.74403904064</v>
      </c>
      <c r="T1226" s="14">
        <f t="shared" ca="1" si="352"/>
        <v>1.65</v>
      </c>
      <c r="U1226" s="7">
        <f t="shared" ca="1" si="360"/>
        <v>0.33998785614967342</v>
      </c>
    </row>
    <row r="1227" spans="1:21" x14ac:dyDescent="0.2">
      <c r="A1227">
        <f t="shared" si="353"/>
        <v>1226</v>
      </c>
      <c r="B1227">
        <f t="shared" ca="1" si="343"/>
        <v>8</v>
      </c>
      <c r="C1227" s="7">
        <f t="shared" ca="1" si="344"/>
        <v>1.0018187409618934E-2</v>
      </c>
      <c r="D1227" t="str">
        <f t="shared" ca="1" si="354"/>
        <v>Yes</v>
      </c>
      <c r="E1227">
        <f t="shared" ca="1" si="345"/>
        <v>1.7</v>
      </c>
      <c r="F1227" s="1">
        <f ca="1">InitialHomeValue* (1 + 'Portfolio Simulation'!C1227)^'Portfolio Simulation'!B1227</f>
        <v>1083012.7103786459</v>
      </c>
      <c r="G1227" s="1">
        <f t="shared" ca="1" si="346"/>
        <v>184112.16076436982</v>
      </c>
      <c r="H1227" s="1">
        <f t="shared" ca="1" si="347"/>
        <v>429981.69599999994</v>
      </c>
      <c r="I1227" s="1">
        <f t="shared" ca="1" si="355"/>
        <v>184112.16076436982</v>
      </c>
      <c r="J1227" s="1">
        <f t="shared" si="348"/>
        <v>100000</v>
      </c>
      <c r="K1227" s="1">
        <f t="shared" si="349"/>
        <v>1000000</v>
      </c>
      <c r="L1227" s="1">
        <f t="shared" si="356"/>
        <v>-100000</v>
      </c>
      <c r="M1227" s="1">
        <f t="shared" ca="1" si="350"/>
        <v>184112.16076436982</v>
      </c>
      <c r="N1227" s="10">
        <v>45931</v>
      </c>
      <c r="O1227" s="10">
        <f t="shared" ca="1" si="357"/>
        <v>48853</v>
      </c>
      <c r="P1227" s="7">
        <f t="shared" ca="1" si="358"/>
        <v>7.9226574301719699E-2</v>
      </c>
      <c r="Q1227" s="13"/>
      <c r="R1227" s="1">
        <f t="shared" si="359"/>
        <v>-100000</v>
      </c>
      <c r="S1227" s="1">
        <f t="shared" ca="1" si="351"/>
        <v>178697.09721247657</v>
      </c>
      <c r="T1227" s="14">
        <f t="shared" ca="1" si="352"/>
        <v>1.65</v>
      </c>
      <c r="U1227" s="7">
        <f t="shared" ca="1" si="360"/>
        <v>7.5209560990333574E-2</v>
      </c>
    </row>
    <row r="1228" spans="1:21" x14ac:dyDescent="0.2">
      <c r="A1228">
        <f t="shared" si="353"/>
        <v>1227</v>
      </c>
      <c r="B1228">
        <f t="shared" ca="1" si="343"/>
        <v>7</v>
      </c>
      <c r="C1228" s="7">
        <f t="shared" ca="1" si="344"/>
        <v>2.9289783851400568E-2</v>
      </c>
      <c r="D1228" t="str">
        <f t="shared" ca="1" si="354"/>
        <v>Yes</v>
      </c>
      <c r="E1228">
        <f t="shared" ca="1" si="345"/>
        <v>1.7</v>
      </c>
      <c r="F1228" s="1">
        <f ca="1">InitialHomeValue* (1 + 'Portfolio Simulation'!C1228)^'Portfolio Simulation'!B1228</f>
        <v>1223949.8844243023</v>
      </c>
      <c r="G1228" s="1">
        <f t="shared" ca="1" si="346"/>
        <v>208071.48035213139</v>
      </c>
      <c r="H1228" s="1">
        <f t="shared" ca="1" si="347"/>
        <v>358318.07999999996</v>
      </c>
      <c r="I1228" s="1">
        <f t="shared" ca="1" si="355"/>
        <v>208071.48035213139</v>
      </c>
      <c r="J1228" s="1">
        <f t="shared" si="348"/>
        <v>100000</v>
      </c>
      <c r="K1228" s="1">
        <f t="shared" si="349"/>
        <v>1000000</v>
      </c>
      <c r="L1228" s="1">
        <f t="shared" si="356"/>
        <v>-100000</v>
      </c>
      <c r="M1228" s="1">
        <f t="shared" ca="1" si="350"/>
        <v>208071.48035213139</v>
      </c>
      <c r="N1228" s="10">
        <v>45931</v>
      </c>
      <c r="O1228" s="10">
        <f t="shared" ca="1" si="357"/>
        <v>48488</v>
      </c>
      <c r="P1228" s="7">
        <f t="shared" ca="1" si="358"/>
        <v>0.11025664210319519</v>
      </c>
      <c r="Q1228" s="13"/>
      <c r="R1228" s="1">
        <f t="shared" si="359"/>
        <v>-100000</v>
      </c>
      <c r="S1228" s="1">
        <f t="shared" ca="1" si="351"/>
        <v>201951.73093000986</v>
      </c>
      <c r="T1228" s="14">
        <f t="shared" ca="1" si="352"/>
        <v>1.65</v>
      </c>
      <c r="U1228" s="7">
        <f t="shared" ca="1" si="360"/>
        <v>0.10553548932075504</v>
      </c>
    </row>
    <row r="1229" spans="1:21" x14ac:dyDescent="0.2">
      <c r="A1229">
        <f t="shared" si="353"/>
        <v>1228</v>
      </c>
      <c r="B1229">
        <f t="shared" ca="1" si="343"/>
        <v>1</v>
      </c>
      <c r="C1229" s="7">
        <f t="shared" ca="1" si="344"/>
        <v>2.1235534267315677E-2</v>
      </c>
      <c r="D1229" t="str">
        <f t="shared" ca="1" si="354"/>
        <v>Yes</v>
      </c>
      <c r="E1229">
        <f t="shared" ca="1" si="345"/>
        <v>1.7</v>
      </c>
      <c r="F1229" s="1">
        <f ca="1">InitialHomeValue* (1 + 'Portfolio Simulation'!C1229)^'Portfolio Simulation'!B1229</f>
        <v>1021235.5342673156</v>
      </c>
      <c r="G1229" s="1">
        <f t="shared" ca="1" si="346"/>
        <v>173610.04082544366</v>
      </c>
      <c r="H1229" s="1">
        <f t="shared" ca="1" si="347"/>
        <v>120000</v>
      </c>
      <c r="I1229" s="1">
        <f t="shared" ca="1" si="355"/>
        <v>120000</v>
      </c>
      <c r="J1229" s="1">
        <f t="shared" si="348"/>
        <v>100000</v>
      </c>
      <c r="K1229" s="1">
        <f t="shared" si="349"/>
        <v>1000000</v>
      </c>
      <c r="L1229" s="1">
        <f t="shared" si="356"/>
        <v>-100000</v>
      </c>
      <c r="M1229" s="1">
        <f t="shared" ca="1" si="350"/>
        <v>120000</v>
      </c>
      <c r="N1229" s="10">
        <v>45931</v>
      </c>
      <c r="O1229" s="10">
        <f t="shared" ca="1" si="357"/>
        <v>46296</v>
      </c>
      <c r="P1229" s="7">
        <f t="shared" ca="1" si="358"/>
        <v>0.19999999403953553</v>
      </c>
      <c r="Q1229" s="13"/>
      <c r="R1229" s="1">
        <f t="shared" si="359"/>
        <v>-100000</v>
      </c>
      <c r="S1229" s="1">
        <f t="shared" ca="1" si="351"/>
        <v>168503.86315410709</v>
      </c>
      <c r="T1229" s="14">
        <f t="shared" ca="1" si="352"/>
        <v>1.65</v>
      </c>
      <c r="U1229" s="7">
        <f t="shared" ca="1" si="360"/>
        <v>0.6850386321544647</v>
      </c>
    </row>
    <row r="1230" spans="1:21" x14ac:dyDescent="0.2">
      <c r="A1230">
        <f t="shared" si="353"/>
        <v>1229</v>
      </c>
      <c r="B1230">
        <f t="shared" ca="1" si="343"/>
        <v>9</v>
      </c>
      <c r="C1230" s="7">
        <f t="shared" ca="1" si="344"/>
        <v>0.1409364932447508</v>
      </c>
      <c r="D1230" t="str">
        <f t="shared" ca="1" si="354"/>
        <v>Yes</v>
      </c>
      <c r="E1230">
        <f t="shared" ca="1" si="345"/>
        <v>1.7</v>
      </c>
      <c r="F1230" s="1">
        <f ca="1">InitialHomeValue* (1 + 'Portfolio Simulation'!C1230)^'Portfolio Simulation'!B1230</f>
        <v>3276070.5274016797</v>
      </c>
      <c r="G1230" s="1">
        <f t="shared" ca="1" si="346"/>
        <v>556931.98965828551</v>
      </c>
      <c r="H1230" s="1">
        <f t="shared" ca="1" si="347"/>
        <v>515978.03519999993</v>
      </c>
      <c r="I1230" s="1">
        <f t="shared" ca="1" si="355"/>
        <v>515978.03519999993</v>
      </c>
      <c r="J1230" s="1">
        <f t="shared" si="348"/>
        <v>100000</v>
      </c>
      <c r="K1230" s="1">
        <f t="shared" si="349"/>
        <v>1000000</v>
      </c>
      <c r="L1230" s="1">
        <f t="shared" si="356"/>
        <v>-100000</v>
      </c>
      <c r="M1230" s="1">
        <f t="shared" ca="1" si="350"/>
        <v>515978.03519999993</v>
      </c>
      <c r="N1230" s="10">
        <v>45931</v>
      </c>
      <c r="O1230" s="10">
        <f t="shared" ca="1" si="357"/>
        <v>49218</v>
      </c>
      <c r="P1230" s="7">
        <f t="shared" ca="1" si="358"/>
        <v>0.19986688494682314</v>
      </c>
      <c r="Q1230" s="13"/>
      <c r="R1230" s="1">
        <f t="shared" si="359"/>
        <v>-100000</v>
      </c>
      <c r="S1230" s="1">
        <f t="shared" ca="1" si="351"/>
        <v>540551.6370212771</v>
      </c>
      <c r="T1230" s="14">
        <f t="shared" ca="1" si="352"/>
        <v>1.65</v>
      </c>
      <c r="U1230" s="7">
        <f t="shared" ca="1" si="360"/>
        <v>0.20608193278312681</v>
      </c>
    </row>
    <row r="1231" spans="1:21" x14ac:dyDescent="0.2">
      <c r="A1231">
        <f t="shared" si="353"/>
        <v>1230</v>
      </c>
      <c r="B1231">
        <f t="shared" ca="1" si="343"/>
        <v>9</v>
      </c>
      <c r="C1231" s="7">
        <f t="shared" ca="1" si="344"/>
        <v>4.5809415223444436E-3</v>
      </c>
      <c r="D1231" t="str">
        <f t="shared" ca="1" si="354"/>
        <v>Yes</v>
      </c>
      <c r="E1231">
        <f t="shared" ca="1" si="345"/>
        <v>1.7</v>
      </c>
      <c r="F1231" s="1">
        <f ca="1">InitialHomeValue* (1 + 'Portfolio Simulation'!C1231)^'Portfolio Simulation'!B1231</f>
        <v>1041992.0653697294</v>
      </c>
      <c r="G1231" s="1">
        <f t="shared" ca="1" si="346"/>
        <v>177138.65111285402</v>
      </c>
      <c r="H1231" s="1">
        <f t="shared" ca="1" si="347"/>
        <v>515978.03519999993</v>
      </c>
      <c r="I1231" s="1">
        <f t="shared" ca="1" si="355"/>
        <v>177138.65111285402</v>
      </c>
      <c r="J1231" s="1">
        <f t="shared" si="348"/>
        <v>100000</v>
      </c>
      <c r="K1231" s="1">
        <f t="shared" si="349"/>
        <v>1000000</v>
      </c>
      <c r="L1231" s="1">
        <f t="shared" si="356"/>
        <v>-100000</v>
      </c>
      <c r="M1231" s="1">
        <f t="shared" ca="1" si="350"/>
        <v>177138.65111285402</v>
      </c>
      <c r="N1231" s="10">
        <v>45931</v>
      </c>
      <c r="O1231" s="10">
        <f t="shared" ca="1" si="357"/>
        <v>49218</v>
      </c>
      <c r="P1231" s="7">
        <f t="shared" ca="1" si="358"/>
        <v>6.5549382567405695E-2</v>
      </c>
      <c r="Q1231" s="13"/>
      <c r="R1231" s="1">
        <f t="shared" si="359"/>
        <v>-100000</v>
      </c>
      <c r="S1231" s="1">
        <f t="shared" ca="1" si="351"/>
        <v>171928.69078600535</v>
      </c>
      <c r="T1231" s="14">
        <f t="shared" ca="1" si="352"/>
        <v>1.65</v>
      </c>
      <c r="U1231" s="7">
        <f t="shared" ca="1" si="360"/>
        <v>6.2022963166236886E-2</v>
      </c>
    </row>
    <row r="1232" spans="1:21" x14ac:dyDescent="0.2">
      <c r="A1232">
        <f t="shared" si="353"/>
        <v>1231</v>
      </c>
      <c r="B1232">
        <f t="shared" ca="1" si="343"/>
        <v>10</v>
      </c>
      <c r="C1232" s="7">
        <f t="shared" ca="1" si="344"/>
        <v>5.4012366534323453E-2</v>
      </c>
      <c r="D1232" t="str">
        <f t="shared" ca="1" si="354"/>
        <v>Yes</v>
      </c>
      <c r="E1232">
        <f t="shared" ca="1" si="345"/>
        <v>1.7</v>
      </c>
      <c r="F1232" s="1">
        <f ca="1">InitialHomeValue* (1 + 'Portfolio Simulation'!C1232)^'Portfolio Simulation'!B1232</f>
        <v>1692220.9369464437</v>
      </c>
      <c r="G1232" s="1">
        <f t="shared" ca="1" si="346"/>
        <v>287677.55928089545</v>
      </c>
      <c r="H1232" s="1">
        <f t="shared" ca="1" si="347"/>
        <v>619173.64223999996</v>
      </c>
      <c r="I1232" s="1">
        <f t="shared" ca="1" si="355"/>
        <v>287677.55928089545</v>
      </c>
      <c r="J1232" s="1">
        <f t="shared" si="348"/>
        <v>100000</v>
      </c>
      <c r="K1232" s="1">
        <f t="shared" si="349"/>
        <v>1000000</v>
      </c>
      <c r="L1232" s="1">
        <f t="shared" si="356"/>
        <v>-100000</v>
      </c>
      <c r="M1232" s="1">
        <f t="shared" ca="1" si="350"/>
        <v>287677.55928089545</v>
      </c>
      <c r="N1232" s="10">
        <v>45931</v>
      </c>
      <c r="O1232" s="10">
        <f t="shared" ca="1" si="357"/>
        <v>49583</v>
      </c>
      <c r="P1232" s="7">
        <f t="shared" ca="1" si="358"/>
        <v>0.11138738989830016</v>
      </c>
      <c r="Q1232" s="13"/>
      <c r="R1232" s="1">
        <f t="shared" si="359"/>
        <v>-100000</v>
      </c>
      <c r="S1232" s="1">
        <f t="shared" ca="1" si="351"/>
        <v>279216.45459616318</v>
      </c>
      <c r="T1232" s="14">
        <f t="shared" ca="1" si="352"/>
        <v>1.65</v>
      </c>
      <c r="U1232" s="7">
        <f t="shared" ca="1" si="360"/>
        <v>0.10807632803916933</v>
      </c>
    </row>
    <row r="1233" spans="1:21" x14ac:dyDescent="0.2">
      <c r="A1233">
        <f t="shared" si="353"/>
        <v>1232</v>
      </c>
      <c r="B1233">
        <f t="shared" ca="1" si="343"/>
        <v>7</v>
      </c>
      <c r="C1233" s="7">
        <f t="shared" ca="1" si="344"/>
        <v>-5.0891234287359186E-2</v>
      </c>
      <c r="D1233" t="str">
        <f t="shared" ca="1" si="354"/>
        <v>No</v>
      </c>
      <c r="E1233">
        <f t="shared" ca="1" si="345"/>
        <v>1.4</v>
      </c>
      <c r="F1233" s="1">
        <f ca="1">InitialHomeValue* (1 + 'Portfolio Simulation'!C1233)^'Portfolio Simulation'!B1233</f>
        <v>693764.20912558143</v>
      </c>
      <c r="G1233" s="1">
        <f t="shared" ca="1" si="346"/>
        <v>97126.989277581393</v>
      </c>
      <c r="H1233" s="1">
        <f t="shared" ca="1" si="347"/>
        <v>358318.07999999996</v>
      </c>
      <c r="I1233" s="1">
        <f t="shared" ca="1" si="355"/>
        <v>97126.989277581393</v>
      </c>
      <c r="J1233" s="1">
        <f t="shared" si="348"/>
        <v>100000</v>
      </c>
      <c r="K1233" s="1">
        <f t="shared" si="349"/>
        <v>1000000</v>
      </c>
      <c r="L1233" s="1">
        <f t="shared" si="356"/>
        <v>-100000</v>
      </c>
      <c r="M1233" s="1">
        <f t="shared" ca="1" si="350"/>
        <v>97126.989277581393</v>
      </c>
      <c r="N1233" s="10">
        <v>45931</v>
      </c>
      <c r="O1233" s="10">
        <f t="shared" ca="1" si="357"/>
        <v>48488</v>
      </c>
      <c r="P1233" s="7">
        <f t="shared" ca="1" si="358"/>
        <v>-4.1525095701217653E-3</v>
      </c>
      <c r="Q1233" s="13"/>
      <c r="R1233" s="1">
        <f t="shared" si="359"/>
        <v>-100000</v>
      </c>
      <c r="S1233" s="1">
        <f t="shared" ca="1" si="351"/>
        <v>93658.168231953503</v>
      </c>
      <c r="T1233" s="14">
        <f t="shared" ca="1" si="352"/>
        <v>1.35</v>
      </c>
      <c r="U1233" s="7">
        <f t="shared" ca="1" si="360"/>
        <v>-9.308871626853947E-3</v>
      </c>
    </row>
    <row r="1234" spans="1:21" x14ac:dyDescent="0.2">
      <c r="A1234">
        <f t="shared" si="353"/>
        <v>1233</v>
      </c>
      <c r="B1234">
        <f t="shared" ca="1" si="343"/>
        <v>10</v>
      </c>
      <c r="C1234" s="7">
        <f t="shared" ca="1" si="344"/>
        <v>-3.5698294054082279E-3</v>
      </c>
      <c r="D1234" t="str">
        <f t="shared" ca="1" si="354"/>
        <v>No</v>
      </c>
      <c r="E1234">
        <f t="shared" ca="1" si="345"/>
        <v>1.4</v>
      </c>
      <c r="F1234" s="1">
        <f ca="1">InitialHomeValue* (1 + 'Portfolio Simulation'!C1234)^'Portfolio Simulation'!B1234</f>
        <v>964869.74646134221</v>
      </c>
      <c r="G1234" s="1">
        <f t="shared" ca="1" si="346"/>
        <v>135081.76450458792</v>
      </c>
      <c r="H1234" s="1">
        <f t="shared" ca="1" si="347"/>
        <v>619173.64223999996</v>
      </c>
      <c r="I1234" s="1">
        <f t="shared" ca="1" si="355"/>
        <v>135081.76450458792</v>
      </c>
      <c r="J1234" s="1">
        <f t="shared" si="348"/>
        <v>100000</v>
      </c>
      <c r="K1234" s="1">
        <f t="shared" si="349"/>
        <v>1000000</v>
      </c>
      <c r="L1234" s="1">
        <f t="shared" si="356"/>
        <v>-100000</v>
      </c>
      <c r="M1234" s="1">
        <f t="shared" ca="1" si="350"/>
        <v>135081.76450458792</v>
      </c>
      <c r="N1234" s="10">
        <v>45931</v>
      </c>
      <c r="O1234" s="10">
        <f t="shared" ca="1" si="357"/>
        <v>49583</v>
      </c>
      <c r="P1234" s="7">
        <f t="shared" ca="1" si="358"/>
        <v>3.0510732531547544E-2</v>
      </c>
      <c r="Q1234" s="13"/>
      <c r="R1234" s="1">
        <f t="shared" si="359"/>
        <v>-100000</v>
      </c>
      <c r="S1234" s="1">
        <f t="shared" ca="1" si="351"/>
        <v>130257.41577228122</v>
      </c>
      <c r="T1234" s="14">
        <f t="shared" ca="1" si="352"/>
        <v>1.35</v>
      </c>
      <c r="U1234" s="7">
        <f t="shared" ca="1" si="360"/>
        <v>2.67718642950058E-2</v>
      </c>
    </row>
    <row r="1235" spans="1:21" x14ac:dyDescent="0.2">
      <c r="A1235">
        <f t="shared" si="353"/>
        <v>1234</v>
      </c>
      <c r="B1235">
        <f t="shared" ca="1" si="343"/>
        <v>3</v>
      </c>
      <c r="C1235" s="7">
        <f t="shared" ca="1" si="344"/>
        <v>-3.7591807615670936E-2</v>
      </c>
      <c r="D1235" t="str">
        <f t="shared" ca="1" si="354"/>
        <v>No</v>
      </c>
      <c r="E1235">
        <f t="shared" ca="1" si="345"/>
        <v>1.4</v>
      </c>
      <c r="F1235" s="1">
        <f ca="1">InitialHomeValue* (1 + 'Portfolio Simulation'!C1235)^'Portfolio Simulation'!B1235</f>
        <v>891410.8865150538</v>
      </c>
      <c r="G1235" s="1">
        <f t="shared" ca="1" si="346"/>
        <v>124797.52411210754</v>
      </c>
      <c r="H1235" s="1">
        <f t="shared" ca="1" si="347"/>
        <v>172800</v>
      </c>
      <c r="I1235" s="1">
        <f t="shared" ca="1" si="355"/>
        <v>124797.52411210754</v>
      </c>
      <c r="J1235" s="1">
        <f t="shared" si="348"/>
        <v>100000</v>
      </c>
      <c r="K1235" s="1">
        <f t="shared" si="349"/>
        <v>1000000</v>
      </c>
      <c r="L1235" s="1">
        <f t="shared" si="356"/>
        <v>-100000</v>
      </c>
      <c r="M1235" s="1">
        <f t="shared" ca="1" si="350"/>
        <v>124797.52411210754</v>
      </c>
      <c r="N1235" s="10">
        <v>45931</v>
      </c>
      <c r="O1235" s="10">
        <f t="shared" ca="1" si="357"/>
        <v>47027</v>
      </c>
      <c r="P1235" s="7">
        <f t="shared" ca="1" si="358"/>
        <v>7.6562866568565369E-2</v>
      </c>
      <c r="Q1235" s="13"/>
      <c r="R1235" s="1">
        <f t="shared" si="359"/>
        <v>-100000</v>
      </c>
      <c r="S1235" s="1">
        <f t="shared" ca="1" si="351"/>
        <v>120340.46967953228</v>
      </c>
      <c r="T1235" s="14">
        <f t="shared" ca="1" si="352"/>
        <v>1.35</v>
      </c>
      <c r="U1235" s="7">
        <f t="shared" ca="1" si="360"/>
        <v>6.3602730631828294E-2</v>
      </c>
    </row>
    <row r="1236" spans="1:21" x14ac:dyDescent="0.2">
      <c r="A1236">
        <f t="shared" si="353"/>
        <v>1235</v>
      </c>
      <c r="B1236">
        <f t="shared" ca="1" si="343"/>
        <v>2</v>
      </c>
      <c r="C1236" s="7">
        <f t="shared" ca="1" si="344"/>
        <v>9.343672375862512E-4</v>
      </c>
      <c r="D1236" t="str">
        <f t="shared" ca="1" si="354"/>
        <v>Yes</v>
      </c>
      <c r="E1236">
        <f t="shared" ca="1" si="345"/>
        <v>1.7</v>
      </c>
      <c r="F1236" s="1">
        <f ca="1">InitialHomeValue* (1 + 'Portfolio Simulation'!C1236)^'Portfolio Simulation'!B1236</f>
        <v>1001869.6075173073</v>
      </c>
      <c r="G1236" s="1">
        <f t="shared" ca="1" si="346"/>
        <v>170317.83327794226</v>
      </c>
      <c r="H1236" s="1">
        <f t="shared" ca="1" si="347"/>
        <v>144000</v>
      </c>
      <c r="I1236" s="1">
        <f t="shared" ca="1" si="355"/>
        <v>144000</v>
      </c>
      <c r="J1236" s="1">
        <f t="shared" si="348"/>
        <v>100000</v>
      </c>
      <c r="K1236" s="1">
        <f t="shared" si="349"/>
        <v>1000000</v>
      </c>
      <c r="L1236" s="1">
        <f t="shared" si="356"/>
        <v>-100000</v>
      </c>
      <c r="M1236" s="1">
        <f t="shared" ca="1" si="350"/>
        <v>144000</v>
      </c>
      <c r="N1236" s="10">
        <v>45931</v>
      </c>
      <c r="O1236" s="10">
        <f t="shared" ca="1" si="357"/>
        <v>46661</v>
      </c>
      <c r="P1236" s="7">
        <f t="shared" ca="1" si="358"/>
        <v>0.19999999403953553</v>
      </c>
      <c r="Q1236" s="13"/>
      <c r="R1236" s="1">
        <f t="shared" si="359"/>
        <v>-100000</v>
      </c>
      <c r="S1236" s="1">
        <f t="shared" ca="1" si="351"/>
        <v>165308.48524035572</v>
      </c>
      <c r="T1236" s="14">
        <f t="shared" ca="1" si="352"/>
        <v>1.65</v>
      </c>
      <c r="U1236" s="7">
        <f t="shared" ca="1" si="360"/>
        <v>0.285723477602005</v>
      </c>
    </row>
    <row r="1237" spans="1:21" x14ac:dyDescent="0.2">
      <c r="A1237">
        <f t="shared" si="353"/>
        <v>1236</v>
      </c>
      <c r="B1237">
        <f t="shared" ca="1" si="343"/>
        <v>1</v>
      </c>
      <c r="C1237" s="7">
        <f t="shared" ca="1" si="344"/>
        <v>2.5929508931360572E-2</v>
      </c>
      <c r="D1237" t="str">
        <f t="shared" ca="1" si="354"/>
        <v>Yes</v>
      </c>
      <c r="E1237">
        <f t="shared" ca="1" si="345"/>
        <v>1.7</v>
      </c>
      <c r="F1237" s="1">
        <f ca="1">InitialHomeValue* (1 + 'Portfolio Simulation'!C1237)^'Portfolio Simulation'!B1237</f>
        <v>1025929.5089313604</v>
      </c>
      <c r="G1237" s="1">
        <f t="shared" ca="1" si="346"/>
        <v>174408.01651833128</v>
      </c>
      <c r="H1237" s="1">
        <f t="shared" ca="1" si="347"/>
        <v>120000</v>
      </c>
      <c r="I1237" s="1">
        <f t="shared" ca="1" si="355"/>
        <v>120000</v>
      </c>
      <c r="J1237" s="1">
        <f t="shared" si="348"/>
        <v>100000</v>
      </c>
      <c r="K1237" s="1">
        <f t="shared" si="349"/>
        <v>1000000</v>
      </c>
      <c r="L1237" s="1">
        <f t="shared" si="356"/>
        <v>-100000</v>
      </c>
      <c r="M1237" s="1">
        <f t="shared" ca="1" si="350"/>
        <v>120000</v>
      </c>
      <c r="N1237" s="10">
        <v>45931</v>
      </c>
      <c r="O1237" s="10">
        <f t="shared" ca="1" si="357"/>
        <v>46296</v>
      </c>
      <c r="P1237" s="7">
        <f t="shared" ca="1" si="358"/>
        <v>0.19999999403953553</v>
      </c>
      <c r="Q1237" s="13"/>
      <c r="R1237" s="1">
        <f t="shared" si="359"/>
        <v>-100000</v>
      </c>
      <c r="S1237" s="1">
        <f t="shared" ca="1" si="351"/>
        <v>169278.36897367449</v>
      </c>
      <c r="T1237" s="14">
        <f t="shared" ca="1" si="352"/>
        <v>1.65</v>
      </c>
      <c r="U1237" s="7">
        <f t="shared" ca="1" si="360"/>
        <v>0.69278370141983037</v>
      </c>
    </row>
    <row r="1238" spans="1:21" x14ac:dyDescent="0.2">
      <c r="A1238">
        <f t="shared" si="353"/>
        <v>1237</v>
      </c>
      <c r="B1238">
        <f t="shared" ca="1" si="343"/>
        <v>3</v>
      </c>
      <c r="C1238" s="7">
        <f t="shared" ca="1" si="344"/>
        <v>1.1006076261102091E-2</v>
      </c>
      <c r="D1238" t="str">
        <f t="shared" ca="1" si="354"/>
        <v>Yes</v>
      </c>
      <c r="E1238">
        <f t="shared" ca="1" si="345"/>
        <v>1.7</v>
      </c>
      <c r="F1238" s="1">
        <f ca="1">InitialHomeValue* (1 + 'Portfolio Simulation'!C1238)^'Portfolio Simulation'!B1238</f>
        <v>1033382.9631342036</v>
      </c>
      <c r="G1238" s="1">
        <f t="shared" ca="1" si="346"/>
        <v>175675.1037328146</v>
      </c>
      <c r="H1238" s="1">
        <f t="shared" ca="1" si="347"/>
        <v>172800</v>
      </c>
      <c r="I1238" s="1">
        <f t="shared" ca="1" si="355"/>
        <v>172800</v>
      </c>
      <c r="J1238" s="1">
        <f t="shared" si="348"/>
        <v>100000</v>
      </c>
      <c r="K1238" s="1">
        <f t="shared" si="349"/>
        <v>1000000</v>
      </c>
      <c r="L1238" s="1">
        <f t="shared" si="356"/>
        <v>-100000</v>
      </c>
      <c r="M1238" s="1">
        <f t="shared" ca="1" si="350"/>
        <v>172800</v>
      </c>
      <c r="N1238" s="10">
        <v>45931</v>
      </c>
      <c r="O1238" s="10">
        <f t="shared" ca="1" si="357"/>
        <v>47027</v>
      </c>
      <c r="P1238" s="7">
        <f t="shared" ca="1" si="358"/>
        <v>0.19980039000511171</v>
      </c>
      <c r="Q1238" s="13"/>
      <c r="R1238" s="1">
        <f t="shared" si="359"/>
        <v>-100000</v>
      </c>
      <c r="S1238" s="1">
        <f t="shared" ca="1" si="351"/>
        <v>170508.18891714359</v>
      </c>
      <c r="T1238" s="14">
        <f t="shared" ca="1" si="352"/>
        <v>1.65</v>
      </c>
      <c r="U1238" s="7">
        <f t="shared" ca="1" si="360"/>
        <v>0.19447738528251646</v>
      </c>
    </row>
    <row r="1239" spans="1:21" x14ac:dyDescent="0.2">
      <c r="A1239">
        <f t="shared" si="353"/>
        <v>1238</v>
      </c>
      <c r="B1239">
        <f t="shared" ca="1" si="343"/>
        <v>4</v>
      </c>
      <c r="C1239" s="7">
        <f t="shared" ca="1" si="344"/>
        <v>5.7848888156150871E-2</v>
      </c>
      <c r="D1239" t="str">
        <f t="shared" ca="1" si="354"/>
        <v>Yes</v>
      </c>
      <c r="E1239">
        <f t="shared" ca="1" si="345"/>
        <v>1.7</v>
      </c>
      <c r="F1239" s="1">
        <f ca="1">InitialHomeValue* (1 + 'Portfolio Simulation'!C1239)^'Portfolio Simulation'!B1239</f>
        <v>1252260.0786074807</v>
      </c>
      <c r="G1239" s="1">
        <f t="shared" ca="1" si="346"/>
        <v>212884.21336327173</v>
      </c>
      <c r="H1239" s="1">
        <f t="shared" ca="1" si="347"/>
        <v>207360</v>
      </c>
      <c r="I1239" s="1">
        <f t="shared" ca="1" si="355"/>
        <v>207360</v>
      </c>
      <c r="J1239" s="1">
        <f t="shared" si="348"/>
        <v>100000</v>
      </c>
      <c r="K1239" s="1">
        <f t="shared" si="349"/>
        <v>1000000</v>
      </c>
      <c r="L1239" s="1">
        <f t="shared" si="356"/>
        <v>-100000</v>
      </c>
      <c r="M1239" s="1">
        <f t="shared" ca="1" si="350"/>
        <v>207360</v>
      </c>
      <c r="N1239" s="10">
        <v>45931</v>
      </c>
      <c r="O1239" s="10">
        <f t="shared" ca="1" si="357"/>
        <v>47392</v>
      </c>
      <c r="P1239" s="7">
        <f t="shared" ca="1" si="358"/>
        <v>0.19985025525093081</v>
      </c>
      <c r="Q1239" s="13"/>
      <c r="R1239" s="1">
        <f t="shared" si="359"/>
        <v>-100000</v>
      </c>
      <c r="S1239" s="1">
        <f t="shared" ca="1" si="351"/>
        <v>206622.91297023432</v>
      </c>
      <c r="T1239" s="14">
        <f t="shared" ca="1" si="352"/>
        <v>1.65</v>
      </c>
      <c r="U1239" s="7">
        <f t="shared" ca="1" si="360"/>
        <v>0.19878330826759341</v>
      </c>
    </row>
    <row r="1240" spans="1:21" x14ac:dyDescent="0.2">
      <c r="A1240">
        <f t="shared" si="353"/>
        <v>1239</v>
      </c>
      <c r="B1240">
        <f t="shared" ca="1" si="343"/>
        <v>3</v>
      </c>
      <c r="C1240" s="7">
        <f t="shared" ca="1" si="344"/>
        <v>-3.5508398187245709E-3</v>
      </c>
      <c r="D1240" t="str">
        <f t="shared" ca="1" si="354"/>
        <v>No</v>
      </c>
      <c r="E1240">
        <f t="shared" ca="1" si="345"/>
        <v>1.4</v>
      </c>
      <c r="F1240" s="1">
        <f ca="1">InitialHomeValue* (1 + 'Portfolio Simulation'!C1240)^'Portfolio Simulation'!B1240</f>
        <v>989385.26116344694</v>
      </c>
      <c r="G1240" s="1">
        <f t="shared" ca="1" si="346"/>
        <v>138513.93656288259</v>
      </c>
      <c r="H1240" s="1">
        <f t="shared" ca="1" si="347"/>
        <v>172800</v>
      </c>
      <c r="I1240" s="1">
        <f t="shared" ca="1" si="355"/>
        <v>138513.93656288259</v>
      </c>
      <c r="J1240" s="1">
        <f t="shared" si="348"/>
        <v>100000</v>
      </c>
      <c r="K1240" s="1">
        <f t="shared" si="349"/>
        <v>1000000</v>
      </c>
      <c r="L1240" s="1">
        <f t="shared" si="356"/>
        <v>-100000</v>
      </c>
      <c r="M1240" s="1">
        <f t="shared" ca="1" si="350"/>
        <v>138513.93656288259</v>
      </c>
      <c r="N1240" s="10">
        <v>45931</v>
      </c>
      <c r="O1240" s="10">
        <f t="shared" ca="1" si="357"/>
        <v>47027</v>
      </c>
      <c r="P1240" s="7">
        <f t="shared" ca="1" si="358"/>
        <v>0.11460620760917664</v>
      </c>
      <c r="Q1240" s="13"/>
      <c r="R1240" s="1">
        <f t="shared" si="359"/>
        <v>-100000</v>
      </c>
      <c r="S1240" s="1">
        <f t="shared" ca="1" si="351"/>
        <v>133567.01025706535</v>
      </c>
      <c r="T1240" s="14">
        <f t="shared" ca="1" si="352"/>
        <v>1.35</v>
      </c>
      <c r="U1240" s="7">
        <f t="shared" ca="1" si="360"/>
        <v>0.10118809342384338</v>
      </c>
    </row>
    <row r="1241" spans="1:21" x14ac:dyDescent="0.2">
      <c r="A1241">
        <f t="shared" si="353"/>
        <v>1240</v>
      </c>
      <c r="B1241">
        <f t="shared" ca="1" si="343"/>
        <v>6</v>
      </c>
      <c r="C1241" s="7">
        <f t="shared" ca="1" si="344"/>
        <v>-1.4799128187890889E-2</v>
      </c>
      <c r="D1241" t="str">
        <f t="shared" ca="1" si="354"/>
        <v>No</v>
      </c>
      <c r="E1241">
        <f t="shared" ca="1" si="345"/>
        <v>1.4</v>
      </c>
      <c r="F1241" s="1">
        <f ca="1">InitialHomeValue* (1 + 'Portfolio Simulation'!C1241)^'Portfolio Simulation'!B1241</f>
        <v>914426.33467604022</v>
      </c>
      <c r="G1241" s="1">
        <f t="shared" ca="1" si="346"/>
        <v>128019.68685464564</v>
      </c>
      <c r="H1241" s="1">
        <f t="shared" ca="1" si="347"/>
        <v>298598.39999999997</v>
      </c>
      <c r="I1241" s="1">
        <f t="shared" ca="1" si="355"/>
        <v>128019.68685464564</v>
      </c>
      <c r="J1241" s="1">
        <f t="shared" si="348"/>
        <v>100000</v>
      </c>
      <c r="K1241" s="1">
        <f t="shared" si="349"/>
        <v>1000000</v>
      </c>
      <c r="L1241" s="1">
        <f t="shared" si="356"/>
        <v>-100000</v>
      </c>
      <c r="M1241" s="1">
        <f t="shared" ca="1" si="350"/>
        <v>128019.68685464564</v>
      </c>
      <c r="N1241" s="10">
        <v>45931</v>
      </c>
      <c r="O1241" s="10">
        <f t="shared" ca="1" si="357"/>
        <v>48122</v>
      </c>
      <c r="P1241" s="7">
        <f t="shared" ca="1" si="358"/>
        <v>4.2008593678474426E-2</v>
      </c>
      <c r="Q1241" s="13"/>
      <c r="R1241" s="1">
        <f t="shared" si="359"/>
        <v>-100000</v>
      </c>
      <c r="S1241" s="1">
        <f t="shared" ca="1" si="351"/>
        <v>123447.55518126544</v>
      </c>
      <c r="T1241" s="14">
        <f t="shared" ca="1" si="352"/>
        <v>1.35</v>
      </c>
      <c r="U1241" s="7">
        <f t="shared" ca="1" si="360"/>
        <v>3.5714659094810489E-2</v>
      </c>
    </row>
    <row r="1242" spans="1:21" x14ac:dyDescent="0.2">
      <c r="A1242">
        <f t="shared" si="353"/>
        <v>1241</v>
      </c>
      <c r="B1242">
        <f t="shared" ca="1" si="343"/>
        <v>6</v>
      </c>
      <c r="C1242" s="7">
        <f t="shared" ca="1" si="344"/>
        <v>7.0038572187987438E-2</v>
      </c>
      <c r="D1242" t="str">
        <f t="shared" ca="1" si="354"/>
        <v>Yes</v>
      </c>
      <c r="E1242">
        <f t="shared" ca="1" si="345"/>
        <v>1.7</v>
      </c>
      <c r="F1242" s="1">
        <f ca="1">InitialHomeValue* (1 + 'Portfolio Simulation'!C1242)^'Portfolio Simulation'!B1242</f>
        <v>1501054.9780378221</v>
      </c>
      <c r="G1242" s="1">
        <f t="shared" ca="1" si="346"/>
        <v>255179.34626642975</v>
      </c>
      <c r="H1242" s="1">
        <f t="shared" ca="1" si="347"/>
        <v>298598.39999999997</v>
      </c>
      <c r="I1242" s="1">
        <f t="shared" ca="1" si="355"/>
        <v>255179.34626642975</v>
      </c>
      <c r="J1242" s="1">
        <f t="shared" si="348"/>
        <v>100000</v>
      </c>
      <c r="K1242" s="1">
        <f t="shared" si="349"/>
        <v>1000000</v>
      </c>
      <c r="L1242" s="1">
        <f t="shared" si="356"/>
        <v>-100000</v>
      </c>
      <c r="M1242" s="1">
        <f t="shared" ca="1" si="350"/>
        <v>255179.34626642975</v>
      </c>
      <c r="N1242" s="10">
        <v>45931</v>
      </c>
      <c r="O1242" s="10">
        <f t="shared" ca="1" si="357"/>
        <v>48122</v>
      </c>
      <c r="P1242" s="7">
        <f t="shared" ca="1" si="358"/>
        <v>0.16889806389808656</v>
      </c>
      <c r="Q1242" s="13"/>
      <c r="R1242" s="1">
        <f t="shared" si="359"/>
        <v>-100000</v>
      </c>
      <c r="S1242" s="1">
        <f t="shared" ca="1" si="351"/>
        <v>247674.07137624064</v>
      </c>
      <c r="T1242" s="14">
        <f t="shared" ca="1" si="352"/>
        <v>1.65</v>
      </c>
      <c r="U1242" s="7">
        <f t="shared" ca="1" si="360"/>
        <v>0.16309930682182316</v>
      </c>
    </row>
    <row r="1243" spans="1:21" x14ac:dyDescent="0.2">
      <c r="A1243">
        <f t="shared" si="353"/>
        <v>1242</v>
      </c>
      <c r="B1243">
        <f t="shared" ca="1" si="343"/>
        <v>10</v>
      </c>
      <c r="C1243" s="7">
        <f t="shared" ca="1" si="344"/>
        <v>-4.4466756674299834E-2</v>
      </c>
      <c r="D1243" t="str">
        <f t="shared" ca="1" si="354"/>
        <v>No</v>
      </c>
      <c r="E1243">
        <f t="shared" ca="1" si="345"/>
        <v>1.4</v>
      </c>
      <c r="F1243" s="1">
        <f ca="1">InitialHomeValue* (1 + 'Portfolio Simulation'!C1243)^'Portfolio Simulation'!B1243</f>
        <v>634538.54593800323</v>
      </c>
      <c r="G1243" s="1">
        <f t="shared" ca="1" si="346"/>
        <v>88835.396431320463</v>
      </c>
      <c r="H1243" s="1">
        <f t="shared" ca="1" si="347"/>
        <v>619173.64223999996</v>
      </c>
      <c r="I1243" s="1">
        <f t="shared" ca="1" si="355"/>
        <v>88835.396431320463</v>
      </c>
      <c r="J1243" s="1">
        <f t="shared" si="348"/>
        <v>100000</v>
      </c>
      <c r="K1243" s="1">
        <f t="shared" si="349"/>
        <v>1000000</v>
      </c>
      <c r="L1243" s="1">
        <f t="shared" si="356"/>
        <v>-100000</v>
      </c>
      <c r="M1243" s="1">
        <f t="shared" ca="1" si="350"/>
        <v>88835.396431320463</v>
      </c>
      <c r="N1243" s="10">
        <v>45931</v>
      </c>
      <c r="O1243" s="10">
        <f t="shared" ca="1" si="357"/>
        <v>49583</v>
      </c>
      <c r="P1243" s="7">
        <f t="shared" ca="1" si="358"/>
        <v>-1.1762294173240664E-2</v>
      </c>
      <c r="Q1243" s="13"/>
      <c r="R1243" s="1">
        <f t="shared" si="359"/>
        <v>-100000</v>
      </c>
      <c r="S1243" s="1">
        <f t="shared" ca="1" si="351"/>
        <v>85662.703701630453</v>
      </c>
      <c r="T1243" s="14">
        <f t="shared" ca="1" si="352"/>
        <v>1.35</v>
      </c>
      <c r="U1243" s="7">
        <f t="shared" ca="1" si="360"/>
        <v>-1.5347793698310852E-2</v>
      </c>
    </row>
    <row r="1244" spans="1:21" x14ac:dyDescent="0.2">
      <c r="A1244">
        <f t="shared" si="353"/>
        <v>1243</v>
      </c>
      <c r="B1244">
        <f t="shared" ca="1" si="343"/>
        <v>8</v>
      </c>
      <c r="C1244" s="7">
        <f t="shared" ca="1" si="344"/>
        <v>-2.3959433698641858E-2</v>
      </c>
      <c r="D1244" t="str">
        <f t="shared" ca="1" si="354"/>
        <v>No</v>
      </c>
      <c r="E1244">
        <f t="shared" ca="1" si="345"/>
        <v>1.4</v>
      </c>
      <c r="F1244" s="1">
        <f ca="1">InitialHomeValue* (1 + 'Portfolio Simulation'!C1244)^'Portfolio Simulation'!B1244</f>
        <v>823650.46107416216</v>
      </c>
      <c r="G1244" s="1">
        <f t="shared" ca="1" si="346"/>
        <v>115311.0645503827</v>
      </c>
      <c r="H1244" s="1">
        <f t="shared" ca="1" si="347"/>
        <v>429981.69599999994</v>
      </c>
      <c r="I1244" s="1">
        <f t="shared" ca="1" si="355"/>
        <v>115311.0645503827</v>
      </c>
      <c r="J1244" s="1">
        <f t="shared" si="348"/>
        <v>100000</v>
      </c>
      <c r="K1244" s="1">
        <f t="shared" si="349"/>
        <v>1000000</v>
      </c>
      <c r="L1244" s="1">
        <f t="shared" si="356"/>
        <v>-100000</v>
      </c>
      <c r="M1244" s="1">
        <f t="shared" ca="1" si="350"/>
        <v>115311.0645503827</v>
      </c>
      <c r="N1244" s="10">
        <v>45931</v>
      </c>
      <c r="O1244" s="10">
        <f t="shared" ca="1" si="357"/>
        <v>48853</v>
      </c>
      <c r="P1244" s="7">
        <f t="shared" ca="1" si="358"/>
        <v>1.7954996228218081E-2</v>
      </c>
      <c r="Q1244" s="13"/>
      <c r="R1244" s="1">
        <f t="shared" si="359"/>
        <v>-100000</v>
      </c>
      <c r="S1244" s="1">
        <f t="shared" ca="1" si="351"/>
        <v>111192.8122450119</v>
      </c>
      <c r="T1244" s="14">
        <f t="shared" ca="1" si="352"/>
        <v>1.35</v>
      </c>
      <c r="U1244" s="7">
        <f t="shared" ca="1" si="360"/>
        <v>1.33410781621933E-2</v>
      </c>
    </row>
    <row r="1245" spans="1:21" x14ac:dyDescent="0.2">
      <c r="A1245">
        <f t="shared" si="353"/>
        <v>1244</v>
      </c>
      <c r="B1245">
        <f t="shared" ca="1" si="343"/>
        <v>7</v>
      </c>
      <c r="C1245" s="7">
        <f t="shared" ca="1" si="344"/>
        <v>5.1579015327279196E-2</v>
      </c>
      <c r="D1245" t="str">
        <f t="shared" ca="1" si="354"/>
        <v>Yes</v>
      </c>
      <c r="E1245">
        <f t="shared" ca="1" si="345"/>
        <v>1.7</v>
      </c>
      <c r="F1245" s="1">
        <f ca="1">InitialHomeValue* (1 + 'Portfolio Simulation'!C1245)^'Portfolio Simulation'!B1245</f>
        <v>1421979.6362177599</v>
      </c>
      <c r="G1245" s="1">
        <f t="shared" ca="1" si="346"/>
        <v>241736.53815701918</v>
      </c>
      <c r="H1245" s="1">
        <f t="shared" ca="1" si="347"/>
        <v>358318.07999999996</v>
      </c>
      <c r="I1245" s="1">
        <f t="shared" ca="1" si="355"/>
        <v>241736.53815701918</v>
      </c>
      <c r="J1245" s="1">
        <f t="shared" si="348"/>
        <v>100000</v>
      </c>
      <c r="K1245" s="1">
        <f t="shared" si="349"/>
        <v>1000000</v>
      </c>
      <c r="L1245" s="1">
        <f t="shared" si="356"/>
        <v>-100000</v>
      </c>
      <c r="M1245" s="1">
        <f t="shared" ca="1" si="350"/>
        <v>241736.53815701918</v>
      </c>
      <c r="N1245" s="10">
        <v>45931</v>
      </c>
      <c r="O1245" s="10">
        <f t="shared" ca="1" si="357"/>
        <v>48488</v>
      </c>
      <c r="P1245" s="7">
        <f t="shared" ca="1" si="358"/>
        <v>0.13428019881248474</v>
      </c>
      <c r="Q1245" s="13"/>
      <c r="R1245" s="1">
        <f t="shared" si="359"/>
        <v>-100000</v>
      </c>
      <c r="S1245" s="1">
        <f t="shared" ca="1" si="351"/>
        <v>234626.63997593039</v>
      </c>
      <c r="T1245" s="14">
        <f t="shared" ca="1" si="352"/>
        <v>1.65</v>
      </c>
      <c r="U1245" s="7">
        <f t="shared" ca="1" si="360"/>
        <v>0.12945689558982851</v>
      </c>
    </row>
    <row r="1246" spans="1:21" x14ac:dyDescent="0.2">
      <c r="A1246">
        <f t="shared" si="353"/>
        <v>1245</v>
      </c>
      <c r="B1246">
        <f t="shared" ca="1" si="343"/>
        <v>4</v>
      </c>
      <c r="C1246" s="7">
        <f t="shared" ca="1" si="344"/>
        <v>-2.2346979478928986E-2</v>
      </c>
      <c r="D1246" t="str">
        <f t="shared" ca="1" si="354"/>
        <v>No</v>
      </c>
      <c r="E1246">
        <f t="shared" ca="1" si="345"/>
        <v>1.4</v>
      </c>
      <c r="F1246" s="1">
        <f ca="1">InitialHomeValue* (1 + 'Portfolio Simulation'!C1246)^'Portfolio Simulation'!B1246</f>
        <v>913564.01721501327</v>
      </c>
      <c r="G1246" s="1">
        <f t="shared" ca="1" si="346"/>
        <v>127898.96241010186</v>
      </c>
      <c r="H1246" s="1">
        <f t="shared" ca="1" si="347"/>
        <v>207360</v>
      </c>
      <c r="I1246" s="1">
        <f t="shared" ca="1" si="355"/>
        <v>127898.96241010186</v>
      </c>
      <c r="J1246" s="1">
        <f t="shared" si="348"/>
        <v>100000</v>
      </c>
      <c r="K1246" s="1">
        <f t="shared" si="349"/>
        <v>1000000</v>
      </c>
      <c r="L1246" s="1">
        <f t="shared" si="356"/>
        <v>-100000</v>
      </c>
      <c r="M1246" s="1">
        <f t="shared" ca="1" si="350"/>
        <v>127898.96241010186</v>
      </c>
      <c r="N1246" s="10">
        <v>45931</v>
      </c>
      <c r="O1246" s="10">
        <f t="shared" ca="1" si="357"/>
        <v>47392</v>
      </c>
      <c r="P1246" s="7">
        <f t="shared" ca="1" si="358"/>
        <v>6.3404437899589564E-2</v>
      </c>
      <c r="Q1246" s="13"/>
      <c r="R1246" s="1">
        <f t="shared" si="359"/>
        <v>-100000</v>
      </c>
      <c r="S1246" s="1">
        <f t="shared" ca="1" si="351"/>
        <v>123331.14232402679</v>
      </c>
      <c r="T1246" s="14">
        <f t="shared" ca="1" si="352"/>
        <v>1.35</v>
      </c>
      <c r="U1246" s="7">
        <f t="shared" ca="1" si="360"/>
        <v>5.3786435723304743E-2</v>
      </c>
    </row>
    <row r="1247" spans="1:21" x14ac:dyDescent="0.2">
      <c r="A1247">
        <f t="shared" si="353"/>
        <v>1246</v>
      </c>
      <c r="B1247">
        <f t="shared" ca="1" si="343"/>
        <v>2</v>
      </c>
      <c r="C1247" s="7">
        <f t="shared" ca="1" si="344"/>
        <v>9.1269101155378618E-2</v>
      </c>
      <c r="D1247" t="str">
        <f t="shared" ca="1" si="354"/>
        <v>Yes</v>
      </c>
      <c r="E1247">
        <f t="shared" ca="1" si="345"/>
        <v>1.7</v>
      </c>
      <c r="F1247" s="1">
        <f ca="1">InitialHomeValue* (1 + 'Portfolio Simulation'!C1247)^'Portfolio Simulation'!B1247</f>
        <v>1190868.2511364678</v>
      </c>
      <c r="G1247" s="1">
        <f t="shared" ca="1" si="346"/>
        <v>202447.60269319953</v>
      </c>
      <c r="H1247" s="1">
        <f t="shared" ca="1" si="347"/>
        <v>144000</v>
      </c>
      <c r="I1247" s="1">
        <f t="shared" ca="1" si="355"/>
        <v>144000</v>
      </c>
      <c r="J1247" s="1">
        <f t="shared" si="348"/>
        <v>100000</v>
      </c>
      <c r="K1247" s="1">
        <f t="shared" si="349"/>
        <v>1000000</v>
      </c>
      <c r="L1247" s="1">
        <f t="shared" si="356"/>
        <v>-100000</v>
      </c>
      <c r="M1247" s="1">
        <f t="shared" ca="1" si="350"/>
        <v>144000</v>
      </c>
      <c r="N1247" s="10">
        <v>45931</v>
      </c>
      <c r="O1247" s="10">
        <f t="shared" ca="1" si="357"/>
        <v>46661</v>
      </c>
      <c r="P1247" s="7">
        <f t="shared" ca="1" si="358"/>
        <v>0.19999999403953553</v>
      </c>
      <c r="Q1247" s="13"/>
      <c r="R1247" s="1">
        <f t="shared" si="359"/>
        <v>-100000</v>
      </c>
      <c r="S1247" s="1">
        <f t="shared" ca="1" si="351"/>
        <v>196493.26143751718</v>
      </c>
      <c r="T1247" s="14">
        <f t="shared" ca="1" si="352"/>
        <v>1.65</v>
      </c>
      <c r="U1247" s="7">
        <f t="shared" ca="1" si="360"/>
        <v>0.40176053643226628</v>
      </c>
    </row>
    <row r="1248" spans="1:21" x14ac:dyDescent="0.2">
      <c r="A1248">
        <f t="shared" si="353"/>
        <v>1247</v>
      </c>
      <c r="B1248">
        <f t="shared" ca="1" si="343"/>
        <v>9</v>
      </c>
      <c r="C1248" s="7">
        <f t="shared" ca="1" si="344"/>
        <v>9.3899117372948246E-2</v>
      </c>
      <c r="D1248" t="str">
        <f t="shared" ca="1" si="354"/>
        <v>Yes</v>
      </c>
      <c r="E1248">
        <f t="shared" ca="1" si="345"/>
        <v>1.7</v>
      </c>
      <c r="F1248" s="1">
        <f ca="1">InitialHomeValue* (1 + 'Portfolio Simulation'!C1248)^'Portfolio Simulation'!B1248</f>
        <v>2242825.3039917056</v>
      </c>
      <c r="G1248" s="1">
        <f t="shared" ca="1" si="346"/>
        <v>381280.30167859001</v>
      </c>
      <c r="H1248" s="1">
        <f t="shared" ca="1" si="347"/>
        <v>515978.03519999993</v>
      </c>
      <c r="I1248" s="1">
        <f t="shared" ca="1" si="355"/>
        <v>381280.30167859001</v>
      </c>
      <c r="J1248" s="1">
        <f t="shared" si="348"/>
        <v>100000</v>
      </c>
      <c r="K1248" s="1">
        <f t="shared" si="349"/>
        <v>1000000</v>
      </c>
      <c r="L1248" s="1">
        <f t="shared" si="356"/>
        <v>-100000</v>
      </c>
      <c r="M1248" s="1">
        <f t="shared" ca="1" si="350"/>
        <v>381280.30167859001</v>
      </c>
      <c r="N1248" s="10">
        <v>45931</v>
      </c>
      <c r="O1248" s="10">
        <f t="shared" ca="1" si="357"/>
        <v>49218</v>
      </c>
      <c r="P1248" s="7">
        <f t="shared" ca="1" si="358"/>
        <v>0.16022818684577944</v>
      </c>
      <c r="Q1248" s="13"/>
      <c r="R1248" s="1">
        <f t="shared" si="359"/>
        <v>-100000</v>
      </c>
      <c r="S1248" s="1">
        <f t="shared" ca="1" si="351"/>
        <v>370066.17515863146</v>
      </c>
      <c r="T1248" s="14">
        <f t="shared" ca="1" si="352"/>
        <v>1.65</v>
      </c>
      <c r="U1248" s="7">
        <f t="shared" ca="1" si="360"/>
        <v>0.15638841986656191</v>
      </c>
    </row>
    <row r="1249" spans="1:21" x14ac:dyDescent="0.2">
      <c r="A1249">
        <f t="shared" si="353"/>
        <v>1248</v>
      </c>
      <c r="B1249">
        <f t="shared" ca="1" si="343"/>
        <v>8</v>
      </c>
      <c r="C1249" s="7">
        <f t="shared" ca="1" si="344"/>
        <v>-1.426605471815735E-2</v>
      </c>
      <c r="D1249" t="str">
        <f t="shared" ca="1" si="354"/>
        <v>No</v>
      </c>
      <c r="E1249">
        <f t="shared" ca="1" si="345"/>
        <v>1.4</v>
      </c>
      <c r="F1249" s="1">
        <f ca="1">InitialHomeValue* (1 + 'Portfolio Simulation'!C1249)^'Portfolio Simulation'!B1249</f>
        <v>891410.40552659449</v>
      </c>
      <c r="G1249" s="1">
        <f t="shared" ca="1" si="346"/>
        <v>124797.45677372323</v>
      </c>
      <c r="H1249" s="1">
        <f t="shared" ca="1" si="347"/>
        <v>429981.69599999994</v>
      </c>
      <c r="I1249" s="1">
        <f t="shared" ca="1" si="355"/>
        <v>124797.45677372323</v>
      </c>
      <c r="J1249" s="1">
        <f t="shared" si="348"/>
        <v>100000</v>
      </c>
      <c r="K1249" s="1">
        <f t="shared" si="349"/>
        <v>1000000</v>
      </c>
      <c r="L1249" s="1">
        <f t="shared" si="356"/>
        <v>-100000</v>
      </c>
      <c r="M1249" s="1">
        <f t="shared" ca="1" si="350"/>
        <v>124797.45677372323</v>
      </c>
      <c r="N1249" s="10">
        <v>45931</v>
      </c>
      <c r="O1249" s="10">
        <f t="shared" ca="1" si="357"/>
        <v>48853</v>
      </c>
      <c r="P1249" s="7">
        <f t="shared" ca="1" si="358"/>
        <v>2.8057691454887391E-2</v>
      </c>
      <c r="Q1249" s="13"/>
      <c r="R1249" s="1">
        <f t="shared" si="359"/>
        <v>-100000</v>
      </c>
      <c r="S1249" s="1">
        <f t="shared" ca="1" si="351"/>
        <v>120340.40474609028</v>
      </c>
      <c r="T1249" s="14">
        <f t="shared" ca="1" si="352"/>
        <v>1.35</v>
      </c>
      <c r="U1249" s="7">
        <f t="shared" ca="1" si="360"/>
        <v>2.3397973179817198E-2</v>
      </c>
    </row>
    <row r="1250" spans="1:21" x14ac:dyDescent="0.2">
      <c r="A1250">
        <f t="shared" si="353"/>
        <v>1249</v>
      </c>
      <c r="B1250">
        <f t="shared" ca="1" si="343"/>
        <v>2</v>
      </c>
      <c r="C1250" s="7">
        <f t="shared" ca="1" si="344"/>
        <v>3.8102471312216377E-2</v>
      </c>
      <c r="D1250" t="str">
        <f t="shared" ca="1" si="354"/>
        <v>Yes</v>
      </c>
      <c r="E1250">
        <f t="shared" ca="1" si="345"/>
        <v>1.7</v>
      </c>
      <c r="F1250" s="1">
        <f ca="1">InitialHomeValue* (1 + 'Portfolio Simulation'!C1250)^'Portfolio Simulation'!B1250</f>
        <v>1077656.7409445313</v>
      </c>
      <c r="G1250" s="1">
        <f t="shared" ca="1" si="346"/>
        <v>183201.64596057031</v>
      </c>
      <c r="H1250" s="1">
        <f t="shared" ca="1" si="347"/>
        <v>144000</v>
      </c>
      <c r="I1250" s="1">
        <f t="shared" ca="1" si="355"/>
        <v>144000</v>
      </c>
      <c r="J1250" s="1">
        <f t="shared" si="348"/>
        <v>100000</v>
      </c>
      <c r="K1250" s="1">
        <f t="shared" si="349"/>
        <v>1000000</v>
      </c>
      <c r="L1250" s="1">
        <f t="shared" si="356"/>
        <v>-100000</v>
      </c>
      <c r="M1250" s="1">
        <f t="shared" ca="1" si="350"/>
        <v>144000</v>
      </c>
      <c r="N1250" s="10">
        <v>45931</v>
      </c>
      <c r="O1250" s="10">
        <f t="shared" ca="1" si="357"/>
        <v>46661</v>
      </c>
      <c r="P1250" s="7">
        <f t="shared" ca="1" si="358"/>
        <v>0.19999999403953553</v>
      </c>
      <c r="Q1250" s="13"/>
      <c r="R1250" s="1">
        <f t="shared" si="359"/>
        <v>-100000</v>
      </c>
      <c r="S1250" s="1">
        <f t="shared" ca="1" si="351"/>
        <v>177813.36225584766</v>
      </c>
      <c r="T1250" s="14">
        <f t="shared" ca="1" si="352"/>
        <v>1.65</v>
      </c>
      <c r="U1250" s="7">
        <f t="shared" ca="1" si="360"/>
        <v>0.33346677422523496</v>
      </c>
    </row>
    <row r="1251" spans="1:21" x14ac:dyDescent="0.2">
      <c r="A1251">
        <f t="shared" si="353"/>
        <v>1250</v>
      </c>
      <c r="B1251">
        <f t="shared" ca="1" si="343"/>
        <v>8</v>
      </c>
      <c r="C1251" s="7">
        <f t="shared" ca="1" si="344"/>
        <v>3.2872424055370067E-2</v>
      </c>
      <c r="D1251" t="str">
        <f t="shared" ca="1" si="354"/>
        <v>Yes</v>
      </c>
      <c r="E1251">
        <f t="shared" ca="1" si="345"/>
        <v>1.7</v>
      </c>
      <c r="F1251" s="1">
        <f ca="1">InitialHomeValue* (1 + 'Portfolio Simulation'!C1251)^'Portfolio Simulation'!B1251</f>
        <v>1295309.2330454015</v>
      </c>
      <c r="G1251" s="1">
        <f t="shared" ca="1" si="346"/>
        <v>220202.56961771828</v>
      </c>
      <c r="H1251" s="1">
        <f t="shared" ca="1" si="347"/>
        <v>429981.69599999994</v>
      </c>
      <c r="I1251" s="1">
        <f t="shared" ca="1" si="355"/>
        <v>220202.56961771828</v>
      </c>
      <c r="J1251" s="1">
        <f t="shared" si="348"/>
        <v>100000</v>
      </c>
      <c r="K1251" s="1">
        <f t="shared" si="349"/>
        <v>1000000</v>
      </c>
      <c r="L1251" s="1">
        <f t="shared" si="356"/>
        <v>-100000</v>
      </c>
      <c r="M1251" s="1">
        <f t="shared" ca="1" si="350"/>
        <v>220202.56961771828</v>
      </c>
      <c r="N1251" s="10">
        <v>45931</v>
      </c>
      <c r="O1251" s="10">
        <f t="shared" ca="1" si="357"/>
        <v>48853</v>
      </c>
      <c r="P1251" s="7">
        <f t="shared" ca="1" si="358"/>
        <v>0.10362991690635681</v>
      </c>
      <c r="Q1251" s="13"/>
      <c r="R1251" s="1">
        <f t="shared" si="359"/>
        <v>-100000</v>
      </c>
      <c r="S1251" s="1">
        <f t="shared" ca="1" si="351"/>
        <v>213726.02345249124</v>
      </c>
      <c r="T1251" s="14">
        <f t="shared" ca="1" si="352"/>
        <v>1.65</v>
      </c>
      <c r="U1251" s="7">
        <f t="shared" ca="1" si="360"/>
        <v>9.9522072076797502E-2</v>
      </c>
    </row>
    <row r="1252" spans="1:21" x14ac:dyDescent="0.2">
      <c r="A1252">
        <f t="shared" si="353"/>
        <v>1251</v>
      </c>
      <c r="B1252">
        <f t="shared" ca="1" si="343"/>
        <v>10</v>
      </c>
      <c r="C1252" s="7">
        <f t="shared" ca="1" si="344"/>
        <v>1.5477383189384155E-2</v>
      </c>
      <c r="D1252" t="str">
        <f t="shared" ca="1" si="354"/>
        <v>Yes</v>
      </c>
      <c r="E1252">
        <f t="shared" ca="1" si="345"/>
        <v>1.7</v>
      </c>
      <c r="F1252" s="1">
        <f ca="1">InitialHomeValue* (1 + 'Portfolio Simulation'!C1252)^'Portfolio Simulation'!B1252</f>
        <v>1166010.7435344709</v>
      </c>
      <c r="G1252" s="1">
        <f t="shared" ca="1" si="346"/>
        <v>198221.82640086007</v>
      </c>
      <c r="H1252" s="1">
        <f t="shared" ca="1" si="347"/>
        <v>619173.64223999996</v>
      </c>
      <c r="I1252" s="1">
        <f t="shared" ca="1" si="355"/>
        <v>198221.82640086007</v>
      </c>
      <c r="J1252" s="1">
        <f t="shared" si="348"/>
        <v>100000</v>
      </c>
      <c r="K1252" s="1">
        <f t="shared" si="349"/>
        <v>1000000</v>
      </c>
      <c r="L1252" s="1">
        <f t="shared" si="356"/>
        <v>-100000</v>
      </c>
      <c r="M1252" s="1">
        <f t="shared" ca="1" si="350"/>
        <v>198221.82640086007</v>
      </c>
      <c r="N1252" s="10">
        <v>45931</v>
      </c>
      <c r="O1252" s="10">
        <f t="shared" ca="1" si="357"/>
        <v>49583</v>
      </c>
      <c r="P1252" s="7">
        <f t="shared" ca="1" si="358"/>
        <v>7.0776602625846854E-2</v>
      </c>
      <c r="Q1252" s="13"/>
      <c r="R1252" s="1">
        <f t="shared" si="359"/>
        <v>-100000</v>
      </c>
      <c r="S1252" s="1">
        <f t="shared" ca="1" si="351"/>
        <v>192391.77268318771</v>
      </c>
      <c r="T1252" s="14">
        <f t="shared" ca="1" si="352"/>
        <v>1.65</v>
      </c>
      <c r="U1252" s="7">
        <f t="shared" ca="1" si="360"/>
        <v>6.7586532235145588E-2</v>
      </c>
    </row>
    <row r="1253" spans="1:21" x14ac:dyDescent="0.2">
      <c r="A1253">
        <f t="shared" si="353"/>
        <v>1252</v>
      </c>
      <c r="B1253">
        <f t="shared" ca="1" si="343"/>
        <v>6</v>
      </c>
      <c r="C1253" s="7">
        <f t="shared" ca="1" si="344"/>
        <v>-5.4022185879461407E-2</v>
      </c>
      <c r="D1253" t="str">
        <f t="shared" ca="1" si="354"/>
        <v>No</v>
      </c>
      <c r="E1253">
        <f t="shared" ca="1" si="345"/>
        <v>1.4</v>
      </c>
      <c r="F1253" s="1">
        <f ca="1">InitialHomeValue* (1 + 'Portfolio Simulation'!C1253)^'Portfolio Simulation'!B1253</f>
        <v>716614.68977441557</v>
      </c>
      <c r="G1253" s="1">
        <f t="shared" ca="1" si="346"/>
        <v>100326.05656841818</v>
      </c>
      <c r="H1253" s="1">
        <f t="shared" ca="1" si="347"/>
        <v>298598.39999999997</v>
      </c>
      <c r="I1253" s="1">
        <f t="shared" ca="1" si="355"/>
        <v>100326.05656841818</v>
      </c>
      <c r="J1253" s="1">
        <f t="shared" si="348"/>
        <v>100000</v>
      </c>
      <c r="K1253" s="1">
        <f t="shared" si="349"/>
        <v>1000000</v>
      </c>
      <c r="L1253" s="1">
        <f t="shared" si="356"/>
        <v>-100000</v>
      </c>
      <c r="M1253" s="1">
        <f t="shared" ca="1" si="350"/>
        <v>100326.05656841818</v>
      </c>
      <c r="N1253" s="10">
        <v>45931</v>
      </c>
      <c r="O1253" s="10">
        <f t="shared" ca="1" si="357"/>
        <v>48122</v>
      </c>
      <c r="P1253" s="7">
        <f t="shared" ca="1" si="358"/>
        <v>5.4244101047515856E-4</v>
      </c>
      <c r="Q1253" s="13"/>
      <c r="R1253" s="1">
        <f t="shared" si="359"/>
        <v>-100000</v>
      </c>
      <c r="S1253" s="1">
        <f t="shared" ca="1" si="351"/>
        <v>96742.983119546116</v>
      </c>
      <c r="T1253" s="14">
        <f t="shared" ca="1" si="352"/>
        <v>1.35</v>
      </c>
      <c r="U1253" s="7">
        <f t="shared" ca="1" si="360"/>
        <v>-5.5010229349136356E-3</v>
      </c>
    </row>
    <row r="1254" spans="1:21" x14ac:dyDescent="0.2">
      <c r="A1254">
        <f t="shared" si="353"/>
        <v>1253</v>
      </c>
      <c r="B1254">
        <f t="shared" ca="1" si="343"/>
        <v>5</v>
      </c>
      <c r="C1254" s="7">
        <f t="shared" ca="1" si="344"/>
        <v>-1.1736425503917677E-2</v>
      </c>
      <c r="D1254" t="str">
        <f t="shared" ca="1" si="354"/>
        <v>No</v>
      </c>
      <c r="E1254">
        <f t="shared" ca="1" si="345"/>
        <v>1.4</v>
      </c>
      <c r="F1254" s="1">
        <f ca="1">InitialHomeValue* (1 + 'Portfolio Simulation'!C1254)^'Portfolio Simulation'!B1254</f>
        <v>942679.2377756217</v>
      </c>
      <c r="G1254" s="1">
        <f t="shared" ca="1" si="346"/>
        <v>131975.09328858703</v>
      </c>
      <c r="H1254" s="1">
        <f t="shared" ca="1" si="347"/>
        <v>248832</v>
      </c>
      <c r="I1254" s="1">
        <f t="shared" ca="1" si="355"/>
        <v>131975.09328858703</v>
      </c>
      <c r="J1254" s="1">
        <f t="shared" si="348"/>
        <v>100000</v>
      </c>
      <c r="K1254" s="1">
        <f t="shared" si="349"/>
        <v>1000000</v>
      </c>
      <c r="L1254" s="1">
        <f t="shared" si="356"/>
        <v>-100000</v>
      </c>
      <c r="M1254" s="1">
        <f t="shared" ca="1" si="350"/>
        <v>131975.09328858703</v>
      </c>
      <c r="N1254" s="10">
        <v>45931</v>
      </c>
      <c r="O1254" s="10">
        <f t="shared" ca="1" si="357"/>
        <v>47757</v>
      </c>
      <c r="P1254" s="7">
        <f t="shared" ca="1" si="358"/>
        <v>5.7024851441383362E-2</v>
      </c>
      <c r="Q1254" s="13"/>
      <c r="R1254" s="1">
        <f t="shared" si="359"/>
        <v>-100000</v>
      </c>
      <c r="S1254" s="1">
        <f t="shared" ca="1" si="351"/>
        <v>127261.69709970894</v>
      </c>
      <c r="T1254" s="14">
        <f t="shared" ca="1" si="352"/>
        <v>1.35</v>
      </c>
      <c r="U1254" s="7">
        <f t="shared" ca="1" si="360"/>
        <v>4.9368622899055498E-2</v>
      </c>
    </row>
    <row r="1255" spans="1:21" x14ac:dyDescent="0.2">
      <c r="A1255">
        <f t="shared" si="353"/>
        <v>1254</v>
      </c>
      <c r="B1255">
        <f t="shared" ca="1" si="343"/>
        <v>1</v>
      </c>
      <c r="C1255" s="7">
        <f t="shared" ca="1" si="344"/>
        <v>-3.2354188684856552E-2</v>
      </c>
      <c r="D1255" t="str">
        <f t="shared" ca="1" si="354"/>
        <v>No</v>
      </c>
      <c r="E1255">
        <f t="shared" ca="1" si="345"/>
        <v>1.4</v>
      </c>
      <c r="F1255" s="1">
        <f ca="1">InitialHomeValue* (1 + 'Portfolio Simulation'!C1255)^'Portfolio Simulation'!B1255</f>
        <v>967645.81131514348</v>
      </c>
      <c r="G1255" s="1">
        <f t="shared" ca="1" si="346"/>
        <v>135470.41358412008</v>
      </c>
      <c r="H1255" s="1">
        <f t="shared" ca="1" si="347"/>
        <v>120000</v>
      </c>
      <c r="I1255" s="1">
        <f t="shared" ca="1" si="355"/>
        <v>120000</v>
      </c>
      <c r="J1255" s="1">
        <f t="shared" si="348"/>
        <v>100000</v>
      </c>
      <c r="K1255" s="1">
        <f t="shared" si="349"/>
        <v>1000000</v>
      </c>
      <c r="L1255" s="1">
        <f t="shared" si="356"/>
        <v>-100000</v>
      </c>
      <c r="M1255" s="1">
        <f t="shared" ca="1" si="350"/>
        <v>120000</v>
      </c>
      <c r="N1255" s="10">
        <v>45931</v>
      </c>
      <c r="O1255" s="10">
        <f t="shared" ca="1" si="357"/>
        <v>46296</v>
      </c>
      <c r="P1255" s="7">
        <f t="shared" ca="1" si="358"/>
        <v>0.19999999403953553</v>
      </c>
      <c r="Q1255" s="13"/>
      <c r="R1255" s="1">
        <f t="shared" si="359"/>
        <v>-100000</v>
      </c>
      <c r="S1255" s="1">
        <f t="shared" ca="1" si="351"/>
        <v>130632.18452754438</v>
      </c>
      <c r="T1255" s="14">
        <f t="shared" ca="1" si="352"/>
        <v>1.35</v>
      </c>
      <c r="U1255" s="7">
        <f t="shared" ca="1" si="360"/>
        <v>0.30632184147834784</v>
      </c>
    </row>
    <row r="1256" spans="1:21" x14ac:dyDescent="0.2">
      <c r="A1256">
        <f t="shared" si="353"/>
        <v>1255</v>
      </c>
      <c r="B1256">
        <f t="shared" ca="1" si="343"/>
        <v>7</v>
      </c>
      <c r="C1256" s="7">
        <f t="shared" ca="1" si="344"/>
        <v>2.6031737895034743E-2</v>
      </c>
      <c r="D1256" t="str">
        <f t="shared" ca="1" si="354"/>
        <v>Yes</v>
      </c>
      <c r="E1256">
        <f t="shared" ca="1" si="345"/>
        <v>1.7</v>
      </c>
      <c r="F1256" s="1">
        <f ca="1">InitialHomeValue* (1 + 'Portfolio Simulation'!C1256)^'Portfolio Simulation'!B1256</f>
        <v>1197086.5853271403</v>
      </c>
      <c r="G1256" s="1">
        <f t="shared" ca="1" si="346"/>
        <v>203504.71950561384</v>
      </c>
      <c r="H1256" s="1">
        <f t="shared" ca="1" si="347"/>
        <v>358318.07999999996</v>
      </c>
      <c r="I1256" s="1">
        <f t="shared" ca="1" si="355"/>
        <v>203504.71950561384</v>
      </c>
      <c r="J1256" s="1">
        <f t="shared" si="348"/>
        <v>100000</v>
      </c>
      <c r="K1256" s="1">
        <f t="shared" si="349"/>
        <v>1000000</v>
      </c>
      <c r="L1256" s="1">
        <f t="shared" si="356"/>
        <v>-100000</v>
      </c>
      <c r="M1256" s="1">
        <f t="shared" ca="1" si="350"/>
        <v>203504.71950561384</v>
      </c>
      <c r="N1256" s="10">
        <v>45931</v>
      </c>
      <c r="O1256" s="10">
        <f t="shared" ca="1" si="357"/>
        <v>48488</v>
      </c>
      <c r="P1256" s="7">
        <f t="shared" ca="1" si="358"/>
        <v>0.10674505829811098</v>
      </c>
      <c r="Q1256" s="13"/>
      <c r="R1256" s="1">
        <f t="shared" si="359"/>
        <v>-100000</v>
      </c>
      <c r="S1256" s="1">
        <f t="shared" ca="1" si="351"/>
        <v>197519.28657897815</v>
      </c>
      <c r="T1256" s="14">
        <f t="shared" ca="1" si="352"/>
        <v>1.65</v>
      </c>
      <c r="U1256" s="7">
        <f t="shared" ca="1" si="360"/>
        <v>0.10203883051872253</v>
      </c>
    </row>
    <row r="1257" spans="1:21" x14ac:dyDescent="0.2">
      <c r="A1257">
        <f t="shared" si="353"/>
        <v>1256</v>
      </c>
      <c r="B1257">
        <f t="shared" ca="1" si="343"/>
        <v>10</v>
      </c>
      <c r="C1257" s="7">
        <f t="shared" ca="1" si="344"/>
        <v>-1.3999724493001065E-2</v>
      </c>
      <c r="D1257" t="str">
        <f t="shared" ca="1" si="354"/>
        <v>No</v>
      </c>
      <c r="E1257">
        <f t="shared" ca="1" si="345"/>
        <v>1.4</v>
      </c>
      <c r="F1257" s="1">
        <f ca="1">InitialHomeValue* (1 + 'Portfolio Simulation'!C1257)^'Portfolio Simulation'!B1257</f>
        <v>868501.08014908573</v>
      </c>
      <c r="G1257" s="1">
        <f t="shared" ca="1" si="346"/>
        <v>121590.15122087201</v>
      </c>
      <c r="H1257" s="1">
        <f t="shared" ca="1" si="347"/>
        <v>619173.64223999996</v>
      </c>
      <c r="I1257" s="1">
        <f t="shared" ca="1" si="355"/>
        <v>121590.15122087201</v>
      </c>
      <c r="J1257" s="1">
        <f t="shared" si="348"/>
        <v>100000</v>
      </c>
      <c r="K1257" s="1">
        <f t="shared" si="349"/>
        <v>1000000</v>
      </c>
      <c r="L1257" s="1">
        <f t="shared" si="356"/>
        <v>-100000</v>
      </c>
      <c r="M1257" s="1">
        <f t="shared" ca="1" si="350"/>
        <v>121590.15122087201</v>
      </c>
      <c r="N1257" s="10">
        <v>45931</v>
      </c>
      <c r="O1257" s="10">
        <f t="shared" ca="1" si="357"/>
        <v>49583</v>
      </c>
      <c r="P1257" s="7">
        <f t="shared" ca="1" si="358"/>
        <v>1.9729986786842346E-2</v>
      </c>
      <c r="Q1257" s="13"/>
      <c r="R1257" s="1">
        <f t="shared" si="359"/>
        <v>-100000</v>
      </c>
      <c r="S1257" s="1">
        <f t="shared" ca="1" si="351"/>
        <v>117247.64582012659</v>
      </c>
      <c r="T1257" s="14">
        <f t="shared" ca="1" si="352"/>
        <v>1.35</v>
      </c>
      <c r="U1257" s="7">
        <f t="shared" ca="1" si="360"/>
        <v>1.6030225157737735E-2</v>
      </c>
    </row>
    <row r="1258" spans="1:21" x14ac:dyDescent="0.2">
      <c r="A1258">
        <f t="shared" si="353"/>
        <v>1257</v>
      </c>
      <c r="B1258">
        <f t="shared" ca="1" si="343"/>
        <v>3</v>
      </c>
      <c r="C1258" s="7">
        <f t="shared" ca="1" si="344"/>
        <v>9.8307724552908912E-2</v>
      </c>
      <c r="D1258" t="str">
        <f t="shared" ca="1" si="354"/>
        <v>Yes</v>
      </c>
      <c r="E1258">
        <f t="shared" ca="1" si="345"/>
        <v>1.7</v>
      </c>
      <c r="F1258" s="1">
        <f ca="1">InitialHomeValue* (1 + 'Portfolio Simulation'!C1258)^'Portfolio Simulation'!B1258</f>
        <v>1324866.4858081504</v>
      </c>
      <c r="G1258" s="1">
        <f t="shared" ca="1" si="346"/>
        <v>225227.30258738558</v>
      </c>
      <c r="H1258" s="1">
        <f t="shared" ca="1" si="347"/>
        <v>172800</v>
      </c>
      <c r="I1258" s="1">
        <f t="shared" ca="1" si="355"/>
        <v>172800</v>
      </c>
      <c r="J1258" s="1">
        <f t="shared" si="348"/>
        <v>100000</v>
      </c>
      <c r="K1258" s="1">
        <f t="shared" si="349"/>
        <v>1000000</v>
      </c>
      <c r="L1258" s="1">
        <f t="shared" si="356"/>
        <v>-100000</v>
      </c>
      <c r="M1258" s="1">
        <f t="shared" ca="1" si="350"/>
        <v>172800</v>
      </c>
      <c r="N1258" s="10">
        <v>45931</v>
      </c>
      <c r="O1258" s="10">
        <f t="shared" ca="1" si="357"/>
        <v>47027</v>
      </c>
      <c r="P1258" s="7">
        <f t="shared" ca="1" si="358"/>
        <v>0.19980039000511171</v>
      </c>
      <c r="Q1258" s="13"/>
      <c r="R1258" s="1">
        <f t="shared" si="359"/>
        <v>-100000</v>
      </c>
      <c r="S1258" s="1">
        <f t="shared" ca="1" si="351"/>
        <v>218602.9701583448</v>
      </c>
      <c r="T1258" s="14">
        <f t="shared" ca="1" si="352"/>
        <v>1.65</v>
      </c>
      <c r="U1258" s="7">
        <f t="shared" ca="1" si="360"/>
        <v>0.29752395749092109</v>
      </c>
    </row>
    <row r="1259" spans="1:21" x14ac:dyDescent="0.2">
      <c r="A1259">
        <f t="shared" si="353"/>
        <v>1258</v>
      </c>
      <c r="B1259">
        <f t="shared" ca="1" si="343"/>
        <v>4</v>
      </c>
      <c r="C1259" s="7">
        <f t="shared" ca="1" si="344"/>
        <v>2.1236355938529648E-2</v>
      </c>
      <c r="D1259" t="str">
        <f t="shared" ca="1" si="354"/>
        <v>Yes</v>
      </c>
      <c r="E1259">
        <f t="shared" ca="1" si="345"/>
        <v>1.7</v>
      </c>
      <c r="F1259" s="1">
        <f ca="1">InitialHomeValue* (1 + 'Portfolio Simulation'!C1259)^'Portfolio Simulation'!B1259</f>
        <v>1087689.8329471066</v>
      </c>
      <c r="G1259" s="1">
        <f t="shared" ca="1" si="346"/>
        <v>184907.27160100813</v>
      </c>
      <c r="H1259" s="1">
        <f t="shared" ca="1" si="347"/>
        <v>207360</v>
      </c>
      <c r="I1259" s="1">
        <f t="shared" ca="1" si="355"/>
        <v>184907.27160100813</v>
      </c>
      <c r="J1259" s="1">
        <f t="shared" si="348"/>
        <v>100000</v>
      </c>
      <c r="K1259" s="1">
        <f t="shared" si="349"/>
        <v>1000000</v>
      </c>
      <c r="L1259" s="1">
        <f t="shared" si="356"/>
        <v>-100000</v>
      </c>
      <c r="M1259" s="1">
        <f t="shared" ca="1" si="350"/>
        <v>184907.27160100813</v>
      </c>
      <c r="N1259" s="10">
        <v>45931</v>
      </c>
      <c r="O1259" s="10">
        <f t="shared" ca="1" si="357"/>
        <v>47392</v>
      </c>
      <c r="P1259" s="7">
        <f t="shared" ca="1" si="358"/>
        <v>0.1659846127033234</v>
      </c>
      <c r="Q1259" s="13"/>
      <c r="R1259" s="1">
        <f t="shared" si="359"/>
        <v>-100000</v>
      </c>
      <c r="S1259" s="1">
        <f t="shared" ca="1" si="351"/>
        <v>179468.82243627257</v>
      </c>
      <c r="T1259" s="14">
        <f t="shared" ca="1" si="352"/>
        <v>1.65</v>
      </c>
      <c r="U1259" s="7">
        <f t="shared" ca="1" si="360"/>
        <v>0.15732088685035708</v>
      </c>
    </row>
    <row r="1260" spans="1:21" x14ac:dyDescent="0.2">
      <c r="A1260">
        <f t="shared" si="353"/>
        <v>1259</v>
      </c>
      <c r="B1260">
        <f t="shared" ca="1" si="343"/>
        <v>10</v>
      </c>
      <c r="C1260" s="7">
        <f t="shared" ca="1" si="344"/>
        <v>-4.5035377063631796E-2</v>
      </c>
      <c r="D1260" t="str">
        <f t="shared" ca="1" si="354"/>
        <v>No</v>
      </c>
      <c r="E1260">
        <f t="shared" ca="1" si="345"/>
        <v>1.4</v>
      </c>
      <c r="F1260" s="1">
        <f ca="1">InitialHomeValue* (1 + 'Portfolio Simulation'!C1260)^'Portfolio Simulation'!B1260</f>
        <v>630772.61855086999</v>
      </c>
      <c r="G1260" s="1">
        <f t="shared" ca="1" si="346"/>
        <v>88308.166597121803</v>
      </c>
      <c r="H1260" s="1">
        <f t="shared" ca="1" si="347"/>
        <v>619173.64223999996</v>
      </c>
      <c r="I1260" s="1">
        <f t="shared" ca="1" si="355"/>
        <v>88308.166597121803</v>
      </c>
      <c r="J1260" s="1">
        <f t="shared" si="348"/>
        <v>100000</v>
      </c>
      <c r="K1260" s="1">
        <f t="shared" si="349"/>
        <v>1000000</v>
      </c>
      <c r="L1260" s="1">
        <f t="shared" si="356"/>
        <v>-100000</v>
      </c>
      <c r="M1260" s="1">
        <f t="shared" ca="1" si="350"/>
        <v>88308.166597121803</v>
      </c>
      <c r="N1260" s="10">
        <v>45931</v>
      </c>
      <c r="O1260" s="10">
        <f t="shared" ca="1" si="357"/>
        <v>49583</v>
      </c>
      <c r="P1260" s="7">
        <f t="shared" ca="1" si="358"/>
        <v>-1.2350055575370791E-2</v>
      </c>
      <c r="Q1260" s="13"/>
      <c r="R1260" s="1">
        <f t="shared" si="359"/>
        <v>-100000</v>
      </c>
      <c r="S1260" s="1">
        <f t="shared" ca="1" si="351"/>
        <v>85154.303504367461</v>
      </c>
      <c r="T1260" s="14">
        <f t="shared" ca="1" si="352"/>
        <v>1.35</v>
      </c>
      <c r="U1260" s="7">
        <f t="shared" ca="1" si="360"/>
        <v>-1.5933421254158017E-2</v>
      </c>
    </row>
    <row r="1261" spans="1:21" x14ac:dyDescent="0.2">
      <c r="A1261">
        <f t="shared" si="353"/>
        <v>1260</v>
      </c>
      <c r="B1261">
        <f t="shared" ca="1" si="343"/>
        <v>8</v>
      </c>
      <c r="C1261" s="7">
        <f t="shared" ca="1" si="344"/>
        <v>9.6897700525710555E-3</v>
      </c>
      <c r="D1261" t="str">
        <f t="shared" ca="1" si="354"/>
        <v>Yes</v>
      </c>
      <c r="E1261">
        <f t="shared" ca="1" si="345"/>
        <v>1.7</v>
      </c>
      <c r="F1261" s="1">
        <f ca="1">InitialHomeValue* (1 + 'Portfolio Simulation'!C1261)^'Portfolio Simulation'!B1261</f>
        <v>1080198.6964975491</v>
      </c>
      <c r="G1261" s="1">
        <f t="shared" ca="1" si="346"/>
        <v>183633.77840458334</v>
      </c>
      <c r="H1261" s="1">
        <f t="shared" ca="1" si="347"/>
        <v>429981.69599999994</v>
      </c>
      <c r="I1261" s="1">
        <f t="shared" ca="1" si="355"/>
        <v>183633.77840458334</v>
      </c>
      <c r="J1261" s="1">
        <f t="shared" si="348"/>
        <v>100000</v>
      </c>
      <c r="K1261" s="1">
        <f t="shared" si="349"/>
        <v>1000000</v>
      </c>
      <c r="L1261" s="1">
        <f t="shared" si="356"/>
        <v>-100000</v>
      </c>
      <c r="M1261" s="1">
        <f t="shared" ca="1" si="350"/>
        <v>183633.77840458334</v>
      </c>
      <c r="N1261" s="10">
        <v>45931</v>
      </c>
      <c r="O1261" s="10">
        <f t="shared" ca="1" si="357"/>
        <v>48853</v>
      </c>
      <c r="P1261" s="7">
        <f t="shared" ca="1" si="358"/>
        <v>7.887589037418366E-2</v>
      </c>
      <c r="Q1261" s="13"/>
      <c r="R1261" s="1">
        <f t="shared" si="359"/>
        <v>-100000</v>
      </c>
      <c r="S1261" s="1">
        <f t="shared" ca="1" si="351"/>
        <v>178232.7849220956</v>
      </c>
      <c r="T1261" s="14">
        <f t="shared" ca="1" si="352"/>
        <v>1.65</v>
      </c>
      <c r="U1261" s="7">
        <f t="shared" ca="1" si="360"/>
        <v>7.4860182404518139E-2</v>
      </c>
    </row>
    <row r="1262" spans="1:21" x14ac:dyDescent="0.2">
      <c r="A1262">
        <f t="shared" si="353"/>
        <v>1261</v>
      </c>
      <c r="B1262">
        <f t="shared" ca="1" si="343"/>
        <v>4</v>
      </c>
      <c r="C1262" s="7">
        <f t="shared" ca="1" si="344"/>
        <v>2.1629886305925369E-2</v>
      </c>
      <c r="D1262" t="str">
        <f t="shared" ca="1" si="354"/>
        <v>Yes</v>
      </c>
      <c r="E1262">
        <f t="shared" ca="1" si="345"/>
        <v>1.7</v>
      </c>
      <c r="F1262" s="1">
        <f ca="1">InitialHomeValue* (1 + 'Portfolio Simulation'!C1262)^'Portfolio Simulation'!B1262</f>
        <v>1089367.3543395025</v>
      </c>
      <c r="G1262" s="1">
        <f t="shared" ca="1" si="346"/>
        <v>185192.45023771544</v>
      </c>
      <c r="H1262" s="1">
        <f t="shared" ca="1" si="347"/>
        <v>207360</v>
      </c>
      <c r="I1262" s="1">
        <f t="shared" ca="1" si="355"/>
        <v>185192.45023771544</v>
      </c>
      <c r="J1262" s="1">
        <f t="shared" si="348"/>
        <v>100000</v>
      </c>
      <c r="K1262" s="1">
        <f t="shared" si="349"/>
        <v>1000000</v>
      </c>
      <c r="L1262" s="1">
        <f t="shared" si="356"/>
        <v>-100000</v>
      </c>
      <c r="M1262" s="1">
        <f t="shared" ca="1" si="350"/>
        <v>185192.45023771544</v>
      </c>
      <c r="N1262" s="10">
        <v>45931</v>
      </c>
      <c r="O1262" s="10">
        <f t="shared" ca="1" si="357"/>
        <v>47392</v>
      </c>
      <c r="P1262" s="7">
        <f t="shared" ca="1" si="358"/>
        <v>0.16643361449241639</v>
      </c>
      <c r="Q1262" s="13"/>
      <c r="R1262" s="1">
        <f t="shared" si="359"/>
        <v>-100000</v>
      </c>
      <c r="S1262" s="1">
        <f t="shared" ca="1" si="351"/>
        <v>179745.61346601791</v>
      </c>
      <c r="T1262" s="14">
        <f t="shared" ca="1" si="352"/>
        <v>1.65</v>
      </c>
      <c r="U1262" s="7">
        <f t="shared" ca="1" si="360"/>
        <v>0.15776655077934265</v>
      </c>
    </row>
    <row r="1263" spans="1:21" x14ac:dyDescent="0.2">
      <c r="A1263">
        <f t="shared" si="353"/>
        <v>1262</v>
      </c>
      <c r="B1263">
        <f t="shared" ca="1" si="343"/>
        <v>2</v>
      </c>
      <c r="C1263" s="7">
        <f t="shared" ca="1" si="344"/>
        <v>1.2229477039713658E-3</v>
      </c>
      <c r="D1263" t="str">
        <f t="shared" ca="1" si="354"/>
        <v>Yes</v>
      </c>
      <c r="E1263">
        <f t="shared" ca="1" si="345"/>
        <v>1.7</v>
      </c>
      <c r="F1263" s="1">
        <f ca="1">InitialHomeValue* (1 + 'Portfolio Simulation'!C1263)^'Portfolio Simulation'!B1263</f>
        <v>1002447.3910090295</v>
      </c>
      <c r="G1263" s="1">
        <f t="shared" ca="1" si="346"/>
        <v>170416.056471535</v>
      </c>
      <c r="H1263" s="1">
        <f t="shared" ca="1" si="347"/>
        <v>144000</v>
      </c>
      <c r="I1263" s="1">
        <f t="shared" ca="1" si="355"/>
        <v>144000</v>
      </c>
      <c r="J1263" s="1">
        <f t="shared" si="348"/>
        <v>100000</v>
      </c>
      <c r="K1263" s="1">
        <f t="shared" si="349"/>
        <v>1000000</v>
      </c>
      <c r="L1263" s="1">
        <f t="shared" si="356"/>
        <v>-100000</v>
      </c>
      <c r="M1263" s="1">
        <f t="shared" ca="1" si="350"/>
        <v>144000</v>
      </c>
      <c r="N1263" s="10">
        <v>45931</v>
      </c>
      <c r="O1263" s="10">
        <f t="shared" ca="1" si="357"/>
        <v>46661</v>
      </c>
      <c r="P1263" s="7">
        <f t="shared" ca="1" si="358"/>
        <v>0.19999999403953553</v>
      </c>
      <c r="Q1263" s="13"/>
      <c r="R1263" s="1">
        <f t="shared" si="359"/>
        <v>-100000</v>
      </c>
      <c r="S1263" s="1">
        <f t="shared" ca="1" si="351"/>
        <v>165403.81951648986</v>
      </c>
      <c r="T1263" s="14">
        <f t="shared" ca="1" si="352"/>
        <v>1.65</v>
      </c>
      <c r="U1263" s="7">
        <f t="shared" ca="1" si="360"/>
        <v>0.28609415888786316</v>
      </c>
    </row>
    <row r="1264" spans="1:21" x14ac:dyDescent="0.2">
      <c r="A1264">
        <f t="shared" si="353"/>
        <v>1263</v>
      </c>
      <c r="B1264">
        <f t="shared" ca="1" si="343"/>
        <v>6</v>
      </c>
      <c r="C1264" s="7">
        <f t="shared" ca="1" si="344"/>
        <v>1.0808064054627548E-2</v>
      </c>
      <c r="D1264" t="str">
        <f t="shared" ca="1" si="354"/>
        <v>Yes</v>
      </c>
      <c r="E1264">
        <f t="shared" ca="1" si="345"/>
        <v>1.7</v>
      </c>
      <c r="F1264" s="1">
        <f ca="1">InitialHomeValue* (1 + 'Portfolio Simulation'!C1264)^'Portfolio Simulation'!B1264</f>
        <v>1066626.0543445458</v>
      </c>
      <c r="G1264" s="1">
        <f t="shared" ca="1" si="346"/>
        <v>181326.4292385728</v>
      </c>
      <c r="H1264" s="1">
        <f t="shared" ca="1" si="347"/>
        <v>298598.39999999997</v>
      </c>
      <c r="I1264" s="1">
        <f t="shared" ca="1" si="355"/>
        <v>181326.4292385728</v>
      </c>
      <c r="J1264" s="1">
        <f t="shared" si="348"/>
        <v>100000</v>
      </c>
      <c r="K1264" s="1">
        <f t="shared" si="349"/>
        <v>1000000</v>
      </c>
      <c r="L1264" s="1">
        <f t="shared" si="356"/>
        <v>-100000</v>
      </c>
      <c r="M1264" s="1">
        <f t="shared" ca="1" si="350"/>
        <v>181326.4292385728</v>
      </c>
      <c r="N1264" s="10">
        <v>45931</v>
      </c>
      <c r="O1264" s="10">
        <f t="shared" ca="1" si="357"/>
        <v>48122</v>
      </c>
      <c r="P1264" s="7">
        <f t="shared" ca="1" si="358"/>
        <v>0.10422402024269106</v>
      </c>
      <c r="Q1264" s="13"/>
      <c r="R1264" s="1">
        <f t="shared" si="359"/>
        <v>-100000</v>
      </c>
      <c r="S1264" s="1">
        <f t="shared" ca="1" si="351"/>
        <v>175993.29896685007</v>
      </c>
      <c r="T1264" s="14">
        <f t="shared" ca="1" si="352"/>
        <v>1.65</v>
      </c>
      <c r="U1264" s="7">
        <f t="shared" ca="1" si="360"/>
        <v>9.8746103048324596E-2</v>
      </c>
    </row>
    <row r="1265" spans="1:21" x14ac:dyDescent="0.2">
      <c r="A1265">
        <f t="shared" si="353"/>
        <v>1264</v>
      </c>
      <c r="B1265">
        <f t="shared" ca="1" si="343"/>
        <v>1</v>
      </c>
      <c r="C1265" s="7">
        <f t="shared" ca="1" si="344"/>
        <v>-6.3890043828179338E-2</v>
      </c>
      <c r="D1265" t="str">
        <f t="shared" ca="1" si="354"/>
        <v>No</v>
      </c>
      <c r="E1265">
        <f t="shared" ca="1" si="345"/>
        <v>1.4</v>
      </c>
      <c r="F1265" s="1">
        <f ca="1">InitialHomeValue* (1 + 'Portfolio Simulation'!C1265)^'Portfolio Simulation'!B1265</f>
        <v>936109.95617182064</v>
      </c>
      <c r="G1265" s="1">
        <f t="shared" ca="1" si="346"/>
        <v>131055.39386405489</v>
      </c>
      <c r="H1265" s="1">
        <f t="shared" ca="1" si="347"/>
        <v>120000</v>
      </c>
      <c r="I1265" s="1">
        <f t="shared" ca="1" si="355"/>
        <v>120000</v>
      </c>
      <c r="J1265" s="1">
        <f t="shared" si="348"/>
        <v>100000</v>
      </c>
      <c r="K1265" s="1">
        <f t="shared" si="349"/>
        <v>1000000</v>
      </c>
      <c r="L1265" s="1">
        <f t="shared" si="356"/>
        <v>-100000</v>
      </c>
      <c r="M1265" s="1">
        <f t="shared" ca="1" si="350"/>
        <v>120000</v>
      </c>
      <c r="N1265" s="10">
        <v>45931</v>
      </c>
      <c r="O1265" s="10">
        <f t="shared" ca="1" si="357"/>
        <v>46296</v>
      </c>
      <c r="P1265" s="7">
        <f t="shared" ca="1" si="358"/>
        <v>0.19999999403953553</v>
      </c>
      <c r="Q1265" s="13"/>
      <c r="R1265" s="1">
        <f t="shared" si="359"/>
        <v>-100000</v>
      </c>
      <c r="S1265" s="1">
        <f t="shared" ca="1" si="351"/>
        <v>126374.84408319579</v>
      </c>
      <c r="T1265" s="14">
        <f t="shared" ca="1" si="352"/>
        <v>1.35</v>
      </c>
      <c r="U1265" s="7">
        <f t="shared" ca="1" si="360"/>
        <v>0.26374843716621399</v>
      </c>
    </row>
    <row r="1266" spans="1:21" x14ac:dyDescent="0.2">
      <c r="A1266">
        <f t="shared" si="353"/>
        <v>1265</v>
      </c>
      <c r="B1266">
        <f t="shared" ca="1" si="343"/>
        <v>1</v>
      </c>
      <c r="C1266" s="7">
        <f t="shared" ca="1" si="344"/>
        <v>0.13611823509793453</v>
      </c>
      <c r="D1266" t="str">
        <f t="shared" ca="1" si="354"/>
        <v>Yes</v>
      </c>
      <c r="E1266">
        <f t="shared" ca="1" si="345"/>
        <v>1.7</v>
      </c>
      <c r="F1266" s="1">
        <f ca="1">InitialHomeValue* (1 + 'Portfolio Simulation'!C1266)^'Portfolio Simulation'!B1266</f>
        <v>1136118.2350979347</v>
      </c>
      <c r="G1266" s="1">
        <f t="shared" ca="1" si="346"/>
        <v>193140.09996664891</v>
      </c>
      <c r="H1266" s="1">
        <f t="shared" ca="1" si="347"/>
        <v>120000</v>
      </c>
      <c r="I1266" s="1">
        <f t="shared" ca="1" si="355"/>
        <v>120000</v>
      </c>
      <c r="J1266" s="1">
        <f t="shared" si="348"/>
        <v>100000</v>
      </c>
      <c r="K1266" s="1">
        <f t="shared" si="349"/>
        <v>1000000</v>
      </c>
      <c r="L1266" s="1">
        <f t="shared" si="356"/>
        <v>-100000</v>
      </c>
      <c r="M1266" s="1">
        <f t="shared" ca="1" si="350"/>
        <v>120000</v>
      </c>
      <c r="N1266" s="10">
        <v>45931</v>
      </c>
      <c r="O1266" s="10">
        <f t="shared" ca="1" si="357"/>
        <v>46296</v>
      </c>
      <c r="P1266" s="7">
        <f t="shared" ca="1" si="358"/>
        <v>0.19999999403953553</v>
      </c>
      <c r="Q1266" s="13"/>
      <c r="R1266" s="1">
        <f t="shared" si="359"/>
        <v>-100000</v>
      </c>
      <c r="S1266" s="1">
        <f t="shared" ca="1" si="351"/>
        <v>187459.50879115923</v>
      </c>
      <c r="T1266" s="14">
        <f t="shared" ca="1" si="352"/>
        <v>1.65</v>
      </c>
      <c r="U1266" s="7">
        <f t="shared" ca="1" si="360"/>
        <v>0.87459508180618295</v>
      </c>
    </row>
    <row r="1267" spans="1:21" x14ac:dyDescent="0.2">
      <c r="A1267">
        <f t="shared" si="353"/>
        <v>1266</v>
      </c>
      <c r="B1267">
        <f t="shared" ca="1" si="343"/>
        <v>6</v>
      </c>
      <c r="C1267" s="7">
        <f t="shared" ca="1" si="344"/>
        <v>5.7984937425473726E-2</v>
      </c>
      <c r="D1267" t="str">
        <f t="shared" ca="1" si="354"/>
        <v>Yes</v>
      </c>
      <c r="E1267">
        <f t="shared" ca="1" si="345"/>
        <v>1.7</v>
      </c>
      <c r="F1267" s="1">
        <f ca="1">InitialHomeValue* (1 + 'Portfolio Simulation'!C1267)^'Portfolio Simulation'!B1267</f>
        <v>1402416.1618501644</v>
      </c>
      <c r="G1267" s="1">
        <f t="shared" ca="1" si="346"/>
        <v>238410.74751452796</v>
      </c>
      <c r="H1267" s="1">
        <f t="shared" ca="1" si="347"/>
        <v>298598.39999999997</v>
      </c>
      <c r="I1267" s="1">
        <f t="shared" ca="1" si="355"/>
        <v>238410.74751452796</v>
      </c>
      <c r="J1267" s="1">
        <f t="shared" si="348"/>
        <v>100000</v>
      </c>
      <c r="K1267" s="1">
        <f t="shared" si="349"/>
        <v>1000000</v>
      </c>
      <c r="L1267" s="1">
        <f t="shared" si="356"/>
        <v>-100000</v>
      </c>
      <c r="M1267" s="1">
        <f t="shared" ca="1" si="350"/>
        <v>238410.74751452796</v>
      </c>
      <c r="N1267" s="10">
        <v>45931</v>
      </c>
      <c r="O1267" s="10">
        <f t="shared" ca="1" si="357"/>
        <v>48122</v>
      </c>
      <c r="P1267" s="7">
        <f t="shared" ca="1" si="358"/>
        <v>0.15573678612709049</v>
      </c>
      <c r="Q1267" s="13"/>
      <c r="R1267" s="1">
        <f t="shared" si="359"/>
        <v>-100000</v>
      </c>
      <c r="S1267" s="1">
        <f t="shared" ca="1" si="351"/>
        <v>231398.66670527711</v>
      </c>
      <c r="T1267" s="14">
        <f t="shared" ca="1" si="352"/>
        <v>1.65</v>
      </c>
      <c r="U1267" s="7">
        <f t="shared" ca="1" si="360"/>
        <v>0.15000331997871402</v>
      </c>
    </row>
    <row r="1268" spans="1:21" x14ac:dyDescent="0.2">
      <c r="A1268">
        <f t="shared" si="353"/>
        <v>1267</v>
      </c>
      <c r="B1268">
        <f t="shared" ca="1" si="343"/>
        <v>10</v>
      </c>
      <c r="C1268" s="7">
        <f t="shared" ca="1" si="344"/>
        <v>0.18449100423028764</v>
      </c>
      <c r="D1268" t="str">
        <f t="shared" ca="1" si="354"/>
        <v>Yes</v>
      </c>
      <c r="E1268">
        <f t="shared" ca="1" si="345"/>
        <v>1.7</v>
      </c>
      <c r="F1268" s="1">
        <f ca="1">InitialHomeValue* (1 + 'Portfolio Simulation'!C1268)^'Portfolio Simulation'!B1268</f>
        <v>5436478.410124301</v>
      </c>
      <c r="G1268" s="1">
        <f t="shared" ca="1" si="346"/>
        <v>924201.32972113125</v>
      </c>
      <c r="H1268" s="1">
        <f t="shared" ca="1" si="347"/>
        <v>619173.64223999996</v>
      </c>
      <c r="I1268" s="1">
        <f t="shared" ca="1" si="355"/>
        <v>619173.64223999996</v>
      </c>
      <c r="J1268" s="1">
        <f t="shared" si="348"/>
        <v>100000</v>
      </c>
      <c r="K1268" s="1">
        <f t="shared" si="349"/>
        <v>1000000</v>
      </c>
      <c r="L1268" s="1">
        <f t="shared" si="356"/>
        <v>-100000</v>
      </c>
      <c r="M1268" s="1">
        <f t="shared" ca="1" si="350"/>
        <v>619173.64223999996</v>
      </c>
      <c r="N1268" s="10">
        <v>45931</v>
      </c>
      <c r="O1268" s="10">
        <f t="shared" ca="1" si="357"/>
        <v>49583</v>
      </c>
      <c r="P1268" s="7">
        <f t="shared" ca="1" si="358"/>
        <v>0.19988018870353702</v>
      </c>
      <c r="Q1268" s="13"/>
      <c r="R1268" s="1">
        <f t="shared" si="359"/>
        <v>-100000</v>
      </c>
      <c r="S1268" s="1">
        <f t="shared" ca="1" si="351"/>
        <v>897018.9376705098</v>
      </c>
      <c r="T1268" s="14">
        <f t="shared" ca="1" si="352"/>
        <v>1.65</v>
      </c>
      <c r="U1268" s="7">
        <f t="shared" ca="1" si="360"/>
        <v>0.24516808390617373</v>
      </c>
    </row>
    <row r="1269" spans="1:21" x14ac:dyDescent="0.2">
      <c r="A1269">
        <f t="shared" si="353"/>
        <v>1268</v>
      </c>
      <c r="B1269">
        <f t="shared" ca="1" si="343"/>
        <v>5</v>
      </c>
      <c r="C1269" s="7">
        <f t="shared" ca="1" si="344"/>
        <v>-1.169090644300624E-2</v>
      </c>
      <c r="D1269" t="str">
        <f t="shared" ca="1" si="354"/>
        <v>No</v>
      </c>
      <c r="E1269">
        <f t="shared" ca="1" si="345"/>
        <v>1.4</v>
      </c>
      <c r="F1269" s="1">
        <f ca="1">InitialHomeValue* (1 + 'Portfolio Simulation'!C1269)^'Portfolio Simulation'!B1269</f>
        <v>942896.3550900718</v>
      </c>
      <c r="G1269" s="1">
        <f t="shared" ca="1" si="346"/>
        <v>132005.48971261005</v>
      </c>
      <c r="H1269" s="1">
        <f t="shared" ca="1" si="347"/>
        <v>248832</v>
      </c>
      <c r="I1269" s="1">
        <f t="shared" ca="1" si="355"/>
        <v>132005.48971261005</v>
      </c>
      <c r="J1269" s="1">
        <f t="shared" si="348"/>
        <v>100000</v>
      </c>
      <c r="K1269" s="1">
        <f t="shared" si="349"/>
        <v>1000000</v>
      </c>
      <c r="L1269" s="1">
        <f t="shared" si="356"/>
        <v>-100000</v>
      </c>
      <c r="M1269" s="1">
        <f t="shared" ca="1" si="350"/>
        <v>132005.48971261005</v>
      </c>
      <c r="N1269" s="10">
        <v>45931</v>
      </c>
      <c r="O1269" s="10">
        <f t="shared" ca="1" si="357"/>
        <v>47757</v>
      </c>
      <c r="P1269" s="7">
        <f t="shared" ca="1" si="358"/>
        <v>5.7073512673377999E-2</v>
      </c>
      <c r="Q1269" s="13"/>
      <c r="R1269" s="1">
        <f t="shared" si="359"/>
        <v>-100000</v>
      </c>
      <c r="S1269" s="1">
        <f t="shared" ca="1" si="351"/>
        <v>127291.00793715969</v>
      </c>
      <c r="T1269" s="14">
        <f t="shared" ca="1" si="352"/>
        <v>1.35</v>
      </c>
      <c r="U1269" s="7">
        <f t="shared" ca="1" si="360"/>
        <v>4.9416932463645938E-2</v>
      </c>
    </row>
    <row r="1270" spans="1:21" x14ac:dyDescent="0.2">
      <c r="A1270">
        <f t="shared" si="353"/>
        <v>1269</v>
      </c>
      <c r="B1270">
        <f t="shared" ca="1" si="343"/>
        <v>5</v>
      </c>
      <c r="C1270" s="7">
        <f t="shared" ca="1" si="344"/>
        <v>-3.4826216443724731E-2</v>
      </c>
      <c r="D1270" t="str">
        <f t="shared" ca="1" si="354"/>
        <v>No</v>
      </c>
      <c r="E1270">
        <f t="shared" ca="1" si="345"/>
        <v>1.4</v>
      </c>
      <c r="F1270" s="1">
        <f ca="1">InitialHomeValue* (1 + 'Portfolio Simulation'!C1270)^'Portfolio Simulation'!B1270</f>
        <v>837582.48016761232</v>
      </c>
      <c r="G1270" s="1">
        <f t="shared" ca="1" si="346"/>
        <v>117261.54722346574</v>
      </c>
      <c r="H1270" s="1">
        <f t="shared" ca="1" si="347"/>
        <v>248832</v>
      </c>
      <c r="I1270" s="1">
        <f t="shared" ca="1" si="355"/>
        <v>117261.54722346574</v>
      </c>
      <c r="J1270" s="1">
        <f t="shared" si="348"/>
        <v>100000</v>
      </c>
      <c r="K1270" s="1">
        <f t="shared" si="349"/>
        <v>1000000</v>
      </c>
      <c r="L1270" s="1">
        <f t="shared" si="356"/>
        <v>-100000</v>
      </c>
      <c r="M1270" s="1">
        <f t="shared" ca="1" si="350"/>
        <v>117261.54722346574</v>
      </c>
      <c r="N1270" s="10">
        <v>45931</v>
      </c>
      <c r="O1270" s="10">
        <f t="shared" ca="1" si="357"/>
        <v>47757</v>
      </c>
      <c r="P1270" s="7">
        <f t="shared" ca="1" si="358"/>
        <v>3.234188854694367E-2</v>
      </c>
      <c r="Q1270" s="13"/>
      <c r="R1270" s="1">
        <f t="shared" si="359"/>
        <v>-100000</v>
      </c>
      <c r="S1270" s="1">
        <f t="shared" ca="1" si="351"/>
        <v>113073.63482262768</v>
      </c>
      <c r="T1270" s="14">
        <f t="shared" ca="1" si="352"/>
        <v>1.35</v>
      </c>
      <c r="U1270" s="7">
        <f t="shared" ca="1" si="360"/>
        <v>2.4864444136619569E-2</v>
      </c>
    </row>
    <row r="1271" spans="1:21" x14ac:dyDescent="0.2">
      <c r="A1271">
        <f t="shared" si="353"/>
        <v>1270</v>
      </c>
      <c r="B1271">
        <f t="shared" ca="1" si="343"/>
        <v>7</v>
      </c>
      <c r="C1271" s="7">
        <f t="shared" ca="1" si="344"/>
        <v>8.5815866587865344E-2</v>
      </c>
      <c r="D1271" t="str">
        <f t="shared" ca="1" si="354"/>
        <v>Yes</v>
      </c>
      <c r="E1271">
        <f t="shared" ca="1" si="345"/>
        <v>1.7</v>
      </c>
      <c r="F1271" s="1">
        <f ca="1">InitialHomeValue* (1 + 'Portfolio Simulation'!C1271)^'Portfolio Simulation'!B1271</f>
        <v>1779480.7109848743</v>
      </c>
      <c r="G1271" s="1">
        <f t="shared" ca="1" si="346"/>
        <v>302511.72086742864</v>
      </c>
      <c r="H1271" s="1">
        <f t="shared" ca="1" si="347"/>
        <v>358318.07999999996</v>
      </c>
      <c r="I1271" s="1">
        <f t="shared" ca="1" si="355"/>
        <v>302511.72086742864</v>
      </c>
      <c r="J1271" s="1">
        <f t="shared" si="348"/>
        <v>100000</v>
      </c>
      <c r="K1271" s="1">
        <f t="shared" si="349"/>
        <v>1000000</v>
      </c>
      <c r="L1271" s="1">
        <f t="shared" si="356"/>
        <v>-100000</v>
      </c>
      <c r="M1271" s="1">
        <f t="shared" ca="1" si="350"/>
        <v>302511.72086742864</v>
      </c>
      <c r="N1271" s="10">
        <v>45931</v>
      </c>
      <c r="O1271" s="10">
        <f t="shared" ca="1" si="357"/>
        <v>48488</v>
      </c>
      <c r="P1271" s="7">
        <f t="shared" ca="1" si="358"/>
        <v>0.1711802542209625</v>
      </c>
      <c r="Q1271" s="13"/>
      <c r="R1271" s="1">
        <f t="shared" si="359"/>
        <v>-100000</v>
      </c>
      <c r="S1271" s="1">
        <f t="shared" ca="1" si="351"/>
        <v>293614.31731250428</v>
      </c>
      <c r="T1271" s="14">
        <f t="shared" ca="1" si="352"/>
        <v>1.65</v>
      </c>
      <c r="U1271" s="7">
        <f t="shared" ca="1" si="360"/>
        <v>0.16620003581047066</v>
      </c>
    </row>
    <row r="1272" spans="1:21" x14ac:dyDescent="0.2">
      <c r="A1272">
        <f t="shared" si="353"/>
        <v>1271</v>
      </c>
      <c r="B1272">
        <f t="shared" ca="1" si="343"/>
        <v>3</v>
      </c>
      <c r="C1272" s="7">
        <f t="shared" ca="1" si="344"/>
        <v>0.10965158433279436</v>
      </c>
      <c r="D1272" t="str">
        <f t="shared" ca="1" si="354"/>
        <v>Yes</v>
      </c>
      <c r="E1272">
        <f t="shared" ca="1" si="345"/>
        <v>1.7</v>
      </c>
      <c r="F1272" s="1">
        <f ca="1">InitialHomeValue* (1 + 'Portfolio Simulation'!C1272)^'Portfolio Simulation'!B1272</f>
        <v>1366343.5553672912</v>
      </c>
      <c r="G1272" s="1">
        <f t="shared" ca="1" si="346"/>
        <v>232278.40441243953</v>
      </c>
      <c r="H1272" s="1">
        <f t="shared" ca="1" si="347"/>
        <v>172800</v>
      </c>
      <c r="I1272" s="1">
        <f t="shared" ca="1" si="355"/>
        <v>172800</v>
      </c>
      <c r="J1272" s="1">
        <f t="shared" si="348"/>
        <v>100000</v>
      </c>
      <c r="K1272" s="1">
        <f t="shared" si="349"/>
        <v>1000000</v>
      </c>
      <c r="L1272" s="1">
        <f t="shared" si="356"/>
        <v>-100000</v>
      </c>
      <c r="M1272" s="1">
        <f t="shared" ca="1" si="350"/>
        <v>172800</v>
      </c>
      <c r="N1272" s="10">
        <v>45931</v>
      </c>
      <c r="O1272" s="10">
        <f t="shared" ca="1" si="357"/>
        <v>47027</v>
      </c>
      <c r="P1272" s="7">
        <f t="shared" ca="1" si="358"/>
        <v>0.19980039000511171</v>
      </c>
      <c r="Q1272" s="13"/>
      <c r="R1272" s="1">
        <f t="shared" si="359"/>
        <v>-100000</v>
      </c>
      <c r="S1272" s="1">
        <f t="shared" ca="1" si="351"/>
        <v>225446.68663560308</v>
      </c>
      <c r="T1272" s="14">
        <f t="shared" ca="1" si="352"/>
        <v>1.65</v>
      </c>
      <c r="U1272" s="7">
        <f t="shared" ca="1" si="360"/>
        <v>0.31091312766075141</v>
      </c>
    </row>
    <row r="1273" spans="1:21" x14ac:dyDescent="0.2">
      <c r="A1273">
        <f t="shared" si="353"/>
        <v>1272</v>
      </c>
      <c r="B1273">
        <f t="shared" ca="1" si="343"/>
        <v>3</v>
      </c>
      <c r="C1273" s="7">
        <f t="shared" ca="1" si="344"/>
        <v>5.6545665665229117E-2</v>
      </c>
      <c r="D1273" t="str">
        <f t="shared" ca="1" si="354"/>
        <v>Yes</v>
      </c>
      <c r="E1273">
        <f t="shared" ca="1" si="345"/>
        <v>1.7</v>
      </c>
      <c r="F1273" s="1">
        <f ca="1">InitialHomeValue* (1 + 'Portfolio Simulation'!C1273)^'Portfolio Simulation'!B1273</f>
        <v>1179410.0337194805</v>
      </c>
      <c r="G1273" s="1">
        <f t="shared" ca="1" si="346"/>
        <v>200499.7057323117</v>
      </c>
      <c r="H1273" s="1">
        <f t="shared" ca="1" si="347"/>
        <v>172800</v>
      </c>
      <c r="I1273" s="1">
        <f t="shared" ca="1" si="355"/>
        <v>172800</v>
      </c>
      <c r="J1273" s="1">
        <f t="shared" si="348"/>
        <v>100000</v>
      </c>
      <c r="K1273" s="1">
        <f t="shared" si="349"/>
        <v>1000000</v>
      </c>
      <c r="L1273" s="1">
        <f t="shared" si="356"/>
        <v>-100000</v>
      </c>
      <c r="M1273" s="1">
        <f t="shared" ca="1" si="350"/>
        <v>172800</v>
      </c>
      <c r="N1273" s="10">
        <v>45931</v>
      </c>
      <c r="O1273" s="10">
        <f t="shared" ca="1" si="357"/>
        <v>47027</v>
      </c>
      <c r="P1273" s="7">
        <f t="shared" ca="1" si="358"/>
        <v>0.19980039000511171</v>
      </c>
      <c r="Q1273" s="13"/>
      <c r="R1273" s="1">
        <f t="shared" si="359"/>
        <v>-100000</v>
      </c>
      <c r="S1273" s="1">
        <f t="shared" ca="1" si="351"/>
        <v>194602.65556371427</v>
      </c>
      <c r="T1273" s="14">
        <f t="shared" ca="1" si="352"/>
        <v>1.65</v>
      </c>
      <c r="U1273" s="7">
        <f t="shared" ca="1" si="360"/>
        <v>0.24823104739189147</v>
      </c>
    </row>
    <row r="1274" spans="1:21" x14ac:dyDescent="0.2">
      <c r="A1274">
        <f t="shared" si="353"/>
        <v>1273</v>
      </c>
      <c r="B1274">
        <f t="shared" ca="1" si="343"/>
        <v>6</v>
      </c>
      <c r="C1274" s="7">
        <f t="shared" ca="1" si="344"/>
        <v>-3.6850215536436658E-3</v>
      </c>
      <c r="D1274" t="str">
        <f t="shared" ca="1" si="354"/>
        <v>No</v>
      </c>
      <c r="E1274">
        <f t="shared" ca="1" si="345"/>
        <v>1.4</v>
      </c>
      <c r="F1274" s="1">
        <f ca="1">InitialHomeValue* (1 + 'Portfolio Simulation'!C1274)^'Portfolio Simulation'!B1274</f>
        <v>978092.5633913771</v>
      </c>
      <c r="G1274" s="1">
        <f t="shared" ca="1" si="346"/>
        <v>136932.95887479279</v>
      </c>
      <c r="H1274" s="1">
        <f t="shared" ca="1" si="347"/>
        <v>298598.39999999997</v>
      </c>
      <c r="I1274" s="1">
        <f t="shared" ca="1" si="355"/>
        <v>136932.95887479279</v>
      </c>
      <c r="J1274" s="1">
        <f t="shared" si="348"/>
        <v>100000</v>
      </c>
      <c r="K1274" s="1">
        <f t="shared" si="349"/>
        <v>1000000</v>
      </c>
      <c r="L1274" s="1">
        <f t="shared" si="356"/>
        <v>-100000</v>
      </c>
      <c r="M1274" s="1">
        <f t="shared" ca="1" si="350"/>
        <v>136932.95887479279</v>
      </c>
      <c r="N1274" s="10">
        <v>45931</v>
      </c>
      <c r="O1274" s="10">
        <f t="shared" ca="1" si="357"/>
        <v>48122</v>
      </c>
      <c r="P1274" s="7">
        <f t="shared" ca="1" si="358"/>
        <v>5.375815331935882E-2</v>
      </c>
      <c r="Q1274" s="13"/>
      <c r="R1274" s="1">
        <f t="shared" si="359"/>
        <v>-100000</v>
      </c>
      <c r="S1274" s="1">
        <f t="shared" ca="1" si="351"/>
        <v>132042.49605783593</v>
      </c>
      <c r="T1274" s="14">
        <f t="shared" ca="1" si="352"/>
        <v>1.35</v>
      </c>
      <c r="U1274" s="7">
        <f t="shared" ca="1" si="360"/>
        <v>4.7393253445625297E-2</v>
      </c>
    </row>
    <row r="1275" spans="1:21" x14ac:dyDescent="0.2">
      <c r="A1275">
        <f t="shared" si="353"/>
        <v>1274</v>
      </c>
      <c r="B1275">
        <f t="shared" ca="1" si="343"/>
        <v>3</v>
      </c>
      <c r="C1275" s="7">
        <f t="shared" ca="1" si="344"/>
        <v>-4.2432755442677848E-3</v>
      </c>
      <c r="D1275" t="str">
        <f t="shared" ca="1" si="354"/>
        <v>No</v>
      </c>
      <c r="E1275">
        <f t="shared" ca="1" si="345"/>
        <v>1.4</v>
      </c>
      <c r="F1275" s="1">
        <f ca="1">InitialHomeValue* (1 + 'Portfolio Simulation'!C1275)^'Portfolio Simulation'!B1275</f>
        <v>987324.11312741076</v>
      </c>
      <c r="G1275" s="1">
        <f t="shared" ca="1" si="346"/>
        <v>138225.37583783752</v>
      </c>
      <c r="H1275" s="1">
        <f t="shared" ca="1" si="347"/>
        <v>172800</v>
      </c>
      <c r="I1275" s="1">
        <f t="shared" ca="1" si="355"/>
        <v>138225.37583783752</v>
      </c>
      <c r="J1275" s="1">
        <f t="shared" si="348"/>
        <v>100000</v>
      </c>
      <c r="K1275" s="1">
        <f t="shared" si="349"/>
        <v>1000000</v>
      </c>
      <c r="L1275" s="1">
        <f t="shared" si="356"/>
        <v>-100000</v>
      </c>
      <c r="M1275" s="1">
        <f t="shared" ca="1" si="350"/>
        <v>138225.37583783752</v>
      </c>
      <c r="N1275" s="10">
        <v>45931</v>
      </c>
      <c r="O1275" s="10">
        <f t="shared" ca="1" si="357"/>
        <v>47027</v>
      </c>
      <c r="P1275" s="7">
        <f t="shared" ca="1" si="358"/>
        <v>0.11383237242698668</v>
      </c>
      <c r="Q1275" s="13"/>
      <c r="R1275" s="1">
        <f t="shared" si="359"/>
        <v>-100000</v>
      </c>
      <c r="S1275" s="1">
        <f t="shared" ca="1" si="351"/>
        <v>133288.75527220048</v>
      </c>
      <c r="T1275" s="14">
        <f t="shared" ca="1" si="352"/>
        <v>1.35</v>
      </c>
      <c r="U1275" s="7">
        <f t="shared" ca="1" si="360"/>
        <v>0.10042356848716735</v>
      </c>
    </row>
    <row r="1276" spans="1:21" x14ac:dyDescent="0.2">
      <c r="A1276">
        <f t="shared" si="353"/>
        <v>1275</v>
      </c>
      <c r="B1276">
        <f t="shared" ca="1" si="343"/>
        <v>1</v>
      </c>
      <c r="C1276" s="7">
        <f t="shared" ca="1" si="344"/>
        <v>-2.8965891409802897E-2</v>
      </c>
      <c r="D1276" t="str">
        <f t="shared" ca="1" si="354"/>
        <v>No</v>
      </c>
      <c r="E1276">
        <f t="shared" ca="1" si="345"/>
        <v>1.4</v>
      </c>
      <c r="F1276" s="1">
        <f ca="1">InitialHomeValue* (1 + 'Portfolio Simulation'!C1276)^'Portfolio Simulation'!B1276</f>
        <v>971034.10859019717</v>
      </c>
      <c r="G1276" s="1">
        <f t="shared" ca="1" si="346"/>
        <v>135944.77520262761</v>
      </c>
      <c r="H1276" s="1">
        <f t="shared" ca="1" si="347"/>
        <v>120000</v>
      </c>
      <c r="I1276" s="1">
        <f t="shared" ca="1" si="355"/>
        <v>120000</v>
      </c>
      <c r="J1276" s="1">
        <f t="shared" si="348"/>
        <v>100000</v>
      </c>
      <c r="K1276" s="1">
        <f t="shared" si="349"/>
        <v>1000000</v>
      </c>
      <c r="L1276" s="1">
        <f t="shared" si="356"/>
        <v>-100000</v>
      </c>
      <c r="M1276" s="1">
        <f t="shared" ca="1" si="350"/>
        <v>120000</v>
      </c>
      <c r="N1276" s="10">
        <v>45931</v>
      </c>
      <c r="O1276" s="10">
        <f t="shared" ca="1" si="357"/>
        <v>46296</v>
      </c>
      <c r="P1276" s="7">
        <f t="shared" ca="1" si="358"/>
        <v>0.19999999403953553</v>
      </c>
      <c r="Q1276" s="13"/>
      <c r="R1276" s="1">
        <f t="shared" si="359"/>
        <v>-100000</v>
      </c>
      <c r="S1276" s="1">
        <f t="shared" ca="1" si="351"/>
        <v>131089.60465967664</v>
      </c>
      <c r="T1276" s="14">
        <f t="shared" ca="1" si="352"/>
        <v>1.35</v>
      </c>
      <c r="U1276" s="7">
        <f t="shared" ca="1" si="360"/>
        <v>0.31089604496955869</v>
      </c>
    </row>
    <row r="1277" spans="1:21" x14ac:dyDescent="0.2">
      <c r="A1277">
        <f t="shared" si="353"/>
        <v>1276</v>
      </c>
      <c r="B1277">
        <f t="shared" ca="1" si="343"/>
        <v>1</v>
      </c>
      <c r="C1277" s="7">
        <f t="shared" ca="1" si="344"/>
        <v>6.4911991443779141E-2</v>
      </c>
      <c r="D1277" t="str">
        <f t="shared" ca="1" si="354"/>
        <v>Yes</v>
      </c>
      <c r="E1277">
        <f t="shared" ca="1" si="345"/>
        <v>1.7</v>
      </c>
      <c r="F1277" s="1">
        <f ca="1">InitialHomeValue* (1 + 'Portfolio Simulation'!C1277)^'Portfolio Simulation'!B1277</f>
        <v>1064911.9914437793</v>
      </c>
      <c r="G1277" s="1">
        <f t="shared" ca="1" si="346"/>
        <v>181035.03854544251</v>
      </c>
      <c r="H1277" s="1">
        <f t="shared" ca="1" si="347"/>
        <v>120000</v>
      </c>
      <c r="I1277" s="1">
        <f t="shared" ca="1" si="355"/>
        <v>120000</v>
      </c>
      <c r="J1277" s="1">
        <f t="shared" si="348"/>
        <v>100000</v>
      </c>
      <c r="K1277" s="1">
        <f t="shared" si="349"/>
        <v>1000000</v>
      </c>
      <c r="L1277" s="1">
        <f t="shared" si="356"/>
        <v>-100000</v>
      </c>
      <c r="M1277" s="1">
        <f t="shared" ca="1" si="350"/>
        <v>120000</v>
      </c>
      <c r="N1277" s="10">
        <v>45931</v>
      </c>
      <c r="O1277" s="10">
        <f t="shared" ca="1" si="357"/>
        <v>46296</v>
      </c>
      <c r="P1277" s="7">
        <f t="shared" ca="1" si="358"/>
        <v>0.19999999403953553</v>
      </c>
      <c r="Q1277" s="13"/>
      <c r="R1277" s="1">
        <f t="shared" si="359"/>
        <v>-100000</v>
      </c>
      <c r="S1277" s="1">
        <f t="shared" ca="1" si="351"/>
        <v>175710.47858822357</v>
      </c>
      <c r="T1277" s="14">
        <f t="shared" ca="1" si="352"/>
        <v>1.65</v>
      </c>
      <c r="U1277" s="7">
        <f t="shared" ca="1" si="360"/>
        <v>0.75710479021072397</v>
      </c>
    </row>
    <row r="1278" spans="1:21" x14ac:dyDescent="0.2">
      <c r="A1278">
        <f t="shared" si="353"/>
        <v>1277</v>
      </c>
      <c r="B1278">
        <f t="shared" ca="1" si="343"/>
        <v>10</v>
      </c>
      <c r="C1278" s="7">
        <f t="shared" ca="1" si="344"/>
        <v>7.5531230301969107E-2</v>
      </c>
      <c r="D1278" t="str">
        <f t="shared" ca="1" si="354"/>
        <v>Yes</v>
      </c>
      <c r="E1278">
        <f t="shared" ca="1" si="345"/>
        <v>1.7</v>
      </c>
      <c r="F1278" s="1">
        <f ca="1">InitialHomeValue* (1 + 'Portfolio Simulation'!C1278)^'Portfolio Simulation'!B1278</f>
        <v>2071239.1936099399</v>
      </c>
      <c r="G1278" s="1">
        <f t="shared" ca="1" si="346"/>
        <v>352110.6629136898</v>
      </c>
      <c r="H1278" s="1">
        <f t="shared" ca="1" si="347"/>
        <v>619173.64223999996</v>
      </c>
      <c r="I1278" s="1">
        <f t="shared" ca="1" si="355"/>
        <v>352110.6629136898</v>
      </c>
      <c r="J1278" s="1">
        <f t="shared" si="348"/>
        <v>100000</v>
      </c>
      <c r="K1278" s="1">
        <f t="shared" si="349"/>
        <v>1000000</v>
      </c>
      <c r="L1278" s="1">
        <f t="shared" si="356"/>
        <v>-100000</v>
      </c>
      <c r="M1278" s="1">
        <f t="shared" ca="1" si="350"/>
        <v>352110.6629136898</v>
      </c>
      <c r="N1278" s="10">
        <v>45931</v>
      </c>
      <c r="O1278" s="10">
        <f t="shared" ca="1" si="357"/>
        <v>49583</v>
      </c>
      <c r="P1278" s="7">
        <f t="shared" ca="1" si="358"/>
        <v>0.13406508564949038</v>
      </c>
      <c r="Q1278" s="13"/>
      <c r="R1278" s="1">
        <f t="shared" si="359"/>
        <v>-100000</v>
      </c>
      <c r="S1278" s="1">
        <f t="shared" ca="1" si="351"/>
        <v>341754.46694564004</v>
      </c>
      <c r="T1278" s="14">
        <f t="shared" ca="1" si="352"/>
        <v>1.65</v>
      </c>
      <c r="U1278" s="7">
        <f t="shared" ca="1" si="360"/>
        <v>0.13068645596504214</v>
      </c>
    </row>
    <row r="1279" spans="1:21" x14ac:dyDescent="0.2">
      <c r="A1279">
        <f t="shared" si="353"/>
        <v>1278</v>
      </c>
      <c r="B1279">
        <f t="shared" ca="1" si="343"/>
        <v>3</v>
      </c>
      <c r="C1279" s="7">
        <f t="shared" ca="1" si="344"/>
        <v>5.7864080569402274E-2</v>
      </c>
      <c r="D1279" t="str">
        <f t="shared" ca="1" si="354"/>
        <v>Yes</v>
      </c>
      <c r="E1279">
        <f t="shared" ca="1" si="345"/>
        <v>1.7</v>
      </c>
      <c r="F1279" s="1">
        <f ca="1">InitialHomeValue* (1 + 'Portfolio Simulation'!C1279)^'Portfolio Simulation'!B1279</f>
        <v>1183830.7406817207</v>
      </c>
      <c r="G1279" s="1">
        <f t="shared" ca="1" si="346"/>
        <v>201251.22591589252</v>
      </c>
      <c r="H1279" s="1">
        <f t="shared" ca="1" si="347"/>
        <v>172800</v>
      </c>
      <c r="I1279" s="1">
        <f t="shared" ca="1" si="355"/>
        <v>172800</v>
      </c>
      <c r="J1279" s="1">
        <f t="shared" si="348"/>
        <v>100000</v>
      </c>
      <c r="K1279" s="1">
        <f t="shared" si="349"/>
        <v>1000000</v>
      </c>
      <c r="L1279" s="1">
        <f t="shared" si="356"/>
        <v>-100000</v>
      </c>
      <c r="M1279" s="1">
        <f t="shared" ca="1" si="350"/>
        <v>172800</v>
      </c>
      <c r="N1279" s="10">
        <v>45931</v>
      </c>
      <c r="O1279" s="10">
        <f t="shared" ca="1" si="357"/>
        <v>47027</v>
      </c>
      <c r="P1279" s="7">
        <f t="shared" ca="1" si="358"/>
        <v>0.19980039000511171</v>
      </c>
      <c r="Q1279" s="13"/>
      <c r="R1279" s="1">
        <f t="shared" si="359"/>
        <v>-100000</v>
      </c>
      <c r="S1279" s="1">
        <f t="shared" ca="1" si="351"/>
        <v>195332.07221248391</v>
      </c>
      <c r="T1279" s="14">
        <f t="shared" ca="1" si="352"/>
        <v>1.65</v>
      </c>
      <c r="U1279" s="7">
        <f t="shared" ca="1" si="360"/>
        <v>0.24978722929954528</v>
      </c>
    </row>
    <row r="1280" spans="1:21" x14ac:dyDescent="0.2">
      <c r="A1280">
        <f t="shared" si="353"/>
        <v>1279</v>
      </c>
      <c r="B1280">
        <f t="shared" ca="1" si="343"/>
        <v>8</v>
      </c>
      <c r="C1280" s="7">
        <f t="shared" ca="1" si="344"/>
        <v>1.0640129489321786E-2</v>
      </c>
      <c r="D1280" t="str">
        <f t="shared" ca="1" si="354"/>
        <v>Yes</v>
      </c>
      <c r="E1280">
        <f t="shared" ca="1" si="345"/>
        <v>1.7</v>
      </c>
      <c r="F1280" s="1">
        <f ca="1">InitialHomeValue* (1 + 'Portfolio Simulation'!C1280)^'Portfolio Simulation'!B1280</f>
        <v>1088359.3440112108</v>
      </c>
      <c r="G1280" s="1">
        <f t="shared" ca="1" si="346"/>
        <v>185021.08848190587</v>
      </c>
      <c r="H1280" s="1">
        <f t="shared" ca="1" si="347"/>
        <v>429981.69599999994</v>
      </c>
      <c r="I1280" s="1">
        <f t="shared" ca="1" si="355"/>
        <v>185021.08848190587</v>
      </c>
      <c r="J1280" s="1">
        <f t="shared" si="348"/>
        <v>100000</v>
      </c>
      <c r="K1280" s="1">
        <f t="shared" si="349"/>
        <v>1000000</v>
      </c>
      <c r="L1280" s="1">
        <f t="shared" si="356"/>
        <v>-100000</v>
      </c>
      <c r="M1280" s="1">
        <f t="shared" ca="1" si="350"/>
        <v>185021.08848190587</v>
      </c>
      <c r="N1280" s="10">
        <v>45931</v>
      </c>
      <c r="O1280" s="10">
        <f t="shared" ca="1" si="357"/>
        <v>48853</v>
      </c>
      <c r="P1280" s="7">
        <f t="shared" ca="1" si="358"/>
        <v>7.9890677332878149E-2</v>
      </c>
      <c r="Q1280" s="13"/>
      <c r="R1280" s="1">
        <f t="shared" si="359"/>
        <v>-100000</v>
      </c>
      <c r="S1280" s="1">
        <f t="shared" ca="1" si="351"/>
        <v>179579.29176184977</v>
      </c>
      <c r="T1280" s="14">
        <f t="shared" ca="1" si="352"/>
        <v>1.65</v>
      </c>
      <c r="U1280" s="7">
        <f t="shared" ca="1" si="360"/>
        <v>7.5871190428733831E-2</v>
      </c>
    </row>
    <row r="1281" spans="1:21" x14ac:dyDescent="0.2">
      <c r="A1281">
        <f t="shared" si="353"/>
        <v>1280</v>
      </c>
      <c r="B1281">
        <f t="shared" ca="1" si="343"/>
        <v>3</v>
      </c>
      <c r="C1281" s="7">
        <f t="shared" ca="1" si="344"/>
        <v>1.6048627010077653E-2</v>
      </c>
      <c r="D1281" t="str">
        <f t="shared" ca="1" si="354"/>
        <v>Yes</v>
      </c>
      <c r="E1281">
        <f t="shared" ca="1" si="345"/>
        <v>1.7</v>
      </c>
      <c r="F1281" s="1">
        <f ca="1">InitialHomeValue* (1 + 'Portfolio Simulation'!C1281)^'Portfolio Simulation'!B1281</f>
        <v>1048922.6897761177</v>
      </c>
      <c r="G1281" s="1">
        <f t="shared" ca="1" si="346"/>
        <v>178316.85726194002</v>
      </c>
      <c r="H1281" s="1">
        <f t="shared" ca="1" si="347"/>
        <v>172800</v>
      </c>
      <c r="I1281" s="1">
        <f t="shared" ca="1" si="355"/>
        <v>172800</v>
      </c>
      <c r="J1281" s="1">
        <f t="shared" si="348"/>
        <v>100000</v>
      </c>
      <c r="K1281" s="1">
        <f t="shared" si="349"/>
        <v>1000000</v>
      </c>
      <c r="L1281" s="1">
        <f t="shared" si="356"/>
        <v>-100000</v>
      </c>
      <c r="M1281" s="1">
        <f t="shared" ca="1" si="350"/>
        <v>172800</v>
      </c>
      <c r="N1281" s="10">
        <v>45931</v>
      </c>
      <c r="O1281" s="10">
        <f t="shared" ca="1" si="357"/>
        <v>47027</v>
      </c>
      <c r="P1281" s="7">
        <f t="shared" ca="1" si="358"/>
        <v>0.19980039000511171</v>
      </c>
      <c r="Q1281" s="13"/>
      <c r="R1281" s="1">
        <f t="shared" si="359"/>
        <v>-100000</v>
      </c>
      <c r="S1281" s="1">
        <f t="shared" ca="1" si="351"/>
        <v>173072.24381305941</v>
      </c>
      <c r="T1281" s="14">
        <f t="shared" ca="1" si="352"/>
        <v>1.65</v>
      </c>
      <c r="U1281" s="7">
        <f t="shared" ca="1" si="360"/>
        <v>0.20042957663536073</v>
      </c>
    </row>
    <row r="1282" spans="1:21" x14ac:dyDescent="0.2">
      <c r="A1282">
        <f t="shared" si="353"/>
        <v>1281</v>
      </c>
      <c r="B1282">
        <f t="shared" ca="1" si="343"/>
        <v>6</v>
      </c>
      <c r="C1282" s="7">
        <f t="shared" ca="1" si="344"/>
        <v>-3.0950542925605302E-2</v>
      </c>
      <c r="D1282" t="str">
        <f t="shared" ca="1" si="354"/>
        <v>No</v>
      </c>
      <c r="E1282">
        <f t="shared" ca="1" si="345"/>
        <v>1.4</v>
      </c>
      <c r="F1282" s="1">
        <f ca="1">InitialHomeValue* (1 + 'Portfolio Simulation'!C1282)^'Portfolio Simulation'!B1282</f>
        <v>828086.40629877709</v>
      </c>
      <c r="G1282" s="1">
        <f t="shared" ca="1" si="346"/>
        <v>115932.09688182879</v>
      </c>
      <c r="H1282" s="1">
        <f t="shared" ca="1" si="347"/>
        <v>298598.39999999997</v>
      </c>
      <c r="I1282" s="1">
        <f t="shared" ca="1" si="355"/>
        <v>115932.09688182879</v>
      </c>
      <c r="J1282" s="1">
        <f t="shared" si="348"/>
        <v>100000</v>
      </c>
      <c r="K1282" s="1">
        <f t="shared" si="349"/>
        <v>1000000</v>
      </c>
      <c r="L1282" s="1">
        <f t="shared" si="356"/>
        <v>-100000</v>
      </c>
      <c r="M1282" s="1">
        <f t="shared" ca="1" si="350"/>
        <v>115932.09688182879</v>
      </c>
      <c r="N1282" s="10">
        <v>45931</v>
      </c>
      <c r="O1282" s="10">
        <f t="shared" ca="1" si="357"/>
        <v>48122</v>
      </c>
      <c r="P1282" s="7">
        <f t="shared" ca="1" si="358"/>
        <v>2.4933603405952454E-2</v>
      </c>
      <c r="Q1282" s="13"/>
      <c r="R1282" s="1">
        <f t="shared" si="359"/>
        <v>-100000</v>
      </c>
      <c r="S1282" s="1">
        <f t="shared" ca="1" si="351"/>
        <v>111791.66485033493</v>
      </c>
      <c r="T1282" s="14">
        <f t="shared" ca="1" si="352"/>
        <v>1.35</v>
      </c>
      <c r="U1282" s="7">
        <f t="shared" ca="1" si="360"/>
        <v>1.8742808699607854E-2</v>
      </c>
    </row>
    <row r="1283" spans="1:21" x14ac:dyDescent="0.2">
      <c r="A1283">
        <f t="shared" si="353"/>
        <v>1282</v>
      </c>
      <c r="B1283">
        <f t="shared" ref="B1283:B1346" ca="1" si="361">RANDBETWEEN(MinExitYear,MaxTerm)</f>
        <v>1</v>
      </c>
      <c r="C1283" s="7">
        <f t="shared" ref="C1283:C1346" ca="1" si="362">NORMINV(RAND(),HPAMean,HPAStdDev)</f>
        <v>3.9770975231821867E-2</v>
      </c>
      <c r="D1283" t="str">
        <f t="shared" ca="1" si="354"/>
        <v>Yes</v>
      </c>
      <c r="E1283">
        <f t="shared" ref="E1283:E1346" ca="1" si="363">IF(D1283="Yes",UpMultiplier,DownMultiplier)</f>
        <v>1.7</v>
      </c>
      <c r="F1283" s="1">
        <f ca="1">InitialHomeValue* (1 + 'Portfolio Simulation'!C1283)^'Portfolio Simulation'!B1283</f>
        <v>1039770.9752318219</v>
      </c>
      <c r="G1283" s="1">
        <f t="shared" ref="G1283:G1346" ca="1" si="364">F1283*E1283*(InvestmentAmount/InitialHomeValue)</f>
        <v>176761.06578940974</v>
      </c>
      <c r="H1283" s="1">
        <f t="shared" ref="H1283:H1346" ca="1" si="365">InvestmentAmount*(1 + IRRCap)^B1283</f>
        <v>120000</v>
      </c>
      <c r="I1283" s="1">
        <f t="shared" ca="1" si="355"/>
        <v>120000</v>
      </c>
      <c r="J1283" s="1">
        <f t="shared" ref="J1283:J1346" si="366">InvestmentAmount</f>
        <v>100000</v>
      </c>
      <c r="K1283" s="1">
        <f t="shared" ref="K1283:K1346" si="367">InitialHomeValue</f>
        <v>1000000</v>
      </c>
      <c r="L1283" s="1">
        <f t="shared" si="356"/>
        <v>-100000</v>
      </c>
      <c r="M1283" s="1">
        <f t="shared" ref="M1283:M1346" ca="1" si="368">IF(B1283&gt;0,I1283,0)</f>
        <v>120000</v>
      </c>
      <c r="N1283" s="10">
        <v>45931</v>
      </c>
      <c r="O1283" s="10">
        <f t="shared" ca="1" si="357"/>
        <v>46296</v>
      </c>
      <c r="P1283" s="7">
        <f t="shared" ca="1" si="358"/>
        <v>0.19999999403953553</v>
      </c>
      <c r="Q1283" s="13"/>
      <c r="R1283" s="1">
        <f t="shared" si="359"/>
        <v>-100000</v>
      </c>
      <c r="S1283" s="1">
        <f t="shared" ref="S1283:S1346" ca="1" si="369">F1283*T1283*(InvestmentAmount/InitialHomeValue)</f>
        <v>171562.2109132506</v>
      </c>
      <c r="T1283" s="14">
        <f t="shared" ref="T1283:T1346" ca="1" si="370">IF(D1283="Yes",ModifiedUpShare,ModifiedDownShare)</f>
        <v>1.65</v>
      </c>
      <c r="U1283" s="7">
        <f t="shared" ca="1" si="360"/>
        <v>0.715622103214264</v>
      </c>
    </row>
    <row r="1284" spans="1:21" x14ac:dyDescent="0.2">
      <c r="A1284">
        <f t="shared" ref="A1284:A1347" si="371">ROW()-1</f>
        <v>1283</v>
      </c>
      <c r="B1284">
        <f t="shared" ca="1" si="361"/>
        <v>9</v>
      </c>
      <c r="C1284" s="7">
        <f t="shared" ca="1" si="362"/>
        <v>5.439954724481845E-2</v>
      </c>
      <c r="D1284" t="str">
        <f t="shared" ref="D1284:D1347" ca="1" si="372">IF(C1284&gt;=0, "Yes", "No")</f>
        <v>Yes</v>
      </c>
      <c r="E1284">
        <f t="shared" ca="1" si="363"/>
        <v>1.7</v>
      </c>
      <c r="F1284" s="1">
        <f ca="1">InitialHomeValue* (1 + 'Portfolio Simulation'!C1284)^'Portfolio Simulation'!B1284</f>
        <v>1610819.5686562783</v>
      </c>
      <c r="G1284" s="1">
        <f t="shared" ca="1" si="364"/>
        <v>273839.32667156734</v>
      </c>
      <c r="H1284" s="1">
        <f t="shared" ca="1" si="365"/>
        <v>515978.03519999993</v>
      </c>
      <c r="I1284" s="1">
        <f t="shared" ref="I1284:I1347" ca="1" si="373">MIN(G1284,H1284)</f>
        <v>273839.32667156734</v>
      </c>
      <c r="J1284" s="1">
        <f t="shared" si="366"/>
        <v>100000</v>
      </c>
      <c r="K1284" s="1">
        <f t="shared" si="367"/>
        <v>1000000</v>
      </c>
      <c r="L1284" s="1">
        <f t="shared" ref="L1284:L1347" si="374">-J1284</f>
        <v>-100000</v>
      </c>
      <c r="M1284" s="1">
        <f t="shared" ca="1" si="368"/>
        <v>273839.32667156734</v>
      </c>
      <c r="N1284" s="10">
        <v>45931</v>
      </c>
      <c r="O1284" s="10">
        <f t="shared" ref="O1284:O1347" ca="1" si="375">EDATE(N1284, B1284 *12)</f>
        <v>49218</v>
      </c>
      <c r="P1284" s="7">
        <f t="shared" ref="P1284:P1347" ca="1" si="376">XIRR(L1284:M1284,N1284:O1284)</f>
        <v>0.11835857033729552</v>
      </c>
      <c r="Q1284" s="13"/>
      <c r="R1284" s="1">
        <f t="shared" ref="R1284:R1347" si="377">-J1284</f>
        <v>-100000</v>
      </c>
      <c r="S1284" s="1">
        <f t="shared" ca="1" si="369"/>
        <v>265785.22882828594</v>
      </c>
      <c r="T1284" s="14">
        <f t="shared" ca="1" si="370"/>
        <v>1.65</v>
      </c>
      <c r="U1284" s="7">
        <f t="shared" ref="U1284:U1347" ca="1" si="378">XIRR(R1284:S1284,N1284:O1284)</f>
        <v>0.11465737223625183</v>
      </c>
    </row>
    <row r="1285" spans="1:21" x14ac:dyDescent="0.2">
      <c r="A1285">
        <f t="shared" si="371"/>
        <v>1284</v>
      </c>
      <c r="B1285">
        <f t="shared" ca="1" si="361"/>
        <v>10</v>
      </c>
      <c r="C1285" s="7">
        <f t="shared" ca="1" si="362"/>
        <v>-1.4105350019726366E-2</v>
      </c>
      <c r="D1285" t="str">
        <f t="shared" ca="1" si="372"/>
        <v>No</v>
      </c>
      <c r="E1285">
        <f t="shared" ca="1" si="363"/>
        <v>1.4</v>
      </c>
      <c r="F1285" s="1">
        <f ca="1">InitialHomeValue* (1 + 'Portfolio Simulation'!C1285)^'Portfolio Simulation'!B1285</f>
        <v>867571.14456562384</v>
      </c>
      <c r="G1285" s="1">
        <f t="shared" ca="1" si="364"/>
        <v>121459.96023918733</v>
      </c>
      <c r="H1285" s="1">
        <f t="shared" ca="1" si="365"/>
        <v>619173.64223999996</v>
      </c>
      <c r="I1285" s="1">
        <f t="shared" ca="1" si="373"/>
        <v>121459.96023918733</v>
      </c>
      <c r="J1285" s="1">
        <f t="shared" si="366"/>
        <v>100000</v>
      </c>
      <c r="K1285" s="1">
        <f t="shared" si="367"/>
        <v>1000000</v>
      </c>
      <c r="L1285" s="1">
        <f t="shared" si="374"/>
        <v>-100000</v>
      </c>
      <c r="M1285" s="1">
        <f t="shared" ca="1" si="368"/>
        <v>121459.96023918733</v>
      </c>
      <c r="N1285" s="10">
        <v>45931</v>
      </c>
      <c r="O1285" s="10">
        <f t="shared" ca="1" si="375"/>
        <v>49583</v>
      </c>
      <c r="P1285" s="7">
        <f t="shared" ca="1" si="376"/>
        <v>1.9620808959007266E-2</v>
      </c>
      <c r="Q1285" s="13"/>
      <c r="R1285" s="1">
        <f t="shared" si="377"/>
        <v>-100000</v>
      </c>
      <c r="S1285" s="1">
        <f t="shared" ca="1" si="369"/>
        <v>117122.10451635924</v>
      </c>
      <c r="T1285" s="14">
        <f t="shared" ca="1" si="370"/>
        <v>1.35</v>
      </c>
      <c r="U1285" s="7">
        <f t="shared" ca="1" si="378"/>
        <v>1.592144668102264E-2</v>
      </c>
    </row>
    <row r="1286" spans="1:21" x14ac:dyDescent="0.2">
      <c r="A1286">
        <f t="shared" si="371"/>
        <v>1285</v>
      </c>
      <c r="B1286">
        <f t="shared" ca="1" si="361"/>
        <v>3</v>
      </c>
      <c r="C1286" s="7">
        <f t="shared" ca="1" si="362"/>
        <v>7.7468196531557676E-2</v>
      </c>
      <c r="D1286" t="str">
        <f t="shared" ca="1" si="372"/>
        <v>Yes</v>
      </c>
      <c r="E1286">
        <f t="shared" ca="1" si="363"/>
        <v>1.7</v>
      </c>
      <c r="F1286" s="1">
        <f ca="1">InitialHomeValue* (1 + 'Portfolio Simulation'!C1286)^'Portfolio Simulation'!B1286</f>
        <v>1250873.4655676151</v>
      </c>
      <c r="G1286" s="1">
        <f t="shared" ca="1" si="364"/>
        <v>212648.4891464946</v>
      </c>
      <c r="H1286" s="1">
        <f t="shared" ca="1" si="365"/>
        <v>172800</v>
      </c>
      <c r="I1286" s="1">
        <f t="shared" ca="1" si="373"/>
        <v>172800</v>
      </c>
      <c r="J1286" s="1">
        <f t="shared" si="366"/>
        <v>100000</v>
      </c>
      <c r="K1286" s="1">
        <f t="shared" si="367"/>
        <v>1000000</v>
      </c>
      <c r="L1286" s="1">
        <f t="shared" si="374"/>
        <v>-100000</v>
      </c>
      <c r="M1286" s="1">
        <f t="shared" ca="1" si="368"/>
        <v>172800</v>
      </c>
      <c r="N1286" s="10">
        <v>45931</v>
      </c>
      <c r="O1286" s="10">
        <f t="shared" ca="1" si="375"/>
        <v>47027</v>
      </c>
      <c r="P1286" s="7">
        <f t="shared" ca="1" si="376"/>
        <v>0.19980039000511171</v>
      </c>
      <c r="Q1286" s="13"/>
      <c r="R1286" s="1">
        <f t="shared" si="377"/>
        <v>-100000</v>
      </c>
      <c r="S1286" s="1">
        <f t="shared" ca="1" si="369"/>
        <v>206394.12181865648</v>
      </c>
      <c r="T1286" s="14">
        <f t="shared" ca="1" si="370"/>
        <v>1.65</v>
      </c>
      <c r="U1286" s="7">
        <f t="shared" ca="1" si="378"/>
        <v>0.27292670607566838</v>
      </c>
    </row>
    <row r="1287" spans="1:21" x14ac:dyDescent="0.2">
      <c r="A1287">
        <f t="shared" si="371"/>
        <v>1286</v>
      </c>
      <c r="B1287">
        <f t="shared" ca="1" si="361"/>
        <v>6</v>
      </c>
      <c r="C1287" s="7">
        <f t="shared" ca="1" si="362"/>
        <v>4.2445302035071034E-2</v>
      </c>
      <c r="D1287" t="str">
        <f t="shared" ca="1" si="372"/>
        <v>Yes</v>
      </c>
      <c r="E1287">
        <f t="shared" ca="1" si="363"/>
        <v>1.7</v>
      </c>
      <c r="F1287" s="1">
        <f ca="1">InitialHomeValue* (1 + 'Portfolio Simulation'!C1287)^'Portfolio Simulation'!B1287</f>
        <v>1283274.7785088678</v>
      </c>
      <c r="G1287" s="1">
        <f t="shared" ca="1" si="364"/>
        <v>218156.71234650753</v>
      </c>
      <c r="H1287" s="1">
        <f t="shared" ca="1" si="365"/>
        <v>298598.39999999997</v>
      </c>
      <c r="I1287" s="1">
        <f t="shared" ca="1" si="373"/>
        <v>218156.71234650753</v>
      </c>
      <c r="J1287" s="1">
        <f t="shared" si="366"/>
        <v>100000</v>
      </c>
      <c r="K1287" s="1">
        <f t="shared" si="367"/>
        <v>1000000</v>
      </c>
      <c r="L1287" s="1">
        <f t="shared" si="374"/>
        <v>-100000</v>
      </c>
      <c r="M1287" s="1">
        <f t="shared" ca="1" si="368"/>
        <v>218156.71234650753</v>
      </c>
      <c r="N1287" s="10">
        <v>45931</v>
      </c>
      <c r="O1287" s="10">
        <f t="shared" ca="1" si="375"/>
        <v>48122</v>
      </c>
      <c r="P1287" s="7">
        <f t="shared" ca="1" si="376"/>
        <v>0.13876906037330627</v>
      </c>
      <c r="Q1287" s="13"/>
      <c r="R1287" s="1">
        <f t="shared" si="377"/>
        <v>-100000</v>
      </c>
      <c r="S1287" s="1">
        <f t="shared" ca="1" si="369"/>
        <v>211740.33845396317</v>
      </c>
      <c r="T1287" s="14">
        <f t="shared" ca="1" si="370"/>
        <v>1.65</v>
      </c>
      <c r="U1287" s="7">
        <f t="shared" ca="1" si="378"/>
        <v>0.13311976790428162</v>
      </c>
    </row>
    <row r="1288" spans="1:21" x14ac:dyDescent="0.2">
      <c r="A1288">
        <f t="shared" si="371"/>
        <v>1287</v>
      </c>
      <c r="B1288">
        <f t="shared" ca="1" si="361"/>
        <v>6</v>
      </c>
      <c r="C1288" s="7">
        <f t="shared" ca="1" si="362"/>
        <v>-4.0686958197314632E-2</v>
      </c>
      <c r="D1288" t="str">
        <f t="shared" ca="1" si="372"/>
        <v>No</v>
      </c>
      <c r="E1288">
        <f t="shared" ca="1" si="363"/>
        <v>1.4</v>
      </c>
      <c r="F1288" s="1">
        <f ca="1">InitialHomeValue* (1 + 'Portfolio Simulation'!C1288)^'Portfolio Simulation'!B1288</f>
        <v>779403.03445880755</v>
      </c>
      <c r="G1288" s="1">
        <f t="shared" ca="1" si="364"/>
        <v>109116.42482423305</v>
      </c>
      <c r="H1288" s="1">
        <f t="shared" ca="1" si="365"/>
        <v>298598.39999999997</v>
      </c>
      <c r="I1288" s="1">
        <f t="shared" ca="1" si="373"/>
        <v>109116.42482423305</v>
      </c>
      <c r="J1288" s="1">
        <f t="shared" si="366"/>
        <v>100000</v>
      </c>
      <c r="K1288" s="1">
        <f t="shared" si="367"/>
        <v>1000000</v>
      </c>
      <c r="L1288" s="1">
        <f t="shared" si="374"/>
        <v>-100000</v>
      </c>
      <c r="M1288" s="1">
        <f t="shared" ca="1" si="368"/>
        <v>109116.42482423305</v>
      </c>
      <c r="N1288" s="10">
        <v>45931</v>
      </c>
      <c r="O1288" s="10">
        <f t="shared" ca="1" si="375"/>
        <v>48122</v>
      </c>
      <c r="P1288" s="7">
        <f t="shared" ca="1" si="376"/>
        <v>1.4640370011329649E-2</v>
      </c>
      <c r="Q1288" s="13"/>
      <c r="R1288" s="1">
        <f t="shared" si="377"/>
        <v>-100000</v>
      </c>
      <c r="S1288" s="1">
        <f t="shared" ca="1" si="369"/>
        <v>105219.40965193904</v>
      </c>
      <c r="T1288" s="14">
        <f t="shared" ca="1" si="370"/>
        <v>1.35</v>
      </c>
      <c r="U1288" s="7">
        <f t="shared" ca="1" si="378"/>
        <v>8.511748909950257E-3</v>
      </c>
    </row>
    <row r="1289" spans="1:21" x14ac:dyDescent="0.2">
      <c r="A1289">
        <f t="shared" si="371"/>
        <v>1288</v>
      </c>
      <c r="B1289">
        <f t="shared" ca="1" si="361"/>
        <v>1</v>
      </c>
      <c r="C1289" s="7">
        <f t="shared" ca="1" si="362"/>
        <v>3.3705532579884352E-2</v>
      </c>
      <c r="D1289" t="str">
        <f t="shared" ca="1" si="372"/>
        <v>Yes</v>
      </c>
      <c r="E1289">
        <f t="shared" ca="1" si="363"/>
        <v>1.7</v>
      </c>
      <c r="F1289" s="1">
        <f ca="1">InitialHomeValue* (1 + 'Portfolio Simulation'!C1289)^'Portfolio Simulation'!B1289</f>
        <v>1033705.5325798843</v>
      </c>
      <c r="G1289" s="1">
        <f t="shared" ca="1" si="364"/>
        <v>175729.94053858033</v>
      </c>
      <c r="H1289" s="1">
        <f t="shared" ca="1" si="365"/>
        <v>120000</v>
      </c>
      <c r="I1289" s="1">
        <f t="shared" ca="1" si="373"/>
        <v>120000</v>
      </c>
      <c r="J1289" s="1">
        <f t="shared" si="366"/>
        <v>100000</v>
      </c>
      <c r="K1289" s="1">
        <f t="shared" si="367"/>
        <v>1000000</v>
      </c>
      <c r="L1289" s="1">
        <f t="shared" si="374"/>
        <v>-100000</v>
      </c>
      <c r="M1289" s="1">
        <f t="shared" ca="1" si="368"/>
        <v>120000</v>
      </c>
      <c r="N1289" s="10">
        <v>45931</v>
      </c>
      <c r="O1289" s="10">
        <f t="shared" ca="1" si="375"/>
        <v>46296</v>
      </c>
      <c r="P1289" s="7">
        <f t="shared" ca="1" si="376"/>
        <v>0.19999999403953553</v>
      </c>
      <c r="Q1289" s="13"/>
      <c r="R1289" s="1">
        <f t="shared" si="377"/>
        <v>-100000</v>
      </c>
      <c r="S1289" s="1">
        <f t="shared" ca="1" si="369"/>
        <v>170561.41287568092</v>
      </c>
      <c r="T1289" s="14">
        <f t="shared" ca="1" si="370"/>
        <v>1.65</v>
      </c>
      <c r="U1289" s="7">
        <f t="shared" ca="1" si="378"/>
        <v>0.70561412572860749</v>
      </c>
    </row>
    <row r="1290" spans="1:21" x14ac:dyDescent="0.2">
      <c r="A1290">
        <f t="shared" si="371"/>
        <v>1289</v>
      </c>
      <c r="B1290">
        <f t="shared" ca="1" si="361"/>
        <v>6</v>
      </c>
      <c r="C1290" s="7">
        <f t="shared" ca="1" si="362"/>
        <v>2.0551316932522268E-2</v>
      </c>
      <c r="D1290" t="str">
        <f t="shared" ca="1" si="372"/>
        <v>Yes</v>
      </c>
      <c r="E1290">
        <f t="shared" ca="1" si="363"/>
        <v>1.7</v>
      </c>
      <c r="F1290" s="1">
        <f ca="1">InitialHomeValue* (1 + 'Portfolio Simulation'!C1290)^'Portfolio Simulation'!B1290</f>
        <v>1129819.5485567709</v>
      </c>
      <c r="G1290" s="1">
        <f t="shared" ca="1" si="364"/>
        <v>192069.32325465104</v>
      </c>
      <c r="H1290" s="1">
        <f t="shared" ca="1" si="365"/>
        <v>298598.39999999997</v>
      </c>
      <c r="I1290" s="1">
        <f t="shared" ca="1" si="373"/>
        <v>192069.32325465104</v>
      </c>
      <c r="J1290" s="1">
        <f t="shared" si="366"/>
        <v>100000</v>
      </c>
      <c r="K1290" s="1">
        <f t="shared" si="367"/>
        <v>1000000</v>
      </c>
      <c r="L1290" s="1">
        <f t="shared" si="374"/>
        <v>-100000</v>
      </c>
      <c r="M1290" s="1">
        <f t="shared" ca="1" si="368"/>
        <v>192069.32325465104</v>
      </c>
      <c r="N1290" s="10">
        <v>45931</v>
      </c>
      <c r="O1290" s="10">
        <f t="shared" ca="1" si="375"/>
        <v>48122</v>
      </c>
      <c r="P1290" s="7">
        <f t="shared" ca="1" si="376"/>
        <v>0.11486284136772157</v>
      </c>
      <c r="Q1290" s="13"/>
      <c r="R1290" s="1">
        <f t="shared" si="377"/>
        <v>-100000</v>
      </c>
      <c r="S1290" s="1">
        <f t="shared" ca="1" si="369"/>
        <v>186420.2255118672</v>
      </c>
      <c r="T1290" s="14">
        <f t="shared" ca="1" si="370"/>
        <v>1.65</v>
      </c>
      <c r="U1290" s="7">
        <f t="shared" ca="1" si="378"/>
        <v>0.10933213829994204</v>
      </c>
    </row>
    <row r="1291" spans="1:21" x14ac:dyDescent="0.2">
      <c r="A1291">
        <f t="shared" si="371"/>
        <v>1290</v>
      </c>
      <c r="B1291">
        <f t="shared" ca="1" si="361"/>
        <v>3</v>
      </c>
      <c r="C1291" s="7">
        <f t="shared" ca="1" si="362"/>
        <v>8.9273443870236432E-2</v>
      </c>
      <c r="D1291" t="str">
        <f t="shared" ca="1" si="372"/>
        <v>Yes</v>
      </c>
      <c r="E1291">
        <f t="shared" ca="1" si="363"/>
        <v>1.7</v>
      </c>
      <c r="F1291" s="1">
        <f ca="1">InitialHomeValue* (1 + 'Portfolio Simulation'!C1291)^'Portfolio Simulation'!B1291</f>
        <v>1292441.0617832046</v>
      </c>
      <c r="G1291" s="1">
        <f t="shared" ca="1" si="364"/>
        <v>219714.98050314479</v>
      </c>
      <c r="H1291" s="1">
        <f t="shared" ca="1" si="365"/>
        <v>172800</v>
      </c>
      <c r="I1291" s="1">
        <f t="shared" ca="1" si="373"/>
        <v>172800</v>
      </c>
      <c r="J1291" s="1">
        <f t="shared" si="366"/>
        <v>100000</v>
      </c>
      <c r="K1291" s="1">
        <f t="shared" si="367"/>
        <v>1000000</v>
      </c>
      <c r="L1291" s="1">
        <f t="shared" si="374"/>
        <v>-100000</v>
      </c>
      <c r="M1291" s="1">
        <f t="shared" ca="1" si="368"/>
        <v>172800</v>
      </c>
      <c r="N1291" s="10">
        <v>45931</v>
      </c>
      <c r="O1291" s="10">
        <f t="shared" ca="1" si="375"/>
        <v>47027</v>
      </c>
      <c r="P1291" s="7">
        <f t="shared" ca="1" si="376"/>
        <v>0.19980039000511171</v>
      </c>
      <c r="Q1291" s="13"/>
      <c r="R1291" s="1">
        <f t="shared" si="377"/>
        <v>-100000</v>
      </c>
      <c r="S1291" s="1">
        <f t="shared" ca="1" si="369"/>
        <v>213252.77519422874</v>
      </c>
      <c r="T1291" s="14">
        <f t="shared" ca="1" si="370"/>
        <v>1.65</v>
      </c>
      <c r="U1291" s="7">
        <f t="shared" ca="1" si="378"/>
        <v>0.28686068654060359</v>
      </c>
    </row>
    <row r="1292" spans="1:21" x14ac:dyDescent="0.2">
      <c r="A1292">
        <f t="shared" si="371"/>
        <v>1291</v>
      </c>
      <c r="B1292">
        <f t="shared" ca="1" si="361"/>
        <v>1</v>
      </c>
      <c r="C1292" s="7">
        <f t="shared" ca="1" si="362"/>
        <v>-7.9828476807375127E-3</v>
      </c>
      <c r="D1292" t="str">
        <f t="shared" ca="1" si="372"/>
        <v>No</v>
      </c>
      <c r="E1292">
        <f t="shared" ca="1" si="363"/>
        <v>1.4</v>
      </c>
      <c r="F1292" s="1">
        <f ca="1">InitialHomeValue* (1 + 'Portfolio Simulation'!C1292)^'Portfolio Simulation'!B1292</f>
        <v>992017.1523192625</v>
      </c>
      <c r="G1292" s="1">
        <f t="shared" ca="1" si="364"/>
        <v>138882.40132469675</v>
      </c>
      <c r="H1292" s="1">
        <f t="shared" ca="1" si="365"/>
        <v>120000</v>
      </c>
      <c r="I1292" s="1">
        <f t="shared" ca="1" si="373"/>
        <v>120000</v>
      </c>
      <c r="J1292" s="1">
        <f t="shared" si="366"/>
        <v>100000</v>
      </c>
      <c r="K1292" s="1">
        <f t="shared" si="367"/>
        <v>1000000</v>
      </c>
      <c r="L1292" s="1">
        <f t="shared" si="374"/>
        <v>-100000</v>
      </c>
      <c r="M1292" s="1">
        <f t="shared" ca="1" si="368"/>
        <v>120000</v>
      </c>
      <c r="N1292" s="10">
        <v>45931</v>
      </c>
      <c r="O1292" s="10">
        <f t="shared" ca="1" si="375"/>
        <v>46296</v>
      </c>
      <c r="P1292" s="7">
        <f t="shared" ca="1" si="376"/>
        <v>0.19999999403953553</v>
      </c>
      <c r="Q1292" s="13"/>
      <c r="R1292" s="1">
        <f t="shared" si="377"/>
        <v>-100000</v>
      </c>
      <c r="S1292" s="1">
        <f t="shared" ca="1" si="369"/>
        <v>133922.31556310045</v>
      </c>
      <c r="T1292" s="14">
        <f t="shared" ca="1" si="370"/>
        <v>1.35</v>
      </c>
      <c r="U1292" s="7">
        <f t="shared" ca="1" si="378"/>
        <v>0.3392231523990632</v>
      </c>
    </row>
    <row r="1293" spans="1:21" x14ac:dyDescent="0.2">
      <c r="A1293">
        <f t="shared" si="371"/>
        <v>1292</v>
      </c>
      <c r="B1293">
        <f t="shared" ca="1" si="361"/>
        <v>5</v>
      </c>
      <c r="C1293" s="7">
        <f t="shared" ca="1" si="362"/>
        <v>0.10563264671381321</v>
      </c>
      <c r="D1293" t="str">
        <f t="shared" ca="1" si="372"/>
        <v>Yes</v>
      </c>
      <c r="E1293">
        <f t="shared" ca="1" si="363"/>
        <v>1.7</v>
      </c>
      <c r="F1293" s="1">
        <f ca="1">InitialHomeValue* (1 + 'Portfolio Simulation'!C1293)^'Portfolio Simulation'!B1293</f>
        <v>1652168.2406418291</v>
      </c>
      <c r="G1293" s="1">
        <f t="shared" ca="1" si="364"/>
        <v>280868.60090911097</v>
      </c>
      <c r="H1293" s="1">
        <f t="shared" ca="1" si="365"/>
        <v>248832</v>
      </c>
      <c r="I1293" s="1">
        <f t="shared" ca="1" si="373"/>
        <v>248832</v>
      </c>
      <c r="J1293" s="1">
        <f t="shared" si="366"/>
        <v>100000</v>
      </c>
      <c r="K1293" s="1">
        <f t="shared" si="367"/>
        <v>1000000</v>
      </c>
      <c r="L1293" s="1">
        <f t="shared" si="374"/>
        <v>-100000</v>
      </c>
      <c r="M1293" s="1">
        <f t="shared" ca="1" si="368"/>
        <v>248832</v>
      </c>
      <c r="N1293" s="10">
        <v>45931</v>
      </c>
      <c r="O1293" s="10">
        <f t="shared" ca="1" si="375"/>
        <v>47757</v>
      </c>
      <c r="P1293" s="7">
        <f t="shared" ca="1" si="376"/>
        <v>0.19988018870353702</v>
      </c>
      <c r="Q1293" s="13"/>
      <c r="R1293" s="1">
        <f t="shared" si="377"/>
        <v>-100000</v>
      </c>
      <c r="S1293" s="1">
        <f t="shared" ca="1" si="369"/>
        <v>272607.75970590179</v>
      </c>
      <c r="T1293" s="14">
        <f t="shared" ca="1" si="370"/>
        <v>1.65</v>
      </c>
      <c r="U1293" s="7">
        <f t="shared" ca="1" si="378"/>
        <v>0.2219682991504669</v>
      </c>
    </row>
    <row r="1294" spans="1:21" x14ac:dyDescent="0.2">
      <c r="A1294">
        <f t="shared" si="371"/>
        <v>1293</v>
      </c>
      <c r="B1294">
        <f t="shared" ca="1" si="361"/>
        <v>2</v>
      </c>
      <c r="C1294" s="7">
        <f t="shared" ca="1" si="362"/>
        <v>2.6344220070780716E-2</v>
      </c>
      <c r="D1294" t="str">
        <f t="shared" ca="1" si="372"/>
        <v>Yes</v>
      </c>
      <c r="E1294">
        <f t="shared" ca="1" si="363"/>
        <v>1.7</v>
      </c>
      <c r="F1294" s="1">
        <f ca="1">InitialHomeValue* (1 + 'Portfolio Simulation'!C1294)^'Portfolio Simulation'!B1294</f>
        <v>1053382.4580726989</v>
      </c>
      <c r="G1294" s="1">
        <f t="shared" ca="1" si="364"/>
        <v>179075.01787235882</v>
      </c>
      <c r="H1294" s="1">
        <f t="shared" ca="1" si="365"/>
        <v>144000</v>
      </c>
      <c r="I1294" s="1">
        <f t="shared" ca="1" si="373"/>
        <v>144000</v>
      </c>
      <c r="J1294" s="1">
        <f t="shared" si="366"/>
        <v>100000</v>
      </c>
      <c r="K1294" s="1">
        <f t="shared" si="367"/>
        <v>1000000</v>
      </c>
      <c r="L1294" s="1">
        <f t="shared" si="374"/>
        <v>-100000</v>
      </c>
      <c r="M1294" s="1">
        <f t="shared" ca="1" si="368"/>
        <v>144000</v>
      </c>
      <c r="N1294" s="10">
        <v>45931</v>
      </c>
      <c r="O1294" s="10">
        <f t="shared" ca="1" si="375"/>
        <v>46661</v>
      </c>
      <c r="P1294" s="7">
        <f t="shared" ca="1" si="376"/>
        <v>0.19999999403953553</v>
      </c>
      <c r="Q1294" s="13"/>
      <c r="R1294" s="1">
        <f t="shared" si="377"/>
        <v>-100000</v>
      </c>
      <c r="S1294" s="1">
        <f t="shared" ca="1" si="369"/>
        <v>173808.10558199533</v>
      </c>
      <c r="T1294" s="14">
        <f t="shared" ca="1" si="370"/>
        <v>1.65</v>
      </c>
      <c r="U1294" s="7">
        <f t="shared" ca="1" si="378"/>
        <v>0.31836301684379587</v>
      </c>
    </row>
    <row r="1295" spans="1:21" x14ac:dyDescent="0.2">
      <c r="A1295">
        <f t="shared" si="371"/>
        <v>1294</v>
      </c>
      <c r="B1295">
        <f t="shared" ca="1" si="361"/>
        <v>7</v>
      </c>
      <c r="C1295" s="7">
        <f t="shared" ca="1" si="362"/>
        <v>3.3466036764576289E-2</v>
      </c>
      <c r="D1295" t="str">
        <f t="shared" ca="1" si="372"/>
        <v>Yes</v>
      </c>
      <c r="E1295">
        <f t="shared" ca="1" si="363"/>
        <v>1.7</v>
      </c>
      <c r="F1295" s="1">
        <f ca="1">InitialHomeValue* (1 + 'Portfolio Simulation'!C1295)^'Portfolio Simulation'!B1295</f>
        <v>1259138.3788906732</v>
      </c>
      <c r="G1295" s="1">
        <f t="shared" ca="1" si="364"/>
        <v>214053.52441141443</v>
      </c>
      <c r="H1295" s="1">
        <f t="shared" ca="1" si="365"/>
        <v>358318.07999999996</v>
      </c>
      <c r="I1295" s="1">
        <f t="shared" ca="1" si="373"/>
        <v>214053.52441141443</v>
      </c>
      <c r="J1295" s="1">
        <f t="shared" si="366"/>
        <v>100000</v>
      </c>
      <c r="K1295" s="1">
        <f t="shared" si="367"/>
        <v>1000000</v>
      </c>
      <c r="L1295" s="1">
        <f t="shared" si="374"/>
        <v>-100000</v>
      </c>
      <c r="M1295" s="1">
        <f t="shared" ca="1" si="368"/>
        <v>214053.52441141443</v>
      </c>
      <c r="N1295" s="10">
        <v>45931</v>
      </c>
      <c r="O1295" s="10">
        <f t="shared" ca="1" si="375"/>
        <v>48488</v>
      </c>
      <c r="P1295" s="7">
        <f t="shared" ca="1" si="376"/>
        <v>0.11475787758827208</v>
      </c>
      <c r="Q1295" s="13"/>
      <c r="R1295" s="1">
        <f t="shared" si="377"/>
        <v>-100000</v>
      </c>
      <c r="S1295" s="1">
        <f t="shared" ca="1" si="369"/>
        <v>207757.83251696106</v>
      </c>
      <c r="T1295" s="14">
        <f t="shared" ca="1" si="370"/>
        <v>1.65</v>
      </c>
      <c r="U1295" s="7">
        <f t="shared" ca="1" si="378"/>
        <v>0.110017591714859</v>
      </c>
    </row>
    <row r="1296" spans="1:21" x14ac:dyDescent="0.2">
      <c r="A1296">
        <f t="shared" si="371"/>
        <v>1295</v>
      </c>
      <c r="B1296">
        <f t="shared" ca="1" si="361"/>
        <v>8</v>
      </c>
      <c r="C1296" s="7">
        <f t="shared" ca="1" si="362"/>
        <v>8.5912352925110791E-2</v>
      </c>
      <c r="D1296" t="str">
        <f t="shared" ca="1" si="372"/>
        <v>Yes</v>
      </c>
      <c r="E1296">
        <f t="shared" ca="1" si="363"/>
        <v>1.7</v>
      </c>
      <c r="F1296" s="1">
        <f ca="1">InitialHomeValue* (1 + 'Portfolio Simulation'!C1296)^'Portfolio Simulation'!B1296</f>
        <v>1933562.3821539795</v>
      </c>
      <c r="G1296" s="1">
        <f t="shared" ca="1" si="364"/>
        <v>328705.6049661765</v>
      </c>
      <c r="H1296" s="1">
        <f t="shared" ca="1" si="365"/>
        <v>429981.69599999994</v>
      </c>
      <c r="I1296" s="1">
        <f t="shared" ca="1" si="373"/>
        <v>328705.6049661765</v>
      </c>
      <c r="J1296" s="1">
        <f t="shared" si="366"/>
        <v>100000</v>
      </c>
      <c r="K1296" s="1">
        <f t="shared" si="367"/>
        <v>1000000</v>
      </c>
      <c r="L1296" s="1">
        <f t="shared" si="374"/>
        <v>-100000</v>
      </c>
      <c r="M1296" s="1">
        <f t="shared" ca="1" si="368"/>
        <v>328705.6049661765</v>
      </c>
      <c r="N1296" s="10">
        <v>45931</v>
      </c>
      <c r="O1296" s="10">
        <f t="shared" ca="1" si="375"/>
        <v>48853</v>
      </c>
      <c r="P1296" s="7">
        <f t="shared" ca="1" si="376"/>
        <v>0.16026361584663396</v>
      </c>
      <c r="Q1296" s="13"/>
      <c r="R1296" s="1">
        <f t="shared" si="377"/>
        <v>-100000</v>
      </c>
      <c r="S1296" s="1">
        <f t="shared" ca="1" si="369"/>
        <v>319037.7930554066</v>
      </c>
      <c r="T1296" s="14">
        <f t="shared" ca="1" si="370"/>
        <v>1.65</v>
      </c>
      <c r="U1296" s="7">
        <f t="shared" ca="1" si="378"/>
        <v>0.15594497323036197</v>
      </c>
    </row>
    <row r="1297" spans="1:21" x14ac:dyDescent="0.2">
      <c r="A1297">
        <f t="shared" si="371"/>
        <v>1296</v>
      </c>
      <c r="B1297">
        <f t="shared" ca="1" si="361"/>
        <v>5</v>
      </c>
      <c r="C1297" s="7">
        <f t="shared" ca="1" si="362"/>
        <v>6.1835698872801603E-2</v>
      </c>
      <c r="D1297" t="str">
        <f t="shared" ca="1" si="372"/>
        <v>Yes</v>
      </c>
      <c r="E1297">
        <f t="shared" ca="1" si="363"/>
        <v>1.7</v>
      </c>
      <c r="F1297" s="1">
        <f ca="1">InitialHomeValue* (1 + 'Portfolio Simulation'!C1297)^'Portfolio Simulation'!B1297</f>
        <v>1349853.4195695107</v>
      </c>
      <c r="G1297" s="1">
        <f t="shared" ca="1" si="364"/>
        <v>229475.08132681684</v>
      </c>
      <c r="H1297" s="1">
        <f t="shared" ca="1" si="365"/>
        <v>248832</v>
      </c>
      <c r="I1297" s="1">
        <f t="shared" ca="1" si="373"/>
        <v>229475.08132681684</v>
      </c>
      <c r="J1297" s="1">
        <f t="shared" si="366"/>
        <v>100000</v>
      </c>
      <c r="K1297" s="1">
        <f t="shared" si="367"/>
        <v>1000000</v>
      </c>
      <c r="L1297" s="1">
        <f t="shared" si="374"/>
        <v>-100000</v>
      </c>
      <c r="M1297" s="1">
        <f t="shared" ca="1" si="368"/>
        <v>229475.08132681684</v>
      </c>
      <c r="N1297" s="10">
        <v>45931</v>
      </c>
      <c r="O1297" s="10">
        <f t="shared" ca="1" si="375"/>
        <v>47757</v>
      </c>
      <c r="P1297" s="7">
        <f t="shared" ca="1" si="376"/>
        <v>0.18061309456825256</v>
      </c>
      <c r="Q1297" s="13"/>
      <c r="R1297" s="1">
        <f t="shared" si="377"/>
        <v>-100000</v>
      </c>
      <c r="S1297" s="1">
        <f t="shared" ca="1" si="369"/>
        <v>222725.81422896928</v>
      </c>
      <c r="T1297" s="14">
        <f t="shared" ca="1" si="370"/>
        <v>1.65</v>
      </c>
      <c r="U1297" s="7">
        <f t="shared" ca="1" si="378"/>
        <v>0.17358897328376768</v>
      </c>
    </row>
    <row r="1298" spans="1:21" x14ac:dyDescent="0.2">
      <c r="A1298">
        <f t="shared" si="371"/>
        <v>1297</v>
      </c>
      <c r="B1298">
        <f t="shared" ca="1" si="361"/>
        <v>8</v>
      </c>
      <c r="C1298" s="7">
        <f t="shared" ca="1" si="362"/>
        <v>-5.3044615709159762E-2</v>
      </c>
      <c r="D1298" t="str">
        <f t="shared" ca="1" si="372"/>
        <v>No</v>
      </c>
      <c r="E1298">
        <f t="shared" ca="1" si="363"/>
        <v>1.4</v>
      </c>
      <c r="F1298" s="1">
        <f ca="1">InitialHomeValue* (1 + 'Portfolio Simulation'!C1298)^'Portfolio Simulation'!B1298</f>
        <v>646600.65758833219</v>
      </c>
      <c r="G1298" s="1">
        <f t="shared" ca="1" si="364"/>
        <v>90524.092062366501</v>
      </c>
      <c r="H1298" s="1">
        <f t="shared" ca="1" si="365"/>
        <v>429981.69599999994</v>
      </c>
      <c r="I1298" s="1">
        <f t="shared" ca="1" si="373"/>
        <v>90524.092062366501</v>
      </c>
      <c r="J1298" s="1">
        <f t="shared" si="366"/>
        <v>100000</v>
      </c>
      <c r="K1298" s="1">
        <f t="shared" si="367"/>
        <v>1000000</v>
      </c>
      <c r="L1298" s="1">
        <f t="shared" si="374"/>
        <v>-100000</v>
      </c>
      <c r="M1298" s="1">
        <f t="shared" ca="1" si="368"/>
        <v>90524.092062366501</v>
      </c>
      <c r="N1298" s="10">
        <v>45931</v>
      </c>
      <c r="O1298" s="10">
        <f t="shared" ca="1" si="375"/>
        <v>48853</v>
      </c>
      <c r="P1298" s="7">
        <f t="shared" ca="1" si="376"/>
        <v>-1.2358745932579043E-2</v>
      </c>
      <c r="Q1298" s="13"/>
      <c r="R1298" s="1">
        <f t="shared" si="377"/>
        <v>-100000</v>
      </c>
      <c r="S1298" s="1">
        <f t="shared" ca="1" si="369"/>
        <v>87291.088774424861</v>
      </c>
      <c r="T1298" s="14">
        <f t="shared" ca="1" si="370"/>
        <v>1.35</v>
      </c>
      <c r="U1298" s="7">
        <f t="shared" ca="1" si="378"/>
        <v>-1.6835270822048193E-2</v>
      </c>
    </row>
    <row r="1299" spans="1:21" x14ac:dyDescent="0.2">
      <c r="A1299">
        <f t="shared" si="371"/>
        <v>1298</v>
      </c>
      <c r="B1299">
        <f t="shared" ca="1" si="361"/>
        <v>9</v>
      </c>
      <c r="C1299" s="7">
        <f t="shared" ca="1" si="362"/>
        <v>-1.3536559112034083E-2</v>
      </c>
      <c r="D1299" t="str">
        <f t="shared" ca="1" si="372"/>
        <v>No</v>
      </c>
      <c r="E1299">
        <f t="shared" ca="1" si="363"/>
        <v>1.4</v>
      </c>
      <c r="F1299" s="1">
        <f ca="1">InitialHomeValue* (1 + 'Portfolio Simulation'!C1299)^'Portfolio Simulation'!B1299</f>
        <v>884563.37032615987</v>
      </c>
      <c r="G1299" s="1">
        <f t="shared" ca="1" si="364"/>
        <v>123838.87184566239</v>
      </c>
      <c r="H1299" s="1">
        <f t="shared" ca="1" si="365"/>
        <v>515978.03519999993</v>
      </c>
      <c r="I1299" s="1">
        <f t="shared" ca="1" si="373"/>
        <v>123838.87184566239</v>
      </c>
      <c r="J1299" s="1">
        <f t="shared" si="366"/>
        <v>100000</v>
      </c>
      <c r="K1299" s="1">
        <f t="shared" si="367"/>
        <v>1000000</v>
      </c>
      <c r="L1299" s="1">
        <f t="shared" si="374"/>
        <v>-100000</v>
      </c>
      <c r="M1299" s="1">
        <f t="shared" ca="1" si="368"/>
        <v>123838.87184566239</v>
      </c>
      <c r="N1299" s="10">
        <v>45931</v>
      </c>
      <c r="O1299" s="10">
        <f t="shared" ca="1" si="375"/>
        <v>49218</v>
      </c>
      <c r="P1299" s="7">
        <f t="shared" ca="1" si="376"/>
        <v>2.4026426672935489E-2</v>
      </c>
      <c r="Q1299" s="13"/>
      <c r="R1299" s="1">
        <f t="shared" si="377"/>
        <v>-100000</v>
      </c>
      <c r="S1299" s="1">
        <f t="shared" ca="1" si="369"/>
        <v>119416.05499403161</v>
      </c>
      <c r="T1299" s="14">
        <f t="shared" ca="1" si="370"/>
        <v>1.35</v>
      </c>
      <c r="U1299" s="7">
        <f t="shared" ca="1" si="378"/>
        <v>1.9899347424507146E-2</v>
      </c>
    </row>
    <row r="1300" spans="1:21" x14ac:dyDescent="0.2">
      <c r="A1300">
        <f t="shared" si="371"/>
        <v>1299</v>
      </c>
      <c r="B1300">
        <f t="shared" ca="1" si="361"/>
        <v>8</v>
      </c>
      <c r="C1300" s="7">
        <f t="shared" ca="1" si="362"/>
        <v>7.1201766767632388E-2</v>
      </c>
      <c r="D1300" t="str">
        <f t="shared" ca="1" si="372"/>
        <v>Yes</v>
      </c>
      <c r="E1300">
        <f t="shared" ca="1" si="363"/>
        <v>1.7</v>
      </c>
      <c r="F1300" s="1">
        <f ca="1">InitialHomeValue* (1 + 'Portfolio Simulation'!C1300)^'Portfolio Simulation'!B1300</f>
        <v>1733685.2026178953</v>
      </c>
      <c r="G1300" s="1">
        <f t="shared" ca="1" si="364"/>
        <v>294726.48444504221</v>
      </c>
      <c r="H1300" s="1">
        <f t="shared" ca="1" si="365"/>
        <v>429981.69599999994</v>
      </c>
      <c r="I1300" s="1">
        <f t="shared" ca="1" si="373"/>
        <v>294726.48444504221</v>
      </c>
      <c r="J1300" s="1">
        <f t="shared" si="366"/>
        <v>100000</v>
      </c>
      <c r="K1300" s="1">
        <f t="shared" si="367"/>
        <v>1000000</v>
      </c>
      <c r="L1300" s="1">
        <f t="shared" si="374"/>
        <v>-100000</v>
      </c>
      <c r="M1300" s="1">
        <f t="shared" ca="1" si="368"/>
        <v>294726.48444504221</v>
      </c>
      <c r="N1300" s="10">
        <v>45931</v>
      </c>
      <c r="O1300" s="10">
        <f t="shared" ca="1" si="375"/>
        <v>48853</v>
      </c>
      <c r="P1300" s="7">
        <f t="shared" ca="1" si="376"/>
        <v>0.14455649256706241</v>
      </c>
      <c r="Q1300" s="13"/>
      <c r="R1300" s="1">
        <f t="shared" si="377"/>
        <v>-100000</v>
      </c>
      <c r="S1300" s="1">
        <f t="shared" ca="1" si="369"/>
        <v>286058.05843195273</v>
      </c>
      <c r="T1300" s="14">
        <f t="shared" ca="1" si="370"/>
        <v>1.65</v>
      </c>
      <c r="U1300" s="7">
        <f t="shared" ca="1" si="378"/>
        <v>0.14029631018638608</v>
      </c>
    </row>
    <row r="1301" spans="1:21" x14ac:dyDescent="0.2">
      <c r="A1301">
        <f t="shared" si="371"/>
        <v>1300</v>
      </c>
      <c r="B1301">
        <f t="shared" ca="1" si="361"/>
        <v>4</v>
      </c>
      <c r="C1301" s="7">
        <f t="shared" ca="1" si="362"/>
        <v>7.6478944384586384E-2</v>
      </c>
      <c r="D1301" t="str">
        <f t="shared" ca="1" si="372"/>
        <v>Yes</v>
      </c>
      <c r="E1301">
        <f t="shared" ca="1" si="363"/>
        <v>1.7</v>
      </c>
      <c r="F1301" s="1">
        <f ca="1">InitialHomeValue* (1 + 'Portfolio Simulation'!C1301)^'Portfolio Simulation'!B1301</f>
        <v>1342833.4725171463</v>
      </c>
      <c r="G1301" s="1">
        <f t="shared" ca="1" si="364"/>
        <v>228281.69032791487</v>
      </c>
      <c r="H1301" s="1">
        <f t="shared" ca="1" si="365"/>
        <v>207360</v>
      </c>
      <c r="I1301" s="1">
        <f t="shared" ca="1" si="373"/>
        <v>207360</v>
      </c>
      <c r="J1301" s="1">
        <f t="shared" si="366"/>
        <v>100000</v>
      </c>
      <c r="K1301" s="1">
        <f t="shared" si="367"/>
        <v>1000000</v>
      </c>
      <c r="L1301" s="1">
        <f t="shared" si="374"/>
        <v>-100000</v>
      </c>
      <c r="M1301" s="1">
        <f t="shared" ca="1" si="368"/>
        <v>207360</v>
      </c>
      <c r="N1301" s="10">
        <v>45931</v>
      </c>
      <c r="O1301" s="10">
        <f t="shared" ca="1" si="375"/>
        <v>47392</v>
      </c>
      <c r="P1301" s="7">
        <f t="shared" ca="1" si="376"/>
        <v>0.19985025525093081</v>
      </c>
      <c r="Q1301" s="13"/>
      <c r="R1301" s="1">
        <f t="shared" si="377"/>
        <v>-100000</v>
      </c>
      <c r="S1301" s="1">
        <f t="shared" ca="1" si="369"/>
        <v>221567.52296532915</v>
      </c>
      <c r="T1301" s="14">
        <f t="shared" ca="1" si="370"/>
        <v>1.65</v>
      </c>
      <c r="U1301" s="7">
        <f t="shared" ca="1" si="378"/>
        <v>0.21988082528114319</v>
      </c>
    </row>
    <row r="1302" spans="1:21" x14ac:dyDescent="0.2">
      <c r="A1302">
        <f t="shared" si="371"/>
        <v>1301</v>
      </c>
      <c r="B1302">
        <f t="shared" ca="1" si="361"/>
        <v>7</v>
      </c>
      <c r="C1302" s="7">
        <f t="shared" ca="1" si="362"/>
        <v>-2.8527756933404598E-3</v>
      </c>
      <c r="D1302" t="str">
        <f t="shared" ca="1" si="372"/>
        <v>No</v>
      </c>
      <c r="E1302">
        <f t="shared" ca="1" si="363"/>
        <v>1.4</v>
      </c>
      <c r="F1302" s="1">
        <f ca="1">InitialHomeValue* (1 + 'Portfolio Simulation'!C1302)^'Portfolio Simulation'!B1302</f>
        <v>980200.66478410771</v>
      </c>
      <c r="G1302" s="1">
        <f t="shared" ca="1" si="364"/>
        <v>137228.09306977509</v>
      </c>
      <c r="H1302" s="1">
        <f t="shared" ca="1" si="365"/>
        <v>358318.07999999996</v>
      </c>
      <c r="I1302" s="1">
        <f t="shared" ca="1" si="373"/>
        <v>137228.09306977509</v>
      </c>
      <c r="J1302" s="1">
        <f t="shared" si="366"/>
        <v>100000</v>
      </c>
      <c r="K1302" s="1">
        <f t="shared" si="367"/>
        <v>1000000</v>
      </c>
      <c r="L1302" s="1">
        <f t="shared" si="374"/>
        <v>-100000</v>
      </c>
      <c r="M1302" s="1">
        <f t="shared" ca="1" si="368"/>
        <v>137228.09306977509</v>
      </c>
      <c r="N1302" s="10">
        <v>45931</v>
      </c>
      <c r="O1302" s="10">
        <f t="shared" ca="1" si="375"/>
        <v>48488</v>
      </c>
      <c r="P1302" s="7">
        <f t="shared" ca="1" si="376"/>
        <v>4.6211192011833185E-2</v>
      </c>
      <c r="Q1302" s="13"/>
      <c r="R1302" s="1">
        <f t="shared" si="377"/>
        <v>-100000</v>
      </c>
      <c r="S1302" s="1">
        <f t="shared" ca="1" si="369"/>
        <v>132327.08974585455</v>
      </c>
      <c r="T1302" s="14">
        <f t="shared" ca="1" si="370"/>
        <v>1.35</v>
      </c>
      <c r="U1302" s="7">
        <f t="shared" ca="1" si="378"/>
        <v>4.079405367374421E-2</v>
      </c>
    </row>
    <row r="1303" spans="1:21" x14ac:dyDescent="0.2">
      <c r="A1303">
        <f t="shared" si="371"/>
        <v>1302</v>
      </c>
      <c r="B1303">
        <f t="shared" ca="1" si="361"/>
        <v>7</v>
      </c>
      <c r="C1303" s="7">
        <f t="shared" ca="1" si="362"/>
        <v>-3.7260939927353312E-2</v>
      </c>
      <c r="D1303" t="str">
        <f t="shared" ca="1" si="372"/>
        <v>No</v>
      </c>
      <c r="E1303">
        <f t="shared" ca="1" si="363"/>
        <v>1.4</v>
      </c>
      <c r="F1303" s="1">
        <f ca="1">InitialHomeValue* (1 + 'Portfolio Simulation'!C1303)^'Portfolio Simulation'!B1303</f>
        <v>766584.69814691856</v>
      </c>
      <c r="G1303" s="1">
        <f t="shared" ca="1" si="364"/>
        <v>107321.85774056861</v>
      </c>
      <c r="H1303" s="1">
        <f t="shared" ca="1" si="365"/>
        <v>358318.07999999996</v>
      </c>
      <c r="I1303" s="1">
        <f t="shared" ca="1" si="373"/>
        <v>107321.85774056861</v>
      </c>
      <c r="J1303" s="1">
        <f t="shared" si="366"/>
        <v>100000</v>
      </c>
      <c r="K1303" s="1">
        <f t="shared" si="367"/>
        <v>1000000</v>
      </c>
      <c r="L1303" s="1">
        <f t="shared" si="374"/>
        <v>-100000</v>
      </c>
      <c r="M1303" s="1">
        <f t="shared" ca="1" si="368"/>
        <v>107321.85774056861</v>
      </c>
      <c r="N1303" s="10">
        <v>45931</v>
      </c>
      <c r="O1303" s="10">
        <f t="shared" ca="1" si="375"/>
        <v>48488</v>
      </c>
      <c r="P1303" s="7">
        <f t="shared" ca="1" si="376"/>
        <v>1.0137739777565002E-2</v>
      </c>
      <c r="Q1303" s="13"/>
      <c r="R1303" s="1">
        <f t="shared" si="377"/>
        <v>-100000</v>
      </c>
      <c r="S1303" s="1">
        <f t="shared" ca="1" si="369"/>
        <v>103488.93424983401</v>
      </c>
      <c r="T1303" s="14">
        <f t="shared" ca="1" si="370"/>
        <v>1.35</v>
      </c>
      <c r="U1303" s="7">
        <f t="shared" ca="1" si="378"/>
        <v>4.9073845148086548E-3</v>
      </c>
    </row>
    <row r="1304" spans="1:21" x14ac:dyDescent="0.2">
      <c r="A1304">
        <f t="shared" si="371"/>
        <v>1303</v>
      </c>
      <c r="B1304">
        <f t="shared" ca="1" si="361"/>
        <v>5</v>
      </c>
      <c r="C1304" s="7">
        <f t="shared" ca="1" si="362"/>
        <v>2.9619816747047341E-2</v>
      </c>
      <c r="D1304" t="str">
        <f t="shared" ca="1" si="372"/>
        <v>Yes</v>
      </c>
      <c r="E1304">
        <f t="shared" ca="1" si="363"/>
        <v>1.7</v>
      </c>
      <c r="F1304" s="1">
        <f ca="1">InitialHomeValue* (1 + 'Portfolio Simulation'!C1304)^'Portfolio Simulation'!B1304</f>
        <v>1157136.1551340853</v>
      </c>
      <c r="G1304" s="1">
        <f t="shared" ca="1" si="364"/>
        <v>196713.14637279452</v>
      </c>
      <c r="H1304" s="1">
        <f t="shared" ca="1" si="365"/>
        <v>248832</v>
      </c>
      <c r="I1304" s="1">
        <f t="shared" ca="1" si="373"/>
        <v>196713.14637279452</v>
      </c>
      <c r="J1304" s="1">
        <f t="shared" si="366"/>
        <v>100000</v>
      </c>
      <c r="K1304" s="1">
        <f t="shared" si="367"/>
        <v>1000000</v>
      </c>
      <c r="L1304" s="1">
        <f t="shared" si="374"/>
        <v>-100000</v>
      </c>
      <c r="M1304" s="1">
        <f t="shared" ca="1" si="368"/>
        <v>196713.14637279452</v>
      </c>
      <c r="N1304" s="10">
        <v>45931</v>
      </c>
      <c r="O1304" s="10">
        <f t="shared" ca="1" si="375"/>
        <v>47757</v>
      </c>
      <c r="P1304" s="7">
        <f t="shared" ca="1" si="376"/>
        <v>0.14481284022331239</v>
      </c>
      <c r="Q1304" s="13"/>
      <c r="R1304" s="1">
        <f t="shared" si="377"/>
        <v>-100000</v>
      </c>
      <c r="S1304" s="1">
        <f t="shared" ca="1" si="369"/>
        <v>190927.46559712407</v>
      </c>
      <c r="T1304" s="14">
        <f t="shared" ca="1" si="370"/>
        <v>1.65</v>
      </c>
      <c r="U1304" s="7">
        <f t="shared" ca="1" si="378"/>
        <v>0.13800172209739686</v>
      </c>
    </row>
    <row r="1305" spans="1:21" x14ac:dyDescent="0.2">
      <c r="A1305">
        <f t="shared" si="371"/>
        <v>1304</v>
      </c>
      <c r="B1305">
        <f t="shared" ca="1" si="361"/>
        <v>10</v>
      </c>
      <c r="C1305" s="7">
        <f t="shared" ca="1" si="362"/>
        <v>-5.844438841184596E-2</v>
      </c>
      <c r="D1305" t="str">
        <f t="shared" ca="1" si="372"/>
        <v>No</v>
      </c>
      <c r="E1305">
        <f t="shared" ca="1" si="363"/>
        <v>1.4</v>
      </c>
      <c r="F1305" s="1">
        <f ca="1">InitialHomeValue* (1 + 'Portfolio Simulation'!C1305)^'Portfolio Simulation'!B1305</f>
        <v>547595.36149497458</v>
      </c>
      <c r="G1305" s="1">
        <f t="shared" ca="1" si="364"/>
        <v>76663.350609296438</v>
      </c>
      <c r="H1305" s="1">
        <f t="shared" ca="1" si="365"/>
        <v>619173.64223999996</v>
      </c>
      <c r="I1305" s="1">
        <f t="shared" ca="1" si="373"/>
        <v>76663.350609296438</v>
      </c>
      <c r="J1305" s="1">
        <f t="shared" si="366"/>
        <v>100000</v>
      </c>
      <c r="K1305" s="1">
        <f t="shared" si="367"/>
        <v>1000000</v>
      </c>
      <c r="L1305" s="1">
        <f t="shared" si="374"/>
        <v>-100000</v>
      </c>
      <c r="M1305" s="1">
        <f t="shared" ca="1" si="368"/>
        <v>76663.350609296438</v>
      </c>
      <c r="N1305" s="10">
        <v>45931</v>
      </c>
      <c r="O1305" s="10">
        <f t="shared" ca="1" si="375"/>
        <v>49583</v>
      </c>
      <c r="P1305" s="7">
        <f t="shared" ca="1" si="376"/>
        <v>-2.6210471987724308E-2</v>
      </c>
      <c r="Q1305" s="13"/>
      <c r="R1305" s="1">
        <f t="shared" si="377"/>
        <v>-100000</v>
      </c>
      <c r="S1305" s="1">
        <f t="shared" ca="1" si="369"/>
        <v>73925.373801821581</v>
      </c>
      <c r="T1305" s="14">
        <f t="shared" ca="1" si="370"/>
        <v>1.35</v>
      </c>
      <c r="U1305" s="7">
        <f t="shared" ca="1" si="378"/>
        <v>-2.9743549227714532E-2</v>
      </c>
    </row>
    <row r="1306" spans="1:21" x14ac:dyDescent="0.2">
      <c r="A1306">
        <f t="shared" si="371"/>
        <v>1305</v>
      </c>
      <c r="B1306">
        <f t="shared" ca="1" si="361"/>
        <v>2</v>
      </c>
      <c r="C1306" s="7">
        <f t="shared" ca="1" si="362"/>
        <v>2.9833947063068744E-3</v>
      </c>
      <c r="D1306" t="str">
        <f t="shared" ca="1" si="372"/>
        <v>Yes</v>
      </c>
      <c r="E1306">
        <f t="shared" ca="1" si="363"/>
        <v>1.7</v>
      </c>
      <c r="F1306" s="1">
        <f ca="1">InitialHomeValue* (1 + 'Portfolio Simulation'!C1306)^'Portfolio Simulation'!B1306</f>
        <v>1005975.6900565875</v>
      </c>
      <c r="G1306" s="1">
        <f t="shared" ca="1" si="364"/>
        <v>171015.86730961988</v>
      </c>
      <c r="H1306" s="1">
        <f t="shared" ca="1" si="365"/>
        <v>144000</v>
      </c>
      <c r="I1306" s="1">
        <f t="shared" ca="1" si="373"/>
        <v>144000</v>
      </c>
      <c r="J1306" s="1">
        <f t="shared" si="366"/>
        <v>100000</v>
      </c>
      <c r="K1306" s="1">
        <f t="shared" si="367"/>
        <v>1000000</v>
      </c>
      <c r="L1306" s="1">
        <f t="shared" si="374"/>
        <v>-100000</v>
      </c>
      <c r="M1306" s="1">
        <f t="shared" ca="1" si="368"/>
        <v>144000</v>
      </c>
      <c r="N1306" s="10">
        <v>45931</v>
      </c>
      <c r="O1306" s="10">
        <f t="shared" ca="1" si="375"/>
        <v>46661</v>
      </c>
      <c r="P1306" s="7">
        <f t="shared" ca="1" si="376"/>
        <v>0.19999999403953553</v>
      </c>
      <c r="Q1306" s="13"/>
      <c r="R1306" s="1">
        <f t="shared" si="377"/>
        <v>-100000</v>
      </c>
      <c r="S1306" s="1">
        <f t="shared" ca="1" si="369"/>
        <v>165985.98885933694</v>
      </c>
      <c r="T1306" s="14">
        <f t="shared" ca="1" si="370"/>
        <v>1.65</v>
      </c>
      <c r="U1306" s="7">
        <f t="shared" ca="1" si="378"/>
        <v>0.28835549950599682</v>
      </c>
    </row>
    <row r="1307" spans="1:21" x14ac:dyDescent="0.2">
      <c r="A1307">
        <f t="shared" si="371"/>
        <v>1306</v>
      </c>
      <c r="B1307">
        <f t="shared" ca="1" si="361"/>
        <v>9</v>
      </c>
      <c r="C1307" s="7">
        <f t="shared" ca="1" si="362"/>
        <v>5.6788959753917123E-2</v>
      </c>
      <c r="D1307" t="str">
        <f t="shared" ca="1" si="372"/>
        <v>Yes</v>
      </c>
      <c r="E1307">
        <f t="shared" ca="1" si="363"/>
        <v>1.7</v>
      </c>
      <c r="F1307" s="1">
        <f ca="1">InitialHomeValue* (1 + 'Portfolio Simulation'!C1307)^'Portfolio Simulation'!B1307</f>
        <v>1643971.9686102285</v>
      </c>
      <c r="G1307" s="1">
        <f t="shared" ca="1" si="364"/>
        <v>279475.23466373881</v>
      </c>
      <c r="H1307" s="1">
        <f t="shared" ca="1" si="365"/>
        <v>515978.03519999993</v>
      </c>
      <c r="I1307" s="1">
        <f t="shared" ca="1" si="373"/>
        <v>279475.23466373881</v>
      </c>
      <c r="J1307" s="1">
        <f t="shared" si="366"/>
        <v>100000</v>
      </c>
      <c r="K1307" s="1">
        <f t="shared" si="367"/>
        <v>1000000</v>
      </c>
      <c r="L1307" s="1">
        <f t="shared" si="374"/>
        <v>-100000</v>
      </c>
      <c r="M1307" s="1">
        <f t="shared" ca="1" si="368"/>
        <v>279475.23466373881</v>
      </c>
      <c r="N1307" s="10">
        <v>45931</v>
      </c>
      <c r="O1307" s="10">
        <f t="shared" ca="1" si="375"/>
        <v>49218</v>
      </c>
      <c r="P1307" s="7">
        <f t="shared" ca="1" si="376"/>
        <v>0.1208913743495941</v>
      </c>
      <c r="Q1307" s="13"/>
      <c r="R1307" s="1">
        <f t="shared" si="377"/>
        <v>-100000</v>
      </c>
      <c r="S1307" s="1">
        <f t="shared" ca="1" si="369"/>
        <v>271255.37482068769</v>
      </c>
      <c r="T1307" s="14">
        <f t="shared" ca="1" si="370"/>
        <v>1.65</v>
      </c>
      <c r="U1307" s="7">
        <f t="shared" ca="1" si="378"/>
        <v>0.11718179583549498</v>
      </c>
    </row>
    <row r="1308" spans="1:21" x14ac:dyDescent="0.2">
      <c r="A1308">
        <f t="shared" si="371"/>
        <v>1307</v>
      </c>
      <c r="B1308">
        <f t="shared" ca="1" si="361"/>
        <v>10</v>
      </c>
      <c r="C1308" s="7">
        <f t="shared" ca="1" si="362"/>
        <v>-3.5492634638404311E-2</v>
      </c>
      <c r="D1308" t="str">
        <f t="shared" ca="1" si="372"/>
        <v>No</v>
      </c>
      <c r="E1308">
        <f t="shared" ca="1" si="363"/>
        <v>1.4</v>
      </c>
      <c r="F1308" s="1">
        <f ca="1">InitialHomeValue* (1 + 'Portfolio Simulation'!C1308)^'Portfolio Simulation'!B1308</f>
        <v>696715.51905993943</v>
      </c>
      <c r="G1308" s="1">
        <f t="shared" ca="1" si="364"/>
        <v>97540.172668391519</v>
      </c>
      <c r="H1308" s="1">
        <f t="shared" ca="1" si="365"/>
        <v>619173.64223999996</v>
      </c>
      <c r="I1308" s="1">
        <f t="shared" ca="1" si="373"/>
        <v>97540.172668391519</v>
      </c>
      <c r="J1308" s="1">
        <f t="shared" si="366"/>
        <v>100000</v>
      </c>
      <c r="K1308" s="1">
        <f t="shared" si="367"/>
        <v>1000000</v>
      </c>
      <c r="L1308" s="1">
        <f t="shared" si="374"/>
        <v>-100000</v>
      </c>
      <c r="M1308" s="1">
        <f t="shared" ca="1" si="368"/>
        <v>97540.172668391519</v>
      </c>
      <c r="N1308" s="10">
        <v>45931</v>
      </c>
      <c r="O1308" s="10">
        <f t="shared" ca="1" si="375"/>
        <v>49583</v>
      </c>
      <c r="P1308" s="7">
        <f t="shared" ca="1" si="376"/>
        <v>-2.4861261248588567E-3</v>
      </c>
      <c r="Q1308" s="13"/>
      <c r="R1308" s="1">
        <f t="shared" si="377"/>
        <v>-100000</v>
      </c>
      <c r="S1308" s="1">
        <f t="shared" ca="1" si="369"/>
        <v>94056.595073091841</v>
      </c>
      <c r="T1308" s="14">
        <f t="shared" ca="1" si="370"/>
        <v>1.35</v>
      </c>
      <c r="U1308" s="7">
        <f t="shared" ca="1" si="378"/>
        <v>-6.1052829027175909E-3</v>
      </c>
    </row>
    <row r="1309" spans="1:21" x14ac:dyDescent="0.2">
      <c r="A1309">
        <f t="shared" si="371"/>
        <v>1308</v>
      </c>
      <c r="B1309">
        <f t="shared" ca="1" si="361"/>
        <v>4</v>
      </c>
      <c r="C1309" s="7">
        <f t="shared" ca="1" si="362"/>
        <v>-5.5070494847492685E-2</v>
      </c>
      <c r="D1309" t="str">
        <f t="shared" ca="1" si="372"/>
        <v>No</v>
      </c>
      <c r="E1309">
        <f t="shared" ca="1" si="363"/>
        <v>1.4</v>
      </c>
      <c r="F1309" s="1">
        <f ca="1">InitialHomeValue* (1 + 'Portfolio Simulation'!C1309)^'Portfolio Simulation'!B1309</f>
        <v>797255.71241185965</v>
      </c>
      <c r="G1309" s="1">
        <f t="shared" ca="1" si="364"/>
        <v>111615.79973766036</v>
      </c>
      <c r="H1309" s="1">
        <f t="shared" ca="1" si="365"/>
        <v>207360</v>
      </c>
      <c r="I1309" s="1">
        <f t="shared" ca="1" si="373"/>
        <v>111615.79973766036</v>
      </c>
      <c r="J1309" s="1">
        <f t="shared" si="366"/>
        <v>100000</v>
      </c>
      <c r="K1309" s="1">
        <f t="shared" si="367"/>
        <v>1000000</v>
      </c>
      <c r="L1309" s="1">
        <f t="shared" si="374"/>
        <v>-100000</v>
      </c>
      <c r="M1309" s="1">
        <f t="shared" ca="1" si="368"/>
        <v>111615.79973766036</v>
      </c>
      <c r="N1309" s="10">
        <v>45931</v>
      </c>
      <c r="O1309" s="10">
        <f t="shared" ca="1" si="375"/>
        <v>47392</v>
      </c>
      <c r="P1309" s="7">
        <f t="shared" ca="1" si="376"/>
        <v>2.7834644913673403E-2</v>
      </c>
      <c r="Q1309" s="13"/>
      <c r="R1309" s="1">
        <f t="shared" si="377"/>
        <v>-100000</v>
      </c>
      <c r="S1309" s="1">
        <f t="shared" ca="1" si="369"/>
        <v>107629.52117560105</v>
      </c>
      <c r="T1309" s="14">
        <f t="shared" ca="1" si="370"/>
        <v>1.35</v>
      </c>
      <c r="U1309" s="7">
        <f t="shared" ca="1" si="378"/>
        <v>1.8538352847099305E-2</v>
      </c>
    </row>
    <row r="1310" spans="1:21" x14ac:dyDescent="0.2">
      <c r="A1310">
        <f t="shared" si="371"/>
        <v>1309</v>
      </c>
      <c r="B1310">
        <f t="shared" ca="1" si="361"/>
        <v>3</v>
      </c>
      <c r="C1310" s="7">
        <f t="shared" ca="1" si="362"/>
        <v>8.1118532708399554E-2</v>
      </c>
      <c r="D1310" t="str">
        <f t="shared" ca="1" si="372"/>
        <v>Yes</v>
      </c>
      <c r="E1310">
        <f t="shared" ca="1" si="363"/>
        <v>1.7</v>
      </c>
      <c r="F1310" s="1">
        <f ca="1">InitialHomeValue* (1 + 'Portfolio Simulation'!C1310)^'Portfolio Simulation'!B1310</f>
        <v>1263630.0246666055</v>
      </c>
      <c r="G1310" s="1">
        <f t="shared" ca="1" si="364"/>
        <v>214817.10419332294</v>
      </c>
      <c r="H1310" s="1">
        <f t="shared" ca="1" si="365"/>
        <v>172800</v>
      </c>
      <c r="I1310" s="1">
        <f t="shared" ca="1" si="373"/>
        <v>172800</v>
      </c>
      <c r="J1310" s="1">
        <f t="shared" si="366"/>
        <v>100000</v>
      </c>
      <c r="K1310" s="1">
        <f t="shared" si="367"/>
        <v>1000000</v>
      </c>
      <c r="L1310" s="1">
        <f t="shared" si="374"/>
        <v>-100000</v>
      </c>
      <c r="M1310" s="1">
        <f t="shared" ca="1" si="368"/>
        <v>172800</v>
      </c>
      <c r="N1310" s="10">
        <v>45931</v>
      </c>
      <c r="O1310" s="10">
        <f t="shared" ca="1" si="375"/>
        <v>47027</v>
      </c>
      <c r="P1310" s="7">
        <f t="shared" ca="1" si="376"/>
        <v>0.19980039000511171</v>
      </c>
      <c r="Q1310" s="13"/>
      <c r="R1310" s="1">
        <f t="shared" si="377"/>
        <v>-100000</v>
      </c>
      <c r="S1310" s="1">
        <f t="shared" ca="1" si="369"/>
        <v>208498.95406998991</v>
      </c>
      <c r="T1310" s="14">
        <f t="shared" ca="1" si="370"/>
        <v>1.65</v>
      </c>
      <c r="U1310" s="7">
        <f t="shared" ca="1" si="378"/>
        <v>0.27723528742790227</v>
      </c>
    </row>
    <row r="1311" spans="1:21" x14ac:dyDescent="0.2">
      <c r="A1311">
        <f t="shared" si="371"/>
        <v>1310</v>
      </c>
      <c r="B1311">
        <f t="shared" ca="1" si="361"/>
        <v>8</v>
      </c>
      <c r="C1311" s="7">
        <f t="shared" ca="1" si="362"/>
        <v>-4.6459111626815486E-2</v>
      </c>
      <c r="D1311" t="str">
        <f t="shared" ca="1" si="372"/>
        <v>No</v>
      </c>
      <c r="E1311">
        <f t="shared" ca="1" si="363"/>
        <v>1.4</v>
      </c>
      <c r="F1311" s="1">
        <f ca="1">InitialHomeValue* (1 + 'Portfolio Simulation'!C1311)^'Portfolio Simulation'!B1311</f>
        <v>683462.30134608445</v>
      </c>
      <c r="G1311" s="1">
        <f t="shared" ca="1" si="364"/>
        <v>95684.722188451822</v>
      </c>
      <c r="H1311" s="1">
        <f t="shared" ca="1" si="365"/>
        <v>429981.69599999994</v>
      </c>
      <c r="I1311" s="1">
        <f t="shared" ca="1" si="373"/>
        <v>95684.722188451822</v>
      </c>
      <c r="J1311" s="1">
        <f t="shared" si="366"/>
        <v>100000</v>
      </c>
      <c r="K1311" s="1">
        <f t="shared" si="367"/>
        <v>1000000</v>
      </c>
      <c r="L1311" s="1">
        <f t="shared" si="374"/>
        <v>-100000</v>
      </c>
      <c r="M1311" s="1">
        <f t="shared" ca="1" si="368"/>
        <v>95684.722188451822</v>
      </c>
      <c r="N1311" s="10">
        <v>45931</v>
      </c>
      <c r="O1311" s="10">
        <f t="shared" ca="1" si="375"/>
        <v>48853</v>
      </c>
      <c r="P1311" s="7">
        <f t="shared" ca="1" si="376"/>
        <v>-5.4950147867202761E-3</v>
      </c>
      <c r="Q1311" s="13"/>
      <c r="R1311" s="1">
        <f t="shared" si="377"/>
        <v>-100000</v>
      </c>
      <c r="S1311" s="1">
        <f t="shared" ca="1" si="369"/>
        <v>92267.410681721405</v>
      </c>
      <c r="T1311" s="14">
        <f t="shared" ca="1" si="370"/>
        <v>1.35</v>
      </c>
      <c r="U1311" s="7">
        <f t="shared" ca="1" si="378"/>
        <v>-1.0002651810646059E-2</v>
      </c>
    </row>
    <row r="1312" spans="1:21" x14ac:dyDescent="0.2">
      <c r="A1312">
        <f t="shared" si="371"/>
        <v>1311</v>
      </c>
      <c r="B1312">
        <f t="shared" ca="1" si="361"/>
        <v>9</v>
      </c>
      <c r="C1312" s="7">
        <f t="shared" ca="1" si="362"/>
        <v>-1.5939447955987361E-3</v>
      </c>
      <c r="D1312" t="str">
        <f t="shared" ca="1" si="372"/>
        <v>No</v>
      </c>
      <c r="E1312">
        <f t="shared" ca="1" si="363"/>
        <v>1.4</v>
      </c>
      <c r="F1312" s="1">
        <f ca="1">InitialHomeValue* (1 + 'Portfolio Simulation'!C1312)^'Portfolio Simulation'!B1312</f>
        <v>985745.62123961991</v>
      </c>
      <c r="G1312" s="1">
        <f t="shared" ca="1" si="364"/>
        <v>138004.38697354679</v>
      </c>
      <c r="H1312" s="1">
        <f t="shared" ca="1" si="365"/>
        <v>515978.03519999993</v>
      </c>
      <c r="I1312" s="1">
        <f t="shared" ca="1" si="373"/>
        <v>138004.38697354679</v>
      </c>
      <c r="J1312" s="1">
        <f t="shared" si="366"/>
        <v>100000</v>
      </c>
      <c r="K1312" s="1">
        <f t="shared" si="367"/>
        <v>1000000</v>
      </c>
      <c r="L1312" s="1">
        <f t="shared" si="374"/>
        <v>-100000</v>
      </c>
      <c r="M1312" s="1">
        <f t="shared" ca="1" si="368"/>
        <v>138004.38697354679</v>
      </c>
      <c r="N1312" s="10">
        <v>45931</v>
      </c>
      <c r="O1312" s="10">
        <f t="shared" ca="1" si="375"/>
        <v>49218</v>
      </c>
      <c r="P1312" s="7">
        <f t="shared" ca="1" si="376"/>
        <v>3.6416211724281319E-2</v>
      </c>
      <c r="Q1312" s="13"/>
      <c r="R1312" s="1">
        <f t="shared" si="377"/>
        <v>-100000</v>
      </c>
      <c r="S1312" s="1">
        <f t="shared" ca="1" si="369"/>
        <v>133075.65886734871</v>
      </c>
      <c r="T1312" s="14">
        <f t="shared" ca="1" si="370"/>
        <v>1.35</v>
      </c>
      <c r="U1312" s="7">
        <f t="shared" ca="1" si="378"/>
        <v>3.2239195704460141E-2</v>
      </c>
    </row>
    <row r="1313" spans="1:21" x14ac:dyDescent="0.2">
      <c r="A1313">
        <f t="shared" si="371"/>
        <v>1312</v>
      </c>
      <c r="B1313">
        <f t="shared" ca="1" si="361"/>
        <v>2</v>
      </c>
      <c r="C1313" s="7">
        <f t="shared" ca="1" si="362"/>
        <v>0.11511353966908022</v>
      </c>
      <c r="D1313" t="str">
        <f t="shared" ca="1" si="372"/>
        <v>Yes</v>
      </c>
      <c r="E1313">
        <f t="shared" ca="1" si="363"/>
        <v>1.7</v>
      </c>
      <c r="F1313" s="1">
        <f ca="1">InitialHomeValue* (1 + 'Portfolio Simulation'!C1313)^'Portfolio Simulation'!B1313</f>
        <v>1243478.2063533051</v>
      </c>
      <c r="G1313" s="1">
        <f t="shared" ca="1" si="364"/>
        <v>211391.29508006189</v>
      </c>
      <c r="H1313" s="1">
        <f t="shared" ca="1" si="365"/>
        <v>144000</v>
      </c>
      <c r="I1313" s="1">
        <f t="shared" ca="1" si="373"/>
        <v>144000</v>
      </c>
      <c r="J1313" s="1">
        <f t="shared" si="366"/>
        <v>100000</v>
      </c>
      <c r="K1313" s="1">
        <f t="shared" si="367"/>
        <v>1000000</v>
      </c>
      <c r="L1313" s="1">
        <f t="shared" si="374"/>
        <v>-100000</v>
      </c>
      <c r="M1313" s="1">
        <f t="shared" ca="1" si="368"/>
        <v>144000</v>
      </c>
      <c r="N1313" s="10">
        <v>45931</v>
      </c>
      <c r="O1313" s="10">
        <f t="shared" ca="1" si="375"/>
        <v>46661</v>
      </c>
      <c r="P1313" s="7">
        <f t="shared" ca="1" si="376"/>
        <v>0.19999999403953553</v>
      </c>
      <c r="Q1313" s="13"/>
      <c r="R1313" s="1">
        <f t="shared" si="377"/>
        <v>-100000</v>
      </c>
      <c r="S1313" s="1">
        <f t="shared" ca="1" si="369"/>
        <v>205173.90404829534</v>
      </c>
      <c r="T1313" s="14">
        <f t="shared" ca="1" si="370"/>
        <v>1.65</v>
      </c>
      <c r="U1313" s="7">
        <f t="shared" ca="1" si="378"/>
        <v>0.43238927721977238</v>
      </c>
    </row>
    <row r="1314" spans="1:21" x14ac:dyDescent="0.2">
      <c r="A1314">
        <f t="shared" si="371"/>
        <v>1313</v>
      </c>
      <c r="B1314">
        <f t="shared" ca="1" si="361"/>
        <v>10</v>
      </c>
      <c r="C1314" s="7">
        <f t="shared" ca="1" si="362"/>
        <v>4.842349290323357E-2</v>
      </c>
      <c r="D1314" t="str">
        <f t="shared" ca="1" si="372"/>
        <v>Yes</v>
      </c>
      <c r="E1314">
        <f t="shared" ca="1" si="363"/>
        <v>1.7</v>
      </c>
      <c r="F1314" s="1">
        <f ca="1">InitialHomeValue* (1 + 'Portfolio Simulation'!C1314)^'Portfolio Simulation'!B1314</f>
        <v>1604602.4088579186</v>
      </c>
      <c r="G1314" s="1">
        <f t="shared" ca="1" si="364"/>
        <v>272782.40950584615</v>
      </c>
      <c r="H1314" s="1">
        <f t="shared" ca="1" si="365"/>
        <v>619173.64223999996</v>
      </c>
      <c r="I1314" s="1">
        <f t="shared" ca="1" si="373"/>
        <v>272782.40950584615</v>
      </c>
      <c r="J1314" s="1">
        <f t="shared" si="366"/>
        <v>100000</v>
      </c>
      <c r="K1314" s="1">
        <f t="shared" si="367"/>
        <v>1000000</v>
      </c>
      <c r="L1314" s="1">
        <f t="shared" si="374"/>
        <v>-100000</v>
      </c>
      <c r="M1314" s="1">
        <f t="shared" ca="1" si="368"/>
        <v>272782.40950584615</v>
      </c>
      <c r="N1314" s="10">
        <v>45931</v>
      </c>
      <c r="O1314" s="10">
        <f t="shared" ca="1" si="375"/>
        <v>49583</v>
      </c>
      <c r="P1314" s="7">
        <f t="shared" ca="1" si="376"/>
        <v>0.10549750924110413</v>
      </c>
      <c r="Q1314" s="13"/>
      <c r="R1314" s="1">
        <f t="shared" si="377"/>
        <v>-100000</v>
      </c>
      <c r="S1314" s="1">
        <f t="shared" ca="1" si="369"/>
        <v>264759.39746155654</v>
      </c>
      <c r="T1314" s="14">
        <f t="shared" ca="1" si="370"/>
        <v>1.65</v>
      </c>
      <c r="U1314" s="7">
        <f t="shared" ca="1" si="378"/>
        <v>0.10220399498939514</v>
      </c>
    </row>
    <row r="1315" spans="1:21" x14ac:dyDescent="0.2">
      <c r="A1315">
        <f t="shared" si="371"/>
        <v>1314</v>
      </c>
      <c r="B1315">
        <f t="shared" ca="1" si="361"/>
        <v>7</v>
      </c>
      <c r="C1315" s="7">
        <f t="shared" ca="1" si="362"/>
        <v>-5.7115050358561043E-2</v>
      </c>
      <c r="D1315" t="str">
        <f t="shared" ca="1" si="372"/>
        <v>No</v>
      </c>
      <c r="E1315">
        <f t="shared" ca="1" si="363"/>
        <v>1.4</v>
      </c>
      <c r="F1315" s="1">
        <f ca="1">InitialHomeValue* (1 + 'Portfolio Simulation'!C1315)^'Portfolio Simulation'!B1315</f>
        <v>662538.20232527284</v>
      </c>
      <c r="G1315" s="1">
        <f t="shared" ca="1" si="364"/>
        <v>92755.348325538202</v>
      </c>
      <c r="H1315" s="1">
        <f t="shared" ca="1" si="365"/>
        <v>358318.07999999996</v>
      </c>
      <c r="I1315" s="1">
        <f t="shared" ca="1" si="373"/>
        <v>92755.348325538202</v>
      </c>
      <c r="J1315" s="1">
        <f t="shared" si="366"/>
        <v>100000</v>
      </c>
      <c r="K1315" s="1">
        <f t="shared" si="367"/>
        <v>1000000</v>
      </c>
      <c r="L1315" s="1">
        <f t="shared" si="374"/>
        <v>-100000</v>
      </c>
      <c r="M1315" s="1">
        <f t="shared" ca="1" si="368"/>
        <v>92755.348325538202</v>
      </c>
      <c r="N1315" s="10">
        <v>45931</v>
      </c>
      <c r="O1315" s="10">
        <f t="shared" ca="1" si="375"/>
        <v>48488</v>
      </c>
      <c r="P1315" s="7">
        <f t="shared" ca="1" si="376"/>
        <v>-1.0677728056907653E-2</v>
      </c>
      <c r="Q1315" s="13"/>
      <c r="R1315" s="1">
        <f t="shared" si="377"/>
        <v>-100000</v>
      </c>
      <c r="S1315" s="1">
        <f t="shared" ca="1" si="369"/>
        <v>89442.657313911841</v>
      </c>
      <c r="T1315" s="14">
        <f t="shared" ca="1" si="370"/>
        <v>1.35</v>
      </c>
      <c r="U1315" s="7">
        <f t="shared" ca="1" si="378"/>
        <v>-1.5800300240516662E-2</v>
      </c>
    </row>
    <row r="1316" spans="1:21" x14ac:dyDescent="0.2">
      <c r="A1316">
        <f t="shared" si="371"/>
        <v>1315</v>
      </c>
      <c r="B1316">
        <f t="shared" ca="1" si="361"/>
        <v>7</v>
      </c>
      <c r="C1316" s="7">
        <f t="shared" ca="1" si="362"/>
        <v>0.11148737631962156</v>
      </c>
      <c r="D1316" t="str">
        <f t="shared" ca="1" si="372"/>
        <v>Yes</v>
      </c>
      <c r="E1316">
        <f t="shared" ca="1" si="363"/>
        <v>1.7</v>
      </c>
      <c r="F1316" s="1">
        <f ca="1">InitialHomeValue* (1 + 'Portfolio Simulation'!C1316)^'Portfolio Simulation'!B1316</f>
        <v>2095712.6846789832</v>
      </c>
      <c r="G1316" s="1">
        <f t="shared" ca="1" si="364"/>
        <v>356271.15639542718</v>
      </c>
      <c r="H1316" s="1">
        <f t="shared" ca="1" si="365"/>
        <v>358318.07999999996</v>
      </c>
      <c r="I1316" s="1">
        <f t="shared" ca="1" si="373"/>
        <v>356271.15639542718</v>
      </c>
      <c r="J1316" s="1">
        <f t="shared" si="366"/>
        <v>100000</v>
      </c>
      <c r="K1316" s="1">
        <f t="shared" si="367"/>
        <v>1000000</v>
      </c>
      <c r="L1316" s="1">
        <f t="shared" si="374"/>
        <v>-100000</v>
      </c>
      <c r="M1316" s="1">
        <f t="shared" ca="1" si="368"/>
        <v>356271.15639542718</v>
      </c>
      <c r="N1316" s="10">
        <v>45931</v>
      </c>
      <c r="O1316" s="10">
        <f t="shared" ca="1" si="375"/>
        <v>48488</v>
      </c>
      <c r="P1316" s="7">
        <f t="shared" ca="1" si="376"/>
        <v>0.19884808659553532</v>
      </c>
      <c r="Q1316" s="13"/>
      <c r="R1316" s="1">
        <f t="shared" si="377"/>
        <v>-100000</v>
      </c>
      <c r="S1316" s="1">
        <f t="shared" ca="1" si="369"/>
        <v>345792.59297203226</v>
      </c>
      <c r="T1316" s="14">
        <f t="shared" ca="1" si="370"/>
        <v>1.65</v>
      </c>
      <c r="U1316" s="7">
        <f t="shared" ca="1" si="378"/>
        <v>0.19375022053718566</v>
      </c>
    </row>
    <row r="1317" spans="1:21" x14ac:dyDescent="0.2">
      <c r="A1317">
        <f t="shared" si="371"/>
        <v>1316</v>
      </c>
      <c r="B1317">
        <f t="shared" ca="1" si="361"/>
        <v>8</v>
      </c>
      <c r="C1317" s="7">
        <f t="shared" ca="1" si="362"/>
        <v>2.6028943712089608E-2</v>
      </c>
      <c r="D1317" t="str">
        <f t="shared" ca="1" si="372"/>
        <v>Yes</v>
      </c>
      <c r="E1317">
        <f t="shared" ca="1" si="363"/>
        <v>1.7</v>
      </c>
      <c r="F1317" s="1">
        <f ca="1">InitialHomeValue* (1 + 'Portfolio Simulation'!C1317)^'Portfolio Simulation'!B1317</f>
        <v>1228222.0707777261</v>
      </c>
      <c r="G1317" s="1">
        <f t="shared" ca="1" si="364"/>
        <v>208797.75203221344</v>
      </c>
      <c r="H1317" s="1">
        <f t="shared" ca="1" si="365"/>
        <v>429981.69599999994</v>
      </c>
      <c r="I1317" s="1">
        <f t="shared" ca="1" si="373"/>
        <v>208797.75203221344</v>
      </c>
      <c r="J1317" s="1">
        <f t="shared" si="366"/>
        <v>100000</v>
      </c>
      <c r="K1317" s="1">
        <f t="shared" si="367"/>
        <v>1000000</v>
      </c>
      <c r="L1317" s="1">
        <f t="shared" si="374"/>
        <v>-100000</v>
      </c>
      <c r="M1317" s="1">
        <f t="shared" ca="1" si="368"/>
        <v>208797.75203221344</v>
      </c>
      <c r="N1317" s="10">
        <v>45931</v>
      </c>
      <c r="O1317" s="10">
        <f t="shared" ca="1" si="375"/>
        <v>48853</v>
      </c>
      <c r="P1317" s="7">
        <f t="shared" ca="1" si="376"/>
        <v>9.6322613954544084E-2</v>
      </c>
      <c r="Q1317" s="13"/>
      <c r="R1317" s="1">
        <f t="shared" si="377"/>
        <v>-100000</v>
      </c>
      <c r="S1317" s="1">
        <f t="shared" ca="1" si="369"/>
        <v>202656.64167832481</v>
      </c>
      <c r="T1317" s="14">
        <f t="shared" ca="1" si="370"/>
        <v>1.65</v>
      </c>
      <c r="U1317" s="7">
        <f t="shared" ca="1" si="378"/>
        <v>9.2241969704628002E-2</v>
      </c>
    </row>
    <row r="1318" spans="1:21" x14ac:dyDescent="0.2">
      <c r="A1318">
        <f t="shared" si="371"/>
        <v>1317</v>
      </c>
      <c r="B1318">
        <f t="shared" ca="1" si="361"/>
        <v>10</v>
      </c>
      <c r="C1318" s="7">
        <f t="shared" ca="1" si="362"/>
        <v>0.16056379291912912</v>
      </c>
      <c r="D1318" t="str">
        <f t="shared" ca="1" si="372"/>
        <v>Yes</v>
      </c>
      <c r="E1318">
        <f t="shared" ca="1" si="363"/>
        <v>1.7</v>
      </c>
      <c r="F1318" s="1">
        <f ca="1">InitialHomeValue* (1 + 'Portfolio Simulation'!C1318)^'Portfolio Simulation'!B1318</f>
        <v>4432922.8596889265</v>
      </c>
      <c r="G1318" s="1">
        <f t="shared" ca="1" si="364"/>
        <v>753596.88614711759</v>
      </c>
      <c r="H1318" s="1">
        <f t="shared" ca="1" si="365"/>
        <v>619173.64223999996</v>
      </c>
      <c r="I1318" s="1">
        <f t="shared" ca="1" si="373"/>
        <v>619173.64223999996</v>
      </c>
      <c r="J1318" s="1">
        <f t="shared" si="366"/>
        <v>100000</v>
      </c>
      <c r="K1318" s="1">
        <f t="shared" si="367"/>
        <v>1000000</v>
      </c>
      <c r="L1318" s="1">
        <f t="shared" si="374"/>
        <v>-100000</v>
      </c>
      <c r="M1318" s="1">
        <f t="shared" ca="1" si="368"/>
        <v>619173.64223999996</v>
      </c>
      <c r="N1318" s="10">
        <v>45931</v>
      </c>
      <c r="O1318" s="10">
        <f t="shared" ca="1" si="375"/>
        <v>49583</v>
      </c>
      <c r="P1318" s="7">
        <f t="shared" ca="1" si="376"/>
        <v>0.19988018870353702</v>
      </c>
      <c r="Q1318" s="13"/>
      <c r="R1318" s="1">
        <f t="shared" si="377"/>
        <v>-100000</v>
      </c>
      <c r="S1318" s="1">
        <f t="shared" ca="1" si="369"/>
        <v>731432.27184867288</v>
      </c>
      <c r="T1318" s="14">
        <f t="shared" ca="1" si="370"/>
        <v>1.65</v>
      </c>
      <c r="U1318" s="7">
        <f t="shared" ca="1" si="378"/>
        <v>0.22002881169319152</v>
      </c>
    </row>
    <row r="1319" spans="1:21" x14ac:dyDescent="0.2">
      <c r="A1319">
        <f t="shared" si="371"/>
        <v>1318</v>
      </c>
      <c r="B1319">
        <f t="shared" ca="1" si="361"/>
        <v>1</v>
      </c>
      <c r="C1319" s="7">
        <f t="shared" ca="1" si="362"/>
        <v>-1.6576744475032757E-2</v>
      </c>
      <c r="D1319" t="str">
        <f t="shared" ca="1" si="372"/>
        <v>No</v>
      </c>
      <c r="E1319">
        <f t="shared" ca="1" si="363"/>
        <v>1.4</v>
      </c>
      <c r="F1319" s="1">
        <f ca="1">InitialHomeValue* (1 + 'Portfolio Simulation'!C1319)^'Portfolio Simulation'!B1319</f>
        <v>983423.25552496722</v>
      </c>
      <c r="G1319" s="1">
        <f t="shared" ca="1" si="364"/>
        <v>137679.25577349539</v>
      </c>
      <c r="H1319" s="1">
        <f t="shared" ca="1" si="365"/>
        <v>120000</v>
      </c>
      <c r="I1319" s="1">
        <f t="shared" ca="1" si="373"/>
        <v>120000</v>
      </c>
      <c r="J1319" s="1">
        <f t="shared" si="366"/>
        <v>100000</v>
      </c>
      <c r="K1319" s="1">
        <f t="shared" si="367"/>
        <v>1000000</v>
      </c>
      <c r="L1319" s="1">
        <f t="shared" si="374"/>
        <v>-100000</v>
      </c>
      <c r="M1319" s="1">
        <f t="shared" ca="1" si="368"/>
        <v>120000</v>
      </c>
      <c r="N1319" s="10">
        <v>45931</v>
      </c>
      <c r="O1319" s="10">
        <f t="shared" ca="1" si="375"/>
        <v>46296</v>
      </c>
      <c r="P1319" s="7">
        <f t="shared" ca="1" si="376"/>
        <v>0.19999999403953553</v>
      </c>
      <c r="Q1319" s="13"/>
      <c r="R1319" s="1">
        <f t="shared" si="377"/>
        <v>-100000</v>
      </c>
      <c r="S1319" s="1">
        <f t="shared" ca="1" si="369"/>
        <v>132762.13949587059</v>
      </c>
      <c r="T1319" s="14">
        <f t="shared" ca="1" si="370"/>
        <v>1.35</v>
      </c>
      <c r="U1319" s="7">
        <f t="shared" ca="1" si="378"/>
        <v>0.32762139439582827</v>
      </c>
    </row>
    <row r="1320" spans="1:21" x14ac:dyDescent="0.2">
      <c r="A1320">
        <f t="shared" si="371"/>
        <v>1319</v>
      </c>
      <c r="B1320">
        <f t="shared" ca="1" si="361"/>
        <v>2</v>
      </c>
      <c r="C1320" s="7">
        <f t="shared" ca="1" si="362"/>
        <v>-9.0026934502481837E-2</v>
      </c>
      <c r="D1320" t="str">
        <f t="shared" ca="1" si="372"/>
        <v>No</v>
      </c>
      <c r="E1320">
        <f t="shared" ca="1" si="363"/>
        <v>1.4</v>
      </c>
      <c r="F1320" s="1">
        <f ca="1">InitialHomeValue* (1 + 'Portfolio Simulation'!C1320)^'Portfolio Simulation'!B1320</f>
        <v>828050.97993095056</v>
      </c>
      <c r="G1320" s="1">
        <f t="shared" ca="1" si="364"/>
        <v>115927.13719033309</v>
      </c>
      <c r="H1320" s="1">
        <f t="shared" ca="1" si="365"/>
        <v>144000</v>
      </c>
      <c r="I1320" s="1">
        <f t="shared" ca="1" si="373"/>
        <v>115927.13719033309</v>
      </c>
      <c r="J1320" s="1">
        <f t="shared" si="366"/>
        <v>100000</v>
      </c>
      <c r="K1320" s="1">
        <f t="shared" si="367"/>
        <v>1000000</v>
      </c>
      <c r="L1320" s="1">
        <f t="shared" si="374"/>
        <v>-100000</v>
      </c>
      <c r="M1320" s="1">
        <f t="shared" ca="1" si="368"/>
        <v>115927.13719033309</v>
      </c>
      <c r="N1320" s="10">
        <v>45931</v>
      </c>
      <c r="O1320" s="10">
        <f t="shared" ca="1" si="375"/>
        <v>46661</v>
      </c>
      <c r="P1320" s="7">
        <f t="shared" ca="1" si="376"/>
        <v>7.6694652438163771E-2</v>
      </c>
      <c r="Q1320" s="13"/>
      <c r="R1320" s="1">
        <f t="shared" si="377"/>
        <v>-100000</v>
      </c>
      <c r="S1320" s="1">
        <f t="shared" ca="1" si="369"/>
        <v>111786.88229067833</v>
      </c>
      <c r="T1320" s="14">
        <f t="shared" ca="1" si="370"/>
        <v>1.35</v>
      </c>
      <c r="U1320" s="7">
        <f t="shared" ca="1" si="378"/>
        <v>5.72931557893753E-2</v>
      </c>
    </row>
    <row r="1321" spans="1:21" x14ac:dyDescent="0.2">
      <c r="A1321">
        <f t="shared" si="371"/>
        <v>1320</v>
      </c>
      <c r="B1321">
        <f t="shared" ca="1" si="361"/>
        <v>4</v>
      </c>
      <c r="C1321" s="7">
        <f t="shared" ca="1" si="362"/>
        <v>6.9336892344942821E-2</v>
      </c>
      <c r="D1321" t="str">
        <f t="shared" ca="1" si="372"/>
        <v>Yes</v>
      </c>
      <c r="E1321">
        <f t="shared" ca="1" si="363"/>
        <v>1.7</v>
      </c>
      <c r="F1321" s="1">
        <f ca="1">InitialHomeValue* (1 + 'Portfolio Simulation'!C1321)^'Portfolio Simulation'!B1321</f>
        <v>1307549.6877439299</v>
      </c>
      <c r="G1321" s="1">
        <f t="shared" ca="1" si="364"/>
        <v>222283.44691646809</v>
      </c>
      <c r="H1321" s="1">
        <f t="shared" ca="1" si="365"/>
        <v>207360</v>
      </c>
      <c r="I1321" s="1">
        <f t="shared" ca="1" si="373"/>
        <v>207360</v>
      </c>
      <c r="J1321" s="1">
        <f t="shared" si="366"/>
        <v>100000</v>
      </c>
      <c r="K1321" s="1">
        <f t="shared" si="367"/>
        <v>1000000</v>
      </c>
      <c r="L1321" s="1">
        <f t="shared" si="374"/>
        <v>-100000</v>
      </c>
      <c r="M1321" s="1">
        <f t="shared" ca="1" si="368"/>
        <v>207360</v>
      </c>
      <c r="N1321" s="10">
        <v>45931</v>
      </c>
      <c r="O1321" s="10">
        <f t="shared" ca="1" si="375"/>
        <v>47392</v>
      </c>
      <c r="P1321" s="7">
        <f t="shared" ca="1" si="376"/>
        <v>0.19985025525093081</v>
      </c>
      <c r="Q1321" s="13"/>
      <c r="R1321" s="1">
        <f t="shared" si="377"/>
        <v>-100000</v>
      </c>
      <c r="S1321" s="1">
        <f t="shared" ca="1" si="369"/>
        <v>215745.69847774843</v>
      </c>
      <c r="T1321" s="14">
        <f t="shared" ca="1" si="370"/>
        <v>1.65</v>
      </c>
      <c r="U1321" s="7">
        <f t="shared" ca="1" si="378"/>
        <v>0.21179286837577818</v>
      </c>
    </row>
    <row r="1322" spans="1:21" x14ac:dyDescent="0.2">
      <c r="A1322">
        <f t="shared" si="371"/>
        <v>1321</v>
      </c>
      <c r="B1322">
        <f t="shared" ca="1" si="361"/>
        <v>7</v>
      </c>
      <c r="C1322" s="7">
        <f t="shared" ca="1" si="362"/>
        <v>1.2506981745044679E-3</v>
      </c>
      <c r="D1322" t="str">
        <f t="shared" ca="1" si="372"/>
        <v>Yes</v>
      </c>
      <c r="E1322">
        <f t="shared" ca="1" si="363"/>
        <v>1.7</v>
      </c>
      <c r="F1322" s="1">
        <f ca="1">InitialHomeValue* (1 + 'Portfolio Simulation'!C1322)^'Portfolio Simulation'!B1322</f>
        <v>1008787.8049456165</v>
      </c>
      <c r="G1322" s="1">
        <f t="shared" ca="1" si="364"/>
        <v>171493.92684075481</v>
      </c>
      <c r="H1322" s="1">
        <f t="shared" ca="1" si="365"/>
        <v>358318.07999999996</v>
      </c>
      <c r="I1322" s="1">
        <f t="shared" ca="1" si="373"/>
        <v>171493.92684075481</v>
      </c>
      <c r="J1322" s="1">
        <f t="shared" si="366"/>
        <v>100000</v>
      </c>
      <c r="K1322" s="1">
        <f t="shared" si="367"/>
        <v>1000000</v>
      </c>
      <c r="L1322" s="1">
        <f t="shared" si="374"/>
        <v>-100000</v>
      </c>
      <c r="M1322" s="1">
        <f t="shared" ca="1" si="368"/>
        <v>171493.92684075481</v>
      </c>
      <c r="N1322" s="10">
        <v>45931</v>
      </c>
      <c r="O1322" s="10">
        <f t="shared" ca="1" si="375"/>
        <v>48488</v>
      </c>
      <c r="P1322" s="7">
        <f t="shared" ca="1" si="376"/>
        <v>8.0035254359245342E-2</v>
      </c>
      <c r="Q1322" s="13"/>
      <c r="R1322" s="1">
        <f t="shared" si="377"/>
        <v>-100000</v>
      </c>
      <c r="S1322" s="1">
        <f t="shared" ca="1" si="369"/>
        <v>166449.98781602673</v>
      </c>
      <c r="T1322" s="14">
        <f t="shared" ca="1" si="370"/>
        <v>1.65</v>
      </c>
      <c r="U1322" s="7">
        <f t="shared" ca="1" si="378"/>
        <v>7.5442615151405351E-2</v>
      </c>
    </row>
    <row r="1323" spans="1:21" x14ac:dyDescent="0.2">
      <c r="A1323">
        <f t="shared" si="371"/>
        <v>1322</v>
      </c>
      <c r="B1323">
        <f t="shared" ca="1" si="361"/>
        <v>2</v>
      </c>
      <c r="C1323" s="7">
        <f t="shared" ca="1" si="362"/>
        <v>2.9544761854438866E-2</v>
      </c>
      <c r="D1323" t="str">
        <f t="shared" ca="1" si="372"/>
        <v>Yes</v>
      </c>
      <c r="E1323">
        <f t="shared" ca="1" si="363"/>
        <v>1.7</v>
      </c>
      <c r="F1323" s="1">
        <f ca="1">InitialHomeValue* (1 + 'Portfolio Simulation'!C1323)^'Portfolio Simulation'!B1323</f>
        <v>1059962.4166619133</v>
      </c>
      <c r="G1323" s="1">
        <f t="shared" ca="1" si="364"/>
        <v>180193.61083252527</v>
      </c>
      <c r="H1323" s="1">
        <f t="shared" ca="1" si="365"/>
        <v>144000</v>
      </c>
      <c r="I1323" s="1">
        <f t="shared" ca="1" si="373"/>
        <v>144000</v>
      </c>
      <c r="J1323" s="1">
        <f t="shared" si="366"/>
        <v>100000</v>
      </c>
      <c r="K1323" s="1">
        <f t="shared" si="367"/>
        <v>1000000</v>
      </c>
      <c r="L1323" s="1">
        <f t="shared" si="374"/>
        <v>-100000</v>
      </c>
      <c r="M1323" s="1">
        <f t="shared" ca="1" si="368"/>
        <v>144000</v>
      </c>
      <c r="N1323" s="10">
        <v>45931</v>
      </c>
      <c r="O1323" s="10">
        <f t="shared" ca="1" si="375"/>
        <v>46661</v>
      </c>
      <c r="P1323" s="7">
        <f t="shared" ca="1" si="376"/>
        <v>0.19999999403953553</v>
      </c>
      <c r="Q1323" s="13"/>
      <c r="R1323" s="1">
        <f t="shared" si="377"/>
        <v>-100000</v>
      </c>
      <c r="S1323" s="1">
        <f t="shared" ca="1" si="369"/>
        <v>174893.7987492157</v>
      </c>
      <c r="T1323" s="14">
        <f t="shared" ca="1" si="370"/>
        <v>1.65</v>
      </c>
      <c r="U1323" s="7">
        <f t="shared" ca="1" si="378"/>
        <v>0.32247418761253366</v>
      </c>
    </row>
    <row r="1324" spans="1:21" x14ac:dyDescent="0.2">
      <c r="A1324">
        <f t="shared" si="371"/>
        <v>1323</v>
      </c>
      <c r="B1324">
        <f t="shared" ca="1" si="361"/>
        <v>8</v>
      </c>
      <c r="C1324" s="7">
        <f t="shared" ca="1" si="362"/>
        <v>5.7641178989152692E-2</v>
      </c>
      <c r="D1324" t="str">
        <f t="shared" ca="1" si="372"/>
        <v>Yes</v>
      </c>
      <c r="E1324">
        <f t="shared" ca="1" si="363"/>
        <v>1.7</v>
      </c>
      <c r="F1324" s="1">
        <f ca="1">InitialHomeValue* (1 + 'Portfolio Simulation'!C1324)^'Portfolio Simulation'!B1324</f>
        <v>1565693.7319006398</v>
      </c>
      <c r="G1324" s="1">
        <f t="shared" ca="1" si="364"/>
        <v>266167.93442310876</v>
      </c>
      <c r="H1324" s="1">
        <f t="shared" ca="1" si="365"/>
        <v>429981.69599999994</v>
      </c>
      <c r="I1324" s="1">
        <f t="shared" ca="1" si="373"/>
        <v>266167.93442310876</v>
      </c>
      <c r="J1324" s="1">
        <f t="shared" si="366"/>
        <v>100000</v>
      </c>
      <c r="K1324" s="1">
        <f t="shared" si="367"/>
        <v>1000000</v>
      </c>
      <c r="L1324" s="1">
        <f t="shared" si="374"/>
        <v>-100000</v>
      </c>
      <c r="M1324" s="1">
        <f t="shared" ca="1" si="368"/>
        <v>266167.93442310876</v>
      </c>
      <c r="N1324" s="10">
        <v>45931</v>
      </c>
      <c r="O1324" s="10">
        <f t="shared" ca="1" si="375"/>
        <v>48853</v>
      </c>
      <c r="P1324" s="7">
        <f t="shared" ca="1" si="376"/>
        <v>0.13007714152336119</v>
      </c>
      <c r="Q1324" s="13"/>
      <c r="R1324" s="1">
        <f t="shared" si="377"/>
        <v>-100000</v>
      </c>
      <c r="S1324" s="1">
        <f t="shared" ca="1" si="369"/>
        <v>258339.46576360558</v>
      </c>
      <c r="T1324" s="14">
        <f t="shared" ca="1" si="370"/>
        <v>1.65</v>
      </c>
      <c r="U1324" s="7">
        <f t="shared" ca="1" si="378"/>
        <v>0.12587085366249087</v>
      </c>
    </row>
    <row r="1325" spans="1:21" x14ac:dyDescent="0.2">
      <c r="A1325">
        <f t="shared" si="371"/>
        <v>1324</v>
      </c>
      <c r="B1325">
        <f t="shared" ca="1" si="361"/>
        <v>10</v>
      </c>
      <c r="C1325" s="7">
        <f t="shared" ca="1" si="362"/>
        <v>-9.6827416333814149E-3</v>
      </c>
      <c r="D1325" t="str">
        <f t="shared" ca="1" si="372"/>
        <v>No</v>
      </c>
      <c r="E1325">
        <f t="shared" ca="1" si="363"/>
        <v>1.4</v>
      </c>
      <c r="F1325" s="1">
        <f ca="1">InitialHomeValue* (1 + 'Portfolio Simulation'!C1325)^'Portfolio Simulation'!B1325</f>
        <v>907284.46794121596</v>
      </c>
      <c r="G1325" s="1">
        <f t="shared" ca="1" si="364"/>
        <v>127019.82551177024</v>
      </c>
      <c r="H1325" s="1">
        <f t="shared" ca="1" si="365"/>
        <v>619173.64223999996</v>
      </c>
      <c r="I1325" s="1">
        <f t="shared" ca="1" si="373"/>
        <v>127019.82551177024</v>
      </c>
      <c r="J1325" s="1">
        <f t="shared" si="366"/>
        <v>100000</v>
      </c>
      <c r="K1325" s="1">
        <f t="shared" si="367"/>
        <v>1000000</v>
      </c>
      <c r="L1325" s="1">
        <f t="shared" si="374"/>
        <v>-100000</v>
      </c>
      <c r="M1325" s="1">
        <f t="shared" ca="1" si="368"/>
        <v>127019.82551177024</v>
      </c>
      <c r="N1325" s="10">
        <v>45931</v>
      </c>
      <c r="O1325" s="10">
        <f t="shared" ca="1" si="375"/>
        <v>49583</v>
      </c>
      <c r="P1325" s="7">
        <f t="shared" ca="1" si="376"/>
        <v>2.4192199110984802E-2</v>
      </c>
      <c r="Q1325" s="13"/>
      <c r="R1325" s="1">
        <f t="shared" si="377"/>
        <v>-100000</v>
      </c>
      <c r="S1325" s="1">
        <f t="shared" ca="1" si="369"/>
        <v>122483.40317206417</v>
      </c>
      <c r="T1325" s="14">
        <f t="shared" ca="1" si="370"/>
        <v>1.35</v>
      </c>
      <c r="U1325" s="7">
        <f t="shared" ca="1" si="378"/>
        <v>2.0476248860359193E-2</v>
      </c>
    </row>
    <row r="1326" spans="1:21" x14ac:dyDescent="0.2">
      <c r="A1326">
        <f t="shared" si="371"/>
        <v>1325</v>
      </c>
      <c r="B1326">
        <f t="shared" ca="1" si="361"/>
        <v>10</v>
      </c>
      <c r="C1326" s="7">
        <f t="shared" ca="1" si="362"/>
        <v>8.5401010730844829E-2</v>
      </c>
      <c r="D1326" t="str">
        <f t="shared" ca="1" si="372"/>
        <v>Yes</v>
      </c>
      <c r="E1326">
        <f t="shared" ca="1" si="363"/>
        <v>1.7</v>
      </c>
      <c r="F1326" s="1">
        <f ca="1">InitialHomeValue* (1 + 'Portfolio Simulation'!C1326)^'Portfolio Simulation'!B1326</f>
        <v>2269353.8389472696</v>
      </c>
      <c r="G1326" s="1">
        <f t="shared" ca="1" si="364"/>
        <v>385790.15262103587</v>
      </c>
      <c r="H1326" s="1">
        <f t="shared" ca="1" si="365"/>
        <v>619173.64223999996</v>
      </c>
      <c r="I1326" s="1">
        <f t="shared" ca="1" si="373"/>
        <v>385790.15262103587</v>
      </c>
      <c r="J1326" s="1">
        <f t="shared" si="366"/>
        <v>100000</v>
      </c>
      <c r="K1326" s="1">
        <f t="shared" si="367"/>
        <v>1000000</v>
      </c>
      <c r="L1326" s="1">
        <f t="shared" si="374"/>
        <v>-100000</v>
      </c>
      <c r="M1326" s="1">
        <f t="shared" ca="1" si="368"/>
        <v>385790.15262103587</v>
      </c>
      <c r="N1326" s="10">
        <v>45931</v>
      </c>
      <c r="O1326" s="10">
        <f t="shared" ca="1" si="375"/>
        <v>49583</v>
      </c>
      <c r="P1326" s="7">
        <f t="shared" ca="1" si="376"/>
        <v>0.14446628689765931</v>
      </c>
      <c r="Q1326" s="13"/>
      <c r="R1326" s="1">
        <f t="shared" si="377"/>
        <v>-100000</v>
      </c>
      <c r="S1326" s="1">
        <f t="shared" ca="1" si="369"/>
        <v>374443.38342629949</v>
      </c>
      <c r="T1326" s="14">
        <f t="shared" ca="1" si="370"/>
        <v>1.65</v>
      </c>
      <c r="U1326" s="7">
        <f t="shared" ca="1" si="378"/>
        <v>0.14105667471885677</v>
      </c>
    </row>
    <row r="1327" spans="1:21" x14ac:dyDescent="0.2">
      <c r="A1327">
        <f t="shared" si="371"/>
        <v>1326</v>
      </c>
      <c r="B1327">
        <f t="shared" ca="1" si="361"/>
        <v>1</v>
      </c>
      <c r="C1327" s="7">
        <f t="shared" ca="1" si="362"/>
        <v>-1.1620144747313908E-2</v>
      </c>
      <c r="D1327" t="str">
        <f t="shared" ca="1" si="372"/>
        <v>No</v>
      </c>
      <c r="E1327">
        <f t="shared" ca="1" si="363"/>
        <v>1.4</v>
      </c>
      <c r="F1327" s="1">
        <f ca="1">InitialHomeValue* (1 + 'Portfolio Simulation'!C1327)^'Portfolio Simulation'!B1327</f>
        <v>988379.85525268607</v>
      </c>
      <c r="G1327" s="1">
        <f t="shared" ca="1" si="364"/>
        <v>138373.17973537603</v>
      </c>
      <c r="H1327" s="1">
        <f t="shared" ca="1" si="365"/>
        <v>120000</v>
      </c>
      <c r="I1327" s="1">
        <f t="shared" ca="1" si="373"/>
        <v>120000</v>
      </c>
      <c r="J1327" s="1">
        <f t="shared" si="366"/>
        <v>100000</v>
      </c>
      <c r="K1327" s="1">
        <f t="shared" si="367"/>
        <v>1000000</v>
      </c>
      <c r="L1327" s="1">
        <f t="shared" si="374"/>
        <v>-100000</v>
      </c>
      <c r="M1327" s="1">
        <f t="shared" ca="1" si="368"/>
        <v>120000</v>
      </c>
      <c r="N1327" s="10">
        <v>45931</v>
      </c>
      <c r="O1327" s="10">
        <f t="shared" ca="1" si="375"/>
        <v>46296</v>
      </c>
      <c r="P1327" s="7">
        <f t="shared" ca="1" si="376"/>
        <v>0.19999999403953553</v>
      </c>
      <c r="Q1327" s="13"/>
      <c r="R1327" s="1">
        <f t="shared" si="377"/>
        <v>-100000</v>
      </c>
      <c r="S1327" s="1">
        <f t="shared" ca="1" si="369"/>
        <v>133431.28045911263</v>
      </c>
      <c r="T1327" s="14">
        <f t="shared" ca="1" si="370"/>
        <v>1.35</v>
      </c>
      <c r="U1327" s="7">
        <f t="shared" ca="1" si="378"/>
        <v>0.33431280255317686</v>
      </c>
    </row>
    <row r="1328" spans="1:21" x14ac:dyDescent="0.2">
      <c r="A1328">
        <f t="shared" si="371"/>
        <v>1327</v>
      </c>
      <c r="B1328">
        <f t="shared" ca="1" si="361"/>
        <v>6</v>
      </c>
      <c r="C1328" s="7">
        <f t="shared" ca="1" si="362"/>
        <v>5.2466650251148397E-2</v>
      </c>
      <c r="D1328" t="str">
        <f t="shared" ca="1" si="372"/>
        <v>Yes</v>
      </c>
      <c r="E1328">
        <f t="shared" ca="1" si="363"/>
        <v>1.7</v>
      </c>
      <c r="F1328" s="1">
        <f ca="1">InitialHomeValue* (1 + 'Portfolio Simulation'!C1328)^'Portfolio Simulation'!B1328</f>
        <v>1359095.7638577088</v>
      </c>
      <c r="G1328" s="1">
        <f t="shared" ca="1" si="364"/>
        <v>231046.27985581048</v>
      </c>
      <c r="H1328" s="1">
        <f t="shared" ca="1" si="365"/>
        <v>298598.39999999997</v>
      </c>
      <c r="I1328" s="1">
        <f t="shared" ca="1" si="373"/>
        <v>231046.27985581048</v>
      </c>
      <c r="J1328" s="1">
        <f t="shared" si="366"/>
        <v>100000</v>
      </c>
      <c r="K1328" s="1">
        <f t="shared" si="367"/>
        <v>1000000</v>
      </c>
      <c r="L1328" s="1">
        <f t="shared" si="374"/>
        <v>-100000</v>
      </c>
      <c r="M1328" s="1">
        <f t="shared" ca="1" si="368"/>
        <v>231046.27985581048</v>
      </c>
      <c r="N1328" s="10">
        <v>45931</v>
      </c>
      <c r="O1328" s="10">
        <f t="shared" ca="1" si="375"/>
        <v>48122</v>
      </c>
      <c r="P1328" s="7">
        <f t="shared" ca="1" si="376"/>
        <v>0.14971137642860413</v>
      </c>
      <c r="Q1328" s="13"/>
      <c r="R1328" s="1">
        <f t="shared" si="377"/>
        <v>-100000</v>
      </c>
      <c r="S1328" s="1">
        <f t="shared" ca="1" si="369"/>
        <v>224250.80103652194</v>
      </c>
      <c r="T1328" s="14">
        <f t="shared" ca="1" si="370"/>
        <v>1.65</v>
      </c>
      <c r="U1328" s="7">
        <f t="shared" ca="1" si="378"/>
        <v>0.14400780797004703</v>
      </c>
    </row>
    <row r="1329" spans="1:21" x14ac:dyDescent="0.2">
      <c r="A1329">
        <f t="shared" si="371"/>
        <v>1328</v>
      </c>
      <c r="B1329">
        <f t="shared" ca="1" si="361"/>
        <v>6</v>
      </c>
      <c r="C1329" s="7">
        <f t="shared" ca="1" si="362"/>
        <v>-1.6525154188838261E-2</v>
      </c>
      <c r="D1329" t="str">
        <f t="shared" ca="1" si="372"/>
        <v>No</v>
      </c>
      <c r="E1329">
        <f t="shared" ca="1" si="363"/>
        <v>1.4</v>
      </c>
      <c r="F1329" s="1">
        <f ca="1">InitialHomeValue* (1 + 'Portfolio Simulation'!C1329)^'Portfolio Simulation'!B1329</f>
        <v>904856.14288362174</v>
      </c>
      <c r="G1329" s="1">
        <f t="shared" ca="1" si="364"/>
        <v>126679.86000370706</v>
      </c>
      <c r="H1329" s="1">
        <f t="shared" ca="1" si="365"/>
        <v>298598.39999999997</v>
      </c>
      <c r="I1329" s="1">
        <f t="shared" ca="1" si="373"/>
        <v>126679.86000370706</v>
      </c>
      <c r="J1329" s="1">
        <f t="shared" si="366"/>
        <v>100000</v>
      </c>
      <c r="K1329" s="1">
        <f t="shared" si="367"/>
        <v>1000000</v>
      </c>
      <c r="L1329" s="1">
        <f t="shared" si="374"/>
        <v>-100000</v>
      </c>
      <c r="M1329" s="1">
        <f t="shared" ca="1" si="368"/>
        <v>126679.86000370706</v>
      </c>
      <c r="N1329" s="10">
        <v>45931</v>
      </c>
      <c r="O1329" s="10">
        <f t="shared" ca="1" si="375"/>
        <v>48122</v>
      </c>
      <c r="P1329" s="7">
        <f t="shared" ca="1" si="376"/>
        <v>4.0183874964714053E-2</v>
      </c>
      <c r="Q1329" s="13"/>
      <c r="R1329" s="1">
        <f t="shared" si="377"/>
        <v>-100000</v>
      </c>
      <c r="S1329" s="1">
        <f t="shared" ca="1" si="369"/>
        <v>122155.57928928894</v>
      </c>
      <c r="T1329" s="14">
        <f t="shared" ca="1" si="370"/>
        <v>1.35</v>
      </c>
      <c r="U1329" s="7">
        <f t="shared" ca="1" si="378"/>
        <v>3.390096127986908E-2</v>
      </c>
    </row>
    <row r="1330" spans="1:21" x14ac:dyDescent="0.2">
      <c r="A1330">
        <f t="shared" si="371"/>
        <v>1329</v>
      </c>
      <c r="B1330">
        <f t="shared" ca="1" si="361"/>
        <v>8</v>
      </c>
      <c r="C1330" s="7">
        <f t="shared" ca="1" si="362"/>
        <v>-9.9086392645186969E-2</v>
      </c>
      <c r="D1330" t="str">
        <f t="shared" ca="1" si="372"/>
        <v>No</v>
      </c>
      <c r="E1330">
        <f t="shared" ca="1" si="363"/>
        <v>1.4</v>
      </c>
      <c r="F1330" s="1">
        <f ca="1">InitialHomeValue* (1 + 'Portfolio Simulation'!C1330)^'Portfolio Simulation'!B1330</f>
        <v>433975.46007824136</v>
      </c>
      <c r="G1330" s="1">
        <f t="shared" ca="1" si="364"/>
        <v>60756.564410953782</v>
      </c>
      <c r="H1330" s="1">
        <f t="shared" ca="1" si="365"/>
        <v>429981.69599999994</v>
      </c>
      <c r="I1330" s="1">
        <f t="shared" ca="1" si="373"/>
        <v>60756.564410953782</v>
      </c>
      <c r="J1330" s="1">
        <f t="shared" si="366"/>
        <v>100000</v>
      </c>
      <c r="K1330" s="1">
        <f t="shared" si="367"/>
        <v>1000000</v>
      </c>
      <c r="L1330" s="1">
        <f t="shared" si="374"/>
        <v>-100000</v>
      </c>
      <c r="M1330" s="1">
        <f t="shared" ca="1" si="368"/>
        <v>60756.564410953782</v>
      </c>
      <c r="N1330" s="10">
        <v>45931</v>
      </c>
      <c r="O1330" s="10">
        <f t="shared" ca="1" si="375"/>
        <v>48853</v>
      </c>
      <c r="P1330" s="7">
        <f t="shared" ca="1" si="376"/>
        <v>-6.0346648097038255E-2</v>
      </c>
      <c r="Q1330" s="13"/>
      <c r="R1330" s="1">
        <f t="shared" si="377"/>
        <v>-100000</v>
      </c>
      <c r="S1330" s="1">
        <f t="shared" ca="1" si="369"/>
        <v>58586.687110562591</v>
      </c>
      <c r="T1330" s="14">
        <f t="shared" ca="1" si="370"/>
        <v>1.35</v>
      </c>
      <c r="U1330" s="7">
        <f t="shared" ca="1" si="378"/>
        <v>-6.4605668187141418E-2</v>
      </c>
    </row>
    <row r="1331" spans="1:21" x14ac:dyDescent="0.2">
      <c r="A1331">
        <f t="shared" si="371"/>
        <v>1330</v>
      </c>
      <c r="B1331">
        <f t="shared" ca="1" si="361"/>
        <v>7</v>
      </c>
      <c r="C1331" s="7">
        <f t="shared" ca="1" si="362"/>
        <v>2.5282398849164757E-2</v>
      </c>
      <c r="D1331" t="str">
        <f t="shared" ca="1" si="372"/>
        <v>Yes</v>
      </c>
      <c r="E1331">
        <f t="shared" ca="1" si="363"/>
        <v>1.7</v>
      </c>
      <c r="F1331" s="1">
        <f ca="1">InitialHomeValue* (1 + 'Portfolio Simulation'!C1331)^'Portfolio Simulation'!B1331</f>
        <v>1190980.1219500888</v>
      </c>
      <c r="G1331" s="1">
        <f t="shared" ca="1" si="364"/>
        <v>202466.62073151511</v>
      </c>
      <c r="H1331" s="1">
        <f t="shared" ca="1" si="365"/>
        <v>358318.07999999996</v>
      </c>
      <c r="I1331" s="1">
        <f t="shared" ca="1" si="373"/>
        <v>202466.62073151511</v>
      </c>
      <c r="J1331" s="1">
        <f t="shared" si="366"/>
        <v>100000</v>
      </c>
      <c r="K1331" s="1">
        <f t="shared" si="367"/>
        <v>1000000</v>
      </c>
      <c r="L1331" s="1">
        <f t="shared" si="374"/>
        <v>-100000</v>
      </c>
      <c r="M1331" s="1">
        <f t="shared" ca="1" si="368"/>
        <v>202466.62073151511</v>
      </c>
      <c r="N1331" s="10">
        <v>45931</v>
      </c>
      <c r="O1331" s="10">
        <f t="shared" ca="1" si="375"/>
        <v>48488</v>
      </c>
      <c r="P1331" s="7">
        <f t="shared" ca="1" si="376"/>
        <v>0.10593740344047545</v>
      </c>
      <c r="Q1331" s="13"/>
      <c r="R1331" s="1">
        <f t="shared" si="377"/>
        <v>-100000</v>
      </c>
      <c r="S1331" s="1">
        <f t="shared" ca="1" si="369"/>
        <v>196511.72012176464</v>
      </c>
      <c r="T1331" s="14">
        <f t="shared" ca="1" si="370"/>
        <v>1.65</v>
      </c>
      <c r="U1331" s="7">
        <f t="shared" ca="1" si="378"/>
        <v>0.10123462080955506</v>
      </c>
    </row>
    <row r="1332" spans="1:21" x14ac:dyDescent="0.2">
      <c r="A1332">
        <f t="shared" si="371"/>
        <v>1331</v>
      </c>
      <c r="B1332">
        <f t="shared" ca="1" si="361"/>
        <v>2</v>
      </c>
      <c r="C1332" s="7">
        <f t="shared" ca="1" si="362"/>
        <v>-7.2448749286461264E-2</v>
      </c>
      <c r="D1332" t="str">
        <f t="shared" ca="1" si="372"/>
        <v>No</v>
      </c>
      <c r="E1332">
        <f t="shared" ca="1" si="363"/>
        <v>1.4</v>
      </c>
      <c r="F1332" s="1">
        <f ca="1">InitialHomeValue* (1 + 'Portfolio Simulation'!C1332)^'Portfolio Simulation'!B1332</f>
        <v>860351.32270024996</v>
      </c>
      <c r="G1332" s="1">
        <f t="shared" ca="1" si="364"/>
        <v>120449.185178035</v>
      </c>
      <c r="H1332" s="1">
        <f t="shared" ca="1" si="365"/>
        <v>144000</v>
      </c>
      <c r="I1332" s="1">
        <f t="shared" ca="1" si="373"/>
        <v>120449.185178035</v>
      </c>
      <c r="J1332" s="1">
        <f t="shared" si="366"/>
        <v>100000</v>
      </c>
      <c r="K1332" s="1">
        <f t="shared" si="367"/>
        <v>1000000</v>
      </c>
      <c r="L1332" s="1">
        <f t="shared" si="374"/>
        <v>-100000</v>
      </c>
      <c r="M1332" s="1">
        <f t="shared" ca="1" si="368"/>
        <v>120449.185178035</v>
      </c>
      <c r="N1332" s="10">
        <v>45931</v>
      </c>
      <c r="O1332" s="10">
        <f t="shared" ca="1" si="375"/>
        <v>46661</v>
      </c>
      <c r="P1332" s="7">
        <f t="shared" ca="1" si="376"/>
        <v>9.7493439912796021E-2</v>
      </c>
      <c r="Q1332" s="13"/>
      <c r="R1332" s="1">
        <f t="shared" si="377"/>
        <v>-100000</v>
      </c>
      <c r="S1332" s="1">
        <f t="shared" ca="1" si="369"/>
        <v>116147.42856453377</v>
      </c>
      <c r="T1332" s="14">
        <f t="shared" ca="1" si="370"/>
        <v>1.35</v>
      </c>
      <c r="U1332" s="7">
        <f t="shared" ca="1" si="378"/>
        <v>7.7717164158821128E-2</v>
      </c>
    </row>
    <row r="1333" spans="1:21" x14ac:dyDescent="0.2">
      <c r="A1333">
        <f t="shared" si="371"/>
        <v>1332</v>
      </c>
      <c r="B1333">
        <f t="shared" ca="1" si="361"/>
        <v>1</v>
      </c>
      <c r="C1333" s="7">
        <f t="shared" ca="1" si="362"/>
        <v>5.0260676068446308E-2</v>
      </c>
      <c r="D1333" t="str">
        <f t="shared" ca="1" si="372"/>
        <v>Yes</v>
      </c>
      <c r="E1333">
        <f t="shared" ca="1" si="363"/>
        <v>1.7</v>
      </c>
      <c r="F1333" s="1">
        <f ca="1">InitialHomeValue* (1 + 'Portfolio Simulation'!C1333)^'Portfolio Simulation'!B1333</f>
        <v>1050260.6760684464</v>
      </c>
      <c r="G1333" s="1">
        <f t="shared" ca="1" si="364"/>
        <v>178544.31493163589</v>
      </c>
      <c r="H1333" s="1">
        <f t="shared" ca="1" si="365"/>
        <v>120000</v>
      </c>
      <c r="I1333" s="1">
        <f t="shared" ca="1" si="373"/>
        <v>120000</v>
      </c>
      <c r="J1333" s="1">
        <f t="shared" si="366"/>
        <v>100000</v>
      </c>
      <c r="K1333" s="1">
        <f t="shared" si="367"/>
        <v>1000000</v>
      </c>
      <c r="L1333" s="1">
        <f t="shared" si="374"/>
        <v>-100000</v>
      </c>
      <c r="M1333" s="1">
        <f t="shared" ca="1" si="368"/>
        <v>120000</v>
      </c>
      <c r="N1333" s="10">
        <v>45931</v>
      </c>
      <c r="O1333" s="10">
        <f t="shared" ca="1" si="375"/>
        <v>46296</v>
      </c>
      <c r="P1333" s="7">
        <f t="shared" ca="1" si="376"/>
        <v>0.19999999403953553</v>
      </c>
      <c r="Q1333" s="13"/>
      <c r="R1333" s="1">
        <f t="shared" si="377"/>
        <v>-100000</v>
      </c>
      <c r="S1333" s="1">
        <f t="shared" ca="1" si="369"/>
        <v>173293.01155129366</v>
      </c>
      <c r="T1333" s="14">
        <f t="shared" ca="1" si="370"/>
        <v>1.65</v>
      </c>
      <c r="U1333" s="7">
        <f t="shared" ca="1" si="378"/>
        <v>0.73293012380599976</v>
      </c>
    </row>
    <row r="1334" spans="1:21" x14ac:dyDescent="0.2">
      <c r="A1334">
        <f t="shared" si="371"/>
        <v>1333</v>
      </c>
      <c r="B1334">
        <f t="shared" ca="1" si="361"/>
        <v>2</v>
      </c>
      <c r="C1334" s="7">
        <f t="shared" ca="1" si="362"/>
        <v>2.402285899490238E-2</v>
      </c>
      <c r="D1334" t="str">
        <f t="shared" ca="1" si="372"/>
        <v>Yes</v>
      </c>
      <c r="E1334">
        <f t="shared" ca="1" si="363"/>
        <v>1.7</v>
      </c>
      <c r="F1334" s="1">
        <f ca="1">InitialHomeValue* (1 + 'Portfolio Simulation'!C1334)^'Portfolio Simulation'!B1334</f>
        <v>1048622.8157440936</v>
      </c>
      <c r="G1334" s="1">
        <f t="shared" ca="1" si="364"/>
        <v>178265.87867649592</v>
      </c>
      <c r="H1334" s="1">
        <f t="shared" ca="1" si="365"/>
        <v>144000</v>
      </c>
      <c r="I1334" s="1">
        <f t="shared" ca="1" si="373"/>
        <v>144000</v>
      </c>
      <c r="J1334" s="1">
        <f t="shared" si="366"/>
        <v>100000</v>
      </c>
      <c r="K1334" s="1">
        <f t="shared" si="367"/>
        <v>1000000</v>
      </c>
      <c r="L1334" s="1">
        <f t="shared" si="374"/>
        <v>-100000</v>
      </c>
      <c r="M1334" s="1">
        <f t="shared" ca="1" si="368"/>
        <v>144000</v>
      </c>
      <c r="N1334" s="10">
        <v>45931</v>
      </c>
      <c r="O1334" s="10">
        <f t="shared" ca="1" si="375"/>
        <v>46661</v>
      </c>
      <c r="P1334" s="7">
        <f t="shared" ca="1" si="376"/>
        <v>0.19999999403953553</v>
      </c>
      <c r="Q1334" s="13"/>
      <c r="R1334" s="1">
        <f t="shared" si="377"/>
        <v>-100000</v>
      </c>
      <c r="S1334" s="1">
        <f t="shared" ca="1" si="369"/>
        <v>173022.76459777544</v>
      </c>
      <c r="T1334" s="14">
        <f t="shared" ca="1" si="370"/>
        <v>1.65</v>
      </c>
      <c r="U1334" s="7">
        <f t="shared" ca="1" si="378"/>
        <v>0.3153811752796174</v>
      </c>
    </row>
    <row r="1335" spans="1:21" x14ac:dyDescent="0.2">
      <c r="A1335">
        <f t="shared" si="371"/>
        <v>1334</v>
      </c>
      <c r="B1335">
        <f t="shared" ca="1" si="361"/>
        <v>6</v>
      </c>
      <c r="C1335" s="7">
        <f t="shared" ca="1" si="362"/>
        <v>8.95229132829167E-2</v>
      </c>
      <c r="D1335" t="str">
        <f t="shared" ca="1" si="372"/>
        <v>Yes</v>
      </c>
      <c r="E1335">
        <f t="shared" ca="1" si="363"/>
        <v>1.7</v>
      </c>
      <c r="F1335" s="1">
        <f ca="1">InitialHomeValue* (1 + 'Portfolio Simulation'!C1335)^'Portfolio Simulation'!B1335</f>
        <v>1672700.5851086548</v>
      </c>
      <c r="G1335" s="1">
        <f t="shared" ca="1" si="364"/>
        <v>284359.09946847131</v>
      </c>
      <c r="H1335" s="1">
        <f t="shared" ca="1" si="365"/>
        <v>298598.39999999997</v>
      </c>
      <c r="I1335" s="1">
        <f t="shared" ca="1" si="373"/>
        <v>284359.09946847131</v>
      </c>
      <c r="J1335" s="1">
        <f t="shared" si="366"/>
        <v>100000</v>
      </c>
      <c r="K1335" s="1">
        <f t="shared" si="367"/>
        <v>1000000</v>
      </c>
      <c r="L1335" s="1">
        <f t="shared" si="374"/>
        <v>-100000</v>
      </c>
      <c r="M1335" s="1">
        <f t="shared" ca="1" si="368"/>
        <v>284359.09946847131</v>
      </c>
      <c r="N1335" s="10">
        <v>45931</v>
      </c>
      <c r="O1335" s="10">
        <f t="shared" ca="1" si="375"/>
        <v>48122</v>
      </c>
      <c r="P1335" s="7">
        <f t="shared" ca="1" si="376"/>
        <v>0.1901727378368378</v>
      </c>
      <c r="Q1335" s="13"/>
      <c r="R1335" s="1">
        <f t="shared" si="377"/>
        <v>-100000</v>
      </c>
      <c r="S1335" s="1">
        <f t="shared" ca="1" si="369"/>
        <v>275995.59654292808</v>
      </c>
      <c r="T1335" s="14">
        <f t="shared" ca="1" si="370"/>
        <v>1.65</v>
      </c>
      <c r="U1335" s="7">
        <f t="shared" ca="1" si="378"/>
        <v>0.1842684328556061</v>
      </c>
    </row>
    <row r="1336" spans="1:21" x14ac:dyDescent="0.2">
      <c r="A1336">
        <f t="shared" si="371"/>
        <v>1335</v>
      </c>
      <c r="B1336">
        <f t="shared" ca="1" si="361"/>
        <v>6</v>
      </c>
      <c r="C1336" s="7">
        <f t="shared" ca="1" si="362"/>
        <v>-3.9611762062452982E-2</v>
      </c>
      <c r="D1336" t="str">
        <f t="shared" ca="1" si="372"/>
        <v>No</v>
      </c>
      <c r="E1336">
        <f t="shared" ca="1" si="363"/>
        <v>1.4</v>
      </c>
      <c r="F1336" s="1">
        <f ca="1">InitialHomeValue* (1 + 'Portfolio Simulation'!C1336)^'Portfolio Simulation'!B1336</f>
        <v>784659.06273196801</v>
      </c>
      <c r="G1336" s="1">
        <f t="shared" ca="1" si="364"/>
        <v>109852.26878247553</v>
      </c>
      <c r="H1336" s="1">
        <f t="shared" ca="1" si="365"/>
        <v>298598.39999999997</v>
      </c>
      <c r="I1336" s="1">
        <f t="shared" ca="1" si="373"/>
        <v>109852.26878247553</v>
      </c>
      <c r="J1336" s="1">
        <f t="shared" si="366"/>
        <v>100000</v>
      </c>
      <c r="K1336" s="1">
        <f t="shared" si="367"/>
        <v>1000000</v>
      </c>
      <c r="L1336" s="1">
        <f t="shared" si="374"/>
        <v>-100000</v>
      </c>
      <c r="M1336" s="1">
        <f t="shared" ca="1" si="368"/>
        <v>109852.26878247553</v>
      </c>
      <c r="N1336" s="10">
        <v>45931</v>
      </c>
      <c r="O1336" s="10">
        <f t="shared" ca="1" si="375"/>
        <v>48122</v>
      </c>
      <c r="P1336" s="7">
        <f t="shared" ca="1" si="376"/>
        <v>1.5777060389518739E-2</v>
      </c>
      <c r="Q1336" s="13"/>
      <c r="R1336" s="1">
        <f t="shared" si="377"/>
        <v>-100000</v>
      </c>
      <c r="S1336" s="1">
        <f t="shared" ca="1" si="369"/>
        <v>105928.9734688157</v>
      </c>
      <c r="T1336" s="14">
        <f t="shared" ca="1" si="370"/>
        <v>1.35</v>
      </c>
      <c r="U1336" s="7">
        <f t="shared" ca="1" si="378"/>
        <v>9.6415728330612183E-3</v>
      </c>
    </row>
    <row r="1337" spans="1:21" x14ac:dyDescent="0.2">
      <c r="A1337">
        <f t="shared" si="371"/>
        <v>1336</v>
      </c>
      <c r="B1337">
        <f t="shared" ca="1" si="361"/>
        <v>9</v>
      </c>
      <c r="C1337" s="7">
        <f t="shared" ca="1" si="362"/>
        <v>-5.9091208458766004E-2</v>
      </c>
      <c r="D1337" t="str">
        <f t="shared" ca="1" si="372"/>
        <v>No</v>
      </c>
      <c r="E1337">
        <f t="shared" ca="1" si="363"/>
        <v>1.4</v>
      </c>
      <c r="F1337" s="1">
        <f ca="1">InitialHomeValue* (1 + 'Portfolio Simulation'!C1337)^'Portfolio Simulation'!B1337</f>
        <v>577999.86648648942</v>
      </c>
      <c r="G1337" s="1">
        <f t="shared" ca="1" si="364"/>
        <v>80919.981308108516</v>
      </c>
      <c r="H1337" s="1">
        <f t="shared" ca="1" si="365"/>
        <v>515978.03519999993</v>
      </c>
      <c r="I1337" s="1">
        <f t="shared" ca="1" si="373"/>
        <v>80919.981308108516</v>
      </c>
      <c r="J1337" s="1">
        <f t="shared" si="366"/>
        <v>100000</v>
      </c>
      <c r="K1337" s="1">
        <f t="shared" si="367"/>
        <v>1000000</v>
      </c>
      <c r="L1337" s="1">
        <f t="shared" si="374"/>
        <v>-100000</v>
      </c>
      <c r="M1337" s="1">
        <f t="shared" ca="1" si="368"/>
        <v>80919.981308108516</v>
      </c>
      <c r="N1337" s="10">
        <v>45931</v>
      </c>
      <c r="O1337" s="10">
        <f t="shared" ca="1" si="375"/>
        <v>49218</v>
      </c>
      <c r="P1337" s="7">
        <f t="shared" ca="1" si="376"/>
        <v>-2.3234769701957706E-2</v>
      </c>
      <c r="Q1337" s="13"/>
      <c r="R1337" s="1">
        <f t="shared" si="377"/>
        <v>-100000</v>
      </c>
      <c r="S1337" s="1">
        <f t="shared" ca="1" si="369"/>
        <v>78029.98197567607</v>
      </c>
      <c r="T1337" s="14">
        <f t="shared" ca="1" si="370"/>
        <v>1.35</v>
      </c>
      <c r="U1337" s="7">
        <f t="shared" ca="1" si="378"/>
        <v>-2.7171376347541812E-2</v>
      </c>
    </row>
    <row r="1338" spans="1:21" x14ac:dyDescent="0.2">
      <c r="A1338">
        <f t="shared" si="371"/>
        <v>1337</v>
      </c>
      <c r="B1338">
        <f t="shared" ca="1" si="361"/>
        <v>9</v>
      </c>
      <c r="C1338" s="7">
        <f t="shared" ca="1" si="362"/>
        <v>-2.0848796653971692E-3</v>
      </c>
      <c r="D1338" t="str">
        <f t="shared" ca="1" si="372"/>
        <v>No</v>
      </c>
      <c r="E1338">
        <f t="shared" ca="1" si="363"/>
        <v>1.4</v>
      </c>
      <c r="F1338" s="1">
        <f ca="1">InitialHomeValue* (1 + 'Portfolio Simulation'!C1338)^'Portfolio Simulation'!B1338</f>
        <v>981391.80618183641</v>
      </c>
      <c r="G1338" s="1">
        <f t="shared" ca="1" si="364"/>
        <v>137394.8528654571</v>
      </c>
      <c r="H1338" s="1">
        <f t="shared" ca="1" si="365"/>
        <v>515978.03519999993</v>
      </c>
      <c r="I1338" s="1">
        <f t="shared" ca="1" si="373"/>
        <v>137394.8528654571</v>
      </c>
      <c r="J1338" s="1">
        <f t="shared" si="366"/>
        <v>100000</v>
      </c>
      <c r="K1338" s="1">
        <f t="shared" si="367"/>
        <v>1000000</v>
      </c>
      <c r="L1338" s="1">
        <f t="shared" si="374"/>
        <v>-100000</v>
      </c>
      <c r="M1338" s="1">
        <f t="shared" ca="1" si="368"/>
        <v>137394.8528654571</v>
      </c>
      <c r="N1338" s="10">
        <v>45931</v>
      </c>
      <c r="O1338" s="10">
        <f t="shared" ca="1" si="375"/>
        <v>49218</v>
      </c>
      <c r="P1338" s="7">
        <f t="shared" ca="1" si="376"/>
        <v>3.5906895995140076E-2</v>
      </c>
      <c r="Q1338" s="13"/>
      <c r="R1338" s="1">
        <f t="shared" si="377"/>
        <v>-100000</v>
      </c>
      <c r="S1338" s="1">
        <f t="shared" ca="1" si="369"/>
        <v>132487.89383454793</v>
      </c>
      <c r="T1338" s="14">
        <f t="shared" ca="1" si="370"/>
        <v>1.35</v>
      </c>
      <c r="U1338" s="7">
        <f t="shared" ca="1" si="378"/>
        <v>3.1731936335563649E-2</v>
      </c>
    </row>
    <row r="1339" spans="1:21" x14ac:dyDescent="0.2">
      <c r="A1339">
        <f t="shared" si="371"/>
        <v>1338</v>
      </c>
      <c r="B1339">
        <f t="shared" ca="1" si="361"/>
        <v>2</v>
      </c>
      <c r="C1339" s="7">
        <f t="shared" ca="1" si="362"/>
        <v>4.279857901219692E-2</v>
      </c>
      <c r="D1339" t="str">
        <f t="shared" ca="1" si="372"/>
        <v>Yes</v>
      </c>
      <c r="E1339">
        <f t="shared" ca="1" si="363"/>
        <v>1.7</v>
      </c>
      <c r="F1339" s="1">
        <f ca="1">InitialHomeValue* (1 + 'Portfolio Simulation'!C1339)^'Portfolio Simulation'!B1339</f>
        <v>1087428.8763898571</v>
      </c>
      <c r="G1339" s="1">
        <f t="shared" ca="1" si="364"/>
        <v>184862.90898627572</v>
      </c>
      <c r="H1339" s="1">
        <f t="shared" ca="1" si="365"/>
        <v>144000</v>
      </c>
      <c r="I1339" s="1">
        <f t="shared" ca="1" si="373"/>
        <v>144000</v>
      </c>
      <c r="J1339" s="1">
        <f t="shared" si="366"/>
        <v>100000</v>
      </c>
      <c r="K1339" s="1">
        <f t="shared" si="367"/>
        <v>1000000</v>
      </c>
      <c r="L1339" s="1">
        <f t="shared" si="374"/>
        <v>-100000</v>
      </c>
      <c r="M1339" s="1">
        <f t="shared" ca="1" si="368"/>
        <v>144000</v>
      </c>
      <c r="N1339" s="10">
        <v>45931</v>
      </c>
      <c r="O1339" s="10">
        <f t="shared" ca="1" si="375"/>
        <v>46661</v>
      </c>
      <c r="P1339" s="7">
        <f t="shared" ca="1" si="376"/>
        <v>0.19999999403953553</v>
      </c>
      <c r="Q1339" s="13"/>
      <c r="R1339" s="1">
        <f t="shared" si="377"/>
        <v>-100000</v>
      </c>
      <c r="S1339" s="1">
        <f t="shared" ca="1" si="369"/>
        <v>179425.76460432645</v>
      </c>
      <c r="T1339" s="14">
        <f t="shared" ca="1" si="370"/>
        <v>1.65</v>
      </c>
      <c r="U1339" s="7">
        <f t="shared" ca="1" si="378"/>
        <v>0.33949902653694153</v>
      </c>
    </row>
    <row r="1340" spans="1:21" x14ac:dyDescent="0.2">
      <c r="A1340">
        <f t="shared" si="371"/>
        <v>1339</v>
      </c>
      <c r="B1340">
        <f t="shared" ca="1" si="361"/>
        <v>8</v>
      </c>
      <c r="C1340" s="7">
        <f t="shared" ca="1" si="362"/>
        <v>2.9211171937397005E-2</v>
      </c>
      <c r="D1340" t="str">
        <f t="shared" ca="1" si="372"/>
        <v>Yes</v>
      </c>
      <c r="E1340">
        <f t="shared" ca="1" si="363"/>
        <v>1.7</v>
      </c>
      <c r="F1340" s="1">
        <f ca="1">InitialHomeValue* (1 + 'Portfolio Simulation'!C1340)^'Portfolio Simulation'!B1340</f>
        <v>1259029.5813680408</v>
      </c>
      <c r="G1340" s="1">
        <f t="shared" ca="1" si="364"/>
        <v>214035.02883256692</v>
      </c>
      <c r="H1340" s="1">
        <f t="shared" ca="1" si="365"/>
        <v>429981.69599999994</v>
      </c>
      <c r="I1340" s="1">
        <f t="shared" ca="1" si="373"/>
        <v>214035.02883256692</v>
      </c>
      <c r="J1340" s="1">
        <f t="shared" si="366"/>
        <v>100000</v>
      </c>
      <c r="K1340" s="1">
        <f t="shared" si="367"/>
        <v>1000000</v>
      </c>
      <c r="L1340" s="1">
        <f t="shared" si="374"/>
        <v>-100000</v>
      </c>
      <c r="M1340" s="1">
        <f t="shared" ca="1" si="368"/>
        <v>214035.02883256692</v>
      </c>
      <c r="N1340" s="10">
        <v>45931</v>
      </c>
      <c r="O1340" s="10">
        <f t="shared" ca="1" si="375"/>
        <v>48853</v>
      </c>
      <c r="P1340" s="7">
        <f t="shared" ca="1" si="376"/>
        <v>9.972053170204162E-2</v>
      </c>
      <c r="Q1340" s="13"/>
      <c r="R1340" s="1">
        <f t="shared" si="377"/>
        <v>-100000</v>
      </c>
      <c r="S1340" s="1">
        <f t="shared" ca="1" si="369"/>
        <v>207739.88092572673</v>
      </c>
      <c r="T1340" s="14">
        <f t="shared" ca="1" si="370"/>
        <v>1.65</v>
      </c>
      <c r="U1340" s="7">
        <f t="shared" ca="1" si="378"/>
        <v>9.5627233386039748E-2</v>
      </c>
    </row>
    <row r="1341" spans="1:21" x14ac:dyDescent="0.2">
      <c r="A1341">
        <f t="shared" si="371"/>
        <v>1340</v>
      </c>
      <c r="B1341">
        <f t="shared" ca="1" si="361"/>
        <v>10</v>
      </c>
      <c r="C1341" s="7">
        <f t="shared" ca="1" si="362"/>
        <v>-2.4044643283854226E-2</v>
      </c>
      <c r="D1341" t="str">
        <f t="shared" ca="1" si="372"/>
        <v>No</v>
      </c>
      <c r="E1341">
        <f t="shared" ca="1" si="363"/>
        <v>1.4</v>
      </c>
      <c r="F1341" s="1">
        <f ca="1">InitialHomeValue* (1 + 'Portfolio Simulation'!C1341)^'Portfolio Simulation'!B1341</f>
        <v>783970.13940772729</v>
      </c>
      <c r="G1341" s="1">
        <f t="shared" ca="1" si="364"/>
        <v>109755.81951708182</v>
      </c>
      <c r="H1341" s="1">
        <f t="shared" ca="1" si="365"/>
        <v>619173.64223999996</v>
      </c>
      <c r="I1341" s="1">
        <f t="shared" ca="1" si="373"/>
        <v>109755.81951708182</v>
      </c>
      <c r="J1341" s="1">
        <f t="shared" si="366"/>
        <v>100000</v>
      </c>
      <c r="K1341" s="1">
        <f t="shared" si="367"/>
        <v>1000000</v>
      </c>
      <c r="L1341" s="1">
        <f t="shared" si="374"/>
        <v>-100000</v>
      </c>
      <c r="M1341" s="1">
        <f t="shared" ca="1" si="368"/>
        <v>109755.81951708182</v>
      </c>
      <c r="N1341" s="10">
        <v>45931</v>
      </c>
      <c r="O1341" s="10">
        <f t="shared" ca="1" si="375"/>
        <v>49583</v>
      </c>
      <c r="P1341" s="7">
        <f t="shared" ca="1" si="376"/>
        <v>9.3471020460128805E-3</v>
      </c>
      <c r="Q1341" s="13"/>
      <c r="R1341" s="1">
        <f t="shared" si="377"/>
        <v>-100000</v>
      </c>
      <c r="S1341" s="1">
        <f t="shared" ca="1" si="369"/>
        <v>105835.9688200432</v>
      </c>
      <c r="T1341" s="14">
        <f t="shared" ca="1" si="370"/>
        <v>1.35</v>
      </c>
      <c r="U1341" s="7">
        <f t="shared" ca="1" si="378"/>
        <v>5.6850165128707894E-3</v>
      </c>
    </row>
    <row r="1342" spans="1:21" x14ac:dyDescent="0.2">
      <c r="A1342">
        <f t="shared" si="371"/>
        <v>1341</v>
      </c>
      <c r="B1342">
        <f t="shared" ca="1" si="361"/>
        <v>1</v>
      </c>
      <c r="C1342" s="7">
        <f t="shared" ca="1" si="362"/>
        <v>7.7766063720431336E-2</v>
      </c>
      <c r="D1342" t="str">
        <f t="shared" ca="1" si="372"/>
        <v>Yes</v>
      </c>
      <c r="E1342">
        <f t="shared" ca="1" si="363"/>
        <v>1.7</v>
      </c>
      <c r="F1342" s="1">
        <f ca="1">InitialHomeValue* (1 + 'Portfolio Simulation'!C1342)^'Portfolio Simulation'!B1342</f>
        <v>1077766.0637204314</v>
      </c>
      <c r="G1342" s="1">
        <f t="shared" ca="1" si="364"/>
        <v>183220.23083247335</v>
      </c>
      <c r="H1342" s="1">
        <f t="shared" ca="1" si="365"/>
        <v>120000</v>
      </c>
      <c r="I1342" s="1">
        <f t="shared" ca="1" si="373"/>
        <v>120000</v>
      </c>
      <c r="J1342" s="1">
        <f t="shared" si="366"/>
        <v>100000</v>
      </c>
      <c r="K1342" s="1">
        <f t="shared" si="367"/>
        <v>1000000</v>
      </c>
      <c r="L1342" s="1">
        <f t="shared" si="374"/>
        <v>-100000</v>
      </c>
      <c r="M1342" s="1">
        <f t="shared" ca="1" si="368"/>
        <v>120000</v>
      </c>
      <c r="N1342" s="10">
        <v>45931</v>
      </c>
      <c r="O1342" s="10">
        <f t="shared" ca="1" si="375"/>
        <v>46296</v>
      </c>
      <c r="P1342" s="7">
        <f t="shared" ca="1" si="376"/>
        <v>0.19999999403953553</v>
      </c>
      <c r="Q1342" s="13"/>
      <c r="R1342" s="1">
        <f t="shared" si="377"/>
        <v>-100000</v>
      </c>
      <c r="S1342" s="1">
        <f t="shared" ca="1" si="369"/>
        <v>177831.40051387119</v>
      </c>
      <c r="T1342" s="14">
        <f t="shared" ca="1" si="370"/>
        <v>1.65</v>
      </c>
      <c r="U1342" s="7">
        <f t="shared" ca="1" si="378"/>
        <v>0.77831400632858272</v>
      </c>
    </row>
    <row r="1343" spans="1:21" x14ac:dyDescent="0.2">
      <c r="A1343">
        <f t="shared" si="371"/>
        <v>1342</v>
      </c>
      <c r="B1343">
        <f t="shared" ca="1" si="361"/>
        <v>4</v>
      </c>
      <c r="C1343" s="7">
        <f t="shared" ca="1" si="362"/>
        <v>7.652481332834328E-2</v>
      </c>
      <c r="D1343" t="str">
        <f t="shared" ca="1" si="372"/>
        <v>Yes</v>
      </c>
      <c r="E1343">
        <f t="shared" ca="1" si="363"/>
        <v>1.7</v>
      </c>
      <c r="F1343" s="1">
        <f ca="1">InitialHomeValue* (1 + 'Portfolio Simulation'!C1343)^'Portfolio Simulation'!B1343</f>
        <v>1343062.3605609944</v>
      </c>
      <c r="G1343" s="1">
        <f t="shared" ca="1" si="364"/>
        <v>228320.60129536904</v>
      </c>
      <c r="H1343" s="1">
        <f t="shared" ca="1" si="365"/>
        <v>207360</v>
      </c>
      <c r="I1343" s="1">
        <f t="shared" ca="1" si="373"/>
        <v>207360</v>
      </c>
      <c r="J1343" s="1">
        <f t="shared" si="366"/>
        <v>100000</v>
      </c>
      <c r="K1343" s="1">
        <f t="shared" si="367"/>
        <v>1000000</v>
      </c>
      <c r="L1343" s="1">
        <f t="shared" si="374"/>
        <v>-100000</v>
      </c>
      <c r="M1343" s="1">
        <f t="shared" ca="1" si="368"/>
        <v>207360</v>
      </c>
      <c r="N1343" s="10">
        <v>45931</v>
      </c>
      <c r="O1343" s="10">
        <f t="shared" ca="1" si="375"/>
        <v>47392</v>
      </c>
      <c r="P1343" s="7">
        <f t="shared" ca="1" si="376"/>
        <v>0.19985025525093081</v>
      </c>
      <c r="Q1343" s="13"/>
      <c r="R1343" s="1">
        <f t="shared" si="377"/>
        <v>-100000</v>
      </c>
      <c r="S1343" s="1">
        <f t="shared" ca="1" si="369"/>
        <v>221605.28949256404</v>
      </c>
      <c r="T1343" s="14">
        <f t="shared" ca="1" si="370"/>
        <v>1.65</v>
      </c>
      <c r="U1343" s="7">
        <f t="shared" ca="1" si="378"/>
        <v>0.21993276476860041</v>
      </c>
    </row>
    <row r="1344" spans="1:21" x14ac:dyDescent="0.2">
      <c r="A1344">
        <f t="shared" si="371"/>
        <v>1343</v>
      </c>
      <c r="B1344">
        <f t="shared" ca="1" si="361"/>
        <v>9</v>
      </c>
      <c r="C1344" s="7">
        <f t="shared" ca="1" si="362"/>
        <v>3.8012705813458308E-2</v>
      </c>
      <c r="D1344" t="str">
        <f t="shared" ca="1" si="372"/>
        <v>Yes</v>
      </c>
      <c r="E1344">
        <f t="shared" ca="1" si="363"/>
        <v>1.7</v>
      </c>
      <c r="F1344" s="1">
        <f ca="1">InitialHomeValue* (1 + 'Portfolio Simulation'!C1344)^'Portfolio Simulation'!B1344</f>
        <v>1399020.3309030335</v>
      </c>
      <c r="G1344" s="1">
        <f t="shared" ca="1" si="364"/>
        <v>237833.4562535157</v>
      </c>
      <c r="H1344" s="1">
        <f t="shared" ca="1" si="365"/>
        <v>515978.03519999993</v>
      </c>
      <c r="I1344" s="1">
        <f t="shared" ca="1" si="373"/>
        <v>237833.4562535157</v>
      </c>
      <c r="J1344" s="1">
        <f t="shared" si="366"/>
        <v>100000</v>
      </c>
      <c r="K1344" s="1">
        <f t="shared" si="367"/>
        <v>1000000</v>
      </c>
      <c r="L1344" s="1">
        <f t="shared" si="374"/>
        <v>-100000</v>
      </c>
      <c r="M1344" s="1">
        <f t="shared" ca="1" si="368"/>
        <v>237833.4562535157</v>
      </c>
      <c r="N1344" s="10">
        <v>45931</v>
      </c>
      <c r="O1344" s="10">
        <f t="shared" ca="1" si="375"/>
        <v>49218</v>
      </c>
      <c r="P1344" s="7">
        <f t="shared" ca="1" si="376"/>
        <v>0.10098820328712463</v>
      </c>
      <c r="Q1344" s="13"/>
      <c r="R1344" s="1">
        <f t="shared" si="377"/>
        <v>-100000</v>
      </c>
      <c r="S1344" s="1">
        <f t="shared" ca="1" si="369"/>
        <v>230838.35459900054</v>
      </c>
      <c r="T1344" s="14">
        <f t="shared" ca="1" si="370"/>
        <v>1.65</v>
      </c>
      <c r="U1344" s="7">
        <f t="shared" ca="1" si="378"/>
        <v>9.7344499826431258E-2</v>
      </c>
    </row>
    <row r="1345" spans="1:21" x14ac:dyDescent="0.2">
      <c r="A1345">
        <f t="shared" si="371"/>
        <v>1344</v>
      </c>
      <c r="B1345">
        <f t="shared" ca="1" si="361"/>
        <v>2</v>
      </c>
      <c r="C1345" s="7">
        <f t="shared" ca="1" si="362"/>
        <v>-1.5290472012572966E-2</v>
      </c>
      <c r="D1345" t="str">
        <f t="shared" ca="1" si="372"/>
        <v>No</v>
      </c>
      <c r="E1345">
        <f t="shared" ca="1" si="363"/>
        <v>1.4</v>
      </c>
      <c r="F1345" s="1">
        <f ca="1">InitialHomeValue* (1 + 'Portfolio Simulation'!C1345)^'Portfolio Simulation'!B1345</f>
        <v>969652.85450922139</v>
      </c>
      <c r="G1345" s="1">
        <f t="shared" ca="1" si="364"/>
        <v>135751.39963129099</v>
      </c>
      <c r="H1345" s="1">
        <f t="shared" ca="1" si="365"/>
        <v>144000</v>
      </c>
      <c r="I1345" s="1">
        <f t="shared" ca="1" si="373"/>
        <v>135751.39963129099</v>
      </c>
      <c r="J1345" s="1">
        <f t="shared" si="366"/>
        <v>100000</v>
      </c>
      <c r="K1345" s="1">
        <f t="shared" si="367"/>
        <v>1000000</v>
      </c>
      <c r="L1345" s="1">
        <f t="shared" si="374"/>
        <v>-100000</v>
      </c>
      <c r="M1345" s="1">
        <f t="shared" ca="1" si="368"/>
        <v>135751.39963129099</v>
      </c>
      <c r="N1345" s="10">
        <v>45931</v>
      </c>
      <c r="O1345" s="10">
        <f t="shared" ca="1" si="375"/>
        <v>46661</v>
      </c>
      <c r="P1345" s="7">
        <f t="shared" ca="1" si="376"/>
        <v>0.16512402892112735</v>
      </c>
      <c r="Q1345" s="13"/>
      <c r="R1345" s="1">
        <f t="shared" si="377"/>
        <v>-100000</v>
      </c>
      <c r="S1345" s="1">
        <f t="shared" ca="1" si="369"/>
        <v>130903.13535874491</v>
      </c>
      <c r="T1345" s="14">
        <f t="shared" ca="1" si="370"/>
        <v>1.35</v>
      </c>
      <c r="U1345" s="7">
        <f t="shared" ca="1" si="378"/>
        <v>0.14412907958030702</v>
      </c>
    </row>
    <row r="1346" spans="1:21" x14ac:dyDescent="0.2">
      <c r="A1346">
        <f t="shared" si="371"/>
        <v>1345</v>
      </c>
      <c r="B1346">
        <f t="shared" ca="1" si="361"/>
        <v>5</v>
      </c>
      <c r="C1346" s="7">
        <f t="shared" ca="1" si="362"/>
        <v>-4.9780281719561878E-2</v>
      </c>
      <c r="D1346" t="str">
        <f t="shared" ca="1" si="372"/>
        <v>No</v>
      </c>
      <c r="E1346">
        <f t="shared" ca="1" si="363"/>
        <v>1.4</v>
      </c>
      <c r="F1346" s="1">
        <f ca="1">InitialHomeValue* (1 + 'Portfolio Simulation'!C1346)^'Portfolio Simulation'!B1346</f>
        <v>774676.16106642876</v>
      </c>
      <c r="G1346" s="1">
        <f t="shared" ca="1" si="364"/>
        <v>108454.66254930003</v>
      </c>
      <c r="H1346" s="1">
        <f t="shared" ca="1" si="365"/>
        <v>248832</v>
      </c>
      <c r="I1346" s="1">
        <f t="shared" ca="1" si="373"/>
        <v>108454.66254930003</v>
      </c>
      <c r="J1346" s="1">
        <f t="shared" si="366"/>
        <v>100000</v>
      </c>
      <c r="K1346" s="1">
        <f t="shared" si="367"/>
        <v>1000000</v>
      </c>
      <c r="L1346" s="1">
        <f t="shared" si="374"/>
        <v>-100000</v>
      </c>
      <c r="M1346" s="1">
        <f t="shared" ca="1" si="368"/>
        <v>108454.66254930003</v>
      </c>
      <c r="N1346" s="10">
        <v>45931</v>
      </c>
      <c r="O1346" s="10">
        <f t="shared" ca="1" si="375"/>
        <v>47757</v>
      </c>
      <c r="P1346" s="7">
        <f t="shared" ca="1" si="376"/>
        <v>1.6355833411216738E-2</v>
      </c>
      <c r="Q1346" s="13"/>
      <c r="R1346" s="1">
        <f t="shared" si="377"/>
        <v>-100000</v>
      </c>
      <c r="S1346" s="1">
        <f t="shared" ca="1" si="369"/>
        <v>104581.28174396791</v>
      </c>
      <c r="T1346" s="14">
        <f t="shared" ca="1" si="370"/>
        <v>1.35</v>
      </c>
      <c r="U1346" s="7">
        <f t="shared" ca="1" si="378"/>
        <v>8.9941829442977926E-3</v>
      </c>
    </row>
    <row r="1347" spans="1:21" x14ac:dyDescent="0.2">
      <c r="A1347">
        <f t="shared" si="371"/>
        <v>1346</v>
      </c>
      <c r="B1347">
        <f t="shared" ref="B1347:B1410" ca="1" si="379">RANDBETWEEN(MinExitYear,MaxTerm)</f>
        <v>3</v>
      </c>
      <c r="C1347" s="7">
        <f t="shared" ref="C1347:C1410" ca="1" si="380">NORMINV(RAND(),HPAMean,HPAStdDev)</f>
        <v>0.13031126199391102</v>
      </c>
      <c r="D1347" t="str">
        <f t="shared" ca="1" si="372"/>
        <v>Yes</v>
      </c>
      <c r="E1347">
        <f t="shared" ref="E1347:E1410" ca="1" si="381">IF(D1347="Yes",UpMultiplier,DownMultiplier)</f>
        <v>1.7</v>
      </c>
      <c r="F1347" s="1">
        <f ca="1">InitialHomeValue* (1 + 'Portfolio Simulation'!C1347)^'Portfolio Simulation'!B1347</f>
        <v>1444089.6797870893</v>
      </c>
      <c r="G1347" s="1">
        <f t="shared" ref="G1347:G1410" ca="1" si="382">F1347*E1347*(InvestmentAmount/InitialHomeValue)</f>
        <v>245495.24556380522</v>
      </c>
      <c r="H1347" s="1">
        <f t="shared" ref="H1347:H1410" ca="1" si="383">InvestmentAmount*(1 + IRRCap)^B1347</f>
        <v>172800</v>
      </c>
      <c r="I1347" s="1">
        <f t="shared" ca="1" si="373"/>
        <v>172800</v>
      </c>
      <c r="J1347" s="1">
        <f t="shared" ref="J1347:J1410" si="384">InvestmentAmount</f>
        <v>100000</v>
      </c>
      <c r="K1347" s="1">
        <f t="shared" ref="K1347:K1410" si="385">InitialHomeValue</f>
        <v>1000000</v>
      </c>
      <c r="L1347" s="1">
        <f t="shared" si="374"/>
        <v>-100000</v>
      </c>
      <c r="M1347" s="1">
        <f t="shared" ref="M1347:M1410" ca="1" si="386">IF(B1347&gt;0,I1347,0)</f>
        <v>172800</v>
      </c>
      <c r="N1347" s="10">
        <v>45931</v>
      </c>
      <c r="O1347" s="10">
        <f t="shared" ca="1" si="375"/>
        <v>47027</v>
      </c>
      <c r="P1347" s="7">
        <f t="shared" ca="1" si="376"/>
        <v>0.19980039000511171</v>
      </c>
      <c r="Q1347" s="13"/>
      <c r="R1347" s="1">
        <f t="shared" si="377"/>
        <v>-100000</v>
      </c>
      <c r="S1347" s="1">
        <f t="shared" ref="S1347:S1410" ca="1" si="387">F1347*T1347*(InvestmentAmount/InitialHomeValue)</f>
        <v>238274.79716486973</v>
      </c>
      <c r="T1347" s="14">
        <f t="shared" ref="T1347:T1410" ca="1" si="388">IF(D1347="Yes",ModifiedUpShare,ModifiedDownShare)</f>
        <v>1.65</v>
      </c>
      <c r="U1347" s="7">
        <f t="shared" ca="1" si="378"/>
        <v>0.33529744744300838</v>
      </c>
    </row>
    <row r="1348" spans="1:21" x14ac:dyDescent="0.2">
      <c r="A1348">
        <f t="shared" ref="A1348:A1411" si="389">ROW()-1</f>
        <v>1347</v>
      </c>
      <c r="B1348">
        <f t="shared" ca="1" si="379"/>
        <v>3</v>
      </c>
      <c r="C1348" s="7">
        <f t="shared" ca="1" si="380"/>
        <v>7.4339991630260366E-2</v>
      </c>
      <c r="D1348" t="str">
        <f t="shared" ref="D1348:D1411" ca="1" si="390">IF(C1348&gt;=0, "Yes", "No")</f>
        <v>Yes</v>
      </c>
      <c r="E1348">
        <f t="shared" ca="1" si="381"/>
        <v>1.7</v>
      </c>
      <c r="F1348" s="1">
        <f ca="1">InitialHomeValue* (1 + 'Portfolio Simulation'!C1348)^'Portfolio Simulation'!B1348</f>
        <v>1240010.1130412819</v>
      </c>
      <c r="G1348" s="1">
        <f t="shared" ca="1" si="382"/>
        <v>210801.71921701796</v>
      </c>
      <c r="H1348" s="1">
        <f t="shared" ca="1" si="383"/>
        <v>172800</v>
      </c>
      <c r="I1348" s="1">
        <f t="shared" ref="I1348:I1411" ca="1" si="391">MIN(G1348,H1348)</f>
        <v>172800</v>
      </c>
      <c r="J1348" s="1">
        <f t="shared" si="384"/>
        <v>100000</v>
      </c>
      <c r="K1348" s="1">
        <f t="shared" si="385"/>
        <v>1000000</v>
      </c>
      <c r="L1348" s="1">
        <f t="shared" ref="L1348:L1411" si="392">-J1348</f>
        <v>-100000</v>
      </c>
      <c r="M1348" s="1">
        <f t="shared" ca="1" si="386"/>
        <v>172800</v>
      </c>
      <c r="N1348" s="10">
        <v>45931</v>
      </c>
      <c r="O1348" s="10">
        <f t="shared" ref="O1348:O1411" ca="1" si="393">EDATE(N1348, B1348 *12)</f>
        <v>47027</v>
      </c>
      <c r="P1348" s="7">
        <f t="shared" ref="P1348:P1411" ca="1" si="394">XIRR(L1348:M1348,N1348:O1348)</f>
        <v>0.19980039000511171</v>
      </c>
      <c r="Q1348" s="13"/>
      <c r="R1348" s="1">
        <f t="shared" ref="R1348:R1411" si="395">-J1348</f>
        <v>-100000</v>
      </c>
      <c r="S1348" s="1">
        <f t="shared" ca="1" si="387"/>
        <v>204601.66865181152</v>
      </c>
      <c r="T1348" s="14">
        <f t="shared" ca="1" si="388"/>
        <v>1.65</v>
      </c>
      <c r="U1348" s="7">
        <f t="shared" ref="U1348:U1411" ca="1" si="396">XIRR(R1348:S1348,N1348:O1348)</f>
        <v>0.26923438906669628</v>
      </c>
    </row>
    <row r="1349" spans="1:21" x14ac:dyDescent="0.2">
      <c r="A1349">
        <f t="shared" si="389"/>
        <v>1348</v>
      </c>
      <c r="B1349">
        <f t="shared" ca="1" si="379"/>
        <v>2</v>
      </c>
      <c r="C1349" s="7">
        <f t="shared" ca="1" si="380"/>
        <v>8.2233155549554668E-2</v>
      </c>
      <c r="D1349" t="str">
        <f t="shared" ca="1" si="390"/>
        <v>Yes</v>
      </c>
      <c r="E1349">
        <f t="shared" ca="1" si="381"/>
        <v>1.7</v>
      </c>
      <c r="F1349" s="1">
        <f ca="1">InitialHomeValue* (1 + 'Portfolio Simulation'!C1349)^'Portfolio Simulation'!B1349</f>
        <v>1171228.6029707463</v>
      </c>
      <c r="G1349" s="1">
        <f t="shared" ca="1" si="382"/>
        <v>199108.86250502689</v>
      </c>
      <c r="H1349" s="1">
        <f t="shared" ca="1" si="383"/>
        <v>144000</v>
      </c>
      <c r="I1349" s="1">
        <f t="shared" ca="1" si="391"/>
        <v>144000</v>
      </c>
      <c r="J1349" s="1">
        <f t="shared" si="384"/>
        <v>100000</v>
      </c>
      <c r="K1349" s="1">
        <f t="shared" si="385"/>
        <v>1000000</v>
      </c>
      <c r="L1349" s="1">
        <f t="shared" si="392"/>
        <v>-100000</v>
      </c>
      <c r="M1349" s="1">
        <f t="shared" ca="1" si="386"/>
        <v>144000</v>
      </c>
      <c r="N1349" s="10">
        <v>45931</v>
      </c>
      <c r="O1349" s="10">
        <f t="shared" ca="1" si="393"/>
        <v>46661</v>
      </c>
      <c r="P1349" s="7">
        <f t="shared" ca="1" si="394"/>
        <v>0.19999999403953553</v>
      </c>
      <c r="Q1349" s="13"/>
      <c r="R1349" s="1">
        <f t="shared" si="395"/>
        <v>-100000</v>
      </c>
      <c r="S1349" s="1">
        <f t="shared" ca="1" si="387"/>
        <v>193252.71949017316</v>
      </c>
      <c r="T1349" s="14">
        <f t="shared" ca="1" si="388"/>
        <v>1.65</v>
      </c>
      <c r="U1349" s="7">
        <f t="shared" ca="1" si="396"/>
        <v>0.39015366435050969</v>
      </c>
    </row>
    <row r="1350" spans="1:21" x14ac:dyDescent="0.2">
      <c r="A1350">
        <f t="shared" si="389"/>
        <v>1349</v>
      </c>
      <c r="B1350">
        <f t="shared" ca="1" si="379"/>
        <v>2</v>
      </c>
      <c r="C1350" s="7">
        <f t="shared" ca="1" si="380"/>
        <v>-3.5914698527428859E-2</v>
      </c>
      <c r="D1350" t="str">
        <f t="shared" ca="1" si="390"/>
        <v>No</v>
      </c>
      <c r="E1350">
        <f t="shared" ca="1" si="381"/>
        <v>1.4</v>
      </c>
      <c r="F1350" s="1">
        <f ca="1">InitialHomeValue* (1 + 'Portfolio Simulation'!C1350)^'Portfolio Simulation'!B1350</f>
        <v>929460.46851545828</v>
      </c>
      <c r="G1350" s="1">
        <f t="shared" ca="1" si="382"/>
        <v>130124.46559216415</v>
      </c>
      <c r="H1350" s="1">
        <f t="shared" ca="1" si="383"/>
        <v>144000</v>
      </c>
      <c r="I1350" s="1">
        <f t="shared" ca="1" si="391"/>
        <v>130124.46559216415</v>
      </c>
      <c r="J1350" s="1">
        <f t="shared" si="384"/>
        <v>100000</v>
      </c>
      <c r="K1350" s="1">
        <f t="shared" si="385"/>
        <v>1000000</v>
      </c>
      <c r="L1350" s="1">
        <f t="shared" si="392"/>
        <v>-100000</v>
      </c>
      <c r="M1350" s="1">
        <f t="shared" ca="1" si="386"/>
        <v>130124.46559216415</v>
      </c>
      <c r="N1350" s="10">
        <v>45931</v>
      </c>
      <c r="O1350" s="10">
        <f t="shared" ca="1" si="393"/>
        <v>46661</v>
      </c>
      <c r="P1350" s="7">
        <f t="shared" ca="1" si="394"/>
        <v>0.14072111248970032</v>
      </c>
      <c r="Q1350" s="13"/>
      <c r="R1350" s="1">
        <f t="shared" si="395"/>
        <v>-100000</v>
      </c>
      <c r="S1350" s="1">
        <f t="shared" ca="1" si="387"/>
        <v>125477.16324958688</v>
      </c>
      <c r="T1350" s="14">
        <f t="shared" ca="1" si="388"/>
        <v>1.35</v>
      </c>
      <c r="U1350" s="7">
        <f t="shared" ca="1" si="396"/>
        <v>0.12016589045524595</v>
      </c>
    </row>
    <row r="1351" spans="1:21" x14ac:dyDescent="0.2">
      <c r="A1351">
        <f t="shared" si="389"/>
        <v>1350</v>
      </c>
      <c r="B1351">
        <f t="shared" ca="1" si="379"/>
        <v>7</v>
      </c>
      <c r="C1351" s="7">
        <f t="shared" ca="1" si="380"/>
        <v>-2.3025869607381202E-2</v>
      </c>
      <c r="D1351" t="str">
        <f t="shared" ca="1" si="390"/>
        <v>No</v>
      </c>
      <c r="E1351">
        <f t="shared" ca="1" si="381"/>
        <v>1.4</v>
      </c>
      <c r="F1351" s="1">
        <f ca="1">InitialHomeValue* (1 + 'Portfolio Simulation'!C1351)^'Portfolio Simulation'!B1351</f>
        <v>849535.3369888321</v>
      </c>
      <c r="G1351" s="1">
        <f t="shared" ca="1" si="382"/>
        <v>118934.9471784365</v>
      </c>
      <c r="H1351" s="1">
        <f t="shared" ca="1" si="383"/>
        <v>358318.07999999996</v>
      </c>
      <c r="I1351" s="1">
        <f t="shared" ca="1" si="391"/>
        <v>118934.9471784365</v>
      </c>
      <c r="J1351" s="1">
        <f t="shared" si="384"/>
        <v>100000</v>
      </c>
      <c r="K1351" s="1">
        <f t="shared" si="385"/>
        <v>1000000</v>
      </c>
      <c r="L1351" s="1">
        <f t="shared" si="392"/>
        <v>-100000</v>
      </c>
      <c r="M1351" s="1">
        <f t="shared" ca="1" si="386"/>
        <v>118934.9471784365</v>
      </c>
      <c r="N1351" s="10">
        <v>45931</v>
      </c>
      <c r="O1351" s="10">
        <f t="shared" ca="1" si="393"/>
        <v>48488</v>
      </c>
      <c r="P1351" s="7">
        <f t="shared" ca="1" si="394"/>
        <v>2.5061878561973575E-2</v>
      </c>
      <c r="Q1351" s="13"/>
      <c r="R1351" s="1">
        <f t="shared" si="395"/>
        <v>-100000</v>
      </c>
      <c r="S1351" s="1">
        <f t="shared" ca="1" si="387"/>
        <v>114687.27049349235</v>
      </c>
      <c r="T1351" s="14">
        <f t="shared" ca="1" si="388"/>
        <v>1.35</v>
      </c>
      <c r="U1351" s="7">
        <f t="shared" ca="1" si="396"/>
        <v>1.975425183773041E-2</v>
      </c>
    </row>
    <row r="1352" spans="1:21" x14ac:dyDescent="0.2">
      <c r="A1352">
        <f t="shared" si="389"/>
        <v>1351</v>
      </c>
      <c r="B1352">
        <f t="shared" ca="1" si="379"/>
        <v>9</v>
      </c>
      <c r="C1352" s="7">
        <f t="shared" ca="1" si="380"/>
        <v>3.9748673422236661E-3</v>
      </c>
      <c r="D1352" t="str">
        <f t="shared" ca="1" si="390"/>
        <v>Yes</v>
      </c>
      <c r="E1352">
        <f t="shared" ca="1" si="381"/>
        <v>1.7</v>
      </c>
      <c r="F1352" s="1">
        <f ca="1">InitialHomeValue* (1 + 'Portfolio Simulation'!C1352)^'Portfolio Simulation'!B1352</f>
        <v>1036347.8974927682</v>
      </c>
      <c r="G1352" s="1">
        <f t="shared" ca="1" si="382"/>
        <v>176179.1425737706</v>
      </c>
      <c r="H1352" s="1">
        <f t="shared" ca="1" si="383"/>
        <v>515978.03519999993</v>
      </c>
      <c r="I1352" s="1">
        <f t="shared" ca="1" si="391"/>
        <v>176179.1425737706</v>
      </c>
      <c r="J1352" s="1">
        <f t="shared" si="384"/>
        <v>100000</v>
      </c>
      <c r="K1352" s="1">
        <f t="shared" si="385"/>
        <v>1000000</v>
      </c>
      <c r="L1352" s="1">
        <f t="shared" si="392"/>
        <v>-100000</v>
      </c>
      <c r="M1352" s="1">
        <f t="shared" ca="1" si="386"/>
        <v>176179.1425737706</v>
      </c>
      <c r="N1352" s="10">
        <v>45931</v>
      </c>
      <c r="O1352" s="10">
        <f t="shared" ca="1" si="393"/>
        <v>49218</v>
      </c>
      <c r="P1352" s="7">
        <f t="shared" ca="1" si="394"/>
        <v>6.4906921982765209E-2</v>
      </c>
      <c r="Q1352" s="13"/>
      <c r="R1352" s="1">
        <f t="shared" si="395"/>
        <v>-100000</v>
      </c>
      <c r="S1352" s="1">
        <f t="shared" ca="1" si="387"/>
        <v>170997.40308630676</v>
      </c>
      <c r="T1352" s="14">
        <f t="shared" ca="1" si="388"/>
        <v>1.65</v>
      </c>
      <c r="U1352" s="7">
        <f t="shared" ca="1" si="396"/>
        <v>6.1382618546485898E-2</v>
      </c>
    </row>
    <row r="1353" spans="1:21" x14ac:dyDescent="0.2">
      <c r="A1353">
        <f t="shared" si="389"/>
        <v>1352</v>
      </c>
      <c r="B1353">
        <f t="shared" ca="1" si="379"/>
        <v>4</v>
      </c>
      <c r="C1353" s="7">
        <f t="shared" ca="1" si="380"/>
        <v>0.13752265706613107</v>
      </c>
      <c r="D1353" t="str">
        <f t="shared" ca="1" si="390"/>
        <v>Yes</v>
      </c>
      <c r="E1353">
        <f t="shared" ca="1" si="381"/>
        <v>1.7</v>
      </c>
      <c r="F1353" s="1">
        <f ca="1">InitialHomeValue* (1 + 'Portfolio Simulation'!C1353)^'Portfolio Simulation'!B1353</f>
        <v>1674326.7761180236</v>
      </c>
      <c r="G1353" s="1">
        <f t="shared" ca="1" si="382"/>
        <v>284635.551940064</v>
      </c>
      <c r="H1353" s="1">
        <f t="shared" ca="1" si="383"/>
        <v>207360</v>
      </c>
      <c r="I1353" s="1">
        <f t="shared" ca="1" si="391"/>
        <v>207360</v>
      </c>
      <c r="J1353" s="1">
        <f t="shared" si="384"/>
        <v>100000</v>
      </c>
      <c r="K1353" s="1">
        <f t="shared" si="385"/>
        <v>1000000</v>
      </c>
      <c r="L1353" s="1">
        <f t="shared" si="392"/>
        <v>-100000</v>
      </c>
      <c r="M1353" s="1">
        <f t="shared" ca="1" si="386"/>
        <v>207360</v>
      </c>
      <c r="N1353" s="10">
        <v>45931</v>
      </c>
      <c r="O1353" s="10">
        <f t="shared" ca="1" si="393"/>
        <v>47392</v>
      </c>
      <c r="P1353" s="7">
        <f t="shared" ca="1" si="394"/>
        <v>0.19985025525093081</v>
      </c>
      <c r="Q1353" s="13"/>
      <c r="R1353" s="1">
        <f t="shared" si="395"/>
        <v>-100000</v>
      </c>
      <c r="S1353" s="1">
        <f t="shared" ca="1" si="387"/>
        <v>276263.91805947386</v>
      </c>
      <c r="T1353" s="14">
        <f t="shared" ca="1" si="388"/>
        <v>1.65</v>
      </c>
      <c r="U1353" s="7">
        <f t="shared" ca="1" si="396"/>
        <v>0.28900774121284489</v>
      </c>
    </row>
    <row r="1354" spans="1:21" x14ac:dyDescent="0.2">
      <c r="A1354">
        <f t="shared" si="389"/>
        <v>1353</v>
      </c>
      <c r="B1354">
        <f t="shared" ca="1" si="379"/>
        <v>10</v>
      </c>
      <c r="C1354" s="7">
        <f t="shared" ca="1" si="380"/>
        <v>-5.5996113451162746E-2</v>
      </c>
      <c r="D1354" t="str">
        <f t="shared" ca="1" si="390"/>
        <v>No</v>
      </c>
      <c r="E1354">
        <f t="shared" ca="1" si="381"/>
        <v>1.4</v>
      </c>
      <c r="F1354" s="1">
        <f ca="1">InitialHomeValue* (1 + 'Portfolio Simulation'!C1354)^'Portfolio Simulation'!B1354</f>
        <v>562001.95110188972</v>
      </c>
      <c r="G1354" s="1">
        <f t="shared" ca="1" si="382"/>
        <v>78680.273154264563</v>
      </c>
      <c r="H1354" s="1">
        <f t="shared" ca="1" si="383"/>
        <v>619173.64223999996</v>
      </c>
      <c r="I1354" s="1">
        <f t="shared" ca="1" si="391"/>
        <v>78680.273154264563</v>
      </c>
      <c r="J1354" s="1">
        <f t="shared" si="384"/>
        <v>100000</v>
      </c>
      <c r="K1354" s="1">
        <f t="shared" si="385"/>
        <v>1000000</v>
      </c>
      <c r="L1354" s="1">
        <f t="shared" si="392"/>
        <v>-100000</v>
      </c>
      <c r="M1354" s="1">
        <f t="shared" ca="1" si="386"/>
        <v>78680.273154264563</v>
      </c>
      <c r="N1354" s="10">
        <v>45931</v>
      </c>
      <c r="O1354" s="10">
        <f t="shared" ca="1" si="393"/>
        <v>49583</v>
      </c>
      <c r="P1354" s="7">
        <f t="shared" ca="1" si="394"/>
        <v>-2.3679767549037931E-2</v>
      </c>
      <c r="Q1354" s="13"/>
      <c r="R1354" s="1">
        <f t="shared" si="395"/>
        <v>-100000</v>
      </c>
      <c r="S1354" s="1">
        <f t="shared" ca="1" si="387"/>
        <v>75870.263398755123</v>
      </c>
      <c r="T1354" s="14">
        <f t="shared" ca="1" si="388"/>
        <v>1.35</v>
      </c>
      <c r="U1354" s="7">
        <f t="shared" ca="1" si="396"/>
        <v>-2.7222028374671938E-2</v>
      </c>
    </row>
    <row r="1355" spans="1:21" x14ac:dyDescent="0.2">
      <c r="A1355">
        <f t="shared" si="389"/>
        <v>1354</v>
      </c>
      <c r="B1355">
        <f t="shared" ca="1" si="379"/>
        <v>6</v>
      </c>
      <c r="C1355" s="7">
        <f t="shared" ca="1" si="380"/>
        <v>2.3012210051701877E-2</v>
      </c>
      <c r="D1355" t="str">
        <f t="shared" ca="1" si="390"/>
        <v>Yes</v>
      </c>
      <c r="E1355">
        <f t="shared" ca="1" si="381"/>
        <v>1.7</v>
      </c>
      <c r="F1355" s="1">
        <f ca="1">InitialHomeValue* (1 + 'Portfolio Simulation'!C1355)^'Portfolio Simulation'!B1355</f>
        <v>1146264.6606398444</v>
      </c>
      <c r="G1355" s="1">
        <f t="shared" ca="1" si="382"/>
        <v>194864.99230877357</v>
      </c>
      <c r="H1355" s="1">
        <f t="shared" ca="1" si="383"/>
        <v>298598.39999999997</v>
      </c>
      <c r="I1355" s="1">
        <f t="shared" ca="1" si="391"/>
        <v>194864.99230877357</v>
      </c>
      <c r="J1355" s="1">
        <f t="shared" si="384"/>
        <v>100000</v>
      </c>
      <c r="K1355" s="1">
        <f t="shared" si="385"/>
        <v>1000000</v>
      </c>
      <c r="L1355" s="1">
        <f t="shared" si="392"/>
        <v>-100000</v>
      </c>
      <c r="M1355" s="1">
        <f t="shared" ca="1" si="386"/>
        <v>194864.99230877357</v>
      </c>
      <c r="N1355" s="10">
        <v>45931</v>
      </c>
      <c r="O1355" s="10">
        <f t="shared" ca="1" si="393"/>
        <v>48122</v>
      </c>
      <c r="P1355" s="7">
        <f t="shared" ca="1" si="394"/>
        <v>0.1175499141216278</v>
      </c>
      <c r="Q1355" s="13"/>
      <c r="R1355" s="1">
        <f t="shared" si="395"/>
        <v>-100000</v>
      </c>
      <c r="S1355" s="1">
        <f t="shared" ca="1" si="387"/>
        <v>189133.66900557431</v>
      </c>
      <c r="T1355" s="14">
        <f t="shared" ca="1" si="388"/>
        <v>1.65</v>
      </c>
      <c r="U1355" s="7">
        <f t="shared" ca="1" si="396"/>
        <v>0.11200589537620545</v>
      </c>
    </row>
    <row r="1356" spans="1:21" x14ac:dyDescent="0.2">
      <c r="A1356">
        <f t="shared" si="389"/>
        <v>1355</v>
      </c>
      <c r="B1356">
        <f t="shared" ca="1" si="379"/>
        <v>9</v>
      </c>
      <c r="C1356" s="7">
        <f t="shared" ca="1" si="380"/>
        <v>-3.2672532767614254E-2</v>
      </c>
      <c r="D1356" t="str">
        <f t="shared" ca="1" si="390"/>
        <v>No</v>
      </c>
      <c r="E1356">
        <f t="shared" ca="1" si="381"/>
        <v>1.4</v>
      </c>
      <c r="F1356" s="1">
        <f ca="1">InitialHomeValue* (1 + 'Portfolio Simulation'!C1356)^'Portfolio Simulation'!B1356</f>
        <v>741586.26489961951</v>
      </c>
      <c r="G1356" s="1">
        <f t="shared" ca="1" si="382"/>
        <v>103822.07708594673</v>
      </c>
      <c r="H1356" s="1">
        <f t="shared" ca="1" si="383"/>
        <v>515978.03519999993</v>
      </c>
      <c r="I1356" s="1">
        <f t="shared" ca="1" si="391"/>
        <v>103822.07708594673</v>
      </c>
      <c r="J1356" s="1">
        <f t="shared" si="384"/>
        <v>100000</v>
      </c>
      <c r="K1356" s="1">
        <f t="shared" si="385"/>
        <v>1000000</v>
      </c>
      <c r="L1356" s="1">
        <f t="shared" si="392"/>
        <v>-100000</v>
      </c>
      <c r="M1356" s="1">
        <f t="shared" ca="1" si="386"/>
        <v>103822.07708594673</v>
      </c>
      <c r="N1356" s="10">
        <v>45931</v>
      </c>
      <c r="O1356" s="10">
        <f t="shared" ca="1" si="393"/>
        <v>49218</v>
      </c>
      <c r="P1356" s="7">
        <f t="shared" ca="1" si="394"/>
        <v>4.1737586259841921E-3</v>
      </c>
      <c r="Q1356" s="13"/>
      <c r="R1356" s="1">
        <f t="shared" si="395"/>
        <v>-100000</v>
      </c>
      <c r="S1356" s="1">
        <f t="shared" ca="1" si="387"/>
        <v>100114.14576144866</v>
      </c>
      <c r="T1356" s="14">
        <f t="shared" ca="1" si="388"/>
        <v>1.35</v>
      </c>
      <c r="U1356" s="7">
        <f t="shared" ca="1" si="396"/>
        <v>1.2668669223785405E-4</v>
      </c>
    </row>
    <row r="1357" spans="1:21" x14ac:dyDescent="0.2">
      <c r="A1357">
        <f t="shared" si="389"/>
        <v>1356</v>
      </c>
      <c r="B1357">
        <f t="shared" ca="1" si="379"/>
        <v>1</v>
      </c>
      <c r="C1357" s="7">
        <f t="shared" ca="1" si="380"/>
        <v>5.0224337066725723E-2</v>
      </c>
      <c r="D1357" t="str">
        <f t="shared" ca="1" si="390"/>
        <v>Yes</v>
      </c>
      <c r="E1357">
        <f t="shared" ca="1" si="381"/>
        <v>1.7</v>
      </c>
      <c r="F1357" s="1">
        <f ca="1">InitialHomeValue* (1 + 'Portfolio Simulation'!C1357)^'Portfolio Simulation'!B1357</f>
        <v>1050224.3370667256</v>
      </c>
      <c r="G1357" s="1">
        <f t="shared" ca="1" si="382"/>
        <v>178538.13730134338</v>
      </c>
      <c r="H1357" s="1">
        <f t="shared" ca="1" si="383"/>
        <v>120000</v>
      </c>
      <c r="I1357" s="1">
        <f t="shared" ca="1" si="391"/>
        <v>120000</v>
      </c>
      <c r="J1357" s="1">
        <f t="shared" si="384"/>
        <v>100000</v>
      </c>
      <c r="K1357" s="1">
        <f t="shared" si="385"/>
        <v>1000000</v>
      </c>
      <c r="L1357" s="1">
        <f t="shared" si="392"/>
        <v>-100000</v>
      </c>
      <c r="M1357" s="1">
        <f t="shared" ca="1" si="386"/>
        <v>120000</v>
      </c>
      <c r="N1357" s="10">
        <v>45931</v>
      </c>
      <c r="O1357" s="10">
        <f t="shared" ca="1" si="393"/>
        <v>46296</v>
      </c>
      <c r="P1357" s="7">
        <f t="shared" ca="1" si="394"/>
        <v>0.19999999403953553</v>
      </c>
      <c r="Q1357" s="13"/>
      <c r="R1357" s="1">
        <f t="shared" si="395"/>
        <v>-100000</v>
      </c>
      <c r="S1357" s="1">
        <f t="shared" ca="1" si="387"/>
        <v>173287.01561600971</v>
      </c>
      <c r="T1357" s="14">
        <f t="shared" ca="1" si="388"/>
        <v>1.65</v>
      </c>
      <c r="U1357" s="7">
        <f t="shared" ca="1" si="396"/>
        <v>0.73287016153335571</v>
      </c>
    </row>
    <row r="1358" spans="1:21" x14ac:dyDescent="0.2">
      <c r="A1358">
        <f t="shared" si="389"/>
        <v>1357</v>
      </c>
      <c r="B1358">
        <f t="shared" ca="1" si="379"/>
        <v>1</v>
      </c>
      <c r="C1358" s="7">
        <f t="shared" ca="1" si="380"/>
        <v>-2.0136613898518764E-3</v>
      </c>
      <c r="D1358" t="str">
        <f t="shared" ca="1" si="390"/>
        <v>No</v>
      </c>
      <c r="E1358">
        <f t="shared" ca="1" si="381"/>
        <v>1.4</v>
      </c>
      <c r="F1358" s="1">
        <f ca="1">InitialHomeValue* (1 + 'Portfolio Simulation'!C1358)^'Portfolio Simulation'!B1358</f>
        <v>997986.33861014806</v>
      </c>
      <c r="G1358" s="1">
        <f t="shared" ca="1" si="382"/>
        <v>139718.08740542072</v>
      </c>
      <c r="H1358" s="1">
        <f t="shared" ca="1" si="383"/>
        <v>120000</v>
      </c>
      <c r="I1358" s="1">
        <f t="shared" ca="1" si="391"/>
        <v>120000</v>
      </c>
      <c r="J1358" s="1">
        <f t="shared" si="384"/>
        <v>100000</v>
      </c>
      <c r="K1358" s="1">
        <f t="shared" si="385"/>
        <v>1000000</v>
      </c>
      <c r="L1358" s="1">
        <f t="shared" si="392"/>
        <v>-100000</v>
      </c>
      <c r="M1358" s="1">
        <f t="shared" ca="1" si="386"/>
        <v>120000</v>
      </c>
      <c r="N1358" s="10">
        <v>45931</v>
      </c>
      <c r="O1358" s="10">
        <f t="shared" ca="1" si="393"/>
        <v>46296</v>
      </c>
      <c r="P1358" s="7">
        <f t="shared" ca="1" si="394"/>
        <v>0.19999999403953553</v>
      </c>
      <c r="Q1358" s="13"/>
      <c r="R1358" s="1">
        <f t="shared" si="395"/>
        <v>-100000</v>
      </c>
      <c r="S1358" s="1">
        <f t="shared" ca="1" si="387"/>
        <v>134728.15571237</v>
      </c>
      <c r="T1358" s="14">
        <f t="shared" ca="1" si="388"/>
        <v>1.35</v>
      </c>
      <c r="U1358" s="7">
        <f t="shared" ca="1" si="396"/>
        <v>0.34728155732154842</v>
      </c>
    </row>
    <row r="1359" spans="1:21" x14ac:dyDescent="0.2">
      <c r="A1359">
        <f t="shared" si="389"/>
        <v>1358</v>
      </c>
      <c r="B1359">
        <f t="shared" ca="1" si="379"/>
        <v>10</v>
      </c>
      <c r="C1359" s="7">
        <f t="shared" ca="1" si="380"/>
        <v>3.7345409237530394E-2</v>
      </c>
      <c r="D1359" t="str">
        <f t="shared" ca="1" si="390"/>
        <v>Yes</v>
      </c>
      <c r="E1359">
        <f t="shared" ca="1" si="381"/>
        <v>1.7</v>
      </c>
      <c r="F1359" s="1">
        <f ca="1">InitialHomeValue* (1 + 'Portfolio Simulation'!C1359)^'Portfolio Simulation'!B1359</f>
        <v>1442892.2248675614</v>
      </c>
      <c r="G1359" s="1">
        <f t="shared" ca="1" si="382"/>
        <v>245291.67822748545</v>
      </c>
      <c r="H1359" s="1">
        <f t="shared" ca="1" si="383"/>
        <v>619173.64223999996</v>
      </c>
      <c r="I1359" s="1">
        <f t="shared" ca="1" si="391"/>
        <v>245291.67822748545</v>
      </c>
      <c r="J1359" s="1">
        <f t="shared" si="384"/>
        <v>100000</v>
      </c>
      <c r="K1359" s="1">
        <f t="shared" si="385"/>
        <v>1000000</v>
      </c>
      <c r="L1359" s="1">
        <f t="shared" si="392"/>
        <v>-100000</v>
      </c>
      <c r="M1359" s="1">
        <f t="shared" ca="1" si="386"/>
        <v>245291.67822748545</v>
      </c>
      <c r="N1359" s="10">
        <v>45931</v>
      </c>
      <c r="O1359" s="10">
        <f t="shared" ca="1" si="393"/>
        <v>49583</v>
      </c>
      <c r="P1359" s="7">
        <f t="shared" ca="1" si="394"/>
        <v>9.3822720646858204E-2</v>
      </c>
      <c r="Q1359" s="13"/>
      <c r="R1359" s="1">
        <f t="shared" si="395"/>
        <v>-100000</v>
      </c>
      <c r="S1359" s="1">
        <f t="shared" ca="1" si="387"/>
        <v>238077.21710314762</v>
      </c>
      <c r="T1359" s="14">
        <f t="shared" ca="1" si="388"/>
        <v>1.65</v>
      </c>
      <c r="U1359" s="7">
        <f t="shared" ca="1" si="396"/>
        <v>9.0563991665840157E-2</v>
      </c>
    </row>
    <row r="1360" spans="1:21" x14ac:dyDescent="0.2">
      <c r="A1360">
        <f t="shared" si="389"/>
        <v>1359</v>
      </c>
      <c r="B1360">
        <f t="shared" ca="1" si="379"/>
        <v>4</v>
      </c>
      <c r="C1360" s="7">
        <f t="shared" ca="1" si="380"/>
        <v>3.7757124895329418E-2</v>
      </c>
      <c r="D1360" t="str">
        <f t="shared" ca="1" si="390"/>
        <v>Yes</v>
      </c>
      <c r="E1360">
        <f t="shared" ca="1" si="381"/>
        <v>1.7</v>
      </c>
      <c r="F1360" s="1">
        <f ca="1">InitialHomeValue* (1 + 'Portfolio Simulation'!C1360)^'Portfolio Simulation'!B1360</f>
        <v>1159799.4411017678</v>
      </c>
      <c r="G1360" s="1">
        <f t="shared" ca="1" si="382"/>
        <v>197165.90498730051</v>
      </c>
      <c r="H1360" s="1">
        <f t="shared" ca="1" si="383"/>
        <v>207360</v>
      </c>
      <c r="I1360" s="1">
        <f t="shared" ca="1" si="391"/>
        <v>197165.90498730051</v>
      </c>
      <c r="J1360" s="1">
        <f t="shared" si="384"/>
        <v>100000</v>
      </c>
      <c r="K1360" s="1">
        <f t="shared" si="385"/>
        <v>1000000</v>
      </c>
      <c r="L1360" s="1">
        <f t="shared" si="392"/>
        <v>-100000</v>
      </c>
      <c r="M1360" s="1">
        <f t="shared" ca="1" si="386"/>
        <v>197165.90498730051</v>
      </c>
      <c r="N1360" s="10">
        <v>45931</v>
      </c>
      <c r="O1360" s="10">
        <f t="shared" ca="1" si="393"/>
        <v>47392</v>
      </c>
      <c r="P1360" s="7">
        <f t="shared" ca="1" si="394"/>
        <v>0.18483398556709293</v>
      </c>
      <c r="Q1360" s="13"/>
      <c r="R1360" s="1">
        <f t="shared" si="395"/>
        <v>-100000</v>
      </c>
      <c r="S1360" s="1">
        <f t="shared" ca="1" si="387"/>
        <v>191366.9077817917</v>
      </c>
      <c r="T1360" s="14">
        <f t="shared" ca="1" si="388"/>
        <v>1.65</v>
      </c>
      <c r="U1360" s="7">
        <f t="shared" ca="1" si="396"/>
        <v>0.17603021264076232</v>
      </c>
    </row>
    <row r="1361" spans="1:21" x14ac:dyDescent="0.2">
      <c r="A1361">
        <f t="shared" si="389"/>
        <v>1360</v>
      </c>
      <c r="B1361">
        <f t="shared" ca="1" si="379"/>
        <v>1</v>
      </c>
      <c r="C1361" s="7">
        <f t="shared" ca="1" si="380"/>
        <v>1.1170274527129639E-3</v>
      </c>
      <c r="D1361" t="str">
        <f t="shared" ca="1" si="390"/>
        <v>Yes</v>
      </c>
      <c r="E1361">
        <f t="shared" ca="1" si="381"/>
        <v>1.7</v>
      </c>
      <c r="F1361" s="1">
        <f ca="1">InitialHomeValue* (1 + 'Portfolio Simulation'!C1361)^'Portfolio Simulation'!B1361</f>
        <v>1001117.027452713</v>
      </c>
      <c r="G1361" s="1">
        <f t="shared" ca="1" si="382"/>
        <v>170189.89466696122</v>
      </c>
      <c r="H1361" s="1">
        <f t="shared" ca="1" si="383"/>
        <v>120000</v>
      </c>
      <c r="I1361" s="1">
        <f t="shared" ca="1" si="391"/>
        <v>120000</v>
      </c>
      <c r="J1361" s="1">
        <f t="shared" si="384"/>
        <v>100000</v>
      </c>
      <c r="K1361" s="1">
        <f t="shared" si="385"/>
        <v>1000000</v>
      </c>
      <c r="L1361" s="1">
        <f t="shared" si="392"/>
        <v>-100000</v>
      </c>
      <c r="M1361" s="1">
        <f t="shared" ca="1" si="386"/>
        <v>120000</v>
      </c>
      <c r="N1361" s="10">
        <v>45931</v>
      </c>
      <c r="O1361" s="10">
        <f t="shared" ca="1" si="393"/>
        <v>46296</v>
      </c>
      <c r="P1361" s="7">
        <f t="shared" ca="1" si="394"/>
        <v>0.19999999403953553</v>
      </c>
      <c r="Q1361" s="13"/>
      <c r="R1361" s="1">
        <f t="shared" si="395"/>
        <v>-100000</v>
      </c>
      <c r="S1361" s="1">
        <f t="shared" ca="1" si="387"/>
        <v>165184.30952969764</v>
      </c>
      <c r="T1361" s="14">
        <f t="shared" ca="1" si="388"/>
        <v>1.65</v>
      </c>
      <c r="U1361" s="7">
        <f t="shared" ca="1" si="396"/>
        <v>0.65184310078620933</v>
      </c>
    </row>
    <row r="1362" spans="1:21" x14ac:dyDescent="0.2">
      <c r="A1362">
        <f t="shared" si="389"/>
        <v>1361</v>
      </c>
      <c r="B1362">
        <f t="shared" ca="1" si="379"/>
        <v>6</v>
      </c>
      <c r="C1362" s="7">
        <f t="shared" ca="1" si="380"/>
        <v>-4.2482957959146736E-2</v>
      </c>
      <c r="D1362" t="str">
        <f t="shared" ca="1" si="390"/>
        <v>No</v>
      </c>
      <c r="E1362">
        <f t="shared" ca="1" si="381"/>
        <v>1.4</v>
      </c>
      <c r="F1362" s="1">
        <f ca="1">InitialHomeValue* (1 + 'Portfolio Simulation'!C1362)^'Portfolio Simulation'!B1362</f>
        <v>770688.84692674817</v>
      </c>
      <c r="G1362" s="1">
        <f t="shared" ca="1" si="382"/>
        <v>107896.43856974476</v>
      </c>
      <c r="H1362" s="1">
        <f t="shared" ca="1" si="383"/>
        <v>298598.39999999997</v>
      </c>
      <c r="I1362" s="1">
        <f t="shared" ca="1" si="391"/>
        <v>107896.43856974476</v>
      </c>
      <c r="J1362" s="1">
        <f t="shared" si="384"/>
        <v>100000</v>
      </c>
      <c r="K1362" s="1">
        <f t="shared" si="385"/>
        <v>1000000</v>
      </c>
      <c r="L1362" s="1">
        <f t="shared" si="392"/>
        <v>-100000</v>
      </c>
      <c r="M1362" s="1">
        <f t="shared" ca="1" si="386"/>
        <v>107896.43856974476</v>
      </c>
      <c r="N1362" s="10">
        <v>45931</v>
      </c>
      <c r="O1362" s="10">
        <f t="shared" ca="1" si="393"/>
        <v>48122</v>
      </c>
      <c r="P1362" s="7">
        <f t="shared" ca="1" si="394"/>
        <v>1.2741658091545104E-2</v>
      </c>
      <c r="Q1362" s="13"/>
      <c r="R1362" s="1">
        <f t="shared" si="395"/>
        <v>-100000</v>
      </c>
      <c r="S1362" s="1">
        <f t="shared" ca="1" si="387"/>
        <v>104042.99433511101</v>
      </c>
      <c r="T1362" s="14">
        <f t="shared" ca="1" si="388"/>
        <v>1.35</v>
      </c>
      <c r="U1362" s="7">
        <f t="shared" ca="1" si="396"/>
        <v>6.6245049238204965E-3</v>
      </c>
    </row>
    <row r="1363" spans="1:21" x14ac:dyDescent="0.2">
      <c r="A1363">
        <f t="shared" si="389"/>
        <v>1362</v>
      </c>
      <c r="B1363">
        <f t="shared" ca="1" si="379"/>
        <v>2</v>
      </c>
      <c r="C1363" s="7">
        <f t="shared" ca="1" si="380"/>
        <v>-4.0714436641889791E-3</v>
      </c>
      <c r="D1363" t="str">
        <f t="shared" ca="1" si="390"/>
        <v>No</v>
      </c>
      <c r="E1363">
        <f t="shared" ca="1" si="381"/>
        <v>1.4</v>
      </c>
      <c r="F1363" s="1">
        <f ca="1">InitialHomeValue* (1 + 'Portfolio Simulation'!C1363)^'Portfolio Simulation'!B1363</f>
        <v>991873.68932513264</v>
      </c>
      <c r="G1363" s="1">
        <f t="shared" ca="1" si="382"/>
        <v>138862.31650551857</v>
      </c>
      <c r="H1363" s="1">
        <f t="shared" ca="1" si="383"/>
        <v>144000</v>
      </c>
      <c r="I1363" s="1">
        <f t="shared" ca="1" si="391"/>
        <v>138862.31650551857</v>
      </c>
      <c r="J1363" s="1">
        <f t="shared" si="384"/>
        <v>100000</v>
      </c>
      <c r="K1363" s="1">
        <f t="shared" si="385"/>
        <v>1000000</v>
      </c>
      <c r="L1363" s="1">
        <f t="shared" si="392"/>
        <v>-100000</v>
      </c>
      <c r="M1363" s="1">
        <f t="shared" ca="1" si="386"/>
        <v>138862.31650551857</v>
      </c>
      <c r="N1363" s="10">
        <v>45931</v>
      </c>
      <c r="O1363" s="10">
        <f t="shared" ca="1" si="393"/>
        <v>46661</v>
      </c>
      <c r="P1363" s="7">
        <f t="shared" ca="1" si="394"/>
        <v>0.17839855551719666</v>
      </c>
      <c r="Q1363" s="13"/>
      <c r="R1363" s="1">
        <f t="shared" si="395"/>
        <v>-100000</v>
      </c>
      <c r="S1363" s="1">
        <f t="shared" ca="1" si="387"/>
        <v>133902.94805889294</v>
      </c>
      <c r="T1363" s="14">
        <f t="shared" ca="1" si="388"/>
        <v>1.35</v>
      </c>
      <c r="U1363" s="7">
        <f t="shared" ca="1" si="396"/>
        <v>0.15716441273689269</v>
      </c>
    </row>
    <row r="1364" spans="1:21" x14ac:dyDescent="0.2">
      <c r="A1364">
        <f t="shared" si="389"/>
        <v>1363</v>
      </c>
      <c r="B1364">
        <f t="shared" ca="1" si="379"/>
        <v>1</v>
      </c>
      <c r="C1364" s="7">
        <f t="shared" ca="1" si="380"/>
        <v>-4.1123901544926442E-2</v>
      </c>
      <c r="D1364" t="str">
        <f t="shared" ca="1" si="390"/>
        <v>No</v>
      </c>
      <c r="E1364">
        <f t="shared" ca="1" si="381"/>
        <v>1.4</v>
      </c>
      <c r="F1364" s="1">
        <f ca="1">InitialHomeValue* (1 + 'Portfolio Simulation'!C1364)^'Portfolio Simulation'!B1364</f>
        <v>958876.09845507354</v>
      </c>
      <c r="G1364" s="1">
        <f t="shared" ca="1" si="382"/>
        <v>134242.6537837103</v>
      </c>
      <c r="H1364" s="1">
        <f t="shared" ca="1" si="383"/>
        <v>120000</v>
      </c>
      <c r="I1364" s="1">
        <f t="shared" ca="1" si="391"/>
        <v>120000</v>
      </c>
      <c r="J1364" s="1">
        <f t="shared" si="384"/>
        <v>100000</v>
      </c>
      <c r="K1364" s="1">
        <f t="shared" si="385"/>
        <v>1000000</v>
      </c>
      <c r="L1364" s="1">
        <f t="shared" si="392"/>
        <v>-100000</v>
      </c>
      <c r="M1364" s="1">
        <f t="shared" ca="1" si="386"/>
        <v>120000</v>
      </c>
      <c r="N1364" s="10">
        <v>45931</v>
      </c>
      <c r="O1364" s="10">
        <f t="shared" ca="1" si="393"/>
        <v>46296</v>
      </c>
      <c r="P1364" s="7">
        <f t="shared" ca="1" si="394"/>
        <v>0.19999999403953553</v>
      </c>
      <c r="Q1364" s="13"/>
      <c r="R1364" s="1">
        <f t="shared" si="395"/>
        <v>-100000</v>
      </c>
      <c r="S1364" s="1">
        <f t="shared" ca="1" si="387"/>
        <v>129448.27329143493</v>
      </c>
      <c r="T1364" s="14">
        <f t="shared" ca="1" si="388"/>
        <v>1.35</v>
      </c>
      <c r="U1364" s="7">
        <f t="shared" ca="1" si="396"/>
        <v>0.29448273777961742</v>
      </c>
    </row>
    <row r="1365" spans="1:21" x14ac:dyDescent="0.2">
      <c r="A1365">
        <f t="shared" si="389"/>
        <v>1364</v>
      </c>
      <c r="B1365">
        <f t="shared" ca="1" si="379"/>
        <v>6</v>
      </c>
      <c r="C1365" s="7">
        <f t="shared" ca="1" si="380"/>
        <v>2.7800571167425781E-2</v>
      </c>
      <c r="D1365" t="str">
        <f t="shared" ca="1" si="390"/>
        <v>Yes</v>
      </c>
      <c r="E1365">
        <f t="shared" ca="1" si="381"/>
        <v>1.7</v>
      </c>
      <c r="F1365" s="1">
        <f ca="1">InitialHomeValue* (1 + 'Portfolio Simulation'!C1365)^'Portfolio Simulation'!B1365</f>
        <v>1178835.2889486614</v>
      </c>
      <c r="G1365" s="1">
        <f t="shared" ca="1" si="382"/>
        <v>200401.99912127244</v>
      </c>
      <c r="H1365" s="1">
        <f t="shared" ca="1" si="383"/>
        <v>298598.39999999997</v>
      </c>
      <c r="I1365" s="1">
        <f t="shared" ca="1" si="391"/>
        <v>200401.99912127244</v>
      </c>
      <c r="J1365" s="1">
        <f t="shared" si="384"/>
        <v>100000</v>
      </c>
      <c r="K1365" s="1">
        <f t="shared" si="385"/>
        <v>1000000</v>
      </c>
      <c r="L1365" s="1">
        <f t="shared" si="392"/>
        <v>-100000</v>
      </c>
      <c r="M1365" s="1">
        <f t="shared" ca="1" si="386"/>
        <v>200401.99912127244</v>
      </c>
      <c r="N1365" s="10">
        <v>45931</v>
      </c>
      <c r="O1365" s="10">
        <f t="shared" ca="1" si="393"/>
        <v>48122</v>
      </c>
      <c r="P1365" s="7">
        <f t="shared" ca="1" si="394"/>
        <v>0.12277838587760925</v>
      </c>
      <c r="Q1365" s="13"/>
      <c r="R1365" s="1">
        <f t="shared" si="395"/>
        <v>-100000</v>
      </c>
      <c r="S1365" s="1">
        <f t="shared" ca="1" si="387"/>
        <v>194507.82267652915</v>
      </c>
      <c r="T1365" s="14">
        <f t="shared" ca="1" si="388"/>
        <v>1.65</v>
      </c>
      <c r="U1365" s="7">
        <f t="shared" ca="1" si="396"/>
        <v>0.11720841526985168</v>
      </c>
    </row>
    <row r="1366" spans="1:21" x14ac:dyDescent="0.2">
      <c r="A1366">
        <f t="shared" si="389"/>
        <v>1365</v>
      </c>
      <c r="B1366">
        <f t="shared" ca="1" si="379"/>
        <v>2</v>
      </c>
      <c r="C1366" s="7">
        <f t="shared" ca="1" si="380"/>
        <v>-4.7676846847283683E-2</v>
      </c>
      <c r="D1366" t="str">
        <f t="shared" ca="1" si="390"/>
        <v>No</v>
      </c>
      <c r="E1366">
        <f t="shared" ca="1" si="381"/>
        <v>1.4</v>
      </c>
      <c r="F1366" s="1">
        <f ca="1">InitialHomeValue* (1 + 'Portfolio Simulation'!C1366)^'Portfolio Simulation'!B1366</f>
        <v>906919.38803073205</v>
      </c>
      <c r="G1366" s="1">
        <f t="shared" ca="1" si="382"/>
        <v>126968.71432430249</v>
      </c>
      <c r="H1366" s="1">
        <f t="shared" ca="1" si="383"/>
        <v>144000</v>
      </c>
      <c r="I1366" s="1">
        <f t="shared" ca="1" si="391"/>
        <v>126968.71432430249</v>
      </c>
      <c r="J1366" s="1">
        <f t="shared" si="384"/>
        <v>100000</v>
      </c>
      <c r="K1366" s="1">
        <f t="shared" si="385"/>
        <v>1000000</v>
      </c>
      <c r="L1366" s="1">
        <f t="shared" si="392"/>
        <v>-100000</v>
      </c>
      <c r="M1366" s="1">
        <f t="shared" ca="1" si="386"/>
        <v>126968.71432430249</v>
      </c>
      <c r="N1366" s="10">
        <v>45931</v>
      </c>
      <c r="O1366" s="10">
        <f t="shared" ca="1" si="393"/>
        <v>46661</v>
      </c>
      <c r="P1366" s="7">
        <f t="shared" ca="1" si="394"/>
        <v>0.12680395245552065</v>
      </c>
      <c r="Q1366" s="13"/>
      <c r="R1366" s="1">
        <f t="shared" si="395"/>
        <v>-100000</v>
      </c>
      <c r="S1366" s="1">
        <f t="shared" ca="1" si="387"/>
        <v>122434.11738414883</v>
      </c>
      <c r="T1366" s="14">
        <f t="shared" ca="1" si="388"/>
        <v>1.35</v>
      </c>
      <c r="U1366" s="7">
        <f t="shared" ca="1" si="396"/>
        <v>0.10649951100349428</v>
      </c>
    </row>
    <row r="1367" spans="1:21" x14ac:dyDescent="0.2">
      <c r="A1367">
        <f t="shared" si="389"/>
        <v>1366</v>
      </c>
      <c r="B1367">
        <f t="shared" ca="1" si="379"/>
        <v>4</v>
      </c>
      <c r="C1367" s="7">
        <f t="shared" ca="1" si="380"/>
        <v>2.6341970824757269E-2</v>
      </c>
      <c r="D1367" t="str">
        <f t="shared" ca="1" si="390"/>
        <v>Yes</v>
      </c>
      <c r="E1367">
        <f t="shared" ca="1" si="381"/>
        <v>1.7</v>
      </c>
      <c r="F1367" s="1">
        <f ca="1">InitialHomeValue* (1 + 'Portfolio Simulation'!C1367)^'Portfolio Simulation'!B1367</f>
        <v>1109604.8760708759</v>
      </c>
      <c r="G1367" s="1">
        <f t="shared" ca="1" si="382"/>
        <v>188632.8289320489</v>
      </c>
      <c r="H1367" s="1">
        <f t="shared" ca="1" si="383"/>
        <v>207360</v>
      </c>
      <c r="I1367" s="1">
        <f t="shared" ca="1" si="391"/>
        <v>188632.8289320489</v>
      </c>
      <c r="J1367" s="1">
        <f t="shared" si="384"/>
        <v>100000</v>
      </c>
      <c r="K1367" s="1">
        <f t="shared" si="385"/>
        <v>1000000</v>
      </c>
      <c r="L1367" s="1">
        <f t="shared" si="392"/>
        <v>-100000</v>
      </c>
      <c r="M1367" s="1">
        <f t="shared" ca="1" si="386"/>
        <v>188632.8289320489</v>
      </c>
      <c r="N1367" s="10">
        <v>45931</v>
      </c>
      <c r="O1367" s="10">
        <f t="shared" ca="1" si="393"/>
        <v>47392</v>
      </c>
      <c r="P1367" s="7">
        <f t="shared" ca="1" si="394"/>
        <v>0.17180988192558289</v>
      </c>
      <c r="Q1367" s="13"/>
      <c r="R1367" s="1">
        <f t="shared" si="395"/>
        <v>-100000</v>
      </c>
      <c r="S1367" s="1">
        <f t="shared" ca="1" si="387"/>
        <v>183084.80455169454</v>
      </c>
      <c r="T1367" s="14">
        <f t="shared" ca="1" si="388"/>
        <v>1.65</v>
      </c>
      <c r="U1367" s="7">
        <f t="shared" ca="1" si="396"/>
        <v>0.16310288310050969</v>
      </c>
    </row>
    <row r="1368" spans="1:21" x14ac:dyDescent="0.2">
      <c r="A1368">
        <f t="shared" si="389"/>
        <v>1367</v>
      </c>
      <c r="B1368">
        <f t="shared" ca="1" si="379"/>
        <v>8</v>
      </c>
      <c r="C1368" s="7">
        <f t="shared" ca="1" si="380"/>
        <v>6.8714390165835609E-2</v>
      </c>
      <c r="D1368" t="str">
        <f t="shared" ca="1" si="390"/>
        <v>Yes</v>
      </c>
      <c r="E1368">
        <f t="shared" ca="1" si="381"/>
        <v>1.7</v>
      </c>
      <c r="F1368" s="1">
        <f ca="1">InitialHomeValue* (1 + 'Portfolio Simulation'!C1368)^'Portfolio Simulation'!B1368</f>
        <v>1701740.1966197793</v>
      </c>
      <c r="G1368" s="1">
        <f t="shared" ca="1" si="382"/>
        <v>289295.83342536254</v>
      </c>
      <c r="H1368" s="1">
        <f t="shared" ca="1" si="383"/>
        <v>429981.69599999994</v>
      </c>
      <c r="I1368" s="1">
        <f t="shared" ca="1" si="391"/>
        <v>289295.83342536254</v>
      </c>
      <c r="J1368" s="1">
        <f t="shared" si="384"/>
        <v>100000</v>
      </c>
      <c r="K1368" s="1">
        <f t="shared" si="385"/>
        <v>1000000</v>
      </c>
      <c r="L1368" s="1">
        <f t="shared" si="392"/>
        <v>-100000</v>
      </c>
      <c r="M1368" s="1">
        <f t="shared" ca="1" si="386"/>
        <v>289295.83342536254</v>
      </c>
      <c r="N1368" s="10">
        <v>45931</v>
      </c>
      <c r="O1368" s="10">
        <f t="shared" ca="1" si="393"/>
        <v>48853</v>
      </c>
      <c r="P1368" s="7">
        <f t="shared" ca="1" si="394"/>
        <v>0.14190060496330262</v>
      </c>
      <c r="Q1368" s="13"/>
      <c r="R1368" s="1">
        <f t="shared" si="395"/>
        <v>-100000</v>
      </c>
      <c r="S1368" s="1">
        <f t="shared" ca="1" si="387"/>
        <v>280787.1324422636</v>
      </c>
      <c r="T1368" s="14">
        <f t="shared" ca="1" si="388"/>
        <v>1.65</v>
      </c>
      <c r="U1368" s="7">
        <f t="shared" ca="1" si="396"/>
        <v>0.1376503050327301</v>
      </c>
    </row>
    <row r="1369" spans="1:21" x14ac:dyDescent="0.2">
      <c r="A1369">
        <f t="shared" si="389"/>
        <v>1368</v>
      </c>
      <c r="B1369">
        <f t="shared" ca="1" si="379"/>
        <v>10</v>
      </c>
      <c r="C1369" s="7">
        <f t="shared" ca="1" si="380"/>
        <v>3.4402319879357837E-2</v>
      </c>
      <c r="D1369" t="str">
        <f t="shared" ca="1" si="390"/>
        <v>Yes</v>
      </c>
      <c r="E1369">
        <f t="shared" ca="1" si="381"/>
        <v>1.7</v>
      </c>
      <c r="F1369" s="1">
        <f ca="1">InitialHomeValue* (1 + 'Portfolio Simulation'!C1369)^'Portfolio Simulation'!B1369</f>
        <v>1402474.1291764784</v>
      </c>
      <c r="G1369" s="1">
        <f t="shared" ca="1" si="382"/>
        <v>238420.60196000134</v>
      </c>
      <c r="H1369" s="1">
        <f t="shared" ca="1" si="383"/>
        <v>619173.64223999996</v>
      </c>
      <c r="I1369" s="1">
        <f t="shared" ca="1" si="391"/>
        <v>238420.60196000134</v>
      </c>
      <c r="J1369" s="1">
        <f t="shared" si="384"/>
        <v>100000</v>
      </c>
      <c r="K1369" s="1">
        <f t="shared" si="385"/>
        <v>1000000</v>
      </c>
      <c r="L1369" s="1">
        <f t="shared" si="392"/>
        <v>-100000</v>
      </c>
      <c r="M1369" s="1">
        <f t="shared" ca="1" si="386"/>
        <v>238420.60196000134</v>
      </c>
      <c r="N1369" s="10">
        <v>45931</v>
      </c>
      <c r="O1369" s="10">
        <f t="shared" ca="1" si="393"/>
        <v>49583</v>
      </c>
      <c r="P1369" s="7">
        <f t="shared" ca="1" si="394"/>
        <v>9.0721097588539121E-2</v>
      </c>
      <c r="Q1369" s="13"/>
      <c r="R1369" s="1">
        <f t="shared" si="395"/>
        <v>-100000</v>
      </c>
      <c r="S1369" s="1">
        <f t="shared" ca="1" si="387"/>
        <v>231408.23131411892</v>
      </c>
      <c r="T1369" s="14">
        <f t="shared" ca="1" si="388"/>
        <v>1.65</v>
      </c>
      <c r="U1369" s="7">
        <f t="shared" ca="1" si="396"/>
        <v>8.747160136699679E-2</v>
      </c>
    </row>
    <row r="1370" spans="1:21" x14ac:dyDescent="0.2">
      <c r="A1370">
        <f t="shared" si="389"/>
        <v>1369</v>
      </c>
      <c r="B1370">
        <f t="shared" ca="1" si="379"/>
        <v>2</v>
      </c>
      <c r="C1370" s="7">
        <f t="shared" ca="1" si="380"/>
        <v>0.14428025168298403</v>
      </c>
      <c r="D1370" t="str">
        <f t="shared" ca="1" si="390"/>
        <v>Yes</v>
      </c>
      <c r="E1370">
        <f t="shared" ca="1" si="381"/>
        <v>1.7</v>
      </c>
      <c r="F1370" s="1">
        <f ca="1">InitialHomeValue* (1 + 'Portfolio Simulation'!C1370)^'Portfolio Simulation'!B1370</f>
        <v>1309377.2943916731</v>
      </c>
      <c r="G1370" s="1">
        <f t="shared" ca="1" si="382"/>
        <v>222594.14004658442</v>
      </c>
      <c r="H1370" s="1">
        <f t="shared" ca="1" si="383"/>
        <v>144000</v>
      </c>
      <c r="I1370" s="1">
        <f t="shared" ca="1" si="391"/>
        <v>144000</v>
      </c>
      <c r="J1370" s="1">
        <f t="shared" si="384"/>
        <v>100000</v>
      </c>
      <c r="K1370" s="1">
        <f t="shared" si="385"/>
        <v>1000000</v>
      </c>
      <c r="L1370" s="1">
        <f t="shared" si="392"/>
        <v>-100000</v>
      </c>
      <c r="M1370" s="1">
        <f t="shared" ca="1" si="386"/>
        <v>144000</v>
      </c>
      <c r="N1370" s="10">
        <v>45931</v>
      </c>
      <c r="O1370" s="10">
        <f t="shared" ca="1" si="393"/>
        <v>46661</v>
      </c>
      <c r="P1370" s="7">
        <f t="shared" ca="1" si="394"/>
        <v>0.19999999403953553</v>
      </c>
      <c r="Q1370" s="13"/>
      <c r="R1370" s="1">
        <f t="shared" si="395"/>
        <v>-100000</v>
      </c>
      <c r="S1370" s="1">
        <f t="shared" ca="1" si="387"/>
        <v>216047.25357462605</v>
      </c>
      <c r="T1370" s="14">
        <f t="shared" ca="1" si="388"/>
        <v>1.65</v>
      </c>
      <c r="U1370" s="7">
        <f t="shared" ca="1" si="396"/>
        <v>0.46985459923744199</v>
      </c>
    </row>
    <row r="1371" spans="1:21" x14ac:dyDescent="0.2">
      <c r="A1371">
        <f t="shared" si="389"/>
        <v>1370</v>
      </c>
      <c r="B1371">
        <f t="shared" ca="1" si="379"/>
        <v>7</v>
      </c>
      <c r="C1371" s="7">
        <f t="shared" ca="1" si="380"/>
        <v>3.9322532484130417E-2</v>
      </c>
      <c r="D1371" t="str">
        <f t="shared" ca="1" si="390"/>
        <v>Yes</v>
      </c>
      <c r="E1371">
        <f t="shared" ca="1" si="381"/>
        <v>1.7</v>
      </c>
      <c r="F1371" s="1">
        <f ca="1">InitialHomeValue* (1 + 'Portfolio Simulation'!C1371)^'Portfolio Simulation'!B1371</f>
        <v>1309943.0051397458</v>
      </c>
      <c r="G1371" s="1">
        <f t="shared" ca="1" si="382"/>
        <v>222690.3108737568</v>
      </c>
      <c r="H1371" s="1">
        <f t="shared" ca="1" si="383"/>
        <v>358318.07999999996</v>
      </c>
      <c r="I1371" s="1">
        <f t="shared" ca="1" si="391"/>
        <v>222690.3108737568</v>
      </c>
      <c r="J1371" s="1">
        <f t="shared" si="384"/>
        <v>100000</v>
      </c>
      <c r="K1371" s="1">
        <f t="shared" si="385"/>
        <v>1000000</v>
      </c>
      <c r="L1371" s="1">
        <f t="shared" si="392"/>
        <v>-100000</v>
      </c>
      <c r="M1371" s="1">
        <f t="shared" ca="1" si="386"/>
        <v>222690.3108737568</v>
      </c>
      <c r="N1371" s="10">
        <v>45931</v>
      </c>
      <c r="O1371" s="10">
        <f t="shared" ca="1" si="393"/>
        <v>48488</v>
      </c>
      <c r="P1371" s="7">
        <f t="shared" ca="1" si="394"/>
        <v>0.12107009291648865</v>
      </c>
      <c r="Q1371" s="13"/>
      <c r="R1371" s="1">
        <f t="shared" si="395"/>
        <v>-100000</v>
      </c>
      <c r="S1371" s="1">
        <f t="shared" ca="1" si="387"/>
        <v>216140.59584805803</v>
      </c>
      <c r="T1371" s="14">
        <f t="shared" ca="1" si="388"/>
        <v>1.65</v>
      </c>
      <c r="U1371" s="7">
        <f t="shared" ca="1" si="396"/>
        <v>0.11630296111106872</v>
      </c>
    </row>
    <row r="1372" spans="1:21" x14ac:dyDescent="0.2">
      <c r="A1372">
        <f t="shared" si="389"/>
        <v>1371</v>
      </c>
      <c r="B1372">
        <f t="shared" ca="1" si="379"/>
        <v>1</v>
      </c>
      <c r="C1372" s="7">
        <f t="shared" ca="1" si="380"/>
        <v>0.14181484057735355</v>
      </c>
      <c r="D1372" t="str">
        <f t="shared" ca="1" si="390"/>
        <v>Yes</v>
      </c>
      <c r="E1372">
        <f t="shared" ca="1" si="381"/>
        <v>1.7</v>
      </c>
      <c r="F1372" s="1">
        <f ca="1">InitialHomeValue* (1 + 'Portfolio Simulation'!C1372)^'Portfolio Simulation'!B1372</f>
        <v>1141814.8405773537</v>
      </c>
      <c r="G1372" s="1">
        <f t="shared" ca="1" si="382"/>
        <v>194108.52289815014</v>
      </c>
      <c r="H1372" s="1">
        <f t="shared" ca="1" si="383"/>
        <v>120000</v>
      </c>
      <c r="I1372" s="1">
        <f t="shared" ca="1" si="391"/>
        <v>120000</v>
      </c>
      <c r="J1372" s="1">
        <f t="shared" si="384"/>
        <v>100000</v>
      </c>
      <c r="K1372" s="1">
        <f t="shared" si="385"/>
        <v>1000000</v>
      </c>
      <c r="L1372" s="1">
        <f t="shared" si="392"/>
        <v>-100000</v>
      </c>
      <c r="M1372" s="1">
        <f t="shared" ca="1" si="386"/>
        <v>120000</v>
      </c>
      <c r="N1372" s="10">
        <v>45931</v>
      </c>
      <c r="O1372" s="10">
        <f t="shared" ca="1" si="393"/>
        <v>46296</v>
      </c>
      <c r="P1372" s="7">
        <f t="shared" ca="1" si="394"/>
        <v>0.19999999403953553</v>
      </c>
      <c r="Q1372" s="13"/>
      <c r="R1372" s="1">
        <f t="shared" si="395"/>
        <v>-100000</v>
      </c>
      <c r="S1372" s="1">
        <f t="shared" ca="1" si="387"/>
        <v>188399.44869526336</v>
      </c>
      <c r="T1372" s="14">
        <f t="shared" ca="1" si="388"/>
        <v>1.65</v>
      </c>
      <c r="U1372" s="7">
        <f t="shared" ca="1" si="396"/>
        <v>0.88399449586868273</v>
      </c>
    </row>
    <row r="1373" spans="1:21" x14ac:dyDescent="0.2">
      <c r="A1373">
        <f t="shared" si="389"/>
        <v>1372</v>
      </c>
      <c r="B1373">
        <f t="shared" ca="1" si="379"/>
        <v>10</v>
      </c>
      <c r="C1373" s="7">
        <f t="shared" ca="1" si="380"/>
        <v>-0.11757885265728855</v>
      </c>
      <c r="D1373" t="str">
        <f t="shared" ca="1" si="390"/>
        <v>No</v>
      </c>
      <c r="E1373">
        <f t="shared" ca="1" si="381"/>
        <v>1.4</v>
      </c>
      <c r="F1373" s="1">
        <f ca="1">InitialHomeValue* (1 + 'Portfolio Simulation'!C1373)^'Portfolio Simulation'!B1373</f>
        <v>286258.95058084856</v>
      </c>
      <c r="G1373" s="1">
        <f t="shared" ca="1" si="382"/>
        <v>40076.253081318799</v>
      </c>
      <c r="H1373" s="1">
        <f t="shared" ca="1" si="383"/>
        <v>619173.64223999996</v>
      </c>
      <c r="I1373" s="1">
        <f t="shared" ca="1" si="391"/>
        <v>40076.253081318799</v>
      </c>
      <c r="J1373" s="1">
        <f t="shared" si="384"/>
        <v>100000</v>
      </c>
      <c r="K1373" s="1">
        <f t="shared" si="385"/>
        <v>1000000</v>
      </c>
      <c r="L1373" s="1">
        <f t="shared" si="392"/>
        <v>-100000</v>
      </c>
      <c r="M1373" s="1">
        <f t="shared" ca="1" si="386"/>
        <v>40076.253081318799</v>
      </c>
      <c r="N1373" s="10">
        <v>45931</v>
      </c>
      <c r="O1373" s="10">
        <f t="shared" ca="1" si="393"/>
        <v>49583</v>
      </c>
      <c r="P1373" s="7">
        <f t="shared" ca="1" si="394"/>
        <v>-8.7336970865726476E-2</v>
      </c>
      <c r="Q1373" s="13"/>
      <c r="R1373" s="1">
        <f t="shared" si="395"/>
        <v>-100000</v>
      </c>
      <c r="S1373" s="1">
        <f t="shared" ca="1" si="387"/>
        <v>38644.958328414556</v>
      </c>
      <c r="T1373" s="14">
        <f t="shared" ca="1" si="388"/>
        <v>1.35</v>
      </c>
      <c r="U1373" s="7">
        <f t="shared" ca="1" si="396"/>
        <v>-9.0648271143436432E-2</v>
      </c>
    </row>
    <row r="1374" spans="1:21" x14ac:dyDescent="0.2">
      <c r="A1374">
        <f t="shared" si="389"/>
        <v>1373</v>
      </c>
      <c r="B1374">
        <f t="shared" ca="1" si="379"/>
        <v>10</v>
      </c>
      <c r="C1374" s="7">
        <f t="shared" ca="1" si="380"/>
        <v>4.1333231149526542E-2</v>
      </c>
      <c r="D1374" t="str">
        <f t="shared" ca="1" si="390"/>
        <v>Yes</v>
      </c>
      <c r="E1374">
        <f t="shared" ca="1" si="381"/>
        <v>1.7</v>
      </c>
      <c r="F1374" s="1">
        <f ca="1">InitialHomeValue* (1 + 'Portfolio Simulation'!C1374)^'Portfolio Simulation'!B1374</f>
        <v>1499330.1651639047</v>
      </c>
      <c r="G1374" s="1">
        <f t="shared" ca="1" si="382"/>
        <v>254886.12807786383</v>
      </c>
      <c r="H1374" s="1">
        <f t="shared" ca="1" si="383"/>
        <v>619173.64223999996</v>
      </c>
      <c r="I1374" s="1">
        <f t="shared" ca="1" si="391"/>
        <v>254886.12807786383</v>
      </c>
      <c r="J1374" s="1">
        <f t="shared" si="384"/>
        <v>100000</v>
      </c>
      <c r="K1374" s="1">
        <f t="shared" si="385"/>
        <v>1000000</v>
      </c>
      <c r="L1374" s="1">
        <f t="shared" si="392"/>
        <v>-100000</v>
      </c>
      <c r="M1374" s="1">
        <f t="shared" ca="1" si="386"/>
        <v>254886.12807786383</v>
      </c>
      <c r="N1374" s="10">
        <v>45931</v>
      </c>
      <c r="O1374" s="10">
        <f t="shared" ca="1" si="393"/>
        <v>49583</v>
      </c>
      <c r="P1374" s="7">
        <f t="shared" ca="1" si="394"/>
        <v>9.8025351762771606E-2</v>
      </c>
      <c r="Q1374" s="13"/>
      <c r="R1374" s="1">
        <f t="shared" si="395"/>
        <v>-100000</v>
      </c>
      <c r="S1374" s="1">
        <f t="shared" ca="1" si="387"/>
        <v>247389.47725204425</v>
      </c>
      <c r="T1374" s="14">
        <f t="shared" ca="1" si="388"/>
        <v>1.65</v>
      </c>
      <c r="U1374" s="7">
        <f t="shared" ca="1" si="396"/>
        <v>9.4754096865653989E-2</v>
      </c>
    </row>
    <row r="1375" spans="1:21" x14ac:dyDescent="0.2">
      <c r="A1375">
        <f t="shared" si="389"/>
        <v>1374</v>
      </c>
      <c r="B1375">
        <f t="shared" ca="1" si="379"/>
        <v>4</v>
      </c>
      <c r="C1375" s="7">
        <f t="shared" ca="1" si="380"/>
        <v>3.1081072171343992E-2</v>
      </c>
      <c r="D1375" t="str">
        <f t="shared" ca="1" si="390"/>
        <v>Yes</v>
      </c>
      <c r="E1375">
        <f t="shared" ca="1" si="381"/>
        <v>1.7</v>
      </c>
      <c r="F1375" s="1">
        <f ca="1">InitialHomeValue* (1 + 'Portfolio Simulation'!C1375)^'Portfolio Simulation'!B1375</f>
        <v>1130241.5215606005</v>
      </c>
      <c r="G1375" s="1">
        <f t="shared" ca="1" si="382"/>
        <v>192141.05866530209</v>
      </c>
      <c r="H1375" s="1">
        <f t="shared" ca="1" si="383"/>
        <v>207360</v>
      </c>
      <c r="I1375" s="1">
        <f t="shared" ca="1" si="391"/>
        <v>192141.05866530209</v>
      </c>
      <c r="J1375" s="1">
        <f t="shared" si="384"/>
        <v>100000</v>
      </c>
      <c r="K1375" s="1">
        <f t="shared" si="385"/>
        <v>1000000</v>
      </c>
      <c r="L1375" s="1">
        <f t="shared" si="392"/>
        <v>-100000</v>
      </c>
      <c r="M1375" s="1">
        <f t="shared" ca="1" si="386"/>
        <v>192141.05866530209</v>
      </c>
      <c r="N1375" s="10">
        <v>45931</v>
      </c>
      <c r="O1375" s="10">
        <f t="shared" ca="1" si="393"/>
        <v>47392</v>
      </c>
      <c r="P1375" s="7">
        <f t="shared" ca="1" si="394"/>
        <v>0.17721696496009828</v>
      </c>
      <c r="Q1375" s="13"/>
      <c r="R1375" s="1">
        <f t="shared" si="395"/>
        <v>-100000</v>
      </c>
      <c r="S1375" s="1">
        <f t="shared" ca="1" si="387"/>
        <v>186489.85105749907</v>
      </c>
      <c r="T1375" s="14">
        <f t="shared" ca="1" si="388"/>
        <v>1.65</v>
      </c>
      <c r="U1375" s="7">
        <f t="shared" ca="1" si="396"/>
        <v>0.16846978068351742</v>
      </c>
    </row>
    <row r="1376" spans="1:21" x14ac:dyDescent="0.2">
      <c r="A1376">
        <f t="shared" si="389"/>
        <v>1375</v>
      </c>
      <c r="B1376">
        <f t="shared" ca="1" si="379"/>
        <v>5</v>
      </c>
      <c r="C1376" s="7">
        <f t="shared" ca="1" si="380"/>
        <v>0.10868087759240719</v>
      </c>
      <c r="D1376" t="str">
        <f t="shared" ca="1" si="390"/>
        <v>Yes</v>
      </c>
      <c r="E1376">
        <f t="shared" ca="1" si="381"/>
        <v>1.7</v>
      </c>
      <c r="F1376" s="1">
        <f ca="1">InitialHomeValue* (1 + 'Portfolio Simulation'!C1376)^'Portfolio Simulation'!B1376</f>
        <v>1675069.321291907</v>
      </c>
      <c r="G1376" s="1">
        <f t="shared" ca="1" si="382"/>
        <v>284761.7846196242</v>
      </c>
      <c r="H1376" s="1">
        <f t="shared" ca="1" si="383"/>
        <v>248832</v>
      </c>
      <c r="I1376" s="1">
        <f t="shared" ca="1" si="391"/>
        <v>248832</v>
      </c>
      <c r="J1376" s="1">
        <f t="shared" si="384"/>
        <v>100000</v>
      </c>
      <c r="K1376" s="1">
        <f t="shared" si="385"/>
        <v>1000000</v>
      </c>
      <c r="L1376" s="1">
        <f t="shared" si="392"/>
        <v>-100000</v>
      </c>
      <c r="M1376" s="1">
        <f t="shared" ca="1" si="386"/>
        <v>248832</v>
      </c>
      <c r="N1376" s="10">
        <v>45931</v>
      </c>
      <c r="O1376" s="10">
        <f t="shared" ca="1" si="393"/>
        <v>47757</v>
      </c>
      <c r="P1376" s="7">
        <f t="shared" ca="1" si="394"/>
        <v>0.19988018870353702</v>
      </c>
      <c r="Q1376" s="13"/>
      <c r="R1376" s="1">
        <f t="shared" si="395"/>
        <v>-100000</v>
      </c>
      <c r="S1376" s="1">
        <f t="shared" ca="1" si="387"/>
        <v>276386.43801316468</v>
      </c>
      <c r="T1376" s="14">
        <f t="shared" ca="1" si="388"/>
        <v>1.65</v>
      </c>
      <c r="U1376" s="7">
        <f t="shared" ca="1" si="396"/>
        <v>0.22533541321754458</v>
      </c>
    </row>
    <row r="1377" spans="1:21" x14ac:dyDescent="0.2">
      <c r="A1377">
        <f t="shared" si="389"/>
        <v>1376</v>
      </c>
      <c r="B1377">
        <f t="shared" ca="1" si="379"/>
        <v>10</v>
      </c>
      <c r="C1377" s="7">
        <f t="shared" ca="1" si="380"/>
        <v>1.0768487444472577E-2</v>
      </c>
      <c r="D1377" t="str">
        <f t="shared" ca="1" si="390"/>
        <v>Yes</v>
      </c>
      <c r="E1377">
        <f t="shared" ca="1" si="381"/>
        <v>1.7</v>
      </c>
      <c r="F1377" s="1">
        <f ca="1">InitialHomeValue* (1 + 'Portfolio Simulation'!C1377)^'Portfolio Simulation'!B1377</f>
        <v>1113055.7956466861</v>
      </c>
      <c r="G1377" s="1">
        <f t="shared" ca="1" si="382"/>
        <v>189219.48525993666</v>
      </c>
      <c r="H1377" s="1">
        <f t="shared" ca="1" si="383"/>
        <v>619173.64223999996</v>
      </c>
      <c r="I1377" s="1">
        <f t="shared" ca="1" si="391"/>
        <v>189219.48525993666</v>
      </c>
      <c r="J1377" s="1">
        <f t="shared" si="384"/>
        <v>100000</v>
      </c>
      <c r="K1377" s="1">
        <f t="shared" si="385"/>
        <v>1000000</v>
      </c>
      <c r="L1377" s="1">
        <f t="shared" si="392"/>
        <v>-100000</v>
      </c>
      <c r="M1377" s="1">
        <f t="shared" ca="1" si="386"/>
        <v>189219.48525993666</v>
      </c>
      <c r="N1377" s="10">
        <v>45931</v>
      </c>
      <c r="O1377" s="10">
        <f t="shared" ca="1" si="393"/>
        <v>49583</v>
      </c>
      <c r="P1377" s="7">
        <f t="shared" ca="1" si="394"/>
        <v>6.5813991427421573E-2</v>
      </c>
      <c r="Q1377" s="13"/>
      <c r="R1377" s="1">
        <f t="shared" si="395"/>
        <v>-100000</v>
      </c>
      <c r="S1377" s="1">
        <f t="shared" ca="1" si="387"/>
        <v>183654.2062817032</v>
      </c>
      <c r="T1377" s="14">
        <f t="shared" ca="1" si="388"/>
        <v>1.65</v>
      </c>
      <c r="U1377" s="7">
        <f t="shared" ca="1" si="396"/>
        <v>6.2638702988624589E-2</v>
      </c>
    </row>
    <row r="1378" spans="1:21" x14ac:dyDescent="0.2">
      <c r="A1378">
        <f t="shared" si="389"/>
        <v>1377</v>
      </c>
      <c r="B1378">
        <f t="shared" ca="1" si="379"/>
        <v>1</v>
      </c>
      <c r="C1378" s="7">
        <f t="shared" ca="1" si="380"/>
        <v>3.3151247782058989E-2</v>
      </c>
      <c r="D1378" t="str">
        <f t="shared" ca="1" si="390"/>
        <v>Yes</v>
      </c>
      <c r="E1378">
        <f t="shared" ca="1" si="381"/>
        <v>1.7</v>
      </c>
      <c r="F1378" s="1">
        <f ca="1">InitialHomeValue* (1 + 'Portfolio Simulation'!C1378)^'Portfolio Simulation'!B1378</f>
        <v>1033151.247782059</v>
      </c>
      <c r="G1378" s="1">
        <f t="shared" ca="1" si="382"/>
        <v>175635.71212295003</v>
      </c>
      <c r="H1378" s="1">
        <f t="shared" ca="1" si="383"/>
        <v>120000</v>
      </c>
      <c r="I1378" s="1">
        <f t="shared" ca="1" si="391"/>
        <v>120000</v>
      </c>
      <c r="J1378" s="1">
        <f t="shared" si="384"/>
        <v>100000</v>
      </c>
      <c r="K1378" s="1">
        <f t="shared" si="385"/>
        <v>1000000</v>
      </c>
      <c r="L1378" s="1">
        <f t="shared" si="392"/>
        <v>-100000</v>
      </c>
      <c r="M1378" s="1">
        <f t="shared" ca="1" si="386"/>
        <v>120000</v>
      </c>
      <c r="N1378" s="10">
        <v>45931</v>
      </c>
      <c r="O1378" s="10">
        <f t="shared" ca="1" si="393"/>
        <v>46296</v>
      </c>
      <c r="P1378" s="7">
        <f t="shared" ca="1" si="394"/>
        <v>0.19999999403953553</v>
      </c>
      <c r="Q1378" s="13"/>
      <c r="R1378" s="1">
        <f t="shared" si="395"/>
        <v>-100000</v>
      </c>
      <c r="S1378" s="1">
        <f t="shared" ca="1" si="387"/>
        <v>170469.95588403975</v>
      </c>
      <c r="T1378" s="14">
        <f t="shared" ca="1" si="388"/>
        <v>1.65</v>
      </c>
      <c r="U1378" s="7">
        <f t="shared" ca="1" si="396"/>
        <v>0.70469955205917367</v>
      </c>
    </row>
    <row r="1379" spans="1:21" x14ac:dyDescent="0.2">
      <c r="A1379">
        <f t="shared" si="389"/>
        <v>1378</v>
      </c>
      <c r="B1379">
        <f t="shared" ca="1" si="379"/>
        <v>7</v>
      </c>
      <c r="C1379" s="7">
        <f t="shared" ca="1" si="380"/>
        <v>-9.0822952696267487E-4</v>
      </c>
      <c r="D1379" t="str">
        <f t="shared" ca="1" si="390"/>
        <v>No</v>
      </c>
      <c r="E1379">
        <f t="shared" ca="1" si="381"/>
        <v>1.4</v>
      </c>
      <c r="F1379" s="1">
        <f ca="1">InitialHomeValue* (1 + 'Portfolio Simulation'!C1379)^'Portfolio Simulation'!B1379</f>
        <v>993659.68961206893</v>
      </c>
      <c r="G1379" s="1">
        <f t="shared" ca="1" si="382"/>
        <v>139112.35654568963</v>
      </c>
      <c r="H1379" s="1">
        <f t="shared" ca="1" si="383"/>
        <v>358318.07999999996</v>
      </c>
      <c r="I1379" s="1">
        <f t="shared" ca="1" si="391"/>
        <v>139112.35654568963</v>
      </c>
      <c r="J1379" s="1">
        <f t="shared" si="384"/>
        <v>100000</v>
      </c>
      <c r="K1379" s="1">
        <f t="shared" si="385"/>
        <v>1000000</v>
      </c>
      <c r="L1379" s="1">
        <f t="shared" si="392"/>
        <v>-100000</v>
      </c>
      <c r="M1379" s="1">
        <f t="shared" ca="1" si="386"/>
        <v>139112.35654568963</v>
      </c>
      <c r="N1379" s="10">
        <v>45931</v>
      </c>
      <c r="O1379" s="10">
        <f t="shared" ca="1" si="393"/>
        <v>48488</v>
      </c>
      <c r="P1379" s="7">
        <f t="shared" ca="1" si="394"/>
        <v>4.8249819874763497E-2</v>
      </c>
      <c r="Q1379" s="13"/>
      <c r="R1379" s="1">
        <f t="shared" si="395"/>
        <v>-100000</v>
      </c>
      <c r="S1379" s="1">
        <f t="shared" ca="1" si="387"/>
        <v>134144.05809762931</v>
      </c>
      <c r="T1379" s="14">
        <f t="shared" ca="1" si="388"/>
        <v>1.35</v>
      </c>
      <c r="U1379" s="7">
        <f t="shared" ca="1" si="396"/>
        <v>4.2822125554084781E-2</v>
      </c>
    </row>
    <row r="1380" spans="1:21" x14ac:dyDescent="0.2">
      <c r="A1380">
        <f t="shared" si="389"/>
        <v>1379</v>
      </c>
      <c r="B1380">
        <f t="shared" ca="1" si="379"/>
        <v>3</v>
      </c>
      <c r="C1380" s="7">
        <f t="shared" ca="1" si="380"/>
        <v>4.5842155087925135E-2</v>
      </c>
      <c r="D1380" t="str">
        <f t="shared" ca="1" si="390"/>
        <v>Yes</v>
      </c>
      <c r="E1380">
        <f t="shared" ca="1" si="381"/>
        <v>1.7</v>
      </c>
      <c r="F1380" s="1">
        <f ca="1">InitialHomeValue* (1 + 'Portfolio Simulation'!C1380)^'Portfolio Simulation'!B1380</f>
        <v>1143927.3122479289</v>
      </c>
      <c r="G1380" s="1">
        <f t="shared" ca="1" si="382"/>
        <v>194467.64308214793</v>
      </c>
      <c r="H1380" s="1">
        <f t="shared" ca="1" si="383"/>
        <v>172800</v>
      </c>
      <c r="I1380" s="1">
        <f t="shared" ca="1" si="391"/>
        <v>172800</v>
      </c>
      <c r="J1380" s="1">
        <f t="shared" si="384"/>
        <v>100000</v>
      </c>
      <c r="K1380" s="1">
        <f t="shared" si="385"/>
        <v>1000000</v>
      </c>
      <c r="L1380" s="1">
        <f t="shared" si="392"/>
        <v>-100000</v>
      </c>
      <c r="M1380" s="1">
        <f t="shared" ca="1" si="386"/>
        <v>172800</v>
      </c>
      <c r="N1380" s="10">
        <v>45931</v>
      </c>
      <c r="O1380" s="10">
        <f t="shared" ca="1" si="393"/>
        <v>47027</v>
      </c>
      <c r="P1380" s="7">
        <f t="shared" ca="1" si="394"/>
        <v>0.19980039000511171</v>
      </c>
      <c r="Q1380" s="13"/>
      <c r="R1380" s="1">
        <f t="shared" si="395"/>
        <v>-100000</v>
      </c>
      <c r="S1380" s="1">
        <f t="shared" ca="1" si="387"/>
        <v>188748.00652090827</v>
      </c>
      <c r="T1380" s="14">
        <f t="shared" ca="1" si="388"/>
        <v>1.65</v>
      </c>
      <c r="U1380" s="7">
        <f t="shared" ca="1" si="396"/>
        <v>0.23559711575508119</v>
      </c>
    </row>
    <row r="1381" spans="1:21" x14ac:dyDescent="0.2">
      <c r="A1381">
        <f t="shared" si="389"/>
        <v>1380</v>
      </c>
      <c r="B1381">
        <f t="shared" ca="1" si="379"/>
        <v>8</v>
      </c>
      <c r="C1381" s="7">
        <f t="shared" ca="1" si="380"/>
        <v>5.6447323090253715E-2</v>
      </c>
      <c r="D1381" t="str">
        <f t="shared" ca="1" si="390"/>
        <v>Yes</v>
      </c>
      <c r="E1381">
        <f t="shared" ca="1" si="381"/>
        <v>1.7</v>
      </c>
      <c r="F1381" s="1">
        <f ca="1">InitialHomeValue* (1 + 'Portfolio Simulation'!C1381)^'Portfolio Simulation'!B1381</f>
        <v>1551610.7362227021</v>
      </c>
      <c r="G1381" s="1">
        <f t="shared" ca="1" si="382"/>
        <v>263773.82515785936</v>
      </c>
      <c r="H1381" s="1">
        <f t="shared" ca="1" si="383"/>
        <v>429981.69599999994</v>
      </c>
      <c r="I1381" s="1">
        <f t="shared" ca="1" si="391"/>
        <v>263773.82515785936</v>
      </c>
      <c r="J1381" s="1">
        <f t="shared" si="384"/>
        <v>100000</v>
      </c>
      <c r="K1381" s="1">
        <f t="shared" si="385"/>
        <v>1000000</v>
      </c>
      <c r="L1381" s="1">
        <f t="shared" si="392"/>
        <v>-100000</v>
      </c>
      <c r="M1381" s="1">
        <f t="shared" ca="1" si="386"/>
        <v>263773.82515785936</v>
      </c>
      <c r="N1381" s="10">
        <v>45931</v>
      </c>
      <c r="O1381" s="10">
        <f t="shared" ca="1" si="393"/>
        <v>48853</v>
      </c>
      <c r="P1381" s="7">
        <f t="shared" ca="1" si="394"/>
        <v>0.12880240082740785</v>
      </c>
      <c r="Q1381" s="13"/>
      <c r="R1381" s="1">
        <f t="shared" si="395"/>
        <v>-100000</v>
      </c>
      <c r="S1381" s="1">
        <f t="shared" ca="1" si="387"/>
        <v>256015.77147674584</v>
      </c>
      <c r="T1381" s="14">
        <f t="shared" ca="1" si="388"/>
        <v>1.65</v>
      </c>
      <c r="U1381" s="7">
        <f t="shared" ca="1" si="396"/>
        <v>0.1246008574962616</v>
      </c>
    </row>
    <row r="1382" spans="1:21" x14ac:dyDescent="0.2">
      <c r="A1382">
        <f t="shared" si="389"/>
        <v>1381</v>
      </c>
      <c r="B1382">
        <f t="shared" ca="1" si="379"/>
        <v>7</v>
      </c>
      <c r="C1382" s="7">
        <f t="shared" ca="1" si="380"/>
        <v>-3.9017756944046592E-2</v>
      </c>
      <c r="D1382" t="str">
        <f t="shared" ca="1" si="390"/>
        <v>No</v>
      </c>
      <c r="E1382">
        <f t="shared" ca="1" si="381"/>
        <v>1.4</v>
      </c>
      <c r="F1382" s="1">
        <f ca="1">InitialHomeValue* (1 + 'Portfolio Simulation'!C1382)^'Portfolio Simulation'!B1382</f>
        <v>756846.03525993449</v>
      </c>
      <c r="G1382" s="1">
        <f t="shared" ca="1" si="382"/>
        <v>105958.44493639084</v>
      </c>
      <c r="H1382" s="1">
        <f t="shared" ca="1" si="383"/>
        <v>358318.07999999996</v>
      </c>
      <c r="I1382" s="1">
        <f t="shared" ca="1" si="391"/>
        <v>105958.44493639084</v>
      </c>
      <c r="J1382" s="1">
        <f t="shared" si="384"/>
        <v>100000</v>
      </c>
      <c r="K1382" s="1">
        <f t="shared" si="385"/>
        <v>1000000</v>
      </c>
      <c r="L1382" s="1">
        <f t="shared" si="392"/>
        <v>-100000</v>
      </c>
      <c r="M1382" s="1">
        <f t="shared" ca="1" si="386"/>
        <v>105958.44493639084</v>
      </c>
      <c r="N1382" s="10">
        <v>45931</v>
      </c>
      <c r="O1382" s="10">
        <f t="shared" ca="1" si="393"/>
        <v>48488</v>
      </c>
      <c r="P1382" s="7">
        <f t="shared" ca="1" si="394"/>
        <v>8.2958668470382718E-3</v>
      </c>
      <c r="Q1382" s="13"/>
      <c r="R1382" s="1">
        <f t="shared" si="395"/>
        <v>-100000</v>
      </c>
      <c r="S1382" s="1">
        <f t="shared" ca="1" si="387"/>
        <v>102174.21476009117</v>
      </c>
      <c r="T1382" s="14">
        <f t="shared" ca="1" si="388"/>
        <v>1.35</v>
      </c>
      <c r="U1382" s="7">
        <f t="shared" ca="1" si="396"/>
        <v>3.0750542879104618E-3</v>
      </c>
    </row>
    <row r="1383" spans="1:21" x14ac:dyDescent="0.2">
      <c r="A1383">
        <f t="shared" si="389"/>
        <v>1382</v>
      </c>
      <c r="B1383">
        <f t="shared" ca="1" si="379"/>
        <v>10</v>
      </c>
      <c r="C1383" s="7">
        <f t="shared" ca="1" si="380"/>
        <v>6.367523722268538E-2</v>
      </c>
      <c r="D1383" t="str">
        <f t="shared" ca="1" si="390"/>
        <v>Yes</v>
      </c>
      <c r="E1383">
        <f t="shared" ca="1" si="381"/>
        <v>1.7</v>
      </c>
      <c r="F1383" s="1">
        <f ca="1">InitialHomeValue* (1 + 'Portfolio Simulation'!C1383)^'Portfolio Simulation'!B1383</f>
        <v>1853917.859224624</v>
      </c>
      <c r="G1383" s="1">
        <f t="shared" ca="1" si="382"/>
        <v>315166.03606818611</v>
      </c>
      <c r="H1383" s="1">
        <f t="shared" ca="1" si="383"/>
        <v>619173.64223999996</v>
      </c>
      <c r="I1383" s="1">
        <f t="shared" ca="1" si="391"/>
        <v>315166.03606818611</v>
      </c>
      <c r="J1383" s="1">
        <f t="shared" si="384"/>
        <v>100000</v>
      </c>
      <c r="K1383" s="1">
        <f t="shared" si="385"/>
        <v>1000000</v>
      </c>
      <c r="L1383" s="1">
        <f t="shared" si="392"/>
        <v>-100000</v>
      </c>
      <c r="M1383" s="1">
        <f t="shared" ca="1" si="386"/>
        <v>315166.03606818611</v>
      </c>
      <c r="N1383" s="10">
        <v>45931</v>
      </c>
      <c r="O1383" s="10">
        <f t="shared" ca="1" si="393"/>
        <v>49583</v>
      </c>
      <c r="P1383" s="7">
        <f t="shared" ca="1" si="394"/>
        <v>0.12157065272331238</v>
      </c>
      <c r="Q1383" s="13"/>
      <c r="R1383" s="1">
        <f t="shared" si="395"/>
        <v>-100000</v>
      </c>
      <c r="S1383" s="1">
        <f t="shared" ca="1" si="387"/>
        <v>305896.44677206298</v>
      </c>
      <c r="T1383" s="14">
        <f t="shared" ca="1" si="388"/>
        <v>1.65</v>
      </c>
      <c r="U1383" s="7">
        <f t="shared" ca="1" si="396"/>
        <v>0.11822925209999083</v>
      </c>
    </row>
    <row r="1384" spans="1:21" x14ac:dyDescent="0.2">
      <c r="A1384">
        <f t="shared" si="389"/>
        <v>1383</v>
      </c>
      <c r="B1384">
        <f t="shared" ca="1" si="379"/>
        <v>6</v>
      </c>
      <c r="C1384" s="7">
        <f t="shared" ca="1" si="380"/>
        <v>5.727433830826275E-2</v>
      </c>
      <c r="D1384" t="str">
        <f t="shared" ca="1" si="390"/>
        <v>Yes</v>
      </c>
      <c r="E1384">
        <f t="shared" ca="1" si="381"/>
        <v>1.7</v>
      </c>
      <c r="F1384" s="1">
        <f ca="1">InitialHomeValue* (1 + 'Portfolio Simulation'!C1384)^'Portfolio Simulation'!B1384</f>
        <v>1396774.0181903604</v>
      </c>
      <c r="G1384" s="1">
        <f t="shared" ca="1" si="382"/>
        <v>237451.58309236128</v>
      </c>
      <c r="H1384" s="1">
        <f t="shared" ca="1" si="383"/>
        <v>298598.39999999997</v>
      </c>
      <c r="I1384" s="1">
        <f t="shared" ca="1" si="391"/>
        <v>237451.58309236128</v>
      </c>
      <c r="J1384" s="1">
        <f t="shared" si="384"/>
        <v>100000</v>
      </c>
      <c r="K1384" s="1">
        <f t="shared" si="385"/>
        <v>1000000</v>
      </c>
      <c r="L1384" s="1">
        <f t="shared" si="392"/>
        <v>-100000</v>
      </c>
      <c r="M1384" s="1">
        <f t="shared" ca="1" si="386"/>
        <v>237451.58309236128</v>
      </c>
      <c r="N1384" s="10">
        <v>45931</v>
      </c>
      <c r="O1384" s="10">
        <f t="shared" ca="1" si="393"/>
        <v>48122</v>
      </c>
      <c r="P1384" s="7">
        <f t="shared" ca="1" si="394"/>
        <v>0.15496087670326233</v>
      </c>
      <c r="Q1384" s="13"/>
      <c r="R1384" s="1">
        <f t="shared" si="395"/>
        <v>-100000</v>
      </c>
      <c r="S1384" s="1">
        <f t="shared" ca="1" si="387"/>
        <v>230467.71300140946</v>
      </c>
      <c r="T1384" s="14">
        <f t="shared" ca="1" si="388"/>
        <v>1.65</v>
      </c>
      <c r="U1384" s="7">
        <f t="shared" ca="1" si="396"/>
        <v>0.14923126101493833</v>
      </c>
    </row>
    <row r="1385" spans="1:21" x14ac:dyDescent="0.2">
      <c r="A1385">
        <f t="shared" si="389"/>
        <v>1384</v>
      </c>
      <c r="B1385">
        <f t="shared" ca="1" si="379"/>
        <v>9</v>
      </c>
      <c r="C1385" s="7">
        <f t="shared" ca="1" si="380"/>
        <v>-6.7177012465508938E-3</v>
      </c>
      <c r="D1385" t="str">
        <f t="shared" ca="1" si="390"/>
        <v>No</v>
      </c>
      <c r="E1385">
        <f t="shared" ca="1" si="381"/>
        <v>1.4</v>
      </c>
      <c r="F1385" s="1">
        <f ca="1">InitialHomeValue* (1 + 'Portfolio Simulation'!C1385)^'Portfolio Simulation'!B1385</f>
        <v>941140.06916141149</v>
      </c>
      <c r="G1385" s="1">
        <f t="shared" ca="1" si="382"/>
        <v>131759.6096825976</v>
      </c>
      <c r="H1385" s="1">
        <f t="shared" ca="1" si="383"/>
        <v>515978.03519999993</v>
      </c>
      <c r="I1385" s="1">
        <f t="shared" ca="1" si="391"/>
        <v>131759.6096825976</v>
      </c>
      <c r="J1385" s="1">
        <f t="shared" si="384"/>
        <v>100000</v>
      </c>
      <c r="K1385" s="1">
        <f t="shared" si="385"/>
        <v>1000000</v>
      </c>
      <c r="L1385" s="1">
        <f t="shared" si="392"/>
        <v>-100000</v>
      </c>
      <c r="M1385" s="1">
        <f t="shared" ca="1" si="386"/>
        <v>131759.6096825976</v>
      </c>
      <c r="N1385" s="10">
        <v>45931</v>
      </c>
      <c r="O1385" s="10">
        <f t="shared" ca="1" si="393"/>
        <v>49218</v>
      </c>
      <c r="P1385" s="7">
        <f t="shared" ca="1" si="394"/>
        <v>3.1100615859031681E-2</v>
      </c>
      <c r="Q1385" s="13"/>
      <c r="R1385" s="1">
        <f t="shared" si="395"/>
        <v>-100000</v>
      </c>
      <c r="S1385" s="1">
        <f t="shared" ca="1" si="387"/>
        <v>127053.90933679056</v>
      </c>
      <c r="T1385" s="14">
        <f t="shared" ca="1" si="388"/>
        <v>1.35</v>
      </c>
      <c r="U1385" s="7">
        <f t="shared" ca="1" si="396"/>
        <v>2.6945027709007266E-2</v>
      </c>
    </row>
    <row r="1386" spans="1:21" x14ac:dyDescent="0.2">
      <c r="A1386">
        <f t="shared" si="389"/>
        <v>1385</v>
      </c>
      <c r="B1386">
        <f t="shared" ca="1" si="379"/>
        <v>5</v>
      </c>
      <c r="C1386" s="7">
        <f t="shared" ca="1" si="380"/>
        <v>4.5334246550432424E-2</v>
      </c>
      <c r="D1386" t="str">
        <f t="shared" ca="1" si="390"/>
        <v>Yes</v>
      </c>
      <c r="E1386">
        <f t="shared" ca="1" si="381"/>
        <v>1.7</v>
      </c>
      <c r="F1386" s="1">
        <f ca="1">InitialHomeValue* (1 + 'Portfolio Simulation'!C1386)^'Portfolio Simulation'!B1386</f>
        <v>1248176.189123332</v>
      </c>
      <c r="G1386" s="1">
        <f t="shared" ca="1" si="382"/>
        <v>212189.95215096648</v>
      </c>
      <c r="H1386" s="1">
        <f t="shared" ca="1" si="383"/>
        <v>248832</v>
      </c>
      <c r="I1386" s="1">
        <f t="shared" ca="1" si="391"/>
        <v>212189.95215096648</v>
      </c>
      <c r="J1386" s="1">
        <f t="shared" si="384"/>
        <v>100000</v>
      </c>
      <c r="K1386" s="1">
        <f t="shared" si="385"/>
        <v>1000000</v>
      </c>
      <c r="L1386" s="1">
        <f t="shared" si="392"/>
        <v>-100000</v>
      </c>
      <c r="M1386" s="1">
        <f t="shared" ca="1" si="386"/>
        <v>212189.95215096648</v>
      </c>
      <c r="N1386" s="10">
        <v>45931</v>
      </c>
      <c r="O1386" s="10">
        <f t="shared" ca="1" si="393"/>
        <v>47757</v>
      </c>
      <c r="P1386" s="7">
        <f t="shared" ca="1" si="394"/>
        <v>0.16227574944496162</v>
      </c>
      <c r="Q1386" s="13"/>
      <c r="R1386" s="1">
        <f t="shared" si="395"/>
        <v>-100000</v>
      </c>
      <c r="S1386" s="1">
        <f t="shared" ca="1" si="387"/>
        <v>205949.07120534978</v>
      </c>
      <c r="T1386" s="14">
        <f t="shared" ca="1" si="388"/>
        <v>1.65</v>
      </c>
      <c r="U1386" s="7">
        <f t="shared" ca="1" si="396"/>
        <v>0.15536072850227359</v>
      </c>
    </row>
    <row r="1387" spans="1:21" x14ac:dyDescent="0.2">
      <c r="A1387">
        <f t="shared" si="389"/>
        <v>1386</v>
      </c>
      <c r="B1387">
        <f t="shared" ca="1" si="379"/>
        <v>5</v>
      </c>
      <c r="C1387" s="7">
        <f t="shared" ca="1" si="380"/>
        <v>-0.1004412324536476</v>
      </c>
      <c r="D1387" t="str">
        <f t="shared" ca="1" si="390"/>
        <v>No</v>
      </c>
      <c r="E1387">
        <f t="shared" ca="1" si="381"/>
        <v>1.4</v>
      </c>
      <c r="F1387" s="1">
        <f ca="1">InitialHomeValue* (1 + 'Portfolio Simulation'!C1387)^'Portfolio Simulation'!B1387</f>
        <v>589043.95550168469</v>
      </c>
      <c r="G1387" s="1">
        <f t="shared" ca="1" si="382"/>
        <v>82466.153770235862</v>
      </c>
      <c r="H1387" s="1">
        <f t="shared" ca="1" si="383"/>
        <v>248832</v>
      </c>
      <c r="I1387" s="1">
        <f t="shared" ca="1" si="391"/>
        <v>82466.153770235862</v>
      </c>
      <c r="J1387" s="1">
        <f t="shared" si="384"/>
        <v>100000</v>
      </c>
      <c r="K1387" s="1">
        <f t="shared" si="385"/>
        <v>1000000</v>
      </c>
      <c r="L1387" s="1">
        <f t="shared" si="392"/>
        <v>-100000</v>
      </c>
      <c r="M1387" s="1">
        <f t="shared" ca="1" si="386"/>
        <v>82466.153770235862</v>
      </c>
      <c r="N1387" s="10">
        <v>45931</v>
      </c>
      <c r="O1387" s="10">
        <f t="shared" ca="1" si="393"/>
        <v>47757</v>
      </c>
      <c r="P1387" s="7">
        <f t="shared" ca="1" si="394"/>
        <v>-3.780229389667511E-2</v>
      </c>
      <c r="Q1387" s="13"/>
      <c r="R1387" s="1">
        <f t="shared" si="395"/>
        <v>-100000</v>
      </c>
      <c r="S1387" s="1">
        <f t="shared" ca="1" si="387"/>
        <v>79520.933992727441</v>
      </c>
      <c r="T1387" s="14">
        <f t="shared" ca="1" si="388"/>
        <v>1.35</v>
      </c>
      <c r="U1387" s="7">
        <f t="shared" ca="1" si="396"/>
        <v>-4.4771668314933788E-2</v>
      </c>
    </row>
    <row r="1388" spans="1:21" x14ac:dyDescent="0.2">
      <c r="A1388">
        <f t="shared" si="389"/>
        <v>1387</v>
      </c>
      <c r="B1388">
        <f t="shared" ca="1" si="379"/>
        <v>5</v>
      </c>
      <c r="C1388" s="7">
        <f t="shared" ca="1" si="380"/>
        <v>-2.1728983286098989E-2</v>
      </c>
      <c r="D1388" t="str">
        <f t="shared" ca="1" si="390"/>
        <v>No</v>
      </c>
      <c r="E1388">
        <f t="shared" ca="1" si="381"/>
        <v>1.4</v>
      </c>
      <c r="F1388" s="1">
        <f ca="1">InitialHomeValue* (1 + 'Portfolio Simulation'!C1388)^'Portfolio Simulation'!B1388</f>
        <v>895975.08737881249</v>
      </c>
      <c r="G1388" s="1">
        <f t="shared" ca="1" si="382"/>
        <v>125436.51223303373</v>
      </c>
      <c r="H1388" s="1">
        <f t="shared" ca="1" si="383"/>
        <v>248832</v>
      </c>
      <c r="I1388" s="1">
        <f t="shared" ca="1" si="391"/>
        <v>125436.51223303373</v>
      </c>
      <c r="J1388" s="1">
        <f t="shared" si="384"/>
        <v>100000</v>
      </c>
      <c r="K1388" s="1">
        <f t="shared" si="385"/>
        <v>1000000</v>
      </c>
      <c r="L1388" s="1">
        <f t="shared" si="392"/>
        <v>-100000</v>
      </c>
      <c r="M1388" s="1">
        <f t="shared" ca="1" si="386"/>
        <v>125436.51223303373</v>
      </c>
      <c r="N1388" s="10">
        <v>45931</v>
      </c>
      <c r="O1388" s="10">
        <f t="shared" ca="1" si="393"/>
        <v>47757</v>
      </c>
      <c r="P1388" s="7">
        <f t="shared" ca="1" si="394"/>
        <v>4.6342858672142037E-2</v>
      </c>
      <c r="Q1388" s="13"/>
      <c r="R1388" s="1">
        <f t="shared" si="395"/>
        <v>-100000</v>
      </c>
      <c r="S1388" s="1">
        <f t="shared" ca="1" si="387"/>
        <v>120956.6367961397</v>
      </c>
      <c r="T1388" s="14">
        <f t="shared" ca="1" si="388"/>
        <v>1.35</v>
      </c>
      <c r="U1388" s="7">
        <f t="shared" ca="1" si="396"/>
        <v>3.8764002919197099E-2</v>
      </c>
    </row>
    <row r="1389" spans="1:21" x14ac:dyDescent="0.2">
      <c r="A1389">
        <f t="shared" si="389"/>
        <v>1388</v>
      </c>
      <c r="B1389">
        <f t="shared" ca="1" si="379"/>
        <v>2</v>
      </c>
      <c r="C1389" s="7">
        <f t="shared" ca="1" si="380"/>
        <v>1.1274632100924862E-2</v>
      </c>
      <c r="D1389" t="str">
        <f t="shared" ca="1" si="390"/>
        <v>Yes</v>
      </c>
      <c r="E1389">
        <f t="shared" ca="1" si="381"/>
        <v>1.7</v>
      </c>
      <c r="F1389" s="1">
        <f ca="1">InitialHomeValue* (1 + 'Portfolio Simulation'!C1389)^'Portfolio Simulation'!B1389</f>
        <v>1022676.381530861</v>
      </c>
      <c r="G1389" s="1">
        <f t="shared" ca="1" si="382"/>
        <v>173854.98486024639</v>
      </c>
      <c r="H1389" s="1">
        <f t="shared" ca="1" si="383"/>
        <v>144000</v>
      </c>
      <c r="I1389" s="1">
        <f t="shared" ca="1" si="391"/>
        <v>144000</v>
      </c>
      <c r="J1389" s="1">
        <f t="shared" si="384"/>
        <v>100000</v>
      </c>
      <c r="K1389" s="1">
        <f t="shared" si="385"/>
        <v>1000000</v>
      </c>
      <c r="L1389" s="1">
        <f t="shared" si="392"/>
        <v>-100000</v>
      </c>
      <c r="M1389" s="1">
        <f t="shared" ca="1" si="386"/>
        <v>144000</v>
      </c>
      <c r="N1389" s="10">
        <v>45931</v>
      </c>
      <c r="O1389" s="10">
        <f t="shared" ca="1" si="393"/>
        <v>46661</v>
      </c>
      <c r="P1389" s="7">
        <f t="shared" ca="1" si="394"/>
        <v>0.19999999403953553</v>
      </c>
      <c r="Q1389" s="13"/>
      <c r="R1389" s="1">
        <f t="shared" si="395"/>
        <v>-100000</v>
      </c>
      <c r="S1389" s="1">
        <f t="shared" ca="1" si="387"/>
        <v>168741.60295259207</v>
      </c>
      <c r="T1389" s="14">
        <f t="shared" ca="1" si="388"/>
        <v>1.65</v>
      </c>
      <c r="U1389" s="7">
        <f t="shared" ca="1" si="396"/>
        <v>0.29900578856468207</v>
      </c>
    </row>
    <row r="1390" spans="1:21" x14ac:dyDescent="0.2">
      <c r="A1390">
        <f t="shared" si="389"/>
        <v>1389</v>
      </c>
      <c r="B1390">
        <f t="shared" ca="1" si="379"/>
        <v>7</v>
      </c>
      <c r="C1390" s="7">
        <f t="shared" ca="1" si="380"/>
        <v>0.12744371558827819</v>
      </c>
      <c r="D1390" t="str">
        <f t="shared" ca="1" si="390"/>
        <v>Yes</v>
      </c>
      <c r="E1390">
        <f t="shared" ca="1" si="381"/>
        <v>1.7</v>
      </c>
      <c r="F1390" s="1">
        <f ca="1">InitialHomeValue* (1 + 'Portfolio Simulation'!C1390)^'Portfolio Simulation'!B1390</f>
        <v>2315602.9343963261</v>
      </c>
      <c r="G1390" s="1">
        <f t="shared" ca="1" si="382"/>
        <v>393652.49884737545</v>
      </c>
      <c r="H1390" s="1">
        <f t="shared" ca="1" si="383"/>
        <v>358318.07999999996</v>
      </c>
      <c r="I1390" s="1">
        <f t="shared" ca="1" si="391"/>
        <v>358318.07999999996</v>
      </c>
      <c r="J1390" s="1">
        <f t="shared" si="384"/>
        <v>100000</v>
      </c>
      <c r="K1390" s="1">
        <f t="shared" si="385"/>
        <v>1000000</v>
      </c>
      <c r="L1390" s="1">
        <f t="shared" si="392"/>
        <v>-100000</v>
      </c>
      <c r="M1390" s="1">
        <f t="shared" ca="1" si="386"/>
        <v>358318.07999999996</v>
      </c>
      <c r="N1390" s="10">
        <v>45931</v>
      </c>
      <c r="O1390" s="10">
        <f t="shared" ca="1" si="393"/>
        <v>48488</v>
      </c>
      <c r="P1390" s="7">
        <f t="shared" ca="1" si="394"/>
        <v>0.19982888102531438</v>
      </c>
      <c r="Q1390" s="13"/>
      <c r="R1390" s="1">
        <f t="shared" si="395"/>
        <v>-100000</v>
      </c>
      <c r="S1390" s="1">
        <f t="shared" ca="1" si="387"/>
        <v>382074.48417539382</v>
      </c>
      <c r="T1390" s="14">
        <f t="shared" ca="1" si="388"/>
        <v>1.65</v>
      </c>
      <c r="U1390" s="7">
        <f t="shared" ca="1" si="396"/>
        <v>0.21087400317192079</v>
      </c>
    </row>
    <row r="1391" spans="1:21" x14ac:dyDescent="0.2">
      <c r="A1391">
        <f t="shared" si="389"/>
        <v>1390</v>
      </c>
      <c r="B1391">
        <f t="shared" ca="1" si="379"/>
        <v>2</v>
      </c>
      <c r="C1391" s="7">
        <f t="shared" ca="1" si="380"/>
        <v>0.15132805933359647</v>
      </c>
      <c r="D1391" t="str">
        <f t="shared" ca="1" si="390"/>
        <v>Yes</v>
      </c>
      <c r="E1391">
        <f t="shared" ca="1" si="381"/>
        <v>1.7</v>
      </c>
      <c r="F1391" s="1">
        <f ca="1">InitialHomeValue* (1 + 'Portfolio Simulation'!C1391)^'Portfolio Simulation'!B1391</f>
        <v>1325556.3002088652</v>
      </c>
      <c r="G1391" s="1">
        <f t="shared" ca="1" si="382"/>
        <v>225344.57103550711</v>
      </c>
      <c r="H1391" s="1">
        <f t="shared" ca="1" si="383"/>
        <v>144000</v>
      </c>
      <c r="I1391" s="1">
        <f t="shared" ca="1" si="391"/>
        <v>144000</v>
      </c>
      <c r="J1391" s="1">
        <f t="shared" si="384"/>
        <v>100000</v>
      </c>
      <c r="K1391" s="1">
        <f t="shared" si="385"/>
        <v>1000000</v>
      </c>
      <c r="L1391" s="1">
        <f t="shared" si="392"/>
        <v>-100000</v>
      </c>
      <c r="M1391" s="1">
        <f t="shared" ca="1" si="386"/>
        <v>144000</v>
      </c>
      <c r="N1391" s="10">
        <v>45931</v>
      </c>
      <c r="O1391" s="10">
        <f t="shared" ca="1" si="393"/>
        <v>46661</v>
      </c>
      <c r="P1391" s="7">
        <f t="shared" ca="1" si="394"/>
        <v>0.19999999403953553</v>
      </c>
      <c r="Q1391" s="13"/>
      <c r="R1391" s="1">
        <f t="shared" si="395"/>
        <v>-100000</v>
      </c>
      <c r="S1391" s="1">
        <f t="shared" ca="1" si="387"/>
        <v>218716.78953446276</v>
      </c>
      <c r="T1391" s="14">
        <f t="shared" ca="1" si="388"/>
        <v>1.65</v>
      </c>
      <c r="U1391" s="7">
        <f t="shared" ca="1" si="396"/>
        <v>0.47890767455101013</v>
      </c>
    </row>
    <row r="1392" spans="1:21" x14ac:dyDescent="0.2">
      <c r="A1392">
        <f t="shared" si="389"/>
        <v>1391</v>
      </c>
      <c r="B1392">
        <f t="shared" ca="1" si="379"/>
        <v>6</v>
      </c>
      <c r="C1392" s="7">
        <f t="shared" ca="1" si="380"/>
        <v>4.1966764584989942E-2</v>
      </c>
      <c r="D1392" t="str">
        <f t="shared" ca="1" si="390"/>
        <v>Yes</v>
      </c>
      <c r="E1392">
        <f t="shared" ca="1" si="381"/>
        <v>1.7</v>
      </c>
      <c r="F1392" s="1">
        <f ca="1">InitialHomeValue* (1 + 'Portfolio Simulation'!C1392)^'Portfolio Simulation'!B1392</f>
        <v>1279744.2869897457</v>
      </c>
      <c r="G1392" s="1">
        <f t="shared" ca="1" si="382"/>
        <v>217556.52878825675</v>
      </c>
      <c r="H1392" s="1">
        <f t="shared" ca="1" si="383"/>
        <v>298598.39999999997</v>
      </c>
      <c r="I1392" s="1">
        <f t="shared" ca="1" si="391"/>
        <v>217556.52878825675</v>
      </c>
      <c r="J1392" s="1">
        <f t="shared" si="384"/>
        <v>100000</v>
      </c>
      <c r="K1392" s="1">
        <f t="shared" si="385"/>
        <v>1000000</v>
      </c>
      <c r="L1392" s="1">
        <f t="shared" si="392"/>
        <v>-100000</v>
      </c>
      <c r="M1392" s="1">
        <f t="shared" ca="1" si="386"/>
        <v>217556.52878825675</v>
      </c>
      <c r="N1392" s="10">
        <v>45931</v>
      </c>
      <c r="O1392" s="10">
        <f t="shared" ca="1" si="393"/>
        <v>48122</v>
      </c>
      <c r="P1392" s="7">
        <f t="shared" ca="1" si="394"/>
        <v>0.1382465422153473</v>
      </c>
      <c r="Q1392" s="13"/>
      <c r="R1392" s="1">
        <f t="shared" si="395"/>
        <v>-100000</v>
      </c>
      <c r="S1392" s="1">
        <f t="shared" ca="1" si="387"/>
        <v>211157.80735330802</v>
      </c>
      <c r="T1392" s="14">
        <f t="shared" ca="1" si="388"/>
        <v>1.65</v>
      </c>
      <c r="U1392" s="7">
        <f t="shared" ca="1" si="396"/>
        <v>0.13259984850883483</v>
      </c>
    </row>
    <row r="1393" spans="1:21" x14ac:dyDescent="0.2">
      <c r="A1393">
        <f t="shared" si="389"/>
        <v>1392</v>
      </c>
      <c r="B1393">
        <f t="shared" ca="1" si="379"/>
        <v>4</v>
      </c>
      <c r="C1393" s="7">
        <f t="shared" ca="1" si="380"/>
        <v>8.2676095437281383E-2</v>
      </c>
      <c r="D1393" t="str">
        <f t="shared" ca="1" si="390"/>
        <v>Yes</v>
      </c>
      <c r="E1393">
        <f t="shared" ca="1" si="381"/>
        <v>1.7</v>
      </c>
      <c r="F1393" s="1">
        <f ca="1">InitialHomeValue* (1 + 'Portfolio Simulation'!C1393)^'Portfolio Simulation'!B1393</f>
        <v>1374023.5999344198</v>
      </c>
      <c r="G1393" s="1">
        <f t="shared" ca="1" si="382"/>
        <v>233584.01198885139</v>
      </c>
      <c r="H1393" s="1">
        <f t="shared" ca="1" si="383"/>
        <v>207360</v>
      </c>
      <c r="I1393" s="1">
        <f t="shared" ca="1" si="391"/>
        <v>207360</v>
      </c>
      <c r="J1393" s="1">
        <f t="shared" si="384"/>
        <v>100000</v>
      </c>
      <c r="K1393" s="1">
        <f t="shared" si="385"/>
        <v>1000000</v>
      </c>
      <c r="L1393" s="1">
        <f t="shared" si="392"/>
        <v>-100000</v>
      </c>
      <c r="M1393" s="1">
        <f t="shared" ca="1" si="386"/>
        <v>207360</v>
      </c>
      <c r="N1393" s="10">
        <v>45931</v>
      </c>
      <c r="O1393" s="10">
        <f t="shared" ca="1" si="393"/>
        <v>47392</v>
      </c>
      <c r="P1393" s="7">
        <f t="shared" ca="1" si="394"/>
        <v>0.19985025525093081</v>
      </c>
      <c r="Q1393" s="13"/>
      <c r="R1393" s="1">
        <f t="shared" si="395"/>
        <v>-100000</v>
      </c>
      <c r="S1393" s="1">
        <f t="shared" ca="1" si="387"/>
        <v>226713.89398917928</v>
      </c>
      <c r="T1393" s="14">
        <f t="shared" ca="1" si="388"/>
        <v>1.65</v>
      </c>
      <c r="U1393" s="7">
        <f t="shared" ca="1" si="396"/>
        <v>0.22689869999885562</v>
      </c>
    </row>
    <row r="1394" spans="1:21" x14ac:dyDescent="0.2">
      <c r="A1394">
        <f t="shared" si="389"/>
        <v>1393</v>
      </c>
      <c r="B1394">
        <f t="shared" ca="1" si="379"/>
        <v>9</v>
      </c>
      <c r="C1394" s="7">
        <f t="shared" ca="1" si="380"/>
        <v>0.10221590056064302</v>
      </c>
      <c r="D1394" t="str">
        <f t="shared" ca="1" si="390"/>
        <v>Yes</v>
      </c>
      <c r="E1394">
        <f t="shared" ca="1" si="381"/>
        <v>1.7</v>
      </c>
      <c r="F1394" s="1">
        <f ca="1">InitialHomeValue* (1 + 'Portfolio Simulation'!C1394)^'Portfolio Simulation'!B1394</f>
        <v>2401043.6022002609</v>
      </c>
      <c r="G1394" s="1">
        <f t="shared" ca="1" si="382"/>
        <v>408177.41237404436</v>
      </c>
      <c r="H1394" s="1">
        <f t="shared" ca="1" si="383"/>
        <v>515978.03519999993</v>
      </c>
      <c r="I1394" s="1">
        <f t="shared" ca="1" si="391"/>
        <v>408177.41237404436</v>
      </c>
      <c r="J1394" s="1">
        <f t="shared" si="384"/>
        <v>100000</v>
      </c>
      <c r="K1394" s="1">
        <f t="shared" si="385"/>
        <v>1000000</v>
      </c>
      <c r="L1394" s="1">
        <f t="shared" si="392"/>
        <v>-100000</v>
      </c>
      <c r="M1394" s="1">
        <f t="shared" ca="1" si="386"/>
        <v>408177.41237404436</v>
      </c>
      <c r="N1394" s="10">
        <v>45931</v>
      </c>
      <c r="O1394" s="10">
        <f t="shared" ca="1" si="393"/>
        <v>49218</v>
      </c>
      <c r="P1394" s="7">
        <f t="shared" ca="1" si="394"/>
        <v>0.16904386878013614</v>
      </c>
      <c r="Q1394" s="13"/>
      <c r="R1394" s="1">
        <f t="shared" si="395"/>
        <v>-100000</v>
      </c>
      <c r="S1394" s="1">
        <f t="shared" ca="1" si="387"/>
        <v>396172.19436304306</v>
      </c>
      <c r="T1394" s="14">
        <f t="shared" ca="1" si="388"/>
        <v>1.65</v>
      </c>
      <c r="U1394" s="7">
        <f t="shared" ca="1" si="396"/>
        <v>0.16517493128776556</v>
      </c>
    </row>
    <row r="1395" spans="1:21" x14ac:dyDescent="0.2">
      <c r="A1395">
        <f t="shared" si="389"/>
        <v>1394</v>
      </c>
      <c r="B1395">
        <f t="shared" ca="1" si="379"/>
        <v>3</v>
      </c>
      <c r="C1395" s="7">
        <f t="shared" ca="1" si="380"/>
        <v>4.8701217523229048E-2</v>
      </c>
      <c r="D1395" t="str">
        <f t="shared" ca="1" si="390"/>
        <v>Yes</v>
      </c>
      <c r="E1395">
        <f t="shared" ca="1" si="381"/>
        <v>1.7</v>
      </c>
      <c r="F1395" s="1">
        <f ca="1">InitialHomeValue* (1 + 'Portfolio Simulation'!C1395)^'Portfolio Simulation'!B1395</f>
        <v>1153334.5883004016</v>
      </c>
      <c r="G1395" s="1">
        <f t="shared" ca="1" si="382"/>
        <v>196066.88001106828</v>
      </c>
      <c r="H1395" s="1">
        <f t="shared" ca="1" si="383"/>
        <v>172800</v>
      </c>
      <c r="I1395" s="1">
        <f t="shared" ca="1" si="391"/>
        <v>172800</v>
      </c>
      <c r="J1395" s="1">
        <f t="shared" si="384"/>
        <v>100000</v>
      </c>
      <c r="K1395" s="1">
        <f t="shared" si="385"/>
        <v>1000000</v>
      </c>
      <c r="L1395" s="1">
        <f t="shared" si="392"/>
        <v>-100000</v>
      </c>
      <c r="M1395" s="1">
        <f t="shared" ca="1" si="386"/>
        <v>172800</v>
      </c>
      <c r="N1395" s="10">
        <v>45931</v>
      </c>
      <c r="O1395" s="10">
        <f t="shared" ca="1" si="393"/>
        <v>47027</v>
      </c>
      <c r="P1395" s="7">
        <f t="shared" ca="1" si="394"/>
        <v>0.19980039000511171</v>
      </c>
      <c r="Q1395" s="13"/>
      <c r="R1395" s="1">
        <f t="shared" si="395"/>
        <v>-100000</v>
      </c>
      <c r="S1395" s="1">
        <f t="shared" ca="1" si="387"/>
        <v>190300.20706956624</v>
      </c>
      <c r="T1395" s="14">
        <f t="shared" ca="1" si="388"/>
        <v>1.65</v>
      </c>
      <c r="U1395" s="7">
        <f t="shared" ca="1" si="396"/>
        <v>0.23897183537483216</v>
      </c>
    </row>
    <row r="1396" spans="1:21" x14ac:dyDescent="0.2">
      <c r="A1396">
        <f t="shared" si="389"/>
        <v>1395</v>
      </c>
      <c r="B1396">
        <f t="shared" ca="1" si="379"/>
        <v>1</v>
      </c>
      <c r="C1396" s="7">
        <f t="shared" ca="1" si="380"/>
        <v>-8.4090963229965204E-2</v>
      </c>
      <c r="D1396" t="str">
        <f t="shared" ca="1" si="390"/>
        <v>No</v>
      </c>
      <c r="E1396">
        <f t="shared" ca="1" si="381"/>
        <v>1.4</v>
      </c>
      <c r="F1396" s="1">
        <f ca="1">InitialHomeValue* (1 + 'Portfolio Simulation'!C1396)^'Portfolio Simulation'!B1396</f>
        <v>915909.03677003481</v>
      </c>
      <c r="G1396" s="1">
        <f t="shared" ca="1" si="382"/>
        <v>128227.26514780486</v>
      </c>
      <c r="H1396" s="1">
        <f t="shared" ca="1" si="383"/>
        <v>120000</v>
      </c>
      <c r="I1396" s="1">
        <f t="shared" ca="1" si="391"/>
        <v>120000</v>
      </c>
      <c r="J1396" s="1">
        <f t="shared" si="384"/>
        <v>100000</v>
      </c>
      <c r="K1396" s="1">
        <f t="shared" si="385"/>
        <v>1000000</v>
      </c>
      <c r="L1396" s="1">
        <f t="shared" si="392"/>
        <v>-100000</v>
      </c>
      <c r="M1396" s="1">
        <f t="shared" ca="1" si="386"/>
        <v>120000</v>
      </c>
      <c r="N1396" s="10">
        <v>45931</v>
      </c>
      <c r="O1396" s="10">
        <f t="shared" ca="1" si="393"/>
        <v>46296</v>
      </c>
      <c r="P1396" s="7">
        <f t="shared" ca="1" si="394"/>
        <v>0.19999999403953553</v>
      </c>
      <c r="Q1396" s="13"/>
      <c r="R1396" s="1">
        <f t="shared" si="395"/>
        <v>-100000</v>
      </c>
      <c r="S1396" s="1">
        <f t="shared" ca="1" si="387"/>
        <v>123647.71996395472</v>
      </c>
      <c r="T1396" s="14">
        <f t="shared" ca="1" si="388"/>
        <v>1.35</v>
      </c>
      <c r="U1396" s="7">
        <f t="shared" ca="1" si="396"/>
        <v>0.23647720217704771</v>
      </c>
    </row>
    <row r="1397" spans="1:21" x14ac:dyDescent="0.2">
      <c r="A1397">
        <f t="shared" si="389"/>
        <v>1396</v>
      </c>
      <c r="B1397">
        <f t="shared" ca="1" si="379"/>
        <v>6</v>
      </c>
      <c r="C1397" s="7">
        <f t="shared" ca="1" si="380"/>
        <v>7.4074591233794007E-2</v>
      </c>
      <c r="D1397" t="str">
        <f t="shared" ca="1" si="390"/>
        <v>Yes</v>
      </c>
      <c r="E1397">
        <f t="shared" ca="1" si="381"/>
        <v>1.7</v>
      </c>
      <c r="F1397" s="1">
        <f ca="1">InitialHomeValue* (1 + 'Portfolio Simulation'!C1397)^'Portfolio Simulation'!B1397</f>
        <v>1535347.3972399016</v>
      </c>
      <c r="G1397" s="1">
        <f t="shared" ca="1" si="382"/>
        <v>261009.05753078326</v>
      </c>
      <c r="H1397" s="1">
        <f t="shared" ca="1" si="383"/>
        <v>298598.39999999997</v>
      </c>
      <c r="I1397" s="1">
        <f t="shared" ca="1" si="391"/>
        <v>261009.05753078326</v>
      </c>
      <c r="J1397" s="1">
        <f t="shared" si="384"/>
        <v>100000</v>
      </c>
      <c r="K1397" s="1">
        <f t="shared" si="385"/>
        <v>1000000</v>
      </c>
      <c r="L1397" s="1">
        <f t="shared" si="392"/>
        <v>-100000</v>
      </c>
      <c r="M1397" s="1">
        <f t="shared" ca="1" si="386"/>
        <v>261009.05753078326</v>
      </c>
      <c r="N1397" s="10">
        <v>45931</v>
      </c>
      <c r="O1397" s="10">
        <f t="shared" ca="1" si="393"/>
        <v>48122</v>
      </c>
      <c r="P1397" s="7">
        <f t="shared" ca="1" si="394"/>
        <v>0.17330494523048404</v>
      </c>
      <c r="Q1397" s="13"/>
      <c r="R1397" s="1">
        <f t="shared" si="395"/>
        <v>-100000</v>
      </c>
      <c r="S1397" s="1">
        <f t="shared" ca="1" si="387"/>
        <v>253332.32054458378</v>
      </c>
      <c r="T1397" s="14">
        <f t="shared" ca="1" si="388"/>
        <v>1.65</v>
      </c>
      <c r="U1397" s="7">
        <f t="shared" ca="1" si="396"/>
        <v>0.16748432517051695</v>
      </c>
    </row>
    <row r="1398" spans="1:21" x14ac:dyDescent="0.2">
      <c r="A1398">
        <f t="shared" si="389"/>
        <v>1397</v>
      </c>
      <c r="B1398">
        <f t="shared" ca="1" si="379"/>
        <v>2</v>
      </c>
      <c r="C1398" s="7">
        <f t="shared" ca="1" si="380"/>
        <v>4.1224793036605416E-2</v>
      </c>
      <c r="D1398" t="str">
        <f t="shared" ca="1" si="390"/>
        <v>Yes</v>
      </c>
      <c r="E1398">
        <f t="shared" ca="1" si="381"/>
        <v>1.7</v>
      </c>
      <c r="F1398" s="1">
        <f ca="1">InitialHomeValue* (1 + 'Portfolio Simulation'!C1398)^'Portfolio Simulation'!B1398</f>
        <v>1084149.0696341218</v>
      </c>
      <c r="G1398" s="1">
        <f t="shared" ca="1" si="382"/>
        <v>184305.34183780072</v>
      </c>
      <c r="H1398" s="1">
        <f t="shared" ca="1" si="383"/>
        <v>144000</v>
      </c>
      <c r="I1398" s="1">
        <f t="shared" ca="1" si="391"/>
        <v>144000</v>
      </c>
      <c r="J1398" s="1">
        <f t="shared" si="384"/>
        <v>100000</v>
      </c>
      <c r="K1398" s="1">
        <f t="shared" si="385"/>
        <v>1000000</v>
      </c>
      <c r="L1398" s="1">
        <f t="shared" si="392"/>
        <v>-100000</v>
      </c>
      <c r="M1398" s="1">
        <f t="shared" ca="1" si="386"/>
        <v>144000</v>
      </c>
      <c r="N1398" s="10">
        <v>45931</v>
      </c>
      <c r="O1398" s="10">
        <f t="shared" ca="1" si="393"/>
        <v>46661</v>
      </c>
      <c r="P1398" s="7">
        <f t="shared" ca="1" si="394"/>
        <v>0.19999999403953553</v>
      </c>
      <c r="Q1398" s="13"/>
      <c r="R1398" s="1">
        <f t="shared" si="395"/>
        <v>-100000</v>
      </c>
      <c r="S1398" s="1">
        <f t="shared" ca="1" si="387"/>
        <v>178884.59648963012</v>
      </c>
      <c r="T1398" s="14">
        <f t="shared" ca="1" si="388"/>
        <v>1.65</v>
      </c>
      <c r="U1398" s="7">
        <f t="shared" ca="1" si="396"/>
        <v>0.33747746348381047</v>
      </c>
    </row>
    <row r="1399" spans="1:21" x14ac:dyDescent="0.2">
      <c r="A1399">
        <f t="shared" si="389"/>
        <v>1398</v>
      </c>
      <c r="B1399">
        <f t="shared" ca="1" si="379"/>
        <v>9</v>
      </c>
      <c r="C1399" s="7">
        <f t="shared" ca="1" si="380"/>
        <v>5.2880951754019766E-2</v>
      </c>
      <c r="D1399" t="str">
        <f t="shared" ca="1" si="390"/>
        <v>Yes</v>
      </c>
      <c r="E1399">
        <f t="shared" ca="1" si="381"/>
        <v>1.7</v>
      </c>
      <c r="F1399" s="1">
        <f ca="1">InitialHomeValue* (1 + 'Portfolio Simulation'!C1399)^'Portfolio Simulation'!B1399</f>
        <v>1590059.6551150044</v>
      </c>
      <c r="G1399" s="1">
        <f t="shared" ca="1" si="382"/>
        <v>270310.14136955072</v>
      </c>
      <c r="H1399" s="1">
        <f t="shared" ca="1" si="383"/>
        <v>515978.03519999993</v>
      </c>
      <c r="I1399" s="1">
        <f t="shared" ca="1" si="391"/>
        <v>270310.14136955072</v>
      </c>
      <c r="J1399" s="1">
        <f t="shared" si="384"/>
        <v>100000</v>
      </c>
      <c r="K1399" s="1">
        <f t="shared" si="385"/>
        <v>1000000</v>
      </c>
      <c r="L1399" s="1">
        <f t="shared" si="392"/>
        <v>-100000</v>
      </c>
      <c r="M1399" s="1">
        <f t="shared" ca="1" si="386"/>
        <v>270310.14136955072</v>
      </c>
      <c r="N1399" s="10">
        <v>45931</v>
      </c>
      <c r="O1399" s="10">
        <f t="shared" ca="1" si="393"/>
        <v>49218</v>
      </c>
      <c r="P1399" s="7">
        <f t="shared" ca="1" si="394"/>
        <v>0.11674883961677551</v>
      </c>
      <c r="Q1399" s="13"/>
      <c r="R1399" s="1">
        <f t="shared" si="395"/>
        <v>-100000</v>
      </c>
      <c r="S1399" s="1">
        <f t="shared" ca="1" si="387"/>
        <v>262359.84309397574</v>
      </c>
      <c r="T1399" s="14">
        <f t="shared" ca="1" si="388"/>
        <v>1.65</v>
      </c>
      <c r="U1399" s="7">
        <f t="shared" ca="1" si="396"/>
        <v>0.11305297017097474</v>
      </c>
    </row>
    <row r="1400" spans="1:21" x14ac:dyDescent="0.2">
      <c r="A1400">
        <f t="shared" si="389"/>
        <v>1399</v>
      </c>
      <c r="B1400">
        <f t="shared" ca="1" si="379"/>
        <v>1</v>
      </c>
      <c r="C1400" s="7">
        <f t="shared" ca="1" si="380"/>
        <v>0.11755027660915966</v>
      </c>
      <c r="D1400" t="str">
        <f t="shared" ca="1" si="390"/>
        <v>Yes</v>
      </c>
      <c r="E1400">
        <f t="shared" ca="1" si="381"/>
        <v>1.7</v>
      </c>
      <c r="F1400" s="1">
        <f ca="1">InitialHomeValue* (1 + 'Portfolio Simulation'!C1400)^'Portfolio Simulation'!B1400</f>
        <v>1117550.2766091595</v>
      </c>
      <c r="G1400" s="1">
        <f t="shared" ca="1" si="382"/>
        <v>189983.54702355713</v>
      </c>
      <c r="H1400" s="1">
        <f t="shared" ca="1" si="383"/>
        <v>120000</v>
      </c>
      <c r="I1400" s="1">
        <f t="shared" ca="1" si="391"/>
        <v>120000</v>
      </c>
      <c r="J1400" s="1">
        <f t="shared" si="384"/>
        <v>100000</v>
      </c>
      <c r="K1400" s="1">
        <f t="shared" si="385"/>
        <v>1000000</v>
      </c>
      <c r="L1400" s="1">
        <f t="shared" si="392"/>
        <v>-100000</v>
      </c>
      <c r="M1400" s="1">
        <f t="shared" ca="1" si="386"/>
        <v>120000</v>
      </c>
      <c r="N1400" s="10">
        <v>45931</v>
      </c>
      <c r="O1400" s="10">
        <f t="shared" ca="1" si="393"/>
        <v>46296</v>
      </c>
      <c r="P1400" s="7">
        <f t="shared" ca="1" si="394"/>
        <v>0.19999999403953553</v>
      </c>
      <c r="Q1400" s="13"/>
      <c r="R1400" s="1">
        <f t="shared" si="395"/>
        <v>-100000</v>
      </c>
      <c r="S1400" s="1">
        <f t="shared" ca="1" si="387"/>
        <v>184395.79564051132</v>
      </c>
      <c r="T1400" s="14">
        <f t="shared" ca="1" si="388"/>
        <v>1.65</v>
      </c>
      <c r="U1400" s="7">
        <f t="shared" ca="1" si="396"/>
        <v>0.84395796060562134</v>
      </c>
    </row>
    <row r="1401" spans="1:21" x14ac:dyDescent="0.2">
      <c r="A1401">
        <f t="shared" si="389"/>
        <v>1400</v>
      </c>
      <c r="B1401">
        <f t="shared" ca="1" si="379"/>
        <v>9</v>
      </c>
      <c r="C1401" s="7">
        <f t="shared" ca="1" si="380"/>
        <v>8.626281008774421E-2</v>
      </c>
      <c r="D1401" t="str">
        <f t="shared" ca="1" si="390"/>
        <v>Yes</v>
      </c>
      <c r="E1401">
        <f t="shared" ca="1" si="381"/>
        <v>1.7</v>
      </c>
      <c r="F1401" s="1">
        <f ca="1">InitialHomeValue* (1 + 'Portfolio Simulation'!C1401)^'Portfolio Simulation'!B1401</f>
        <v>2105785.8318590485</v>
      </c>
      <c r="G1401" s="1">
        <f t="shared" ca="1" si="382"/>
        <v>357983.59141603828</v>
      </c>
      <c r="H1401" s="1">
        <f t="shared" ca="1" si="383"/>
        <v>515978.03519999993</v>
      </c>
      <c r="I1401" s="1">
        <f t="shared" ca="1" si="391"/>
        <v>357983.59141603828</v>
      </c>
      <c r="J1401" s="1">
        <f t="shared" si="384"/>
        <v>100000</v>
      </c>
      <c r="K1401" s="1">
        <f t="shared" si="385"/>
        <v>1000000</v>
      </c>
      <c r="L1401" s="1">
        <f t="shared" si="392"/>
        <v>-100000</v>
      </c>
      <c r="M1401" s="1">
        <f t="shared" ca="1" si="386"/>
        <v>357983.59141603828</v>
      </c>
      <c r="N1401" s="10">
        <v>45931</v>
      </c>
      <c r="O1401" s="10">
        <f t="shared" ca="1" si="393"/>
        <v>49218</v>
      </c>
      <c r="P1401" s="7">
        <f t="shared" ca="1" si="394"/>
        <v>0.15213375687599182</v>
      </c>
      <c r="Q1401" s="13"/>
      <c r="R1401" s="1">
        <f t="shared" si="395"/>
        <v>-100000</v>
      </c>
      <c r="S1401" s="1">
        <f t="shared" ca="1" si="387"/>
        <v>347454.662256743</v>
      </c>
      <c r="T1401" s="14">
        <f t="shared" ca="1" si="388"/>
        <v>1.65</v>
      </c>
      <c r="U1401" s="7">
        <f t="shared" ca="1" si="396"/>
        <v>0.14832078814506533</v>
      </c>
    </row>
    <row r="1402" spans="1:21" x14ac:dyDescent="0.2">
      <c r="A1402">
        <f t="shared" si="389"/>
        <v>1401</v>
      </c>
      <c r="B1402">
        <f t="shared" ca="1" si="379"/>
        <v>5</v>
      </c>
      <c r="C1402" s="7">
        <f t="shared" ca="1" si="380"/>
        <v>-3.8276806431791585E-2</v>
      </c>
      <c r="D1402" t="str">
        <f t="shared" ca="1" si="390"/>
        <v>No</v>
      </c>
      <c r="E1402">
        <f t="shared" ca="1" si="381"/>
        <v>1.4</v>
      </c>
      <c r="F1402" s="1">
        <f ca="1">InitialHomeValue* (1 + 'Portfolio Simulation'!C1402)^'Portfolio Simulation'!B1402</f>
        <v>822716.95876207948</v>
      </c>
      <c r="G1402" s="1">
        <f t="shared" ca="1" si="382"/>
        <v>115180.37422669111</v>
      </c>
      <c r="H1402" s="1">
        <f t="shared" ca="1" si="383"/>
        <v>248832</v>
      </c>
      <c r="I1402" s="1">
        <f t="shared" ca="1" si="391"/>
        <v>115180.37422669111</v>
      </c>
      <c r="J1402" s="1">
        <f t="shared" si="384"/>
        <v>100000</v>
      </c>
      <c r="K1402" s="1">
        <f t="shared" si="385"/>
        <v>1000000</v>
      </c>
      <c r="L1402" s="1">
        <f t="shared" si="392"/>
        <v>-100000</v>
      </c>
      <c r="M1402" s="1">
        <f t="shared" ca="1" si="386"/>
        <v>115180.37422669111</v>
      </c>
      <c r="N1402" s="10">
        <v>45931</v>
      </c>
      <c r="O1402" s="10">
        <f t="shared" ca="1" si="393"/>
        <v>47757</v>
      </c>
      <c r="P1402" s="7">
        <f t="shared" ca="1" si="394"/>
        <v>2.8653183579444887E-2</v>
      </c>
      <c r="Q1402" s="13"/>
      <c r="R1402" s="1">
        <f t="shared" si="395"/>
        <v>-100000</v>
      </c>
      <c r="S1402" s="1">
        <f t="shared" ca="1" si="387"/>
        <v>111066.78943288076</v>
      </c>
      <c r="T1402" s="14">
        <f t="shared" ca="1" si="388"/>
        <v>1.35</v>
      </c>
      <c r="U1402" s="7">
        <f t="shared" ca="1" si="396"/>
        <v>2.120245397090912E-2</v>
      </c>
    </row>
    <row r="1403" spans="1:21" x14ac:dyDescent="0.2">
      <c r="A1403">
        <f t="shared" si="389"/>
        <v>1402</v>
      </c>
      <c r="B1403">
        <f t="shared" ca="1" si="379"/>
        <v>8</v>
      </c>
      <c r="C1403" s="7">
        <f t="shared" ca="1" si="380"/>
        <v>4.125211248410323E-2</v>
      </c>
      <c r="D1403" t="str">
        <f t="shared" ca="1" si="390"/>
        <v>Yes</v>
      </c>
      <c r="E1403">
        <f t="shared" ca="1" si="381"/>
        <v>1.7</v>
      </c>
      <c r="F1403" s="1">
        <f ca="1">InitialHomeValue* (1 + 'Portfolio Simulation'!C1403)^'Portfolio Simulation'!B1403</f>
        <v>1381806.2861988486</v>
      </c>
      <c r="G1403" s="1">
        <f t="shared" ca="1" si="382"/>
        <v>234907.06865380425</v>
      </c>
      <c r="H1403" s="1">
        <f t="shared" ca="1" si="383"/>
        <v>429981.69599999994</v>
      </c>
      <c r="I1403" s="1">
        <f t="shared" ca="1" si="391"/>
        <v>234907.06865380425</v>
      </c>
      <c r="J1403" s="1">
        <f t="shared" si="384"/>
        <v>100000</v>
      </c>
      <c r="K1403" s="1">
        <f t="shared" si="385"/>
        <v>1000000</v>
      </c>
      <c r="L1403" s="1">
        <f t="shared" si="392"/>
        <v>-100000</v>
      </c>
      <c r="M1403" s="1">
        <f t="shared" ca="1" si="386"/>
        <v>234907.06865380425</v>
      </c>
      <c r="N1403" s="10">
        <v>45931</v>
      </c>
      <c r="O1403" s="10">
        <f t="shared" ca="1" si="393"/>
        <v>48853</v>
      </c>
      <c r="P1403" s="7">
        <f t="shared" ca="1" si="394"/>
        <v>0.11257751584053041</v>
      </c>
      <c r="Q1403" s="13"/>
      <c r="R1403" s="1">
        <f t="shared" si="395"/>
        <v>-100000</v>
      </c>
      <c r="S1403" s="1">
        <f t="shared" ca="1" si="387"/>
        <v>227998.03722281</v>
      </c>
      <c r="T1403" s="14">
        <f t="shared" ca="1" si="388"/>
        <v>1.65</v>
      </c>
      <c r="U1403" s="7">
        <f t="shared" ca="1" si="396"/>
        <v>0.10843636393547057</v>
      </c>
    </row>
    <row r="1404" spans="1:21" x14ac:dyDescent="0.2">
      <c r="A1404">
        <f t="shared" si="389"/>
        <v>1403</v>
      </c>
      <c r="B1404">
        <f t="shared" ca="1" si="379"/>
        <v>3</v>
      </c>
      <c r="C1404" s="7">
        <f t="shared" ca="1" si="380"/>
        <v>7.3378493477537401E-2</v>
      </c>
      <c r="D1404" t="str">
        <f t="shared" ca="1" si="390"/>
        <v>Yes</v>
      </c>
      <c r="E1404">
        <f t="shared" ca="1" si="381"/>
        <v>1.7</v>
      </c>
      <c r="F1404" s="1">
        <f ca="1">InitialHomeValue* (1 + 'Portfolio Simulation'!C1404)^'Portfolio Simulation'!B1404</f>
        <v>1236683.7897505101</v>
      </c>
      <c r="G1404" s="1">
        <f t="shared" ca="1" si="382"/>
        <v>210236.24425758675</v>
      </c>
      <c r="H1404" s="1">
        <f t="shared" ca="1" si="383"/>
        <v>172800</v>
      </c>
      <c r="I1404" s="1">
        <f t="shared" ca="1" si="391"/>
        <v>172800</v>
      </c>
      <c r="J1404" s="1">
        <f t="shared" si="384"/>
        <v>100000</v>
      </c>
      <c r="K1404" s="1">
        <f t="shared" si="385"/>
        <v>1000000</v>
      </c>
      <c r="L1404" s="1">
        <f t="shared" si="392"/>
        <v>-100000</v>
      </c>
      <c r="M1404" s="1">
        <f t="shared" ca="1" si="386"/>
        <v>172800</v>
      </c>
      <c r="N1404" s="10">
        <v>45931</v>
      </c>
      <c r="O1404" s="10">
        <f t="shared" ca="1" si="393"/>
        <v>47027</v>
      </c>
      <c r="P1404" s="7">
        <f t="shared" ca="1" si="394"/>
        <v>0.19980039000511171</v>
      </c>
      <c r="Q1404" s="13"/>
      <c r="R1404" s="1">
        <f t="shared" si="395"/>
        <v>-100000</v>
      </c>
      <c r="S1404" s="1">
        <f t="shared" ca="1" si="387"/>
        <v>204052.82530883417</v>
      </c>
      <c r="T1404" s="14">
        <f t="shared" ca="1" si="388"/>
        <v>1.65</v>
      </c>
      <c r="U1404" s="7">
        <f t="shared" ca="1" si="396"/>
        <v>0.26809950470924382</v>
      </c>
    </row>
    <row r="1405" spans="1:21" x14ac:dyDescent="0.2">
      <c r="A1405">
        <f t="shared" si="389"/>
        <v>1404</v>
      </c>
      <c r="B1405">
        <f t="shared" ca="1" si="379"/>
        <v>7</v>
      </c>
      <c r="C1405" s="7">
        <f t="shared" ca="1" si="380"/>
        <v>6.0342559033022262E-2</v>
      </c>
      <c r="D1405" t="str">
        <f t="shared" ca="1" si="390"/>
        <v>Yes</v>
      </c>
      <c r="E1405">
        <f t="shared" ca="1" si="381"/>
        <v>1.7</v>
      </c>
      <c r="F1405" s="1">
        <f ca="1">InitialHomeValue* (1 + 'Portfolio Simulation'!C1405)^'Portfolio Simulation'!B1405</f>
        <v>1507035.0442792973</v>
      </c>
      <c r="G1405" s="1">
        <f t="shared" ca="1" si="382"/>
        <v>256195.95752748055</v>
      </c>
      <c r="H1405" s="1">
        <f t="shared" ca="1" si="383"/>
        <v>358318.07999999996</v>
      </c>
      <c r="I1405" s="1">
        <f t="shared" ca="1" si="391"/>
        <v>256195.95752748055</v>
      </c>
      <c r="J1405" s="1">
        <f t="shared" si="384"/>
        <v>100000</v>
      </c>
      <c r="K1405" s="1">
        <f t="shared" si="385"/>
        <v>1000000</v>
      </c>
      <c r="L1405" s="1">
        <f t="shared" si="392"/>
        <v>-100000</v>
      </c>
      <c r="M1405" s="1">
        <f t="shared" ca="1" si="386"/>
        <v>256195.95752748055</v>
      </c>
      <c r="N1405" s="10">
        <v>45931</v>
      </c>
      <c r="O1405" s="10">
        <f t="shared" ca="1" si="393"/>
        <v>48488</v>
      </c>
      <c r="P1405" s="7">
        <f t="shared" ca="1" si="394"/>
        <v>0.14372553229331972</v>
      </c>
      <c r="Q1405" s="13"/>
      <c r="R1405" s="1">
        <f t="shared" si="395"/>
        <v>-100000</v>
      </c>
      <c r="S1405" s="1">
        <f t="shared" ca="1" si="387"/>
        <v>248660.78230608406</v>
      </c>
      <c r="T1405" s="14">
        <f t="shared" ca="1" si="388"/>
        <v>1.65</v>
      </c>
      <c r="U1405" s="7">
        <f t="shared" ca="1" si="396"/>
        <v>0.13886205554008485</v>
      </c>
    </row>
    <row r="1406" spans="1:21" x14ac:dyDescent="0.2">
      <c r="A1406">
        <f t="shared" si="389"/>
        <v>1405</v>
      </c>
      <c r="B1406">
        <f t="shared" ca="1" si="379"/>
        <v>9</v>
      </c>
      <c r="C1406" s="7">
        <f t="shared" ca="1" si="380"/>
        <v>-6.1338907440050099E-3</v>
      </c>
      <c r="D1406" t="str">
        <f t="shared" ca="1" si="390"/>
        <v>No</v>
      </c>
      <c r="E1406">
        <f t="shared" ca="1" si="381"/>
        <v>1.4</v>
      </c>
      <c r="F1406" s="1">
        <f ca="1">InitialHomeValue* (1 + 'Portfolio Simulation'!C1406)^'Portfolio Simulation'!B1406</f>
        <v>946130.26078147918</v>
      </c>
      <c r="G1406" s="1">
        <f t="shared" ca="1" si="382"/>
        <v>132458.23650940708</v>
      </c>
      <c r="H1406" s="1">
        <f t="shared" ca="1" si="383"/>
        <v>515978.03519999993</v>
      </c>
      <c r="I1406" s="1">
        <f t="shared" ca="1" si="391"/>
        <v>132458.23650940708</v>
      </c>
      <c r="J1406" s="1">
        <f t="shared" si="384"/>
        <v>100000</v>
      </c>
      <c r="K1406" s="1">
        <f t="shared" si="385"/>
        <v>1000000</v>
      </c>
      <c r="L1406" s="1">
        <f t="shared" si="392"/>
        <v>-100000</v>
      </c>
      <c r="M1406" s="1">
        <f t="shared" ca="1" si="386"/>
        <v>132458.23650940708</v>
      </c>
      <c r="N1406" s="10">
        <v>45931</v>
      </c>
      <c r="O1406" s="10">
        <f t="shared" ca="1" si="393"/>
        <v>49218</v>
      </c>
      <c r="P1406" s="7">
        <f t="shared" ca="1" si="394"/>
        <v>3.1706288456916809E-2</v>
      </c>
      <c r="Q1406" s="13"/>
      <c r="R1406" s="1">
        <f t="shared" si="395"/>
        <v>-100000</v>
      </c>
      <c r="S1406" s="1">
        <f t="shared" ca="1" si="387"/>
        <v>127727.58520549969</v>
      </c>
      <c r="T1406" s="14">
        <f t="shared" ca="1" si="388"/>
        <v>1.35</v>
      </c>
      <c r="U1406" s="7">
        <f t="shared" ca="1" si="396"/>
        <v>2.75482565164566E-2</v>
      </c>
    </row>
    <row r="1407" spans="1:21" x14ac:dyDescent="0.2">
      <c r="A1407">
        <f t="shared" si="389"/>
        <v>1406</v>
      </c>
      <c r="B1407">
        <f t="shared" ca="1" si="379"/>
        <v>10</v>
      </c>
      <c r="C1407" s="7">
        <f t="shared" ca="1" si="380"/>
        <v>8.5057534227326939E-3</v>
      </c>
      <c r="D1407" t="str">
        <f t="shared" ca="1" si="390"/>
        <v>Yes</v>
      </c>
      <c r="E1407">
        <f t="shared" ca="1" si="381"/>
        <v>1.7</v>
      </c>
      <c r="F1407" s="1">
        <f ca="1">InitialHomeValue* (1 + 'Portfolio Simulation'!C1407)^'Portfolio Simulation'!B1407</f>
        <v>1088388.1423164483</v>
      </c>
      <c r="G1407" s="1">
        <f t="shared" ca="1" si="382"/>
        <v>185025.9841937962</v>
      </c>
      <c r="H1407" s="1">
        <f t="shared" ca="1" si="383"/>
        <v>619173.64223999996</v>
      </c>
      <c r="I1407" s="1">
        <f t="shared" ca="1" si="391"/>
        <v>185025.9841937962</v>
      </c>
      <c r="J1407" s="1">
        <f t="shared" si="384"/>
        <v>100000</v>
      </c>
      <c r="K1407" s="1">
        <f t="shared" si="385"/>
        <v>1000000</v>
      </c>
      <c r="L1407" s="1">
        <f t="shared" si="392"/>
        <v>-100000</v>
      </c>
      <c r="M1407" s="1">
        <f t="shared" ca="1" si="386"/>
        <v>185025.9841937962</v>
      </c>
      <c r="N1407" s="10">
        <v>45931</v>
      </c>
      <c r="O1407" s="10">
        <f t="shared" ca="1" si="393"/>
        <v>49583</v>
      </c>
      <c r="P1407" s="7">
        <f t="shared" ca="1" si="394"/>
        <v>6.3429340720176697E-2</v>
      </c>
      <c r="Q1407" s="13"/>
      <c r="R1407" s="1">
        <f t="shared" si="395"/>
        <v>-100000</v>
      </c>
      <c r="S1407" s="1">
        <f t="shared" ca="1" si="387"/>
        <v>179584.04348221398</v>
      </c>
      <c r="T1407" s="14">
        <f t="shared" ca="1" si="388"/>
        <v>1.65</v>
      </c>
      <c r="U1407" s="7">
        <f t="shared" ca="1" si="396"/>
        <v>6.026115119457244E-2</v>
      </c>
    </row>
    <row r="1408" spans="1:21" x14ac:dyDescent="0.2">
      <c r="A1408">
        <f t="shared" si="389"/>
        <v>1407</v>
      </c>
      <c r="B1408">
        <f t="shared" ca="1" si="379"/>
        <v>2</v>
      </c>
      <c r="C1408" s="7">
        <f t="shared" ca="1" si="380"/>
        <v>4.5646264452314601E-2</v>
      </c>
      <c r="D1408" t="str">
        <f t="shared" ca="1" si="390"/>
        <v>Yes</v>
      </c>
      <c r="E1408">
        <f t="shared" ca="1" si="381"/>
        <v>1.7</v>
      </c>
      <c r="F1408" s="1">
        <f ca="1">InitialHomeValue* (1 + 'Portfolio Simulation'!C1408)^'Portfolio Simulation'!B1408</f>
        <v>1093376.1103630797</v>
      </c>
      <c r="G1408" s="1">
        <f t="shared" ca="1" si="382"/>
        <v>185873.93876172358</v>
      </c>
      <c r="H1408" s="1">
        <f t="shared" ca="1" si="383"/>
        <v>144000</v>
      </c>
      <c r="I1408" s="1">
        <f t="shared" ca="1" si="391"/>
        <v>144000</v>
      </c>
      <c r="J1408" s="1">
        <f t="shared" si="384"/>
        <v>100000</v>
      </c>
      <c r="K1408" s="1">
        <f t="shared" si="385"/>
        <v>1000000</v>
      </c>
      <c r="L1408" s="1">
        <f t="shared" si="392"/>
        <v>-100000</v>
      </c>
      <c r="M1408" s="1">
        <f t="shared" ca="1" si="386"/>
        <v>144000</v>
      </c>
      <c r="N1408" s="10">
        <v>45931</v>
      </c>
      <c r="O1408" s="10">
        <f t="shared" ca="1" si="393"/>
        <v>46661</v>
      </c>
      <c r="P1408" s="7">
        <f t="shared" ca="1" si="394"/>
        <v>0.19999999403953553</v>
      </c>
      <c r="Q1408" s="13"/>
      <c r="R1408" s="1">
        <f t="shared" si="395"/>
        <v>-100000</v>
      </c>
      <c r="S1408" s="1">
        <f t="shared" ca="1" si="387"/>
        <v>180407.05820990817</v>
      </c>
      <c r="T1408" s="14">
        <f t="shared" ca="1" si="388"/>
        <v>1.65</v>
      </c>
      <c r="U1408" s="7">
        <f t="shared" ca="1" si="396"/>
        <v>0.34315695166587823</v>
      </c>
    </row>
    <row r="1409" spans="1:21" x14ac:dyDescent="0.2">
      <c r="A1409">
        <f t="shared" si="389"/>
        <v>1408</v>
      </c>
      <c r="B1409">
        <f t="shared" ca="1" si="379"/>
        <v>5</v>
      </c>
      <c r="C1409" s="7">
        <f t="shared" ca="1" si="380"/>
        <v>-1.1122267834586492E-2</v>
      </c>
      <c r="D1409" t="str">
        <f t="shared" ca="1" si="390"/>
        <v>No</v>
      </c>
      <c r="E1409">
        <f t="shared" ca="1" si="381"/>
        <v>1.4</v>
      </c>
      <c r="F1409" s="1">
        <f ca="1">InitialHomeValue* (1 + 'Portfolio Simulation'!C1409)^'Portfolio Simulation'!B1409</f>
        <v>945612.02680531936</v>
      </c>
      <c r="G1409" s="1">
        <f t="shared" ca="1" si="382"/>
        <v>132385.68375274469</v>
      </c>
      <c r="H1409" s="1">
        <f t="shared" ca="1" si="383"/>
        <v>248832</v>
      </c>
      <c r="I1409" s="1">
        <f t="shared" ca="1" si="391"/>
        <v>132385.68375274469</v>
      </c>
      <c r="J1409" s="1">
        <f t="shared" si="384"/>
        <v>100000</v>
      </c>
      <c r="K1409" s="1">
        <f t="shared" si="385"/>
        <v>1000000</v>
      </c>
      <c r="L1409" s="1">
        <f t="shared" si="392"/>
        <v>-100000</v>
      </c>
      <c r="M1409" s="1">
        <f t="shared" ca="1" si="386"/>
        <v>132385.68375274469</v>
      </c>
      <c r="N1409" s="10">
        <v>45931</v>
      </c>
      <c r="O1409" s="10">
        <f t="shared" ca="1" si="393"/>
        <v>47757</v>
      </c>
      <c r="P1409" s="7">
        <f t="shared" ca="1" si="394"/>
        <v>5.7681378722190854E-2</v>
      </c>
      <c r="Q1409" s="13"/>
      <c r="R1409" s="1">
        <f t="shared" si="395"/>
        <v>-100000</v>
      </c>
      <c r="S1409" s="1">
        <f t="shared" ca="1" si="387"/>
        <v>127657.62361871812</v>
      </c>
      <c r="T1409" s="14">
        <f t="shared" ca="1" si="388"/>
        <v>1.35</v>
      </c>
      <c r="U1409" s="7">
        <f t="shared" ca="1" si="396"/>
        <v>5.002039968967438E-2</v>
      </c>
    </row>
    <row r="1410" spans="1:21" x14ac:dyDescent="0.2">
      <c r="A1410">
        <f t="shared" si="389"/>
        <v>1409</v>
      </c>
      <c r="B1410">
        <f t="shared" ca="1" si="379"/>
        <v>8</v>
      </c>
      <c r="C1410" s="7">
        <f t="shared" ca="1" si="380"/>
        <v>0.12080472328682373</v>
      </c>
      <c r="D1410" t="str">
        <f t="shared" ca="1" si="390"/>
        <v>Yes</v>
      </c>
      <c r="E1410">
        <f t="shared" ca="1" si="381"/>
        <v>1.7</v>
      </c>
      <c r="F1410" s="1">
        <f ca="1">InitialHomeValue* (1 + 'Portfolio Simulation'!C1410)^'Portfolio Simulation'!B1410</f>
        <v>2490230.9120402755</v>
      </c>
      <c r="G1410" s="1">
        <f t="shared" ca="1" si="382"/>
        <v>423339.25504684681</v>
      </c>
      <c r="H1410" s="1">
        <f t="shared" ca="1" si="383"/>
        <v>429981.69599999994</v>
      </c>
      <c r="I1410" s="1">
        <f t="shared" ca="1" si="391"/>
        <v>423339.25504684681</v>
      </c>
      <c r="J1410" s="1">
        <f t="shared" si="384"/>
        <v>100000</v>
      </c>
      <c r="K1410" s="1">
        <f t="shared" si="385"/>
        <v>1000000</v>
      </c>
      <c r="L1410" s="1">
        <f t="shared" si="392"/>
        <v>-100000</v>
      </c>
      <c r="M1410" s="1">
        <f t="shared" ca="1" si="386"/>
        <v>423339.25504684681</v>
      </c>
      <c r="N1410" s="10">
        <v>45931</v>
      </c>
      <c r="O1410" s="10">
        <f t="shared" ca="1" si="393"/>
        <v>48853</v>
      </c>
      <c r="P1410" s="7">
        <f t="shared" ca="1" si="394"/>
        <v>0.19751910567283634</v>
      </c>
      <c r="Q1410" s="13"/>
      <c r="R1410" s="1">
        <f t="shared" si="395"/>
        <v>-100000</v>
      </c>
      <c r="S1410" s="1">
        <f t="shared" ca="1" si="387"/>
        <v>410888.10048664548</v>
      </c>
      <c r="T1410" s="14">
        <f t="shared" ca="1" si="388"/>
        <v>1.65</v>
      </c>
      <c r="U1410" s="7">
        <f t="shared" ca="1" si="396"/>
        <v>0.19306178689002992</v>
      </c>
    </row>
    <row r="1411" spans="1:21" x14ac:dyDescent="0.2">
      <c r="A1411">
        <f t="shared" si="389"/>
        <v>1410</v>
      </c>
      <c r="B1411">
        <f t="shared" ref="B1411:B1474" ca="1" si="397">RANDBETWEEN(MinExitYear,MaxTerm)</f>
        <v>5</v>
      </c>
      <c r="C1411" s="7">
        <f t="shared" ref="C1411:C1474" ca="1" si="398">NORMINV(RAND(),HPAMean,HPAStdDev)</f>
        <v>0.11253082862059603</v>
      </c>
      <c r="D1411" t="str">
        <f t="shared" ca="1" si="390"/>
        <v>Yes</v>
      </c>
      <c r="E1411">
        <f t="shared" ref="E1411:E1474" ca="1" si="399">IF(D1411="Yes",UpMultiplier,DownMultiplier)</f>
        <v>1.7</v>
      </c>
      <c r="F1411" s="1">
        <f ca="1">InitialHomeValue* (1 + 'Portfolio Simulation'!C1411)^'Portfolio Simulation'!B1411</f>
        <v>1704355.8333065112</v>
      </c>
      <c r="G1411" s="1">
        <f t="shared" ref="G1411:G1474" ca="1" si="400">F1411*E1411*(InvestmentAmount/InitialHomeValue)</f>
        <v>289740.49166210688</v>
      </c>
      <c r="H1411" s="1">
        <f t="shared" ref="H1411:H1474" ca="1" si="401">InvestmentAmount*(1 + IRRCap)^B1411</f>
        <v>248832</v>
      </c>
      <c r="I1411" s="1">
        <f t="shared" ca="1" si="391"/>
        <v>248832</v>
      </c>
      <c r="J1411" s="1">
        <f t="shared" ref="J1411:J1474" si="402">InvestmentAmount</f>
        <v>100000</v>
      </c>
      <c r="K1411" s="1">
        <f t="shared" ref="K1411:K1474" si="403">InitialHomeValue</f>
        <v>1000000</v>
      </c>
      <c r="L1411" s="1">
        <f t="shared" si="392"/>
        <v>-100000</v>
      </c>
      <c r="M1411" s="1">
        <f t="shared" ref="M1411:M1474" ca="1" si="404">IF(B1411&gt;0,I1411,0)</f>
        <v>248832</v>
      </c>
      <c r="N1411" s="10">
        <v>45931</v>
      </c>
      <c r="O1411" s="10">
        <f t="shared" ca="1" si="393"/>
        <v>47757</v>
      </c>
      <c r="P1411" s="7">
        <f t="shared" ca="1" si="394"/>
        <v>0.19988018870353702</v>
      </c>
      <c r="Q1411" s="13"/>
      <c r="R1411" s="1">
        <f t="shared" si="395"/>
        <v>-100000</v>
      </c>
      <c r="S1411" s="1">
        <f t="shared" ref="S1411:S1474" ca="1" si="405">F1411*T1411*(InvestmentAmount/InitialHomeValue)</f>
        <v>281218.71249557432</v>
      </c>
      <c r="T1411" s="14">
        <f t="shared" ref="T1411:T1474" ca="1" si="406">IF(D1411="Yes",ModifiedUpShare,ModifiedDownShare)</f>
        <v>1.65</v>
      </c>
      <c r="U1411" s="7">
        <f t="shared" ca="1" si="396"/>
        <v>0.22958812117576602</v>
      </c>
    </row>
    <row r="1412" spans="1:21" x14ac:dyDescent="0.2">
      <c r="A1412">
        <f t="shared" ref="A1412:A1475" si="407">ROW()-1</f>
        <v>1411</v>
      </c>
      <c r="B1412">
        <f t="shared" ca="1" si="397"/>
        <v>1</v>
      </c>
      <c r="C1412" s="7">
        <f t="shared" ca="1" si="398"/>
        <v>-4.0831967518051265E-2</v>
      </c>
      <c r="D1412" t="str">
        <f t="shared" ref="D1412:D1475" ca="1" si="408">IF(C1412&gt;=0, "Yes", "No")</f>
        <v>No</v>
      </c>
      <c r="E1412">
        <f t="shared" ca="1" si="399"/>
        <v>1.4</v>
      </c>
      <c r="F1412" s="1">
        <f ca="1">InitialHomeValue* (1 + 'Portfolio Simulation'!C1412)^'Portfolio Simulation'!B1412</f>
        <v>959168.03248194873</v>
      </c>
      <c r="G1412" s="1">
        <f t="shared" ca="1" si="400"/>
        <v>134283.5245474728</v>
      </c>
      <c r="H1412" s="1">
        <f t="shared" ca="1" si="401"/>
        <v>120000</v>
      </c>
      <c r="I1412" s="1">
        <f t="shared" ref="I1412:I1475" ca="1" si="409">MIN(G1412,H1412)</f>
        <v>120000</v>
      </c>
      <c r="J1412" s="1">
        <f t="shared" si="402"/>
        <v>100000</v>
      </c>
      <c r="K1412" s="1">
        <f t="shared" si="403"/>
        <v>1000000</v>
      </c>
      <c r="L1412" s="1">
        <f t="shared" ref="L1412:L1475" si="410">-J1412</f>
        <v>-100000</v>
      </c>
      <c r="M1412" s="1">
        <f t="shared" ca="1" si="404"/>
        <v>120000</v>
      </c>
      <c r="N1412" s="10">
        <v>45931</v>
      </c>
      <c r="O1412" s="10">
        <f t="shared" ref="O1412:O1475" ca="1" si="411">EDATE(N1412, B1412 *12)</f>
        <v>46296</v>
      </c>
      <c r="P1412" s="7">
        <f t="shared" ref="P1412:P1475" ca="1" si="412">XIRR(L1412:M1412,N1412:O1412)</f>
        <v>0.19999999403953553</v>
      </c>
      <c r="Q1412" s="13"/>
      <c r="R1412" s="1">
        <f t="shared" ref="R1412:R1475" si="413">-J1412</f>
        <v>-100000</v>
      </c>
      <c r="S1412" s="1">
        <f t="shared" ca="1" si="405"/>
        <v>129487.68438506308</v>
      </c>
      <c r="T1412" s="14">
        <f t="shared" ca="1" si="406"/>
        <v>1.35</v>
      </c>
      <c r="U1412" s="7">
        <f t="shared" ref="U1412:U1475" ca="1" si="414">XIRR(R1412:S1412,N1412:O1412)</f>
        <v>0.2948768436908723</v>
      </c>
    </row>
    <row r="1413" spans="1:21" x14ac:dyDescent="0.2">
      <c r="A1413">
        <f t="shared" si="407"/>
        <v>1412</v>
      </c>
      <c r="B1413">
        <f t="shared" ca="1" si="397"/>
        <v>8</v>
      </c>
      <c r="C1413" s="7">
        <f t="shared" ca="1" si="398"/>
        <v>1.5710082547005212E-2</v>
      </c>
      <c r="D1413" t="str">
        <f t="shared" ca="1" si="408"/>
        <v>Yes</v>
      </c>
      <c r="E1413">
        <f t="shared" ca="1" si="399"/>
        <v>1.7</v>
      </c>
      <c r="F1413" s="1">
        <f ca="1">InitialHomeValue* (1 + 'Portfolio Simulation'!C1413)^'Portfolio Simulation'!B1413</f>
        <v>1132812.6975559769</v>
      </c>
      <c r="G1413" s="1">
        <f t="shared" ca="1" si="400"/>
        <v>192578.15858451609</v>
      </c>
      <c r="H1413" s="1">
        <f t="shared" ca="1" si="401"/>
        <v>429981.69599999994</v>
      </c>
      <c r="I1413" s="1">
        <f t="shared" ca="1" si="409"/>
        <v>192578.15858451609</v>
      </c>
      <c r="J1413" s="1">
        <f t="shared" si="402"/>
        <v>100000</v>
      </c>
      <c r="K1413" s="1">
        <f t="shared" si="403"/>
        <v>1000000</v>
      </c>
      <c r="L1413" s="1">
        <f t="shared" si="410"/>
        <v>-100000</v>
      </c>
      <c r="M1413" s="1">
        <f t="shared" ca="1" si="404"/>
        <v>192578.15858451609</v>
      </c>
      <c r="N1413" s="10">
        <v>45931</v>
      </c>
      <c r="O1413" s="10">
        <f t="shared" ca="1" si="411"/>
        <v>48853</v>
      </c>
      <c r="P1413" s="7">
        <f t="shared" ca="1" si="412"/>
        <v>8.5304310917854315E-2</v>
      </c>
      <c r="Q1413" s="13"/>
      <c r="R1413" s="1">
        <f t="shared" si="413"/>
        <v>-100000</v>
      </c>
      <c r="S1413" s="1">
        <f t="shared" ca="1" si="405"/>
        <v>186914.09509673622</v>
      </c>
      <c r="T1413" s="14">
        <f t="shared" ca="1" si="406"/>
        <v>1.65</v>
      </c>
      <c r="U1413" s="7">
        <f t="shared" ca="1" si="414"/>
        <v>8.1264677643775957E-2</v>
      </c>
    </row>
    <row r="1414" spans="1:21" x14ac:dyDescent="0.2">
      <c r="A1414">
        <f t="shared" si="407"/>
        <v>1413</v>
      </c>
      <c r="B1414">
        <f t="shared" ca="1" si="397"/>
        <v>2</v>
      </c>
      <c r="C1414" s="7">
        <f t="shared" ca="1" si="398"/>
        <v>-5.9069230040979803E-4</v>
      </c>
      <c r="D1414" t="str">
        <f t="shared" ca="1" si="408"/>
        <v>No</v>
      </c>
      <c r="E1414">
        <f t="shared" ca="1" si="399"/>
        <v>1.4</v>
      </c>
      <c r="F1414" s="1">
        <f ca="1">InitialHomeValue* (1 + 'Portfolio Simulation'!C1414)^'Portfolio Simulation'!B1414</f>
        <v>998818.96431657427</v>
      </c>
      <c r="G1414" s="1">
        <f t="shared" ca="1" si="400"/>
        <v>139834.6550043204</v>
      </c>
      <c r="H1414" s="1">
        <f t="shared" ca="1" si="401"/>
        <v>144000</v>
      </c>
      <c r="I1414" s="1">
        <f t="shared" ca="1" si="409"/>
        <v>139834.6550043204</v>
      </c>
      <c r="J1414" s="1">
        <f t="shared" si="402"/>
        <v>100000</v>
      </c>
      <c r="K1414" s="1">
        <f t="shared" si="403"/>
        <v>1000000</v>
      </c>
      <c r="L1414" s="1">
        <f t="shared" si="410"/>
        <v>-100000</v>
      </c>
      <c r="M1414" s="1">
        <f t="shared" ca="1" si="404"/>
        <v>139834.6550043204</v>
      </c>
      <c r="N1414" s="10">
        <v>45931</v>
      </c>
      <c r="O1414" s="10">
        <f t="shared" ca="1" si="411"/>
        <v>46661</v>
      </c>
      <c r="P1414" s="7">
        <f t="shared" ca="1" si="412"/>
        <v>0.18251704573631286</v>
      </c>
      <c r="Q1414" s="13"/>
      <c r="R1414" s="1">
        <f t="shared" si="413"/>
        <v>-100000</v>
      </c>
      <c r="S1414" s="1">
        <f t="shared" ca="1" si="405"/>
        <v>134840.56018273754</v>
      </c>
      <c r="T1414" s="14">
        <f t="shared" ca="1" si="406"/>
        <v>1.35</v>
      </c>
      <c r="U1414" s="7">
        <f t="shared" ca="1" si="414"/>
        <v>0.16120868325233464</v>
      </c>
    </row>
    <row r="1415" spans="1:21" x14ac:dyDescent="0.2">
      <c r="A1415">
        <f t="shared" si="407"/>
        <v>1414</v>
      </c>
      <c r="B1415">
        <f t="shared" ca="1" si="397"/>
        <v>8</v>
      </c>
      <c r="C1415" s="7">
        <f t="shared" ca="1" si="398"/>
        <v>5.7579192045488517E-2</v>
      </c>
      <c r="D1415" t="str">
        <f t="shared" ca="1" si="408"/>
        <v>Yes</v>
      </c>
      <c r="E1415">
        <f t="shared" ca="1" si="399"/>
        <v>1.7</v>
      </c>
      <c r="F1415" s="1">
        <f ca="1">InitialHomeValue* (1 + 'Portfolio Simulation'!C1415)^'Portfolio Simulation'!B1415</f>
        <v>1564959.776642554</v>
      </c>
      <c r="G1415" s="1">
        <f t="shared" ca="1" si="400"/>
        <v>266043.16202923417</v>
      </c>
      <c r="H1415" s="1">
        <f t="shared" ca="1" si="401"/>
        <v>429981.69599999994</v>
      </c>
      <c r="I1415" s="1">
        <f t="shared" ca="1" si="409"/>
        <v>266043.16202923417</v>
      </c>
      <c r="J1415" s="1">
        <f t="shared" si="402"/>
        <v>100000</v>
      </c>
      <c r="K1415" s="1">
        <f t="shared" si="403"/>
        <v>1000000</v>
      </c>
      <c r="L1415" s="1">
        <f t="shared" si="410"/>
        <v>-100000</v>
      </c>
      <c r="M1415" s="1">
        <f t="shared" ca="1" si="404"/>
        <v>266043.16202923417</v>
      </c>
      <c r="N1415" s="10">
        <v>45931</v>
      </c>
      <c r="O1415" s="10">
        <f t="shared" ca="1" si="411"/>
        <v>48853</v>
      </c>
      <c r="P1415" s="7">
        <f t="shared" ca="1" si="412"/>
        <v>0.13001095652580263</v>
      </c>
      <c r="Q1415" s="13"/>
      <c r="R1415" s="1">
        <f t="shared" si="413"/>
        <v>-100000</v>
      </c>
      <c r="S1415" s="1">
        <f t="shared" ca="1" si="405"/>
        <v>258218.36314602141</v>
      </c>
      <c r="T1415" s="14">
        <f t="shared" ca="1" si="406"/>
        <v>1.65</v>
      </c>
      <c r="U1415" s="7">
        <f t="shared" ca="1" si="414"/>
        <v>0.1258049190044403</v>
      </c>
    </row>
    <row r="1416" spans="1:21" x14ac:dyDescent="0.2">
      <c r="A1416">
        <f t="shared" si="407"/>
        <v>1415</v>
      </c>
      <c r="B1416">
        <f t="shared" ca="1" si="397"/>
        <v>10</v>
      </c>
      <c r="C1416" s="7">
        <f t="shared" ca="1" si="398"/>
        <v>-4.7142286917722501E-2</v>
      </c>
      <c r="D1416" t="str">
        <f t="shared" ca="1" si="408"/>
        <v>No</v>
      </c>
      <c r="E1416">
        <f t="shared" ca="1" si="399"/>
        <v>1.4</v>
      </c>
      <c r="F1416" s="1">
        <f ca="1">InitialHomeValue* (1 + 'Portfolio Simulation'!C1416)^'Portfolio Simulation'!B1416</f>
        <v>616993.42785519978</v>
      </c>
      <c r="G1416" s="1">
        <f t="shared" ca="1" si="400"/>
        <v>86379.079899727963</v>
      </c>
      <c r="H1416" s="1">
        <f t="shared" ca="1" si="401"/>
        <v>619173.64223999996</v>
      </c>
      <c r="I1416" s="1">
        <f t="shared" ca="1" si="409"/>
        <v>86379.079899727963</v>
      </c>
      <c r="J1416" s="1">
        <f t="shared" si="402"/>
        <v>100000</v>
      </c>
      <c r="K1416" s="1">
        <f t="shared" si="403"/>
        <v>1000000</v>
      </c>
      <c r="L1416" s="1">
        <f t="shared" si="410"/>
        <v>-100000</v>
      </c>
      <c r="M1416" s="1">
        <f t="shared" ca="1" si="404"/>
        <v>86379.079899727963</v>
      </c>
      <c r="N1416" s="10">
        <v>45931</v>
      </c>
      <c r="O1416" s="10">
        <f t="shared" ca="1" si="411"/>
        <v>49583</v>
      </c>
      <c r="P1416" s="7">
        <f t="shared" ca="1" si="412"/>
        <v>-1.4527884125709534E-2</v>
      </c>
      <c r="Q1416" s="13"/>
      <c r="R1416" s="1">
        <f t="shared" si="413"/>
        <v>-100000</v>
      </c>
      <c r="S1416" s="1">
        <f t="shared" ca="1" si="405"/>
        <v>83294.112760451972</v>
      </c>
      <c r="T1416" s="14">
        <f t="shared" ca="1" si="406"/>
        <v>1.35</v>
      </c>
      <c r="U1416" s="7">
        <f t="shared" ca="1" si="414"/>
        <v>-1.8103352189064028E-2</v>
      </c>
    </row>
    <row r="1417" spans="1:21" x14ac:dyDescent="0.2">
      <c r="A1417">
        <f t="shared" si="407"/>
        <v>1416</v>
      </c>
      <c r="B1417">
        <f t="shared" ca="1" si="397"/>
        <v>7</v>
      </c>
      <c r="C1417" s="7">
        <f t="shared" ca="1" si="398"/>
        <v>0.10030787027437223</v>
      </c>
      <c r="D1417" t="str">
        <f t="shared" ca="1" si="408"/>
        <v>Yes</v>
      </c>
      <c r="E1417">
        <f t="shared" ca="1" si="399"/>
        <v>1.7</v>
      </c>
      <c r="F1417" s="1">
        <f ca="1">InitialHomeValue* (1 + 'Portfolio Simulation'!C1417)^'Portfolio Simulation'!B1417</f>
        <v>1952538.1839594827</v>
      </c>
      <c r="G1417" s="1">
        <f t="shared" ca="1" si="400"/>
        <v>331931.49127311207</v>
      </c>
      <c r="H1417" s="1">
        <f t="shared" ca="1" si="401"/>
        <v>358318.07999999996</v>
      </c>
      <c r="I1417" s="1">
        <f t="shared" ca="1" si="409"/>
        <v>331931.49127311207</v>
      </c>
      <c r="J1417" s="1">
        <f t="shared" si="402"/>
        <v>100000</v>
      </c>
      <c r="K1417" s="1">
        <f t="shared" si="403"/>
        <v>1000000</v>
      </c>
      <c r="L1417" s="1">
        <f t="shared" si="410"/>
        <v>-100000</v>
      </c>
      <c r="M1417" s="1">
        <f t="shared" ca="1" si="404"/>
        <v>331931.49127311207</v>
      </c>
      <c r="N1417" s="10">
        <v>45931</v>
      </c>
      <c r="O1417" s="10">
        <f t="shared" ca="1" si="411"/>
        <v>48488</v>
      </c>
      <c r="P1417" s="7">
        <f t="shared" ca="1" si="412"/>
        <v>0.18679928183555602</v>
      </c>
      <c r="Q1417" s="13"/>
      <c r="R1417" s="1">
        <f t="shared" si="413"/>
        <v>-100000</v>
      </c>
      <c r="S1417" s="1">
        <f t="shared" ca="1" si="405"/>
        <v>322168.80035331467</v>
      </c>
      <c r="T1417" s="14">
        <f t="shared" ca="1" si="406"/>
        <v>1.65</v>
      </c>
      <c r="U1417" s="7">
        <f t="shared" ca="1" si="414"/>
        <v>0.18175264000892641</v>
      </c>
    </row>
    <row r="1418" spans="1:21" x14ac:dyDescent="0.2">
      <c r="A1418">
        <f t="shared" si="407"/>
        <v>1417</v>
      </c>
      <c r="B1418">
        <f t="shared" ca="1" si="397"/>
        <v>6</v>
      </c>
      <c r="C1418" s="7">
        <f t="shared" ca="1" si="398"/>
        <v>-4.1419445389644968E-2</v>
      </c>
      <c r="D1418" t="str">
        <f t="shared" ca="1" si="408"/>
        <v>No</v>
      </c>
      <c r="E1418">
        <f t="shared" ca="1" si="399"/>
        <v>1.4</v>
      </c>
      <c r="F1418" s="1">
        <f ca="1">InitialHomeValue* (1 + 'Portfolio Simulation'!C1418)^'Portfolio Simulation'!B1418</f>
        <v>775839.14632061403</v>
      </c>
      <c r="G1418" s="1">
        <f t="shared" ca="1" si="400"/>
        <v>108617.48048488596</v>
      </c>
      <c r="H1418" s="1">
        <f t="shared" ca="1" si="401"/>
        <v>298598.39999999997</v>
      </c>
      <c r="I1418" s="1">
        <f t="shared" ca="1" si="409"/>
        <v>108617.48048488596</v>
      </c>
      <c r="J1418" s="1">
        <f t="shared" si="402"/>
        <v>100000</v>
      </c>
      <c r="K1418" s="1">
        <f t="shared" si="403"/>
        <v>1000000</v>
      </c>
      <c r="L1418" s="1">
        <f t="shared" si="410"/>
        <v>-100000</v>
      </c>
      <c r="M1418" s="1">
        <f t="shared" ca="1" si="404"/>
        <v>108617.48048488596</v>
      </c>
      <c r="N1418" s="10">
        <v>45931</v>
      </c>
      <c r="O1418" s="10">
        <f t="shared" ca="1" si="411"/>
        <v>48122</v>
      </c>
      <c r="P1418" s="7">
        <f t="shared" ca="1" si="412"/>
        <v>1.3865992426872253E-2</v>
      </c>
      <c r="Q1418" s="13"/>
      <c r="R1418" s="1">
        <f t="shared" si="413"/>
        <v>-100000</v>
      </c>
      <c r="S1418" s="1">
        <f t="shared" ca="1" si="405"/>
        <v>104738.2847532829</v>
      </c>
      <c r="T1418" s="14">
        <f t="shared" ca="1" si="406"/>
        <v>1.35</v>
      </c>
      <c r="U1418" s="7">
        <f t="shared" ca="1" si="414"/>
        <v>7.7420502901077272E-3</v>
      </c>
    </row>
    <row r="1419" spans="1:21" x14ac:dyDescent="0.2">
      <c r="A1419">
        <f t="shared" si="407"/>
        <v>1418</v>
      </c>
      <c r="B1419">
        <f t="shared" ca="1" si="397"/>
        <v>3</v>
      </c>
      <c r="C1419" s="7">
        <f t="shared" ca="1" si="398"/>
        <v>3.1445977939890332E-2</v>
      </c>
      <c r="D1419" t="str">
        <f t="shared" ca="1" si="408"/>
        <v>Yes</v>
      </c>
      <c r="E1419">
        <f t="shared" ca="1" si="399"/>
        <v>1.7</v>
      </c>
      <c r="F1419" s="1">
        <f ca="1">InitialHomeValue* (1 + 'Portfolio Simulation'!C1419)^'Portfolio Simulation'!B1419</f>
        <v>1097335.5777459214</v>
      </c>
      <c r="G1419" s="1">
        <f t="shared" ca="1" si="400"/>
        <v>186547.04821680664</v>
      </c>
      <c r="H1419" s="1">
        <f t="shared" ca="1" si="401"/>
        <v>172800</v>
      </c>
      <c r="I1419" s="1">
        <f t="shared" ca="1" si="409"/>
        <v>172800</v>
      </c>
      <c r="J1419" s="1">
        <f t="shared" si="402"/>
        <v>100000</v>
      </c>
      <c r="K1419" s="1">
        <f t="shared" si="403"/>
        <v>1000000</v>
      </c>
      <c r="L1419" s="1">
        <f t="shared" si="410"/>
        <v>-100000</v>
      </c>
      <c r="M1419" s="1">
        <f t="shared" ca="1" si="404"/>
        <v>172800</v>
      </c>
      <c r="N1419" s="10">
        <v>45931</v>
      </c>
      <c r="O1419" s="10">
        <f t="shared" ca="1" si="411"/>
        <v>47027</v>
      </c>
      <c r="P1419" s="7">
        <f t="shared" ca="1" si="412"/>
        <v>0.19980039000511171</v>
      </c>
      <c r="Q1419" s="13"/>
      <c r="R1419" s="1">
        <f t="shared" si="413"/>
        <v>-100000</v>
      </c>
      <c r="S1419" s="1">
        <f t="shared" ca="1" si="405"/>
        <v>181060.37032807703</v>
      </c>
      <c r="T1419" s="14">
        <f t="shared" ca="1" si="406"/>
        <v>1.65</v>
      </c>
      <c r="U1419" s="7">
        <f t="shared" ca="1" si="414"/>
        <v>0.21860434412956239</v>
      </c>
    </row>
    <row r="1420" spans="1:21" x14ac:dyDescent="0.2">
      <c r="A1420">
        <f t="shared" si="407"/>
        <v>1419</v>
      </c>
      <c r="B1420">
        <f t="shared" ca="1" si="397"/>
        <v>3</v>
      </c>
      <c r="C1420" s="7">
        <f t="shared" ca="1" si="398"/>
        <v>-9.1033668417858406E-3</v>
      </c>
      <c r="D1420" t="str">
        <f t="shared" ca="1" si="408"/>
        <v>No</v>
      </c>
      <c r="E1420">
        <f t="shared" ca="1" si="399"/>
        <v>1.4</v>
      </c>
      <c r="F1420" s="1">
        <f ca="1">InitialHomeValue* (1 + 'Portfolio Simulation'!C1420)^'Portfolio Simulation'!B1420</f>
        <v>972937.75893047696</v>
      </c>
      <c r="G1420" s="1">
        <f t="shared" ca="1" si="400"/>
        <v>136211.28625026677</v>
      </c>
      <c r="H1420" s="1">
        <f t="shared" ca="1" si="401"/>
        <v>172800</v>
      </c>
      <c r="I1420" s="1">
        <f t="shared" ca="1" si="409"/>
        <v>136211.28625026677</v>
      </c>
      <c r="J1420" s="1">
        <f t="shared" si="402"/>
        <v>100000</v>
      </c>
      <c r="K1420" s="1">
        <f t="shared" si="403"/>
        <v>1000000</v>
      </c>
      <c r="L1420" s="1">
        <f t="shared" si="410"/>
        <v>-100000</v>
      </c>
      <c r="M1420" s="1">
        <f t="shared" ca="1" si="404"/>
        <v>136211.28625026677</v>
      </c>
      <c r="N1420" s="10">
        <v>45931</v>
      </c>
      <c r="O1420" s="10">
        <f t="shared" ca="1" si="411"/>
        <v>47027</v>
      </c>
      <c r="P1420" s="7">
        <f t="shared" ca="1" si="412"/>
        <v>0.10840092301368712</v>
      </c>
      <c r="Q1420" s="13"/>
      <c r="R1420" s="1">
        <f t="shared" si="413"/>
        <v>-100000</v>
      </c>
      <c r="S1420" s="1">
        <f t="shared" ca="1" si="405"/>
        <v>131346.59745561442</v>
      </c>
      <c r="T1420" s="14">
        <f t="shared" ca="1" si="406"/>
        <v>1.35</v>
      </c>
      <c r="U1420" s="7">
        <f t="shared" ca="1" si="414"/>
        <v>9.5057508349418632E-2</v>
      </c>
    </row>
    <row r="1421" spans="1:21" x14ac:dyDescent="0.2">
      <c r="A1421">
        <f t="shared" si="407"/>
        <v>1420</v>
      </c>
      <c r="B1421">
        <f t="shared" ca="1" si="397"/>
        <v>9</v>
      </c>
      <c r="C1421" s="7">
        <f t="shared" ca="1" si="398"/>
        <v>0.11979208168757501</v>
      </c>
      <c r="D1421" t="str">
        <f t="shared" ca="1" si="408"/>
        <v>Yes</v>
      </c>
      <c r="E1421">
        <f t="shared" ca="1" si="399"/>
        <v>1.7</v>
      </c>
      <c r="F1421" s="1">
        <f ca="1">InitialHomeValue* (1 + 'Portfolio Simulation'!C1421)^'Portfolio Simulation'!B1421</f>
        <v>2768449.0136343762</v>
      </c>
      <c r="G1421" s="1">
        <f t="shared" ca="1" si="400"/>
        <v>470636.33231784398</v>
      </c>
      <c r="H1421" s="1">
        <f t="shared" ca="1" si="401"/>
        <v>515978.03519999993</v>
      </c>
      <c r="I1421" s="1">
        <f t="shared" ca="1" si="409"/>
        <v>470636.33231784398</v>
      </c>
      <c r="J1421" s="1">
        <f t="shared" si="402"/>
        <v>100000</v>
      </c>
      <c r="K1421" s="1">
        <f t="shared" si="403"/>
        <v>1000000</v>
      </c>
      <c r="L1421" s="1">
        <f t="shared" si="410"/>
        <v>-100000</v>
      </c>
      <c r="M1421" s="1">
        <f t="shared" ca="1" si="404"/>
        <v>470636.33231784398</v>
      </c>
      <c r="N1421" s="10">
        <v>45931</v>
      </c>
      <c r="O1421" s="10">
        <f t="shared" ca="1" si="411"/>
        <v>49218</v>
      </c>
      <c r="P1421" s="7">
        <f t="shared" ca="1" si="412"/>
        <v>0.1876742780208587</v>
      </c>
      <c r="Q1421" s="13"/>
      <c r="R1421" s="1">
        <f t="shared" si="413"/>
        <v>-100000</v>
      </c>
      <c r="S1421" s="1">
        <f t="shared" ca="1" si="405"/>
        <v>456794.08724967204</v>
      </c>
      <c r="T1421" s="14">
        <f t="shared" ca="1" si="406"/>
        <v>1.65</v>
      </c>
      <c r="U1421" s="7">
        <f t="shared" ca="1" si="414"/>
        <v>0.18374368548393247</v>
      </c>
    </row>
    <row r="1422" spans="1:21" x14ac:dyDescent="0.2">
      <c r="A1422">
        <f t="shared" si="407"/>
        <v>1421</v>
      </c>
      <c r="B1422">
        <f t="shared" ca="1" si="397"/>
        <v>8</v>
      </c>
      <c r="C1422" s="7">
        <f t="shared" ca="1" si="398"/>
        <v>0.10879732873525962</v>
      </c>
      <c r="D1422" t="str">
        <f t="shared" ca="1" si="408"/>
        <v>Yes</v>
      </c>
      <c r="E1422">
        <f t="shared" ca="1" si="399"/>
        <v>1.7</v>
      </c>
      <c r="F1422" s="1">
        <f ca="1">InitialHomeValue* (1 + 'Portfolio Simulation'!C1422)^'Portfolio Simulation'!B1422</f>
        <v>2284637.8517781794</v>
      </c>
      <c r="G1422" s="1">
        <f t="shared" ca="1" si="400"/>
        <v>388388.43480229052</v>
      </c>
      <c r="H1422" s="1">
        <f t="shared" ca="1" si="401"/>
        <v>429981.69599999994</v>
      </c>
      <c r="I1422" s="1">
        <f t="shared" ca="1" si="409"/>
        <v>388388.43480229052</v>
      </c>
      <c r="J1422" s="1">
        <f t="shared" si="402"/>
        <v>100000</v>
      </c>
      <c r="K1422" s="1">
        <f t="shared" si="403"/>
        <v>1000000</v>
      </c>
      <c r="L1422" s="1">
        <f t="shared" si="410"/>
        <v>-100000</v>
      </c>
      <c r="M1422" s="1">
        <f t="shared" ca="1" si="404"/>
        <v>388388.43480229052</v>
      </c>
      <c r="N1422" s="10">
        <v>45931</v>
      </c>
      <c r="O1422" s="10">
        <f t="shared" ca="1" si="411"/>
        <v>48853</v>
      </c>
      <c r="P1422" s="7">
        <f t="shared" ca="1" si="412"/>
        <v>0.18469858765602115</v>
      </c>
      <c r="Q1422" s="13"/>
      <c r="R1422" s="1">
        <f t="shared" si="413"/>
        <v>-100000</v>
      </c>
      <c r="S1422" s="1">
        <f t="shared" ca="1" si="405"/>
        <v>376965.24554339959</v>
      </c>
      <c r="T1422" s="14">
        <f t="shared" ca="1" si="406"/>
        <v>1.65</v>
      </c>
      <c r="U1422" s="7">
        <f t="shared" ca="1" si="414"/>
        <v>0.18028898835182192</v>
      </c>
    </row>
    <row r="1423" spans="1:21" x14ac:dyDescent="0.2">
      <c r="A1423">
        <f t="shared" si="407"/>
        <v>1422</v>
      </c>
      <c r="B1423">
        <f t="shared" ca="1" si="397"/>
        <v>3</v>
      </c>
      <c r="C1423" s="7">
        <f t="shared" ca="1" si="398"/>
        <v>3.6711214858329559E-2</v>
      </c>
      <c r="D1423" t="str">
        <f t="shared" ca="1" si="408"/>
        <v>Yes</v>
      </c>
      <c r="E1423">
        <f t="shared" ca="1" si="399"/>
        <v>1.7</v>
      </c>
      <c r="F1423" s="1">
        <f ca="1">InitialHomeValue* (1 + 'Portfolio Simulation'!C1423)^'Portfolio Simulation'!B1423</f>
        <v>1114226.2606565023</v>
      </c>
      <c r="G1423" s="1">
        <f t="shared" ca="1" si="400"/>
        <v>189418.46431160541</v>
      </c>
      <c r="H1423" s="1">
        <f t="shared" ca="1" si="401"/>
        <v>172800</v>
      </c>
      <c r="I1423" s="1">
        <f t="shared" ca="1" si="409"/>
        <v>172800</v>
      </c>
      <c r="J1423" s="1">
        <f t="shared" si="402"/>
        <v>100000</v>
      </c>
      <c r="K1423" s="1">
        <f t="shared" si="403"/>
        <v>1000000</v>
      </c>
      <c r="L1423" s="1">
        <f t="shared" si="410"/>
        <v>-100000</v>
      </c>
      <c r="M1423" s="1">
        <f t="shared" ca="1" si="404"/>
        <v>172800</v>
      </c>
      <c r="N1423" s="10">
        <v>45931</v>
      </c>
      <c r="O1423" s="10">
        <f t="shared" ca="1" si="411"/>
        <v>47027</v>
      </c>
      <c r="P1423" s="7">
        <f t="shared" ca="1" si="412"/>
        <v>0.19980039000511171</v>
      </c>
      <c r="Q1423" s="13"/>
      <c r="R1423" s="1">
        <f t="shared" si="413"/>
        <v>-100000</v>
      </c>
      <c r="S1423" s="1">
        <f t="shared" ca="1" si="405"/>
        <v>183847.33300832286</v>
      </c>
      <c r="T1423" s="14">
        <f t="shared" ca="1" si="406"/>
        <v>1.65</v>
      </c>
      <c r="U1423" s="7">
        <f t="shared" ca="1" si="414"/>
        <v>0.2248192846775055</v>
      </c>
    </row>
    <row r="1424" spans="1:21" x14ac:dyDescent="0.2">
      <c r="A1424">
        <f t="shared" si="407"/>
        <v>1423</v>
      </c>
      <c r="B1424">
        <f t="shared" ca="1" si="397"/>
        <v>6</v>
      </c>
      <c r="C1424" s="7">
        <f t="shared" ca="1" si="398"/>
        <v>8.0889327976232273E-2</v>
      </c>
      <c r="D1424" t="str">
        <f t="shared" ca="1" si="408"/>
        <v>Yes</v>
      </c>
      <c r="E1424">
        <f t="shared" ca="1" si="399"/>
        <v>1.7</v>
      </c>
      <c r="F1424" s="1">
        <f ca="1">InitialHomeValue* (1 + 'Portfolio Simulation'!C1424)^'Portfolio Simulation'!B1424</f>
        <v>1594730.7683131688</v>
      </c>
      <c r="G1424" s="1">
        <f t="shared" ca="1" si="400"/>
        <v>271104.2306132387</v>
      </c>
      <c r="H1424" s="1">
        <f t="shared" ca="1" si="401"/>
        <v>298598.39999999997</v>
      </c>
      <c r="I1424" s="1">
        <f t="shared" ca="1" si="409"/>
        <v>271104.2306132387</v>
      </c>
      <c r="J1424" s="1">
        <f t="shared" si="402"/>
        <v>100000</v>
      </c>
      <c r="K1424" s="1">
        <f t="shared" si="403"/>
        <v>1000000</v>
      </c>
      <c r="L1424" s="1">
        <f t="shared" si="410"/>
        <v>-100000</v>
      </c>
      <c r="M1424" s="1">
        <f t="shared" ca="1" si="404"/>
        <v>271104.2306132387</v>
      </c>
      <c r="N1424" s="10">
        <v>45931</v>
      </c>
      <c r="O1424" s="10">
        <f t="shared" ca="1" si="411"/>
        <v>48122</v>
      </c>
      <c r="P1424" s="7">
        <f t="shared" ca="1" si="412"/>
        <v>0.18074586987495428</v>
      </c>
      <c r="Q1424" s="13"/>
      <c r="R1424" s="1">
        <f t="shared" si="413"/>
        <v>-100000</v>
      </c>
      <c r="S1424" s="1">
        <f t="shared" ca="1" si="405"/>
        <v>263130.57677167282</v>
      </c>
      <c r="T1424" s="14">
        <f t="shared" ca="1" si="406"/>
        <v>1.65</v>
      </c>
      <c r="U1424" s="7">
        <f t="shared" ca="1" si="414"/>
        <v>0.17488833069801335</v>
      </c>
    </row>
    <row r="1425" spans="1:21" x14ac:dyDescent="0.2">
      <c r="A1425">
        <f t="shared" si="407"/>
        <v>1424</v>
      </c>
      <c r="B1425">
        <f t="shared" ca="1" si="397"/>
        <v>7</v>
      </c>
      <c r="C1425" s="7">
        <f t="shared" ca="1" si="398"/>
        <v>9.3348327680637097E-2</v>
      </c>
      <c r="D1425" t="str">
        <f t="shared" ca="1" si="408"/>
        <v>Yes</v>
      </c>
      <c r="E1425">
        <f t="shared" ca="1" si="399"/>
        <v>1.7</v>
      </c>
      <c r="F1425" s="1">
        <f ca="1">InitialHomeValue* (1 + 'Portfolio Simulation'!C1425)^'Portfolio Simulation'!B1425</f>
        <v>1867711.5956406354</v>
      </c>
      <c r="G1425" s="1">
        <f t="shared" ca="1" si="400"/>
        <v>317510.97125890804</v>
      </c>
      <c r="H1425" s="1">
        <f t="shared" ca="1" si="401"/>
        <v>358318.07999999996</v>
      </c>
      <c r="I1425" s="1">
        <f t="shared" ca="1" si="409"/>
        <v>317510.97125890804</v>
      </c>
      <c r="J1425" s="1">
        <f t="shared" si="402"/>
        <v>100000</v>
      </c>
      <c r="K1425" s="1">
        <f t="shared" si="403"/>
        <v>1000000</v>
      </c>
      <c r="L1425" s="1">
        <f t="shared" si="410"/>
        <v>-100000</v>
      </c>
      <c r="M1425" s="1">
        <f t="shared" ca="1" si="404"/>
        <v>317510.97125890804</v>
      </c>
      <c r="N1425" s="10">
        <v>45931</v>
      </c>
      <c r="O1425" s="10">
        <f t="shared" ca="1" si="411"/>
        <v>48488</v>
      </c>
      <c r="P1425" s="7">
        <f t="shared" ca="1" si="412"/>
        <v>0.17929852604866031</v>
      </c>
      <c r="Q1425" s="13"/>
      <c r="R1425" s="1">
        <f t="shared" si="413"/>
        <v>-100000</v>
      </c>
      <c r="S1425" s="1">
        <f t="shared" ca="1" si="405"/>
        <v>308172.41328070482</v>
      </c>
      <c r="T1425" s="14">
        <f t="shared" ca="1" si="406"/>
        <v>1.65</v>
      </c>
      <c r="U1425" s="7">
        <f t="shared" ca="1" si="414"/>
        <v>0.17428378462791447</v>
      </c>
    </row>
    <row r="1426" spans="1:21" x14ac:dyDescent="0.2">
      <c r="A1426">
        <f t="shared" si="407"/>
        <v>1425</v>
      </c>
      <c r="B1426">
        <f t="shared" ca="1" si="397"/>
        <v>7</v>
      </c>
      <c r="C1426" s="7">
        <f t="shared" ca="1" si="398"/>
        <v>0.11492971068013026</v>
      </c>
      <c r="D1426" t="str">
        <f t="shared" ca="1" si="408"/>
        <v>Yes</v>
      </c>
      <c r="E1426">
        <f t="shared" ca="1" si="399"/>
        <v>1.7</v>
      </c>
      <c r="F1426" s="1">
        <f ca="1">InitialHomeValue* (1 + 'Portfolio Simulation'!C1426)^'Portfolio Simulation'!B1426</f>
        <v>2141570.7224071198</v>
      </c>
      <c r="G1426" s="1">
        <f t="shared" ca="1" si="400"/>
        <v>364067.02280921041</v>
      </c>
      <c r="H1426" s="1">
        <f t="shared" ca="1" si="401"/>
        <v>358318.07999999996</v>
      </c>
      <c r="I1426" s="1">
        <f t="shared" ca="1" si="409"/>
        <v>358318.07999999996</v>
      </c>
      <c r="J1426" s="1">
        <f t="shared" si="402"/>
        <v>100000</v>
      </c>
      <c r="K1426" s="1">
        <f t="shared" si="403"/>
        <v>1000000</v>
      </c>
      <c r="L1426" s="1">
        <f t="shared" si="410"/>
        <v>-100000</v>
      </c>
      <c r="M1426" s="1">
        <f t="shared" ca="1" si="404"/>
        <v>358318.07999999996</v>
      </c>
      <c r="N1426" s="10">
        <v>45931</v>
      </c>
      <c r="O1426" s="10">
        <f t="shared" ca="1" si="411"/>
        <v>48488</v>
      </c>
      <c r="P1426" s="7">
        <f t="shared" ca="1" si="412"/>
        <v>0.19982888102531438</v>
      </c>
      <c r="Q1426" s="13"/>
      <c r="R1426" s="1">
        <f t="shared" si="413"/>
        <v>-100000</v>
      </c>
      <c r="S1426" s="1">
        <f t="shared" ca="1" si="405"/>
        <v>353359.16919717478</v>
      </c>
      <c r="T1426" s="14">
        <f t="shared" ca="1" si="406"/>
        <v>1.65</v>
      </c>
      <c r="U1426" s="7">
        <f t="shared" ca="1" si="414"/>
        <v>0.19744442105293278</v>
      </c>
    </row>
    <row r="1427" spans="1:21" x14ac:dyDescent="0.2">
      <c r="A1427">
        <f t="shared" si="407"/>
        <v>1426</v>
      </c>
      <c r="B1427">
        <f t="shared" ca="1" si="397"/>
        <v>10</v>
      </c>
      <c r="C1427" s="7">
        <f t="shared" ca="1" si="398"/>
        <v>-1.3204168371510835E-2</v>
      </c>
      <c r="D1427" t="str">
        <f t="shared" ca="1" si="408"/>
        <v>No</v>
      </c>
      <c r="E1427">
        <f t="shared" ca="1" si="399"/>
        <v>1.4</v>
      </c>
      <c r="F1427" s="1">
        <f ca="1">InitialHomeValue* (1 + 'Portfolio Simulation'!C1427)^'Portfolio Simulation'!B1427</f>
        <v>875534.09490788064</v>
      </c>
      <c r="G1427" s="1">
        <f t="shared" ca="1" si="400"/>
        <v>122574.77328710328</v>
      </c>
      <c r="H1427" s="1">
        <f t="shared" ca="1" si="401"/>
        <v>619173.64223999996</v>
      </c>
      <c r="I1427" s="1">
        <f t="shared" ca="1" si="409"/>
        <v>122574.77328710328</v>
      </c>
      <c r="J1427" s="1">
        <f t="shared" si="402"/>
        <v>100000</v>
      </c>
      <c r="K1427" s="1">
        <f t="shared" si="403"/>
        <v>1000000</v>
      </c>
      <c r="L1427" s="1">
        <f t="shared" si="410"/>
        <v>-100000</v>
      </c>
      <c r="M1427" s="1">
        <f t="shared" ca="1" si="404"/>
        <v>122574.77328710328</v>
      </c>
      <c r="N1427" s="10">
        <v>45931</v>
      </c>
      <c r="O1427" s="10">
        <f t="shared" ca="1" si="411"/>
        <v>49583</v>
      </c>
      <c r="P1427" s="7">
        <f t="shared" ca="1" si="412"/>
        <v>2.0552304387092591E-2</v>
      </c>
      <c r="Q1427" s="13"/>
      <c r="R1427" s="1">
        <f t="shared" si="413"/>
        <v>-100000</v>
      </c>
      <c r="S1427" s="1">
        <f t="shared" ca="1" si="405"/>
        <v>118197.10281256388</v>
      </c>
      <c r="T1427" s="14">
        <f t="shared" ca="1" si="406"/>
        <v>1.35</v>
      </c>
      <c r="U1427" s="7">
        <f t="shared" ca="1" si="414"/>
        <v>1.684956252574921E-2</v>
      </c>
    </row>
    <row r="1428" spans="1:21" x14ac:dyDescent="0.2">
      <c r="A1428">
        <f t="shared" si="407"/>
        <v>1427</v>
      </c>
      <c r="B1428">
        <f t="shared" ca="1" si="397"/>
        <v>1</v>
      </c>
      <c r="C1428" s="7">
        <f t="shared" ca="1" si="398"/>
        <v>4.7146821766252824E-2</v>
      </c>
      <c r="D1428" t="str">
        <f t="shared" ca="1" si="408"/>
        <v>Yes</v>
      </c>
      <c r="E1428">
        <f t="shared" ca="1" si="399"/>
        <v>1.7</v>
      </c>
      <c r="F1428" s="1">
        <f ca="1">InitialHomeValue* (1 + 'Portfolio Simulation'!C1428)^'Portfolio Simulation'!B1428</f>
        <v>1047146.8217662527</v>
      </c>
      <c r="G1428" s="1">
        <f t="shared" ca="1" si="400"/>
        <v>178014.95970026299</v>
      </c>
      <c r="H1428" s="1">
        <f t="shared" ca="1" si="401"/>
        <v>120000</v>
      </c>
      <c r="I1428" s="1">
        <f t="shared" ca="1" si="409"/>
        <v>120000</v>
      </c>
      <c r="J1428" s="1">
        <f t="shared" si="402"/>
        <v>100000</v>
      </c>
      <c r="K1428" s="1">
        <f t="shared" si="403"/>
        <v>1000000</v>
      </c>
      <c r="L1428" s="1">
        <f t="shared" si="410"/>
        <v>-100000</v>
      </c>
      <c r="M1428" s="1">
        <f t="shared" ca="1" si="404"/>
        <v>120000</v>
      </c>
      <c r="N1428" s="10">
        <v>45931</v>
      </c>
      <c r="O1428" s="10">
        <f t="shared" ca="1" si="411"/>
        <v>46296</v>
      </c>
      <c r="P1428" s="7">
        <f t="shared" ca="1" si="412"/>
        <v>0.19999999403953553</v>
      </c>
      <c r="Q1428" s="13"/>
      <c r="R1428" s="1">
        <f t="shared" si="413"/>
        <v>-100000</v>
      </c>
      <c r="S1428" s="1">
        <f t="shared" ca="1" si="405"/>
        <v>172779.22559143172</v>
      </c>
      <c r="T1428" s="14">
        <f t="shared" ca="1" si="406"/>
        <v>1.65</v>
      </c>
      <c r="U1428" s="7">
        <f t="shared" ca="1" si="414"/>
        <v>0.72779225111007717</v>
      </c>
    </row>
    <row r="1429" spans="1:21" x14ac:dyDescent="0.2">
      <c r="A1429">
        <f t="shared" si="407"/>
        <v>1428</v>
      </c>
      <c r="B1429">
        <f t="shared" ca="1" si="397"/>
        <v>3</v>
      </c>
      <c r="C1429" s="7">
        <f t="shared" ca="1" si="398"/>
        <v>2.5243250768061196E-2</v>
      </c>
      <c r="D1429" t="str">
        <f t="shared" ca="1" si="408"/>
        <v>Yes</v>
      </c>
      <c r="E1429">
        <f t="shared" ca="1" si="399"/>
        <v>1.7</v>
      </c>
      <c r="F1429" s="1">
        <f ca="1">InitialHomeValue* (1 + 'Portfolio Simulation'!C1429)^'Portfolio Simulation'!B1429</f>
        <v>1077657.5029796045</v>
      </c>
      <c r="G1429" s="1">
        <f t="shared" ca="1" si="400"/>
        <v>183201.77550653278</v>
      </c>
      <c r="H1429" s="1">
        <f t="shared" ca="1" si="401"/>
        <v>172800</v>
      </c>
      <c r="I1429" s="1">
        <f t="shared" ca="1" si="409"/>
        <v>172800</v>
      </c>
      <c r="J1429" s="1">
        <f t="shared" si="402"/>
        <v>100000</v>
      </c>
      <c r="K1429" s="1">
        <f t="shared" si="403"/>
        <v>1000000</v>
      </c>
      <c r="L1429" s="1">
        <f t="shared" si="410"/>
        <v>-100000</v>
      </c>
      <c r="M1429" s="1">
        <f t="shared" ca="1" si="404"/>
        <v>172800</v>
      </c>
      <c r="N1429" s="10">
        <v>45931</v>
      </c>
      <c r="O1429" s="10">
        <f t="shared" ca="1" si="411"/>
        <v>47027</v>
      </c>
      <c r="P1429" s="7">
        <f t="shared" ca="1" si="412"/>
        <v>0.19980039000511171</v>
      </c>
      <c r="Q1429" s="13"/>
      <c r="R1429" s="1">
        <f t="shared" si="413"/>
        <v>-100000</v>
      </c>
      <c r="S1429" s="1">
        <f t="shared" ca="1" si="405"/>
        <v>177813.48799163476</v>
      </c>
      <c r="T1429" s="14">
        <f t="shared" ca="1" si="406"/>
        <v>1.65</v>
      </c>
      <c r="U1429" s="7">
        <f t="shared" ca="1" si="414"/>
        <v>0.21128278374671941</v>
      </c>
    </row>
    <row r="1430" spans="1:21" x14ac:dyDescent="0.2">
      <c r="A1430">
        <f t="shared" si="407"/>
        <v>1429</v>
      </c>
      <c r="B1430">
        <f t="shared" ca="1" si="397"/>
        <v>4</v>
      </c>
      <c r="C1430" s="7">
        <f t="shared" ca="1" si="398"/>
        <v>0.15068790757983447</v>
      </c>
      <c r="D1430" t="str">
        <f t="shared" ca="1" si="408"/>
        <v>Yes</v>
      </c>
      <c r="E1430">
        <f t="shared" ca="1" si="399"/>
        <v>1.7</v>
      </c>
      <c r="F1430" s="1">
        <f ca="1">InitialHomeValue* (1 + 'Portfolio Simulation'!C1430)^'Portfolio Simulation'!B1430</f>
        <v>1753194.8922351943</v>
      </c>
      <c r="G1430" s="1">
        <f t="shared" ca="1" si="400"/>
        <v>298043.13167998305</v>
      </c>
      <c r="H1430" s="1">
        <f t="shared" ca="1" si="401"/>
        <v>207360</v>
      </c>
      <c r="I1430" s="1">
        <f t="shared" ca="1" si="409"/>
        <v>207360</v>
      </c>
      <c r="J1430" s="1">
        <f t="shared" si="402"/>
        <v>100000</v>
      </c>
      <c r="K1430" s="1">
        <f t="shared" si="403"/>
        <v>1000000</v>
      </c>
      <c r="L1430" s="1">
        <f t="shared" si="410"/>
        <v>-100000</v>
      </c>
      <c r="M1430" s="1">
        <f t="shared" ca="1" si="404"/>
        <v>207360</v>
      </c>
      <c r="N1430" s="10">
        <v>45931</v>
      </c>
      <c r="O1430" s="10">
        <f t="shared" ca="1" si="411"/>
        <v>47392</v>
      </c>
      <c r="P1430" s="7">
        <f t="shared" ca="1" si="412"/>
        <v>0.19985025525093081</v>
      </c>
      <c r="Q1430" s="13"/>
      <c r="R1430" s="1">
        <f t="shared" si="413"/>
        <v>-100000</v>
      </c>
      <c r="S1430" s="1">
        <f t="shared" ca="1" si="405"/>
        <v>289277.15721880709</v>
      </c>
      <c r="T1430" s="14">
        <f t="shared" ca="1" si="406"/>
        <v>1.65</v>
      </c>
      <c r="U1430" s="7">
        <f t="shared" ca="1" si="414"/>
        <v>0.30391594767570496</v>
      </c>
    </row>
    <row r="1431" spans="1:21" x14ac:dyDescent="0.2">
      <c r="A1431">
        <f t="shared" si="407"/>
        <v>1430</v>
      </c>
      <c r="B1431">
        <f t="shared" ca="1" si="397"/>
        <v>5</v>
      </c>
      <c r="C1431" s="7">
        <f t="shared" ca="1" si="398"/>
        <v>-5.6884988319028107E-4</v>
      </c>
      <c r="D1431" t="str">
        <f t="shared" ca="1" si="408"/>
        <v>No</v>
      </c>
      <c r="E1431">
        <f t="shared" ca="1" si="399"/>
        <v>1.4</v>
      </c>
      <c r="F1431" s="1">
        <f ca="1">InitialHomeValue* (1 + 'Portfolio Simulation'!C1431)^'Portfolio Simulation'!B1431</f>
        <v>997158.98464572569</v>
      </c>
      <c r="G1431" s="1">
        <f t="shared" ca="1" si="400"/>
        <v>139602.2578504016</v>
      </c>
      <c r="H1431" s="1">
        <f t="shared" ca="1" si="401"/>
        <v>248832</v>
      </c>
      <c r="I1431" s="1">
        <f t="shared" ca="1" si="409"/>
        <v>139602.2578504016</v>
      </c>
      <c r="J1431" s="1">
        <f t="shared" si="402"/>
        <v>100000</v>
      </c>
      <c r="K1431" s="1">
        <f t="shared" si="403"/>
        <v>1000000</v>
      </c>
      <c r="L1431" s="1">
        <f t="shared" si="410"/>
        <v>-100000</v>
      </c>
      <c r="M1431" s="1">
        <f t="shared" ca="1" si="404"/>
        <v>139602.2578504016</v>
      </c>
      <c r="N1431" s="10">
        <v>45931</v>
      </c>
      <c r="O1431" s="10">
        <f t="shared" ca="1" si="411"/>
        <v>47757</v>
      </c>
      <c r="P1431" s="7">
        <f t="shared" ca="1" si="412"/>
        <v>6.8962863087654119E-2</v>
      </c>
      <c r="Q1431" s="13"/>
      <c r="R1431" s="1">
        <f t="shared" si="413"/>
        <v>-100000</v>
      </c>
      <c r="S1431" s="1">
        <f t="shared" ca="1" si="405"/>
        <v>134616.46292717298</v>
      </c>
      <c r="T1431" s="14">
        <f t="shared" ca="1" si="406"/>
        <v>1.35</v>
      </c>
      <c r="U1431" s="7">
        <f t="shared" ca="1" si="414"/>
        <v>6.1220166087150571E-2</v>
      </c>
    </row>
    <row r="1432" spans="1:21" x14ac:dyDescent="0.2">
      <c r="A1432">
        <f t="shared" si="407"/>
        <v>1431</v>
      </c>
      <c r="B1432">
        <f t="shared" ca="1" si="397"/>
        <v>8</v>
      </c>
      <c r="C1432" s="7">
        <f t="shared" ca="1" si="398"/>
        <v>7.1544640716105189E-3</v>
      </c>
      <c r="D1432" t="str">
        <f t="shared" ca="1" si="408"/>
        <v>Yes</v>
      </c>
      <c r="E1432">
        <f t="shared" ca="1" si="399"/>
        <v>1.7</v>
      </c>
      <c r="F1432" s="1">
        <f ca="1">InitialHomeValue* (1 + 'Portfolio Simulation'!C1432)^'Portfolio Simulation'!B1432</f>
        <v>1058689.6228146146</v>
      </c>
      <c r="G1432" s="1">
        <f t="shared" ca="1" si="400"/>
        <v>179977.23587848447</v>
      </c>
      <c r="H1432" s="1">
        <f t="shared" ca="1" si="401"/>
        <v>429981.69599999994</v>
      </c>
      <c r="I1432" s="1">
        <f t="shared" ca="1" si="409"/>
        <v>179977.23587848447</v>
      </c>
      <c r="J1432" s="1">
        <f t="shared" si="402"/>
        <v>100000</v>
      </c>
      <c r="K1432" s="1">
        <f t="shared" si="403"/>
        <v>1000000</v>
      </c>
      <c r="L1432" s="1">
        <f t="shared" si="410"/>
        <v>-100000</v>
      </c>
      <c r="M1432" s="1">
        <f t="shared" ca="1" si="404"/>
        <v>179977.23587848447</v>
      </c>
      <c r="N1432" s="10">
        <v>45931</v>
      </c>
      <c r="O1432" s="10">
        <f t="shared" ca="1" si="411"/>
        <v>48853</v>
      </c>
      <c r="P1432" s="7">
        <f t="shared" ca="1" si="412"/>
        <v>7.6168712973594677E-2</v>
      </c>
      <c r="Q1432" s="13"/>
      <c r="R1432" s="1">
        <f t="shared" si="413"/>
        <v>-100000</v>
      </c>
      <c r="S1432" s="1">
        <f t="shared" ca="1" si="405"/>
        <v>174683.78776441142</v>
      </c>
      <c r="T1432" s="14">
        <f t="shared" ca="1" si="406"/>
        <v>1.65</v>
      </c>
      <c r="U1432" s="7">
        <f t="shared" ca="1" si="414"/>
        <v>7.216307818889621E-2</v>
      </c>
    </row>
    <row r="1433" spans="1:21" x14ac:dyDescent="0.2">
      <c r="A1433">
        <f t="shared" si="407"/>
        <v>1432</v>
      </c>
      <c r="B1433">
        <f t="shared" ca="1" si="397"/>
        <v>2</v>
      </c>
      <c r="C1433" s="7">
        <f t="shared" ca="1" si="398"/>
        <v>9.8250382179972562E-2</v>
      </c>
      <c r="D1433" t="str">
        <f t="shared" ca="1" si="408"/>
        <v>Yes</v>
      </c>
      <c r="E1433">
        <f t="shared" ca="1" si="399"/>
        <v>1.7</v>
      </c>
      <c r="F1433" s="1">
        <f ca="1">InitialHomeValue* (1 + 'Portfolio Simulation'!C1433)^'Portfolio Simulation'!B1433</f>
        <v>1206153.9019584558</v>
      </c>
      <c r="G1433" s="1">
        <f t="shared" ca="1" si="400"/>
        <v>205046.16333293749</v>
      </c>
      <c r="H1433" s="1">
        <f t="shared" ca="1" si="401"/>
        <v>144000</v>
      </c>
      <c r="I1433" s="1">
        <f t="shared" ca="1" si="409"/>
        <v>144000</v>
      </c>
      <c r="J1433" s="1">
        <f t="shared" si="402"/>
        <v>100000</v>
      </c>
      <c r="K1433" s="1">
        <f t="shared" si="403"/>
        <v>1000000</v>
      </c>
      <c r="L1433" s="1">
        <f t="shared" si="410"/>
        <v>-100000</v>
      </c>
      <c r="M1433" s="1">
        <f t="shared" ca="1" si="404"/>
        <v>144000</v>
      </c>
      <c r="N1433" s="10">
        <v>45931</v>
      </c>
      <c r="O1433" s="10">
        <f t="shared" ca="1" si="411"/>
        <v>46661</v>
      </c>
      <c r="P1433" s="7">
        <f t="shared" ca="1" si="412"/>
        <v>0.19999999403953553</v>
      </c>
      <c r="Q1433" s="13"/>
      <c r="R1433" s="1">
        <f t="shared" si="413"/>
        <v>-100000</v>
      </c>
      <c r="S1433" s="1">
        <f t="shared" ca="1" si="405"/>
        <v>199015.39382314519</v>
      </c>
      <c r="T1433" s="14">
        <f t="shared" ca="1" si="406"/>
        <v>1.65</v>
      </c>
      <c r="U1433" s="7">
        <f t="shared" ca="1" si="414"/>
        <v>0.41072816252708444</v>
      </c>
    </row>
    <row r="1434" spans="1:21" x14ac:dyDescent="0.2">
      <c r="A1434">
        <f t="shared" si="407"/>
        <v>1433</v>
      </c>
      <c r="B1434">
        <f t="shared" ca="1" si="397"/>
        <v>4</v>
      </c>
      <c r="C1434" s="7">
        <f t="shared" ca="1" si="398"/>
        <v>5.5599041093781054E-2</v>
      </c>
      <c r="D1434" t="str">
        <f t="shared" ca="1" si="408"/>
        <v>Yes</v>
      </c>
      <c r="E1434">
        <f t="shared" ca="1" si="399"/>
        <v>1.7</v>
      </c>
      <c r="F1434" s="1">
        <f ca="1">InitialHomeValue* (1 + 'Portfolio Simulation'!C1434)^'Portfolio Simulation'!B1434</f>
        <v>1241640.7233385346</v>
      </c>
      <c r="G1434" s="1">
        <f t="shared" ca="1" si="400"/>
        <v>211078.92296755087</v>
      </c>
      <c r="H1434" s="1">
        <f t="shared" ca="1" si="401"/>
        <v>207360</v>
      </c>
      <c r="I1434" s="1">
        <f t="shared" ca="1" si="409"/>
        <v>207360</v>
      </c>
      <c r="J1434" s="1">
        <f t="shared" si="402"/>
        <v>100000</v>
      </c>
      <c r="K1434" s="1">
        <f t="shared" si="403"/>
        <v>1000000</v>
      </c>
      <c r="L1434" s="1">
        <f t="shared" si="410"/>
        <v>-100000</v>
      </c>
      <c r="M1434" s="1">
        <f t="shared" ca="1" si="404"/>
        <v>207360</v>
      </c>
      <c r="N1434" s="10">
        <v>45931</v>
      </c>
      <c r="O1434" s="10">
        <f t="shared" ca="1" si="411"/>
        <v>47392</v>
      </c>
      <c r="P1434" s="7">
        <f t="shared" ca="1" si="412"/>
        <v>0.19985025525093081</v>
      </c>
      <c r="Q1434" s="13"/>
      <c r="R1434" s="1">
        <f t="shared" si="413"/>
        <v>-100000</v>
      </c>
      <c r="S1434" s="1">
        <f t="shared" ca="1" si="405"/>
        <v>204870.71935085821</v>
      </c>
      <c r="T1434" s="14">
        <f t="shared" ca="1" si="406"/>
        <v>1.65</v>
      </c>
      <c r="U1434" s="7">
        <f t="shared" ca="1" si="414"/>
        <v>0.19623546004295347</v>
      </c>
    </row>
    <row r="1435" spans="1:21" x14ac:dyDescent="0.2">
      <c r="A1435">
        <f t="shared" si="407"/>
        <v>1434</v>
      </c>
      <c r="B1435">
        <f t="shared" ca="1" si="397"/>
        <v>4</v>
      </c>
      <c r="C1435" s="7">
        <f t="shared" ca="1" si="398"/>
        <v>4.312860160210942E-2</v>
      </c>
      <c r="D1435" t="str">
        <f t="shared" ca="1" si="408"/>
        <v>Yes</v>
      </c>
      <c r="E1435">
        <f t="shared" ca="1" si="399"/>
        <v>1.7</v>
      </c>
      <c r="F1435" s="1">
        <f ca="1">InitialHomeValue* (1 + 'Portfolio Simulation'!C1435)^'Portfolio Simulation'!B1435</f>
        <v>1183999.2139037673</v>
      </c>
      <c r="G1435" s="1">
        <f t="shared" ca="1" si="400"/>
        <v>201279.86636364044</v>
      </c>
      <c r="H1435" s="1">
        <f t="shared" ca="1" si="401"/>
        <v>207360</v>
      </c>
      <c r="I1435" s="1">
        <f t="shared" ca="1" si="409"/>
        <v>201279.86636364044</v>
      </c>
      <c r="J1435" s="1">
        <f t="shared" si="402"/>
        <v>100000</v>
      </c>
      <c r="K1435" s="1">
        <f t="shared" si="403"/>
        <v>1000000</v>
      </c>
      <c r="L1435" s="1">
        <f t="shared" si="410"/>
        <v>-100000</v>
      </c>
      <c r="M1435" s="1">
        <f t="shared" ca="1" si="404"/>
        <v>201279.86636364044</v>
      </c>
      <c r="N1435" s="10">
        <v>45931</v>
      </c>
      <c r="O1435" s="10">
        <f t="shared" ca="1" si="411"/>
        <v>47392</v>
      </c>
      <c r="P1435" s="7">
        <f t="shared" ca="1" si="412"/>
        <v>0.19096253514289857</v>
      </c>
      <c r="Q1435" s="13"/>
      <c r="R1435" s="1">
        <f t="shared" si="413"/>
        <v>-100000</v>
      </c>
      <c r="S1435" s="1">
        <f t="shared" ca="1" si="405"/>
        <v>195359.87029412159</v>
      </c>
      <c r="T1435" s="14">
        <f t="shared" ca="1" si="406"/>
        <v>1.65</v>
      </c>
      <c r="U1435" s="7">
        <f t="shared" ca="1" si="414"/>
        <v>0.18211321234703062</v>
      </c>
    </row>
    <row r="1436" spans="1:21" x14ac:dyDescent="0.2">
      <c r="A1436">
        <f t="shared" si="407"/>
        <v>1435</v>
      </c>
      <c r="B1436">
        <f t="shared" ca="1" si="397"/>
        <v>2</v>
      </c>
      <c r="C1436" s="7">
        <f t="shared" ca="1" si="398"/>
        <v>0.12992990304501809</v>
      </c>
      <c r="D1436" t="str">
        <f t="shared" ca="1" si="408"/>
        <v>Yes</v>
      </c>
      <c r="E1436">
        <f t="shared" ca="1" si="399"/>
        <v>1.7</v>
      </c>
      <c r="F1436" s="1">
        <f ca="1">InitialHomeValue* (1 + 'Portfolio Simulation'!C1436)^'Portfolio Simulation'!B1436</f>
        <v>1276741.5857953238</v>
      </c>
      <c r="G1436" s="1">
        <f t="shared" ca="1" si="400"/>
        <v>217046.06958520506</v>
      </c>
      <c r="H1436" s="1">
        <f t="shared" ca="1" si="401"/>
        <v>144000</v>
      </c>
      <c r="I1436" s="1">
        <f t="shared" ca="1" si="409"/>
        <v>144000</v>
      </c>
      <c r="J1436" s="1">
        <f t="shared" si="402"/>
        <v>100000</v>
      </c>
      <c r="K1436" s="1">
        <f t="shared" si="403"/>
        <v>1000000</v>
      </c>
      <c r="L1436" s="1">
        <f t="shared" si="410"/>
        <v>-100000</v>
      </c>
      <c r="M1436" s="1">
        <f t="shared" ca="1" si="404"/>
        <v>144000</v>
      </c>
      <c r="N1436" s="10">
        <v>45931</v>
      </c>
      <c r="O1436" s="10">
        <f t="shared" ca="1" si="411"/>
        <v>46661</v>
      </c>
      <c r="P1436" s="7">
        <f t="shared" ca="1" si="412"/>
        <v>0.19999999403953553</v>
      </c>
      <c r="Q1436" s="13"/>
      <c r="R1436" s="1">
        <f t="shared" si="413"/>
        <v>-100000</v>
      </c>
      <c r="S1436" s="1">
        <f t="shared" ca="1" si="405"/>
        <v>210662.36165622843</v>
      </c>
      <c r="T1436" s="14">
        <f t="shared" ca="1" si="406"/>
        <v>1.65</v>
      </c>
      <c r="U1436" s="7">
        <f t="shared" ca="1" si="414"/>
        <v>0.45142124295234676</v>
      </c>
    </row>
    <row r="1437" spans="1:21" x14ac:dyDescent="0.2">
      <c r="A1437">
        <f t="shared" si="407"/>
        <v>1436</v>
      </c>
      <c r="B1437">
        <f t="shared" ca="1" si="397"/>
        <v>6</v>
      </c>
      <c r="C1437" s="7">
        <f t="shared" ca="1" si="398"/>
        <v>2.6613581783827476E-2</v>
      </c>
      <c r="D1437" t="str">
        <f t="shared" ca="1" si="408"/>
        <v>Yes</v>
      </c>
      <c r="E1437">
        <f t="shared" ca="1" si="399"/>
        <v>1.7</v>
      </c>
      <c r="F1437" s="1">
        <f ca="1">InitialHomeValue* (1 + 'Portfolio Simulation'!C1437)^'Portfolio Simulation'!B1437</f>
        <v>1170690.3359718493</v>
      </c>
      <c r="G1437" s="1">
        <f t="shared" ca="1" si="400"/>
        <v>199017.35711521437</v>
      </c>
      <c r="H1437" s="1">
        <f t="shared" ca="1" si="401"/>
        <v>298598.39999999997</v>
      </c>
      <c r="I1437" s="1">
        <f t="shared" ca="1" si="409"/>
        <v>199017.35711521437</v>
      </c>
      <c r="J1437" s="1">
        <f t="shared" si="402"/>
        <v>100000</v>
      </c>
      <c r="K1437" s="1">
        <f t="shared" si="403"/>
        <v>1000000</v>
      </c>
      <c r="L1437" s="1">
        <f t="shared" si="410"/>
        <v>-100000</v>
      </c>
      <c r="M1437" s="1">
        <f t="shared" ca="1" si="404"/>
        <v>199017.35711521437</v>
      </c>
      <c r="N1437" s="10">
        <v>45931</v>
      </c>
      <c r="O1437" s="10">
        <f t="shared" ca="1" si="411"/>
        <v>48122</v>
      </c>
      <c r="P1437" s="7">
        <f t="shared" ca="1" si="412"/>
        <v>0.12148229479789735</v>
      </c>
      <c r="Q1437" s="13"/>
      <c r="R1437" s="1">
        <f t="shared" si="413"/>
        <v>-100000</v>
      </c>
      <c r="S1437" s="1">
        <f t="shared" ca="1" si="405"/>
        <v>193163.90543535515</v>
      </c>
      <c r="T1437" s="14">
        <f t="shared" ca="1" si="406"/>
        <v>1.65</v>
      </c>
      <c r="U1437" s="7">
        <f t="shared" ca="1" si="414"/>
        <v>0.11591876149177555</v>
      </c>
    </row>
    <row r="1438" spans="1:21" x14ac:dyDescent="0.2">
      <c r="A1438">
        <f t="shared" si="407"/>
        <v>1437</v>
      </c>
      <c r="B1438">
        <f t="shared" ca="1" si="397"/>
        <v>7</v>
      </c>
      <c r="C1438" s="7">
        <f t="shared" ca="1" si="398"/>
        <v>2.8404969044604603E-2</v>
      </c>
      <c r="D1438" t="str">
        <f t="shared" ca="1" si="408"/>
        <v>Yes</v>
      </c>
      <c r="E1438">
        <f t="shared" ca="1" si="399"/>
        <v>1.7</v>
      </c>
      <c r="F1438" s="1">
        <f ca="1">InitialHomeValue* (1 + 'Portfolio Simulation'!C1438)^'Portfolio Simulation'!B1438</f>
        <v>1216603.7892614016</v>
      </c>
      <c r="G1438" s="1">
        <f t="shared" ca="1" si="400"/>
        <v>206822.64417443829</v>
      </c>
      <c r="H1438" s="1">
        <f t="shared" ca="1" si="401"/>
        <v>358318.07999999996</v>
      </c>
      <c r="I1438" s="1">
        <f t="shared" ca="1" si="409"/>
        <v>206822.64417443829</v>
      </c>
      <c r="J1438" s="1">
        <f t="shared" si="402"/>
        <v>100000</v>
      </c>
      <c r="K1438" s="1">
        <f t="shared" si="403"/>
        <v>1000000</v>
      </c>
      <c r="L1438" s="1">
        <f t="shared" si="410"/>
        <v>-100000</v>
      </c>
      <c r="M1438" s="1">
        <f t="shared" ca="1" si="404"/>
        <v>206822.64417443829</v>
      </c>
      <c r="N1438" s="10">
        <v>45931</v>
      </c>
      <c r="O1438" s="10">
        <f t="shared" ca="1" si="411"/>
        <v>48488</v>
      </c>
      <c r="P1438" s="7">
        <f t="shared" ca="1" si="412"/>
        <v>0.10930296778678897</v>
      </c>
      <c r="Q1438" s="13"/>
      <c r="R1438" s="1">
        <f t="shared" si="413"/>
        <v>-100000</v>
      </c>
      <c r="S1438" s="1">
        <f t="shared" ca="1" si="405"/>
        <v>200739.62522813128</v>
      </c>
      <c r="T1438" s="14">
        <f t="shared" ca="1" si="406"/>
        <v>1.65</v>
      </c>
      <c r="U1438" s="7">
        <f t="shared" ca="1" si="414"/>
        <v>0.10458588004112246</v>
      </c>
    </row>
    <row r="1439" spans="1:21" x14ac:dyDescent="0.2">
      <c r="A1439">
        <f t="shared" si="407"/>
        <v>1438</v>
      </c>
      <c r="B1439">
        <f t="shared" ca="1" si="397"/>
        <v>7</v>
      </c>
      <c r="C1439" s="7">
        <f t="shared" ca="1" si="398"/>
        <v>0.11788333016635968</v>
      </c>
      <c r="D1439" t="str">
        <f t="shared" ca="1" si="408"/>
        <v>Yes</v>
      </c>
      <c r="E1439">
        <f t="shared" ca="1" si="399"/>
        <v>1.7</v>
      </c>
      <c r="F1439" s="1">
        <f ca="1">InitialHomeValue* (1 + 'Portfolio Simulation'!C1439)^'Portfolio Simulation'!B1439</f>
        <v>2181601.1814559628</v>
      </c>
      <c r="G1439" s="1">
        <f t="shared" ca="1" si="400"/>
        <v>370872.20084751368</v>
      </c>
      <c r="H1439" s="1">
        <f t="shared" ca="1" si="401"/>
        <v>358318.07999999996</v>
      </c>
      <c r="I1439" s="1">
        <f t="shared" ca="1" si="409"/>
        <v>358318.07999999996</v>
      </c>
      <c r="J1439" s="1">
        <f t="shared" si="402"/>
        <v>100000</v>
      </c>
      <c r="K1439" s="1">
        <f t="shared" si="403"/>
        <v>1000000</v>
      </c>
      <c r="L1439" s="1">
        <f t="shared" si="410"/>
        <v>-100000</v>
      </c>
      <c r="M1439" s="1">
        <f t="shared" ca="1" si="404"/>
        <v>358318.07999999996</v>
      </c>
      <c r="N1439" s="10">
        <v>45931</v>
      </c>
      <c r="O1439" s="10">
        <f t="shared" ca="1" si="411"/>
        <v>48488</v>
      </c>
      <c r="P1439" s="7">
        <f t="shared" ca="1" si="412"/>
        <v>0.19982888102531438</v>
      </c>
      <c r="Q1439" s="13"/>
      <c r="R1439" s="1">
        <f t="shared" si="413"/>
        <v>-100000</v>
      </c>
      <c r="S1439" s="1">
        <f t="shared" ca="1" si="405"/>
        <v>359964.19494023384</v>
      </c>
      <c r="T1439" s="14">
        <f t="shared" ca="1" si="406"/>
        <v>1.65</v>
      </c>
      <c r="U1439" s="7">
        <f t="shared" ca="1" si="414"/>
        <v>0.20061416029930115</v>
      </c>
    </row>
    <row r="1440" spans="1:21" x14ac:dyDescent="0.2">
      <c r="A1440">
        <f t="shared" si="407"/>
        <v>1439</v>
      </c>
      <c r="B1440">
        <f t="shared" ca="1" si="397"/>
        <v>5</v>
      </c>
      <c r="C1440" s="7">
        <f t="shared" ca="1" si="398"/>
        <v>3.219252735938067E-2</v>
      </c>
      <c r="D1440" t="str">
        <f t="shared" ca="1" si="408"/>
        <v>Yes</v>
      </c>
      <c r="E1440">
        <f t="shared" ca="1" si="399"/>
        <v>1.7</v>
      </c>
      <c r="F1440" s="1">
        <f ca="1">InitialHomeValue* (1 + 'Portfolio Simulation'!C1440)^'Portfolio Simulation'!B1440</f>
        <v>1171665.2598447495</v>
      </c>
      <c r="G1440" s="1">
        <f t="shared" ca="1" si="400"/>
        <v>199183.09417360742</v>
      </c>
      <c r="H1440" s="1">
        <f t="shared" ca="1" si="401"/>
        <v>248832</v>
      </c>
      <c r="I1440" s="1">
        <f t="shared" ca="1" si="409"/>
        <v>199183.09417360742</v>
      </c>
      <c r="J1440" s="1">
        <f t="shared" si="402"/>
        <v>100000</v>
      </c>
      <c r="K1440" s="1">
        <f t="shared" si="403"/>
        <v>1000000</v>
      </c>
      <c r="L1440" s="1">
        <f t="shared" si="410"/>
        <v>-100000</v>
      </c>
      <c r="M1440" s="1">
        <f t="shared" ca="1" si="404"/>
        <v>199183.09417360742</v>
      </c>
      <c r="N1440" s="10">
        <v>45931</v>
      </c>
      <c r="O1440" s="10">
        <f t="shared" ca="1" si="411"/>
        <v>47757</v>
      </c>
      <c r="P1440" s="7">
        <f t="shared" ca="1" si="412"/>
        <v>0.14767182469367984</v>
      </c>
      <c r="Q1440" s="13"/>
      <c r="R1440" s="1">
        <f t="shared" si="413"/>
        <v>-100000</v>
      </c>
      <c r="S1440" s="1">
        <f t="shared" ca="1" si="405"/>
        <v>193324.76787438366</v>
      </c>
      <c r="T1440" s="14">
        <f t="shared" ca="1" si="406"/>
        <v>1.65</v>
      </c>
      <c r="U1440" s="7">
        <f t="shared" ca="1" si="414"/>
        <v>0.14084368348121643</v>
      </c>
    </row>
    <row r="1441" spans="1:21" x14ac:dyDescent="0.2">
      <c r="A1441">
        <f t="shared" si="407"/>
        <v>1440</v>
      </c>
      <c r="B1441">
        <f t="shared" ca="1" si="397"/>
        <v>5</v>
      </c>
      <c r="C1441" s="7">
        <f t="shared" ca="1" si="398"/>
        <v>8.5878000531253509E-3</v>
      </c>
      <c r="D1441" t="str">
        <f t="shared" ca="1" si="408"/>
        <v>Yes</v>
      </c>
      <c r="E1441">
        <f t="shared" ca="1" si="399"/>
        <v>1.7</v>
      </c>
      <c r="F1441" s="1">
        <f ca="1">InitialHomeValue* (1 + 'Portfolio Simulation'!C1441)^'Portfolio Simulation'!B1441</f>
        <v>1043682.8641345428</v>
      </c>
      <c r="G1441" s="1">
        <f t="shared" ca="1" si="400"/>
        <v>177426.08690287228</v>
      </c>
      <c r="H1441" s="1">
        <f t="shared" ca="1" si="401"/>
        <v>248832</v>
      </c>
      <c r="I1441" s="1">
        <f t="shared" ca="1" si="409"/>
        <v>177426.08690287228</v>
      </c>
      <c r="J1441" s="1">
        <f t="shared" si="402"/>
        <v>100000</v>
      </c>
      <c r="K1441" s="1">
        <f t="shared" si="403"/>
        <v>1000000</v>
      </c>
      <c r="L1441" s="1">
        <f t="shared" si="410"/>
        <v>-100000</v>
      </c>
      <c r="M1441" s="1">
        <f t="shared" ca="1" si="404"/>
        <v>177426.08690287228</v>
      </c>
      <c r="N1441" s="10">
        <v>45931</v>
      </c>
      <c r="O1441" s="10">
        <f t="shared" ca="1" si="411"/>
        <v>47757</v>
      </c>
      <c r="P1441" s="7">
        <f t="shared" ca="1" si="412"/>
        <v>0.12144046425819396</v>
      </c>
      <c r="Q1441" s="13"/>
      <c r="R1441" s="1">
        <f t="shared" si="413"/>
        <v>-100000</v>
      </c>
      <c r="S1441" s="1">
        <f t="shared" ca="1" si="405"/>
        <v>172207.67258219956</v>
      </c>
      <c r="T1441" s="14">
        <f t="shared" ca="1" si="406"/>
        <v>1.65</v>
      </c>
      <c r="U1441" s="7">
        <f t="shared" ca="1" si="414"/>
        <v>0.11476839184761048</v>
      </c>
    </row>
    <row r="1442" spans="1:21" x14ac:dyDescent="0.2">
      <c r="A1442">
        <f t="shared" si="407"/>
        <v>1441</v>
      </c>
      <c r="B1442">
        <f t="shared" ca="1" si="397"/>
        <v>6</v>
      </c>
      <c r="C1442" s="7">
        <f t="shared" ca="1" si="398"/>
        <v>2.9264646421258717E-2</v>
      </c>
      <c r="D1442" t="str">
        <f t="shared" ca="1" si="408"/>
        <v>Yes</v>
      </c>
      <c r="E1442">
        <f t="shared" ca="1" si="399"/>
        <v>1.7</v>
      </c>
      <c r="F1442" s="1">
        <f ca="1">InitialHomeValue* (1 + 'Portfolio Simulation'!C1442)^'Portfolio Simulation'!B1442</f>
        <v>1188946.5590047634</v>
      </c>
      <c r="G1442" s="1">
        <f t="shared" ca="1" si="400"/>
        <v>202120.91503080979</v>
      </c>
      <c r="H1442" s="1">
        <f t="shared" ca="1" si="401"/>
        <v>298598.39999999997</v>
      </c>
      <c r="I1442" s="1">
        <f t="shared" ca="1" si="409"/>
        <v>202120.91503080979</v>
      </c>
      <c r="J1442" s="1">
        <f t="shared" si="402"/>
        <v>100000</v>
      </c>
      <c r="K1442" s="1">
        <f t="shared" si="403"/>
        <v>1000000</v>
      </c>
      <c r="L1442" s="1">
        <f t="shared" si="410"/>
        <v>-100000</v>
      </c>
      <c r="M1442" s="1">
        <f t="shared" ca="1" si="404"/>
        <v>202120.91503080979</v>
      </c>
      <c r="N1442" s="10">
        <v>45931</v>
      </c>
      <c r="O1442" s="10">
        <f t="shared" ca="1" si="411"/>
        <v>48122</v>
      </c>
      <c r="P1442" s="7">
        <f t="shared" ca="1" si="412"/>
        <v>0.1243770182132721</v>
      </c>
      <c r="Q1442" s="13"/>
      <c r="R1442" s="1">
        <f t="shared" si="413"/>
        <v>-100000</v>
      </c>
      <c r="S1442" s="1">
        <f t="shared" ca="1" si="405"/>
        <v>196176.18223578596</v>
      </c>
      <c r="T1442" s="14">
        <f t="shared" ca="1" si="406"/>
        <v>1.65</v>
      </c>
      <c r="U1442" s="7">
        <f t="shared" ca="1" si="414"/>
        <v>0.11879913210868834</v>
      </c>
    </row>
    <row r="1443" spans="1:21" x14ac:dyDescent="0.2">
      <c r="A1443">
        <f t="shared" si="407"/>
        <v>1442</v>
      </c>
      <c r="B1443">
        <f t="shared" ca="1" si="397"/>
        <v>8</v>
      </c>
      <c r="C1443" s="7">
        <f t="shared" ca="1" si="398"/>
        <v>4.9418785485610801E-2</v>
      </c>
      <c r="D1443" t="str">
        <f t="shared" ca="1" si="408"/>
        <v>Yes</v>
      </c>
      <c r="E1443">
        <f t="shared" ca="1" si="399"/>
        <v>1.7</v>
      </c>
      <c r="F1443" s="1">
        <f ca="1">InitialHomeValue* (1 + 'Portfolio Simulation'!C1443)^'Portfolio Simulation'!B1443</f>
        <v>1470925.4878027053</v>
      </c>
      <c r="G1443" s="1">
        <f t="shared" ca="1" si="400"/>
        <v>250057.3329264599</v>
      </c>
      <c r="H1443" s="1">
        <f t="shared" ca="1" si="401"/>
        <v>429981.69599999994</v>
      </c>
      <c r="I1443" s="1">
        <f t="shared" ca="1" si="409"/>
        <v>250057.3329264599</v>
      </c>
      <c r="J1443" s="1">
        <f t="shared" si="402"/>
        <v>100000</v>
      </c>
      <c r="K1443" s="1">
        <f t="shared" si="403"/>
        <v>1000000</v>
      </c>
      <c r="L1443" s="1">
        <f t="shared" si="410"/>
        <v>-100000</v>
      </c>
      <c r="M1443" s="1">
        <f t="shared" ca="1" si="404"/>
        <v>250057.3329264599</v>
      </c>
      <c r="N1443" s="10">
        <v>45931</v>
      </c>
      <c r="O1443" s="10">
        <f t="shared" ca="1" si="411"/>
        <v>48853</v>
      </c>
      <c r="P1443" s="7">
        <f t="shared" ca="1" si="412"/>
        <v>0.12129760384559632</v>
      </c>
      <c r="Q1443" s="13"/>
      <c r="R1443" s="1">
        <f t="shared" si="413"/>
        <v>-100000</v>
      </c>
      <c r="S1443" s="1">
        <f t="shared" ca="1" si="405"/>
        <v>242702.70548744636</v>
      </c>
      <c r="T1443" s="14">
        <f t="shared" ca="1" si="406"/>
        <v>1.65</v>
      </c>
      <c r="U1443" s="7">
        <f t="shared" ca="1" si="414"/>
        <v>0.11712399125099182</v>
      </c>
    </row>
    <row r="1444" spans="1:21" x14ac:dyDescent="0.2">
      <c r="A1444">
        <f t="shared" si="407"/>
        <v>1443</v>
      </c>
      <c r="B1444">
        <f t="shared" ca="1" si="397"/>
        <v>1</v>
      </c>
      <c r="C1444" s="7">
        <f t="shared" ca="1" si="398"/>
        <v>2.4432347932068735E-2</v>
      </c>
      <c r="D1444" t="str">
        <f t="shared" ca="1" si="408"/>
        <v>Yes</v>
      </c>
      <c r="E1444">
        <f t="shared" ca="1" si="399"/>
        <v>1.7</v>
      </c>
      <c r="F1444" s="1">
        <f ca="1">InitialHomeValue* (1 + 'Portfolio Simulation'!C1444)^'Portfolio Simulation'!B1444</f>
        <v>1024432.3479320687</v>
      </c>
      <c r="G1444" s="1">
        <f t="shared" ca="1" si="400"/>
        <v>174153.49914845169</v>
      </c>
      <c r="H1444" s="1">
        <f t="shared" ca="1" si="401"/>
        <v>120000</v>
      </c>
      <c r="I1444" s="1">
        <f t="shared" ca="1" si="409"/>
        <v>120000</v>
      </c>
      <c r="J1444" s="1">
        <f t="shared" si="402"/>
        <v>100000</v>
      </c>
      <c r="K1444" s="1">
        <f t="shared" si="403"/>
        <v>1000000</v>
      </c>
      <c r="L1444" s="1">
        <f t="shared" si="410"/>
        <v>-100000</v>
      </c>
      <c r="M1444" s="1">
        <f t="shared" ca="1" si="404"/>
        <v>120000</v>
      </c>
      <c r="N1444" s="10">
        <v>45931</v>
      </c>
      <c r="O1444" s="10">
        <f t="shared" ca="1" si="411"/>
        <v>46296</v>
      </c>
      <c r="P1444" s="7">
        <f t="shared" ca="1" si="412"/>
        <v>0.19999999403953553</v>
      </c>
      <c r="Q1444" s="13"/>
      <c r="R1444" s="1">
        <f t="shared" si="413"/>
        <v>-100000</v>
      </c>
      <c r="S1444" s="1">
        <f t="shared" ca="1" si="405"/>
        <v>169031.33740879135</v>
      </c>
      <c r="T1444" s="14">
        <f t="shared" ca="1" si="406"/>
        <v>1.65</v>
      </c>
      <c r="U1444" s="7">
        <f t="shared" ca="1" si="414"/>
        <v>0.69031336903572094</v>
      </c>
    </row>
    <row r="1445" spans="1:21" x14ac:dyDescent="0.2">
      <c r="A1445">
        <f t="shared" si="407"/>
        <v>1444</v>
      </c>
      <c r="B1445">
        <f t="shared" ca="1" si="397"/>
        <v>5</v>
      </c>
      <c r="C1445" s="7">
        <f t="shared" ca="1" si="398"/>
        <v>6.4150749648461819E-2</v>
      </c>
      <c r="D1445" t="str">
        <f t="shared" ca="1" si="408"/>
        <v>Yes</v>
      </c>
      <c r="E1445">
        <f t="shared" ca="1" si="399"/>
        <v>1.7</v>
      </c>
      <c r="F1445" s="1">
        <f ca="1">InitialHomeValue* (1 + 'Portfolio Simulation'!C1445)^'Portfolio Simulation'!B1445</f>
        <v>1364632.7085173877</v>
      </c>
      <c r="G1445" s="1">
        <f t="shared" ca="1" si="400"/>
        <v>231987.56044795594</v>
      </c>
      <c r="H1445" s="1">
        <f t="shared" ca="1" si="401"/>
        <v>248832</v>
      </c>
      <c r="I1445" s="1">
        <f t="shared" ca="1" si="409"/>
        <v>231987.56044795594</v>
      </c>
      <c r="J1445" s="1">
        <f t="shared" si="402"/>
        <v>100000</v>
      </c>
      <c r="K1445" s="1">
        <f t="shared" si="403"/>
        <v>1000000</v>
      </c>
      <c r="L1445" s="1">
        <f t="shared" si="410"/>
        <v>-100000</v>
      </c>
      <c r="M1445" s="1">
        <f t="shared" ca="1" si="404"/>
        <v>231987.56044795594</v>
      </c>
      <c r="N1445" s="10">
        <v>45931</v>
      </c>
      <c r="O1445" s="10">
        <f t="shared" ca="1" si="411"/>
        <v>47757</v>
      </c>
      <c r="P1445" s="7">
        <f t="shared" ca="1" si="412"/>
        <v>0.18318569064140319</v>
      </c>
      <c r="Q1445" s="13"/>
      <c r="R1445" s="1">
        <f t="shared" si="413"/>
        <v>-100000</v>
      </c>
      <c r="S1445" s="1">
        <f t="shared" ca="1" si="405"/>
        <v>225164.39690536901</v>
      </c>
      <c r="T1445" s="14">
        <f t="shared" ca="1" si="406"/>
        <v>1.65</v>
      </c>
      <c r="U1445" s="7">
        <f t="shared" ca="1" si="414"/>
        <v>0.17614627480506898</v>
      </c>
    </row>
    <row r="1446" spans="1:21" x14ac:dyDescent="0.2">
      <c r="A1446">
        <f t="shared" si="407"/>
        <v>1445</v>
      </c>
      <c r="B1446">
        <f t="shared" ca="1" si="397"/>
        <v>6</v>
      </c>
      <c r="C1446" s="7">
        <f t="shared" ca="1" si="398"/>
        <v>3.8994341990996016E-2</v>
      </c>
      <c r="D1446" t="str">
        <f t="shared" ca="1" si="408"/>
        <v>Yes</v>
      </c>
      <c r="E1446">
        <f t="shared" ca="1" si="399"/>
        <v>1.7</v>
      </c>
      <c r="F1446" s="1">
        <f ca="1">InitialHomeValue* (1 + 'Portfolio Simulation'!C1446)^'Portfolio Simulation'!B1446</f>
        <v>1257995.5222306841</v>
      </c>
      <c r="G1446" s="1">
        <f t="shared" ca="1" si="400"/>
        <v>213859.23877921631</v>
      </c>
      <c r="H1446" s="1">
        <f t="shared" ca="1" si="401"/>
        <v>298598.39999999997</v>
      </c>
      <c r="I1446" s="1">
        <f t="shared" ca="1" si="409"/>
        <v>213859.23877921631</v>
      </c>
      <c r="J1446" s="1">
        <f t="shared" si="402"/>
        <v>100000</v>
      </c>
      <c r="K1446" s="1">
        <f t="shared" si="403"/>
        <v>1000000</v>
      </c>
      <c r="L1446" s="1">
        <f t="shared" si="410"/>
        <v>-100000</v>
      </c>
      <c r="M1446" s="1">
        <f t="shared" ca="1" si="404"/>
        <v>213859.23877921631</v>
      </c>
      <c r="N1446" s="10">
        <v>45931</v>
      </c>
      <c r="O1446" s="10">
        <f t="shared" ca="1" si="411"/>
        <v>48122</v>
      </c>
      <c r="P1446" s="7">
        <f t="shared" ca="1" si="412"/>
        <v>0.13500095009803778</v>
      </c>
      <c r="Q1446" s="13"/>
      <c r="R1446" s="1">
        <f t="shared" si="413"/>
        <v>-100000</v>
      </c>
      <c r="S1446" s="1">
        <f t="shared" ca="1" si="405"/>
        <v>207569.26116806286</v>
      </c>
      <c r="T1446" s="14">
        <f t="shared" ca="1" si="406"/>
        <v>1.65</v>
      </c>
      <c r="U1446" s="7">
        <f t="shared" ca="1" si="414"/>
        <v>0.12937034964561459</v>
      </c>
    </row>
    <row r="1447" spans="1:21" x14ac:dyDescent="0.2">
      <c r="A1447">
        <f t="shared" si="407"/>
        <v>1446</v>
      </c>
      <c r="B1447">
        <f t="shared" ca="1" si="397"/>
        <v>5</v>
      </c>
      <c r="C1447" s="7">
        <f t="shared" ca="1" si="398"/>
        <v>3.1000709782519113E-2</v>
      </c>
      <c r="D1447" t="str">
        <f t="shared" ca="1" si="408"/>
        <v>Yes</v>
      </c>
      <c r="E1447">
        <f t="shared" ca="1" si="399"/>
        <v>1.7</v>
      </c>
      <c r="F1447" s="1">
        <f ca="1">InitialHomeValue* (1 + 'Portfolio Simulation'!C1447)^'Portfolio Simulation'!B1447</f>
        <v>1164916.5661066396</v>
      </c>
      <c r="G1447" s="1">
        <f t="shared" ca="1" si="400"/>
        <v>198035.81623812873</v>
      </c>
      <c r="H1447" s="1">
        <f t="shared" ca="1" si="401"/>
        <v>248832</v>
      </c>
      <c r="I1447" s="1">
        <f t="shared" ca="1" si="409"/>
        <v>198035.81623812873</v>
      </c>
      <c r="J1447" s="1">
        <f t="shared" si="402"/>
        <v>100000</v>
      </c>
      <c r="K1447" s="1">
        <f t="shared" si="403"/>
        <v>1000000</v>
      </c>
      <c r="L1447" s="1">
        <f t="shared" si="410"/>
        <v>-100000</v>
      </c>
      <c r="M1447" s="1">
        <f t="shared" ca="1" si="404"/>
        <v>198035.81623812873</v>
      </c>
      <c r="N1447" s="10">
        <v>45931</v>
      </c>
      <c r="O1447" s="10">
        <f t="shared" ca="1" si="411"/>
        <v>47757</v>
      </c>
      <c r="P1447" s="7">
        <f t="shared" ca="1" si="412"/>
        <v>0.1463473856449127</v>
      </c>
      <c r="Q1447" s="13"/>
      <c r="R1447" s="1">
        <f t="shared" si="413"/>
        <v>-100000</v>
      </c>
      <c r="S1447" s="1">
        <f t="shared" ca="1" si="405"/>
        <v>192211.23340759554</v>
      </c>
      <c r="T1447" s="14">
        <f t="shared" ca="1" si="406"/>
        <v>1.65</v>
      </c>
      <c r="U1447" s="7">
        <f t="shared" ca="1" si="414"/>
        <v>0.1395271360874176</v>
      </c>
    </row>
    <row r="1448" spans="1:21" x14ac:dyDescent="0.2">
      <c r="A1448">
        <f t="shared" si="407"/>
        <v>1447</v>
      </c>
      <c r="B1448">
        <f t="shared" ca="1" si="397"/>
        <v>5</v>
      </c>
      <c r="C1448" s="7">
        <f t="shared" ca="1" si="398"/>
        <v>2.2944462697206337E-2</v>
      </c>
      <c r="D1448" t="str">
        <f t="shared" ca="1" si="408"/>
        <v>Yes</v>
      </c>
      <c r="E1448">
        <f t="shared" ca="1" si="399"/>
        <v>1.7</v>
      </c>
      <c r="F1448" s="1">
        <f ca="1">InitialHomeValue* (1 + 'Portfolio Simulation'!C1448)^'Portfolio Simulation'!B1448</f>
        <v>1120108.9800186218</v>
      </c>
      <c r="G1448" s="1">
        <f t="shared" ca="1" si="400"/>
        <v>190418.52660316569</v>
      </c>
      <c r="H1448" s="1">
        <f t="shared" ca="1" si="401"/>
        <v>248832</v>
      </c>
      <c r="I1448" s="1">
        <f t="shared" ca="1" si="409"/>
        <v>190418.52660316569</v>
      </c>
      <c r="J1448" s="1">
        <f t="shared" si="402"/>
        <v>100000</v>
      </c>
      <c r="K1448" s="1">
        <f t="shared" si="403"/>
        <v>1000000</v>
      </c>
      <c r="L1448" s="1">
        <f t="shared" si="410"/>
        <v>-100000</v>
      </c>
      <c r="M1448" s="1">
        <f t="shared" ca="1" si="404"/>
        <v>190418.52660316569</v>
      </c>
      <c r="N1448" s="10">
        <v>45931</v>
      </c>
      <c r="O1448" s="10">
        <f t="shared" ca="1" si="411"/>
        <v>47757</v>
      </c>
      <c r="P1448" s="7">
        <f t="shared" ca="1" si="412"/>
        <v>0.13739470839500428</v>
      </c>
      <c r="Q1448" s="13"/>
      <c r="R1448" s="1">
        <f t="shared" si="413"/>
        <v>-100000</v>
      </c>
      <c r="S1448" s="1">
        <f t="shared" ca="1" si="405"/>
        <v>184817.98170307258</v>
      </c>
      <c r="T1448" s="14">
        <f t="shared" ca="1" si="406"/>
        <v>1.65</v>
      </c>
      <c r="U1448" s="7">
        <f t="shared" ca="1" si="414"/>
        <v>0.13062772154808042</v>
      </c>
    </row>
    <row r="1449" spans="1:21" x14ac:dyDescent="0.2">
      <c r="A1449">
        <f t="shared" si="407"/>
        <v>1448</v>
      </c>
      <c r="B1449">
        <f t="shared" ca="1" si="397"/>
        <v>3</v>
      </c>
      <c r="C1449" s="7">
        <f t="shared" ca="1" si="398"/>
        <v>-6.9083363675063028E-2</v>
      </c>
      <c r="D1449" t="str">
        <f t="shared" ca="1" si="408"/>
        <v>No</v>
      </c>
      <c r="E1449">
        <f t="shared" ca="1" si="399"/>
        <v>1.4</v>
      </c>
      <c r="F1449" s="1">
        <f ca="1">InitialHomeValue* (1 + 'Portfolio Simulation'!C1449)^'Portfolio Simulation'!B1449</f>
        <v>806737.74126229656</v>
      </c>
      <c r="G1449" s="1">
        <f t="shared" ca="1" si="400"/>
        <v>112943.28377672152</v>
      </c>
      <c r="H1449" s="1">
        <f t="shared" ca="1" si="401"/>
        <v>172800</v>
      </c>
      <c r="I1449" s="1">
        <f t="shared" ca="1" si="409"/>
        <v>112943.28377672152</v>
      </c>
      <c r="J1449" s="1">
        <f t="shared" si="402"/>
        <v>100000</v>
      </c>
      <c r="K1449" s="1">
        <f t="shared" si="403"/>
        <v>1000000</v>
      </c>
      <c r="L1449" s="1">
        <f t="shared" si="410"/>
        <v>-100000</v>
      </c>
      <c r="M1449" s="1">
        <f t="shared" ca="1" si="404"/>
        <v>112943.28377672152</v>
      </c>
      <c r="N1449" s="10">
        <v>45931</v>
      </c>
      <c r="O1449" s="10">
        <f t="shared" ca="1" si="411"/>
        <v>47027</v>
      </c>
      <c r="P1449" s="7">
        <f t="shared" ca="1" si="412"/>
        <v>4.1367599368095406E-2</v>
      </c>
      <c r="Q1449" s="13"/>
      <c r="R1449" s="1">
        <f t="shared" si="413"/>
        <v>-100000</v>
      </c>
      <c r="S1449" s="1">
        <f t="shared" ca="1" si="405"/>
        <v>108909.59507041005</v>
      </c>
      <c r="T1449" s="14">
        <f t="shared" ca="1" si="406"/>
        <v>1.35</v>
      </c>
      <c r="U1449" s="7">
        <f t="shared" ca="1" si="414"/>
        <v>2.8831157088279723E-2</v>
      </c>
    </row>
    <row r="1450" spans="1:21" x14ac:dyDescent="0.2">
      <c r="A1450">
        <f t="shared" si="407"/>
        <v>1449</v>
      </c>
      <c r="B1450">
        <f t="shared" ca="1" si="397"/>
        <v>5</v>
      </c>
      <c r="C1450" s="7">
        <f t="shared" ca="1" si="398"/>
        <v>7.2048896323247957E-2</v>
      </c>
      <c r="D1450" t="str">
        <f t="shared" ca="1" si="408"/>
        <v>Yes</v>
      </c>
      <c r="E1450">
        <f t="shared" ca="1" si="399"/>
        <v>1.7</v>
      </c>
      <c r="F1450" s="1">
        <f ca="1">InitialHomeValue* (1 + 'Portfolio Simulation'!C1450)^'Portfolio Simulation'!B1450</f>
        <v>1416031.681909635</v>
      </c>
      <c r="G1450" s="1">
        <f t="shared" ca="1" si="400"/>
        <v>240725.38592463793</v>
      </c>
      <c r="H1450" s="1">
        <f t="shared" ca="1" si="401"/>
        <v>248832</v>
      </c>
      <c r="I1450" s="1">
        <f t="shared" ca="1" si="409"/>
        <v>240725.38592463793</v>
      </c>
      <c r="J1450" s="1">
        <f t="shared" si="402"/>
        <v>100000</v>
      </c>
      <c r="K1450" s="1">
        <f t="shared" si="403"/>
        <v>1000000</v>
      </c>
      <c r="L1450" s="1">
        <f t="shared" si="410"/>
        <v>-100000</v>
      </c>
      <c r="M1450" s="1">
        <f t="shared" ca="1" si="404"/>
        <v>240725.38592463793</v>
      </c>
      <c r="N1450" s="10">
        <v>45931</v>
      </c>
      <c r="O1450" s="10">
        <f t="shared" ca="1" si="411"/>
        <v>47757</v>
      </c>
      <c r="P1450" s="7">
        <f t="shared" ca="1" si="412"/>
        <v>0.19196249842643739</v>
      </c>
      <c r="Q1450" s="13"/>
      <c r="R1450" s="1">
        <f t="shared" si="413"/>
        <v>-100000</v>
      </c>
      <c r="S1450" s="1">
        <f t="shared" ca="1" si="405"/>
        <v>233645.22751508976</v>
      </c>
      <c r="T1450" s="14">
        <f t="shared" ca="1" si="406"/>
        <v>1.65</v>
      </c>
      <c r="U1450" s="7">
        <f t="shared" ca="1" si="414"/>
        <v>0.184870845079422</v>
      </c>
    </row>
    <row r="1451" spans="1:21" x14ac:dyDescent="0.2">
      <c r="A1451">
        <f t="shared" si="407"/>
        <v>1450</v>
      </c>
      <c r="B1451">
        <f t="shared" ca="1" si="397"/>
        <v>4</v>
      </c>
      <c r="C1451" s="7">
        <f t="shared" ca="1" si="398"/>
        <v>0.11676003724633853</v>
      </c>
      <c r="D1451" t="str">
        <f t="shared" ca="1" si="408"/>
        <v>Yes</v>
      </c>
      <c r="E1451">
        <f t="shared" ca="1" si="399"/>
        <v>1.7</v>
      </c>
      <c r="F1451" s="1">
        <f ca="1">InitialHomeValue* (1 + 'Portfolio Simulation'!C1451)^'Portfolio Simulation'!B1451</f>
        <v>1555390.5574944874</v>
      </c>
      <c r="G1451" s="1">
        <f t="shared" ca="1" si="400"/>
        <v>264416.39477406285</v>
      </c>
      <c r="H1451" s="1">
        <f t="shared" ca="1" si="401"/>
        <v>207360</v>
      </c>
      <c r="I1451" s="1">
        <f t="shared" ca="1" si="409"/>
        <v>207360</v>
      </c>
      <c r="J1451" s="1">
        <f t="shared" si="402"/>
        <v>100000</v>
      </c>
      <c r="K1451" s="1">
        <f t="shared" si="403"/>
        <v>1000000</v>
      </c>
      <c r="L1451" s="1">
        <f t="shared" si="410"/>
        <v>-100000</v>
      </c>
      <c r="M1451" s="1">
        <f t="shared" ca="1" si="404"/>
        <v>207360</v>
      </c>
      <c r="N1451" s="10">
        <v>45931</v>
      </c>
      <c r="O1451" s="10">
        <f t="shared" ca="1" si="411"/>
        <v>47392</v>
      </c>
      <c r="P1451" s="7">
        <f t="shared" ca="1" si="412"/>
        <v>0.19985025525093081</v>
      </c>
      <c r="Q1451" s="13"/>
      <c r="R1451" s="1">
        <f t="shared" si="413"/>
        <v>-100000</v>
      </c>
      <c r="S1451" s="1">
        <f t="shared" ca="1" si="405"/>
        <v>256639.44198659039</v>
      </c>
      <c r="T1451" s="14">
        <f t="shared" ca="1" si="406"/>
        <v>1.65</v>
      </c>
      <c r="U1451" s="7">
        <f t="shared" ca="1" si="414"/>
        <v>0.2654960930347442</v>
      </c>
    </row>
    <row r="1452" spans="1:21" x14ac:dyDescent="0.2">
      <c r="A1452">
        <f t="shared" si="407"/>
        <v>1451</v>
      </c>
      <c r="B1452">
        <f t="shared" ca="1" si="397"/>
        <v>10</v>
      </c>
      <c r="C1452" s="7">
        <f t="shared" ca="1" si="398"/>
        <v>8.9627251263976679E-2</v>
      </c>
      <c r="D1452" t="str">
        <f t="shared" ca="1" si="408"/>
        <v>Yes</v>
      </c>
      <c r="E1452">
        <f t="shared" ca="1" si="399"/>
        <v>1.7</v>
      </c>
      <c r="F1452" s="1">
        <f ca="1">InitialHomeValue* (1 + 'Portfolio Simulation'!C1452)^'Portfolio Simulation'!B1452</f>
        <v>2359280.4167357315</v>
      </c>
      <c r="G1452" s="1">
        <f t="shared" ca="1" si="400"/>
        <v>401077.67084507435</v>
      </c>
      <c r="H1452" s="1">
        <f t="shared" ca="1" si="401"/>
        <v>619173.64223999996</v>
      </c>
      <c r="I1452" s="1">
        <f t="shared" ca="1" si="409"/>
        <v>401077.67084507435</v>
      </c>
      <c r="J1452" s="1">
        <f t="shared" si="402"/>
        <v>100000</v>
      </c>
      <c r="K1452" s="1">
        <f t="shared" si="403"/>
        <v>1000000</v>
      </c>
      <c r="L1452" s="1">
        <f t="shared" si="410"/>
        <v>-100000</v>
      </c>
      <c r="M1452" s="1">
        <f t="shared" ca="1" si="404"/>
        <v>401077.67084507435</v>
      </c>
      <c r="N1452" s="10">
        <v>45931</v>
      </c>
      <c r="O1452" s="10">
        <f t="shared" ca="1" si="411"/>
        <v>49583</v>
      </c>
      <c r="P1452" s="7">
        <f t="shared" ca="1" si="412"/>
        <v>0.14892006516456607</v>
      </c>
      <c r="Q1452" s="13"/>
      <c r="R1452" s="1">
        <f t="shared" si="413"/>
        <v>-100000</v>
      </c>
      <c r="S1452" s="1">
        <f t="shared" ca="1" si="405"/>
        <v>389281.26876139571</v>
      </c>
      <c r="T1452" s="14">
        <f t="shared" ca="1" si="406"/>
        <v>1.65</v>
      </c>
      <c r="U1452" s="7">
        <f t="shared" ca="1" si="414"/>
        <v>0.14549718499183659</v>
      </c>
    </row>
    <row r="1453" spans="1:21" x14ac:dyDescent="0.2">
      <c r="A1453">
        <f t="shared" si="407"/>
        <v>1452</v>
      </c>
      <c r="B1453">
        <f t="shared" ca="1" si="397"/>
        <v>6</v>
      </c>
      <c r="C1453" s="7">
        <f t="shared" ca="1" si="398"/>
        <v>1.7165372215470872E-2</v>
      </c>
      <c r="D1453" t="str">
        <f t="shared" ca="1" si="408"/>
        <v>Yes</v>
      </c>
      <c r="E1453">
        <f t="shared" ca="1" si="399"/>
        <v>1.7</v>
      </c>
      <c r="F1453" s="1">
        <f ca="1">InitialHomeValue* (1 + 'Portfolio Simulation'!C1453)^'Portfolio Simulation'!B1453</f>
        <v>1107514.4501284484</v>
      </c>
      <c r="G1453" s="1">
        <f t="shared" ca="1" si="400"/>
        <v>188277.45652183623</v>
      </c>
      <c r="H1453" s="1">
        <f t="shared" ca="1" si="401"/>
        <v>298598.39999999997</v>
      </c>
      <c r="I1453" s="1">
        <f t="shared" ca="1" si="409"/>
        <v>188277.45652183623</v>
      </c>
      <c r="J1453" s="1">
        <f t="shared" si="402"/>
        <v>100000</v>
      </c>
      <c r="K1453" s="1">
        <f t="shared" si="403"/>
        <v>1000000</v>
      </c>
      <c r="L1453" s="1">
        <f t="shared" si="410"/>
        <v>-100000</v>
      </c>
      <c r="M1453" s="1">
        <f t="shared" ca="1" si="404"/>
        <v>188277.45652183623</v>
      </c>
      <c r="N1453" s="10">
        <v>45931</v>
      </c>
      <c r="O1453" s="10">
        <f t="shared" ca="1" si="411"/>
        <v>48122</v>
      </c>
      <c r="P1453" s="7">
        <f t="shared" ca="1" si="412"/>
        <v>0.11116567254066467</v>
      </c>
      <c r="Q1453" s="13"/>
      <c r="R1453" s="1">
        <f t="shared" si="413"/>
        <v>-100000</v>
      </c>
      <c r="S1453" s="1">
        <f t="shared" ca="1" si="405"/>
        <v>182739.88427119399</v>
      </c>
      <c r="T1453" s="14">
        <f t="shared" ca="1" si="406"/>
        <v>1.65</v>
      </c>
      <c r="U1453" s="7">
        <f t="shared" ca="1" si="414"/>
        <v>0.105653315782547</v>
      </c>
    </row>
    <row r="1454" spans="1:21" x14ac:dyDescent="0.2">
      <c r="A1454">
        <f t="shared" si="407"/>
        <v>1453</v>
      </c>
      <c r="B1454">
        <f t="shared" ca="1" si="397"/>
        <v>7</v>
      </c>
      <c r="C1454" s="7">
        <f t="shared" ca="1" si="398"/>
        <v>2.4599133253261723E-2</v>
      </c>
      <c r="D1454" t="str">
        <f t="shared" ca="1" si="408"/>
        <v>Yes</v>
      </c>
      <c r="E1454">
        <f t="shared" ca="1" si="399"/>
        <v>1.7</v>
      </c>
      <c r="F1454" s="1">
        <f ca="1">InitialHomeValue* (1 + 'Portfolio Simulation'!C1454)^'Portfolio Simulation'!B1454</f>
        <v>1185435.3915103988</v>
      </c>
      <c r="G1454" s="1">
        <f t="shared" ca="1" si="400"/>
        <v>201524.01655676781</v>
      </c>
      <c r="H1454" s="1">
        <f t="shared" ca="1" si="401"/>
        <v>358318.07999999996</v>
      </c>
      <c r="I1454" s="1">
        <f t="shared" ca="1" si="409"/>
        <v>201524.01655676781</v>
      </c>
      <c r="J1454" s="1">
        <f t="shared" si="402"/>
        <v>100000</v>
      </c>
      <c r="K1454" s="1">
        <f t="shared" si="403"/>
        <v>1000000</v>
      </c>
      <c r="L1454" s="1">
        <f t="shared" si="410"/>
        <v>-100000</v>
      </c>
      <c r="M1454" s="1">
        <f t="shared" ca="1" si="404"/>
        <v>201524.01655676781</v>
      </c>
      <c r="N1454" s="10">
        <v>45931</v>
      </c>
      <c r="O1454" s="10">
        <f t="shared" ca="1" si="411"/>
        <v>48488</v>
      </c>
      <c r="P1454" s="7">
        <f t="shared" ca="1" si="412"/>
        <v>0.10520096421241762</v>
      </c>
      <c r="Q1454" s="13"/>
      <c r="R1454" s="1">
        <f t="shared" si="413"/>
        <v>-100000</v>
      </c>
      <c r="S1454" s="1">
        <f t="shared" ca="1" si="405"/>
        <v>195596.8395992158</v>
      </c>
      <c r="T1454" s="14">
        <f t="shared" ca="1" si="406"/>
        <v>1.65</v>
      </c>
      <c r="U1454" s="7">
        <f t="shared" ca="1" si="414"/>
        <v>0.10050130486488343</v>
      </c>
    </row>
    <row r="1455" spans="1:21" x14ac:dyDescent="0.2">
      <c r="A1455">
        <f t="shared" si="407"/>
        <v>1454</v>
      </c>
      <c r="B1455">
        <f t="shared" ca="1" si="397"/>
        <v>4</v>
      </c>
      <c r="C1455" s="7">
        <f t="shared" ca="1" si="398"/>
        <v>-5.4491076417880653E-3</v>
      </c>
      <c r="D1455" t="str">
        <f t="shared" ca="1" si="408"/>
        <v>No</v>
      </c>
      <c r="E1455">
        <f t="shared" ca="1" si="399"/>
        <v>1.4</v>
      </c>
      <c r="F1455" s="1">
        <f ca="1">InitialHomeValue* (1 + 'Portfolio Simulation'!C1455)^'Portfolio Simulation'!B1455</f>
        <v>978381.07976257044</v>
      </c>
      <c r="G1455" s="1">
        <f t="shared" ca="1" si="400"/>
        <v>136973.35116675985</v>
      </c>
      <c r="H1455" s="1">
        <f t="shared" ca="1" si="401"/>
        <v>207360</v>
      </c>
      <c r="I1455" s="1">
        <f t="shared" ca="1" si="409"/>
        <v>136973.35116675985</v>
      </c>
      <c r="J1455" s="1">
        <f t="shared" si="402"/>
        <v>100000</v>
      </c>
      <c r="K1455" s="1">
        <f t="shared" si="403"/>
        <v>1000000</v>
      </c>
      <c r="L1455" s="1">
        <f t="shared" si="410"/>
        <v>-100000</v>
      </c>
      <c r="M1455" s="1">
        <f t="shared" ca="1" si="404"/>
        <v>136973.35116675985</v>
      </c>
      <c r="N1455" s="10">
        <v>45931</v>
      </c>
      <c r="O1455" s="10">
        <f t="shared" ca="1" si="411"/>
        <v>47392</v>
      </c>
      <c r="P1455" s="7">
        <f t="shared" ca="1" si="412"/>
        <v>8.1771758198738123E-2</v>
      </c>
      <c r="Q1455" s="13"/>
      <c r="R1455" s="1">
        <f t="shared" si="413"/>
        <v>-100000</v>
      </c>
      <c r="S1455" s="1">
        <f t="shared" ca="1" si="405"/>
        <v>132081.44576794701</v>
      </c>
      <c r="T1455" s="14">
        <f t="shared" ca="1" si="406"/>
        <v>1.35</v>
      </c>
      <c r="U1455" s="7">
        <f t="shared" ca="1" si="414"/>
        <v>7.1987631916999847E-2</v>
      </c>
    </row>
    <row r="1456" spans="1:21" x14ac:dyDescent="0.2">
      <c r="A1456">
        <f t="shared" si="407"/>
        <v>1455</v>
      </c>
      <c r="B1456">
        <f t="shared" ca="1" si="397"/>
        <v>9</v>
      </c>
      <c r="C1456" s="7">
        <f t="shared" ca="1" si="398"/>
        <v>7.7602846762221442E-2</v>
      </c>
      <c r="D1456" t="str">
        <f t="shared" ca="1" si="408"/>
        <v>Yes</v>
      </c>
      <c r="E1456">
        <f t="shared" ca="1" si="399"/>
        <v>1.7</v>
      </c>
      <c r="F1456" s="1">
        <f ca="1">InitialHomeValue* (1 + 'Portfolio Simulation'!C1456)^'Portfolio Simulation'!B1456</f>
        <v>1959424.6629664337</v>
      </c>
      <c r="G1456" s="1">
        <f t="shared" ca="1" si="400"/>
        <v>333102.19270429376</v>
      </c>
      <c r="H1456" s="1">
        <f t="shared" ca="1" si="401"/>
        <v>515978.03519999993</v>
      </c>
      <c r="I1456" s="1">
        <f t="shared" ca="1" si="409"/>
        <v>333102.19270429376</v>
      </c>
      <c r="J1456" s="1">
        <f t="shared" si="402"/>
        <v>100000</v>
      </c>
      <c r="K1456" s="1">
        <f t="shared" si="403"/>
        <v>1000000</v>
      </c>
      <c r="L1456" s="1">
        <f t="shared" si="410"/>
        <v>-100000</v>
      </c>
      <c r="M1456" s="1">
        <f t="shared" ca="1" si="404"/>
        <v>333102.19270429376</v>
      </c>
      <c r="N1456" s="10">
        <v>45931</v>
      </c>
      <c r="O1456" s="10">
        <f t="shared" ca="1" si="411"/>
        <v>49218</v>
      </c>
      <c r="P1456" s="7">
        <f t="shared" ca="1" si="412"/>
        <v>0.14295422434806826</v>
      </c>
      <c r="Q1456" s="13"/>
      <c r="R1456" s="1">
        <f t="shared" si="413"/>
        <v>-100000</v>
      </c>
      <c r="S1456" s="1">
        <f t="shared" ca="1" si="405"/>
        <v>323305.06938946154</v>
      </c>
      <c r="T1456" s="14">
        <f t="shared" ca="1" si="406"/>
        <v>1.65</v>
      </c>
      <c r="U1456" s="7">
        <f t="shared" ca="1" si="414"/>
        <v>0.13917163014411926</v>
      </c>
    </row>
    <row r="1457" spans="1:21" x14ac:dyDescent="0.2">
      <c r="A1457">
        <f t="shared" si="407"/>
        <v>1456</v>
      </c>
      <c r="B1457">
        <f t="shared" ca="1" si="397"/>
        <v>4</v>
      </c>
      <c r="C1457" s="7">
        <f t="shared" ca="1" si="398"/>
        <v>3.7854427601200398E-2</v>
      </c>
      <c r="D1457" t="str">
        <f t="shared" ca="1" si="408"/>
        <v>Yes</v>
      </c>
      <c r="E1457">
        <f t="shared" ca="1" si="399"/>
        <v>1.7</v>
      </c>
      <c r="F1457" s="1">
        <f ca="1">InitialHomeValue* (1 + 'Portfolio Simulation'!C1457)^'Portfolio Simulation'!B1457</f>
        <v>1160234.4850790054</v>
      </c>
      <c r="G1457" s="1">
        <f t="shared" ca="1" si="400"/>
        <v>197239.86246343091</v>
      </c>
      <c r="H1457" s="1">
        <f t="shared" ca="1" si="401"/>
        <v>207360</v>
      </c>
      <c r="I1457" s="1">
        <f t="shared" ca="1" si="409"/>
        <v>197239.86246343091</v>
      </c>
      <c r="J1457" s="1">
        <f t="shared" si="402"/>
        <v>100000</v>
      </c>
      <c r="K1457" s="1">
        <f t="shared" si="403"/>
        <v>1000000</v>
      </c>
      <c r="L1457" s="1">
        <f t="shared" si="410"/>
        <v>-100000</v>
      </c>
      <c r="M1457" s="1">
        <f t="shared" ca="1" si="404"/>
        <v>197239.86246343091</v>
      </c>
      <c r="N1457" s="10">
        <v>45931</v>
      </c>
      <c r="O1457" s="10">
        <f t="shared" ca="1" si="411"/>
        <v>47392</v>
      </c>
      <c r="P1457" s="7">
        <f t="shared" ca="1" si="412"/>
        <v>0.18494500517845158</v>
      </c>
      <c r="Q1457" s="13"/>
      <c r="R1457" s="1">
        <f t="shared" si="413"/>
        <v>-100000</v>
      </c>
      <c r="S1457" s="1">
        <f t="shared" ca="1" si="405"/>
        <v>191438.69003803589</v>
      </c>
      <c r="T1457" s="14">
        <f t="shared" ca="1" si="406"/>
        <v>1.65</v>
      </c>
      <c r="U1457" s="7">
        <f t="shared" ca="1" si="414"/>
        <v>0.17614039778709409</v>
      </c>
    </row>
    <row r="1458" spans="1:21" x14ac:dyDescent="0.2">
      <c r="A1458">
        <f t="shared" si="407"/>
        <v>1457</v>
      </c>
      <c r="B1458">
        <f t="shared" ca="1" si="397"/>
        <v>8</v>
      </c>
      <c r="C1458" s="7">
        <f t="shared" ca="1" si="398"/>
        <v>1.2817551310901142E-2</v>
      </c>
      <c r="D1458" t="str">
        <f t="shared" ca="1" si="408"/>
        <v>Yes</v>
      </c>
      <c r="E1458">
        <f t="shared" ca="1" si="399"/>
        <v>1.7</v>
      </c>
      <c r="F1458" s="1">
        <f ca="1">InitialHomeValue* (1 + 'Portfolio Simulation'!C1458)^'Portfolio Simulation'!B1458</f>
        <v>1107260.3530428272</v>
      </c>
      <c r="G1458" s="1">
        <f t="shared" ca="1" si="400"/>
        <v>188234.26001728064</v>
      </c>
      <c r="H1458" s="1">
        <f t="shared" ca="1" si="401"/>
        <v>429981.69599999994</v>
      </c>
      <c r="I1458" s="1">
        <f t="shared" ca="1" si="409"/>
        <v>188234.26001728064</v>
      </c>
      <c r="J1458" s="1">
        <f t="shared" si="402"/>
        <v>100000</v>
      </c>
      <c r="K1458" s="1">
        <f t="shared" si="403"/>
        <v>1000000</v>
      </c>
      <c r="L1458" s="1">
        <f t="shared" si="410"/>
        <v>-100000</v>
      </c>
      <c r="M1458" s="1">
        <f t="shared" ca="1" si="404"/>
        <v>188234.26001728064</v>
      </c>
      <c r="N1458" s="10">
        <v>45931</v>
      </c>
      <c r="O1458" s="10">
        <f t="shared" ca="1" si="411"/>
        <v>48853</v>
      </c>
      <c r="P1458" s="7">
        <f t="shared" ca="1" si="412"/>
        <v>8.2215705513954171E-2</v>
      </c>
      <c r="Q1458" s="13"/>
      <c r="R1458" s="1">
        <f t="shared" si="413"/>
        <v>-100000</v>
      </c>
      <c r="S1458" s="1">
        <f t="shared" ca="1" si="405"/>
        <v>182697.95825206651</v>
      </c>
      <c r="T1458" s="14">
        <f t="shared" ca="1" si="406"/>
        <v>1.65</v>
      </c>
      <c r="U1458" s="7">
        <f t="shared" ca="1" si="414"/>
        <v>7.8187564015388497E-2</v>
      </c>
    </row>
    <row r="1459" spans="1:21" x14ac:dyDescent="0.2">
      <c r="A1459">
        <f t="shared" si="407"/>
        <v>1458</v>
      </c>
      <c r="B1459">
        <f t="shared" ca="1" si="397"/>
        <v>3</v>
      </c>
      <c r="C1459" s="7">
        <f t="shared" ca="1" si="398"/>
        <v>-2.1502160697050094E-2</v>
      </c>
      <c r="D1459" t="str">
        <f t="shared" ca="1" si="408"/>
        <v>No</v>
      </c>
      <c r="E1459">
        <f t="shared" ca="1" si="399"/>
        <v>1.4</v>
      </c>
      <c r="F1459" s="1">
        <f ca="1">InitialHomeValue* (1 + 'Portfolio Simulation'!C1459)^'Portfolio Simulation'!B1459</f>
        <v>936870.60528112703</v>
      </c>
      <c r="G1459" s="1">
        <f t="shared" ca="1" si="400"/>
        <v>131161.88473935777</v>
      </c>
      <c r="H1459" s="1">
        <f t="shared" ca="1" si="401"/>
        <v>172800</v>
      </c>
      <c r="I1459" s="1">
        <f t="shared" ca="1" si="409"/>
        <v>131161.88473935777</v>
      </c>
      <c r="J1459" s="1">
        <f t="shared" si="402"/>
        <v>100000</v>
      </c>
      <c r="K1459" s="1">
        <f t="shared" si="403"/>
        <v>1000000</v>
      </c>
      <c r="L1459" s="1">
        <f t="shared" si="410"/>
        <v>-100000</v>
      </c>
      <c r="M1459" s="1">
        <f t="shared" ca="1" si="404"/>
        <v>131161.88473935777</v>
      </c>
      <c r="N1459" s="10">
        <v>45931</v>
      </c>
      <c r="O1459" s="10">
        <f t="shared" ca="1" si="411"/>
        <v>47027</v>
      </c>
      <c r="P1459" s="7">
        <f t="shared" ca="1" si="412"/>
        <v>9.4544407725334165E-2</v>
      </c>
      <c r="Q1459" s="13"/>
      <c r="R1459" s="1">
        <f t="shared" si="413"/>
        <v>-100000</v>
      </c>
      <c r="S1459" s="1">
        <f t="shared" ca="1" si="405"/>
        <v>126477.53171295217</v>
      </c>
      <c r="T1459" s="14">
        <f t="shared" ca="1" si="406"/>
        <v>1.35</v>
      </c>
      <c r="U1459" s="7">
        <f t="shared" ca="1" si="414"/>
        <v>8.1367805600166335E-2</v>
      </c>
    </row>
    <row r="1460" spans="1:21" x14ac:dyDescent="0.2">
      <c r="A1460">
        <f t="shared" si="407"/>
        <v>1459</v>
      </c>
      <c r="B1460">
        <f t="shared" ca="1" si="397"/>
        <v>9</v>
      </c>
      <c r="C1460" s="7">
        <f t="shared" ca="1" si="398"/>
        <v>3.0124718222701061E-2</v>
      </c>
      <c r="D1460" t="str">
        <f t="shared" ca="1" si="408"/>
        <v>Yes</v>
      </c>
      <c r="E1460">
        <f t="shared" ca="1" si="399"/>
        <v>1.7</v>
      </c>
      <c r="F1460" s="1">
        <f ca="1">InitialHomeValue* (1 + 'Portfolio Simulation'!C1460)^'Portfolio Simulation'!B1460</f>
        <v>1306195.7765305615</v>
      </c>
      <c r="G1460" s="1">
        <f t="shared" ca="1" si="400"/>
        <v>222053.28201019546</v>
      </c>
      <c r="H1460" s="1">
        <f t="shared" ca="1" si="401"/>
        <v>515978.03519999993</v>
      </c>
      <c r="I1460" s="1">
        <f t="shared" ca="1" si="409"/>
        <v>222053.28201019546</v>
      </c>
      <c r="J1460" s="1">
        <f t="shared" si="402"/>
        <v>100000</v>
      </c>
      <c r="K1460" s="1">
        <f t="shared" si="403"/>
        <v>1000000</v>
      </c>
      <c r="L1460" s="1">
        <f t="shared" si="410"/>
        <v>-100000</v>
      </c>
      <c r="M1460" s="1">
        <f t="shared" ca="1" si="404"/>
        <v>222053.28201019546</v>
      </c>
      <c r="N1460" s="10">
        <v>45931</v>
      </c>
      <c r="O1460" s="10">
        <f t="shared" ca="1" si="411"/>
        <v>49218</v>
      </c>
      <c r="P1460" s="7">
        <f t="shared" ca="1" si="412"/>
        <v>9.2626729607582101E-2</v>
      </c>
      <c r="Q1460" s="13"/>
      <c r="R1460" s="1">
        <f t="shared" si="413"/>
        <v>-100000</v>
      </c>
      <c r="S1460" s="1">
        <f t="shared" ca="1" si="405"/>
        <v>215522.30312754266</v>
      </c>
      <c r="T1460" s="14">
        <f t="shared" ca="1" si="406"/>
        <v>1.65</v>
      </c>
      <c r="U1460" s="7">
        <f t="shared" ca="1" si="414"/>
        <v>8.9010694622993505E-2</v>
      </c>
    </row>
    <row r="1461" spans="1:21" x14ac:dyDescent="0.2">
      <c r="A1461">
        <f t="shared" si="407"/>
        <v>1460</v>
      </c>
      <c r="B1461">
        <f t="shared" ca="1" si="397"/>
        <v>3</v>
      </c>
      <c r="C1461" s="7">
        <f t="shared" ca="1" si="398"/>
        <v>-8.8211430545157114E-3</v>
      </c>
      <c r="D1461" t="str">
        <f t="shared" ca="1" si="408"/>
        <v>No</v>
      </c>
      <c r="E1461">
        <f t="shared" ca="1" si="399"/>
        <v>1.4</v>
      </c>
      <c r="F1461" s="1">
        <f ca="1">InitialHomeValue* (1 + 'Portfolio Simulation'!C1461)^'Portfolio Simulation'!B1461</f>
        <v>973769.32213505195</v>
      </c>
      <c r="G1461" s="1">
        <f t="shared" ca="1" si="400"/>
        <v>136327.70509890726</v>
      </c>
      <c r="H1461" s="1">
        <f t="shared" ca="1" si="401"/>
        <v>172800</v>
      </c>
      <c r="I1461" s="1">
        <f t="shared" ca="1" si="409"/>
        <v>136327.70509890726</v>
      </c>
      <c r="J1461" s="1">
        <f t="shared" si="402"/>
        <v>100000</v>
      </c>
      <c r="K1461" s="1">
        <f t="shared" si="403"/>
        <v>1000000</v>
      </c>
      <c r="L1461" s="1">
        <f t="shared" si="410"/>
        <v>-100000</v>
      </c>
      <c r="M1461" s="1">
        <f t="shared" ca="1" si="404"/>
        <v>136327.70509890726</v>
      </c>
      <c r="N1461" s="10">
        <v>45931</v>
      </c>
      <c r="O1461" s="10">
        <f t="shared" ca="1" si="411"/>
        <v>47027</v>
      </c>
      <c r="P1461" s="7">
        <f t="shared" ca="1" si="412"/>
        <v>0.10871632695198061</v>
      </c>
      <c r="Q1461" s="13"/>
      <c r="R1461" s="1">
        <f t="shared" si="413"/>
        <v>-100000</v>
      </c>
      <c r="S1461" s="1">
        <f t="shared" ca="1" si="405"/>
        <v>131458.85848823201</v>
      </c>
      <c r="T1461" s="14">
        <f t="shared" ca="1" si="406"/>
        <v>1.35</v>
      </c>
      <c r="U1461" s="7">
        <f t="shared" ca="1" si="414"/>
        <v>9.5369115471839905E-2</v>
      </c>
    </row>
    <row r="1462" spans="1:21" x14ac:dyDescent="0.2">
      <c r="A1462">
        <f t="shared" si="407"/>
        <v>1461</v>
      </c>
      <c r="B1462">
        <f t="shared" ca="1" si="397"/>
        <v>10</v>
      </c>
      <c r="C1462" s="7">
        <f t="shared" ca="1" si="398"/>
        <v>5.1328428433949413E-2</v>
      </c>
      <c r="D1462" t="str">
        <f t="shared" ca="1" si="408"/>
        <v>Yes</v>
      </c>
      <c r="E1462">
        <f t="shared" ca="1" si="399"/>
        <v>1.7</v>
      </c>
      <c r="F1462" s="1">
        <f ca="1">InitialHomeValue* (1 + 'Portfolio Simulation'!C1462)^'Portfolio Simulation'!B1462</f>
        <v>1649620.6370437497</v>
      </c>
      <c r="G1462" s="1">
        <f t="shared" ca="1" si="400"/>
        <v>280435.50829743745</v>
      </c>
      <c r="H1462" s="1">
        <f t="shared" ca="1" si="401"/>
        <v>619173.64223999996</v>
      </c>
      <c r="I1462" s="1">
        <f t="shared" ca="1" si="409"/>
        <v>280435.50829743745</v>
      </c>
      <c r="J1462" s="1">
        <f t="shared" si="402"/>
        <v>100000</v>
      </c>
      <c r="K1462" s="1">
        <f t="shared" si="403"/>
        <v>1000000</v>
      </c>
      <c r="L1462" s="1">
        <f t="shared" si="410"/>
        <v>-100000</v>
      </c>
      <c r="M1462" s="1">
        <f t="shared" ca="1" si="404"/>
        <v>280435.50829743745</v>
      </c>
      <c r="N1462" s="10">
        <v>45931</v>
      </c>
      <c r="O1462" s="10">
        <f t="shared" ca="1" si="411"/>
        <v>49583</v>
      </c>
      <c r="P1462" s="7">
        <f t="shared" ca="1" si="412"/>
        <v>0.10855889916419983</v>
      </c>
      <c r="Q1462" s="13"/>
      <c r="R1462" s="1">
        <f t="shared" si="413"/>
        <v>-100000</v>
      </c>
      <c r="S1462" s="1">
        <f t="shared" ca="1" si="405"/>
        <v>272187.40511221869</v>
      </c>
      <c r="T1462" s="14">
        <f t="shared" ca="1" si="406"/>
        <v>1.65</v>
      </c>
      <c r="U1462" s="7">
        <f t="shared" ca="1" si="414"/>
        <v>0.10525626540184022</v>
      </c>
    </row>
    <row r="1463" spans="1:21" x14ac:dyDescent="0.2">
      <c r="A1463">
        <f t="shared" si="407"/>
        <v>1462</v>
      </c>
      <c r="B1463">
        <f t="shared" ca="1" si="397"/>
        <v>2</v>
      </c>
      <c r="C1463" s="7">
        <f t="shared" ca="1" si="398"/>
        <v>7.5272562762655565E-2</v>
      </c>
      <c r="D1463" t="str">
        <f t="shared" ca="1" si="408"/>
        <v>Yes</v>
      </c>
      <c r="E1463">
        <f t="shared" ca="1" si="399"/>
        <v>1.7</v>
      </c>
      <c r="F1463" s="1">
        <f ca="1">InitialHomeValue* (1 + 'Portfolio Simulation'!C1463)^'Portfolio Simulation'!B1463</f>
        <v>1156211.0842301692</v>
      </c>
      <c r="G1463" s="1">
        <f t="shared" ca="1" si="400"/>
        <v>196555.88431912876</v>
      </c>
      <c r="H1463" s="1">
        <f t="shared" ca="1" si="401"/>
        <v>144000</v>
      </c>
      <c r="I1463" s="1">
        <f t="shared" ca="1" si="409"/>
        <v>144000</v>
      </c>
      <c r="J1463" s="1">
        <f t="shared" si="402"/>
        <v>100000</v>
      </c>
      <c r="K1463" s="1">
        <f t="shared" si="403"/>
        <v>1000000</v>
      </c>
      <c r="L1463" s="1">
        <f t="shared" si="410"/>
        <v>-100000</v>
      </c>
      <c r="M1463" s="1">
        <f t="shared" ca="1" si="404"/>
        <v>144000</v>
      </c>
      <c r="N1463" s="10">
        <v>45931</v>
      </c>
      <c r="O1463" s="10">
        <f t="shared" ca="1" si="411"/>
        <v>46661</v>
      </c>
      <c r="P1463" s="7">
        <f t="shared" ca="1" si="412"/>
        <v>0.19999999403953553</v>
      </c>
      <c r="Q1463" s="13"/>
      <c r="R1463" s="1">
        <f t="shared" si="413"/>
        <v>-100000</v>
      </c>
      <c r="S1463" s="1">
        <f t="shared" ca="1" si="405"/>
        <v>190774.82889797792</v>
      </c>
      <c r="T1463" s="14">
        <f t="shared" ca="1" si="406"/>
        <v>1.65</v>
      </c>
      <c r="U1463" s="7">
        <f t="shared" ca="1" si="414"/>
        <v>0.38121261000633233</v>
      </c>
    </row>
    <row r="1464" spans="1:21" x14ac:dyDescent="0.2">
      <c r="A1464">
        <f t="shared" si="407"/>
        <v>1463</v>
      </c>
      <c r="B1464">
        <f t="shared" ca="1" si="397"/>
        <v>5</v>
      </c>
      <c r="C1464" s="7">
        <f t="shared" ca="1" si="398"/>
        <v>6.0013345461739066E-2</v>
      </c>
      <c r="D1464" t="str">
        <f t="shared" ca="1" si="408"/>
        <v>Yes</v>
      </c>
      <c r="E1464">
        <f t="shared" ca="1" si="399"/>
        <v>1.7</v>
      </c>
      <c r="F1464" s="1">
        <f ca="1">InitialHomeValue* (1 + 'Portfolio Simulation'!C1464)^'Portfolio Simulation'!B1464</f>
        <v>1338309.8214110732</v>
      </c>
      <c r="G1464" s="1">
        <f t="shared" ca="1" si="400"/>
        <v>227512.66963988246</v>
      </c>
      <c r="H1464" s="1">
        <f t="shared" ca="1" si="401"/>
        <v>248832</v>
      </c>
      <c r="I1464" s="1">
        <f t="shared" ca="1" si="409"/>
        <v>227512.66963988246</v>
      </c>
      <c r="J1464" s="1">
        <f t="shared" si="402"/>
        <v>100000</v>
      </c>
      <c r="K1464" s="1">
        <f t="shared" si="403"/>
        <v>1000000</v>
      </c>
      <c r="L1464" s="1">
        <f t="shared" si="410"/>
        <v>-100000</v>
      </c>
      <c r="M1464" s="1">
        <f t="shared" ca="1" si="404"/>
        <v>227512.66963988246</v>
      </c>
      <c r="N1464" s="10">
        <v>45931</v>
      </c>
      <c r="O1464" s="10">
        <f t="shared" ca="1" si="411"/>
        <v>47757</v>
      </c>
      <c r="P1464" s="7">
        <f t="shared" ca="1" si="412"/>
        <v>0.17858800292015076</v>
      </c>
      <c r="Q1464" s="13"/>
      <c r="R1464" s="1">
        <f t="shared" si="413"/>
        <v>-100000</v>
      </c>
      <c r="S1464" s="1">
        <f t="shared" ca="1" si="405"/>
        <v>220821.1205328271</v>
      </c>
      <c r="T1464" s="14">
        <f t="shared" ca="1" si="406"/>
        <v>1.65</v>
      </c>
      <c r="U1464" s="7">
        <f t="shared" ca="1" si="414"/>
        <v>0.17157592177391051</v>
      </c>
    </row>
    <row r="1465" spans="1:21" x14ac:dyDescent="0.2">
      <c r="A1465">
        <f t="shared" si="407"/>
        <v>1464</v>
      </c>
      <c r="B1465">
        <f t="shared" ca="1" si="397"/>
        <v>4</v>
      </c>
      <c r="C1465" s="7">
        <f t="shared" ca="1" si="398"/>
        <v>3.8023525253998505E-3</v>
      </c>
      <c r="D1465" t="str">
        <f t="shared" ca="1" si="408"/>
        <v>Yes</v>
      </c>
      <c r="E1465">
        <f t="shared" ca="1" si="399"/>
        <v>1.7</v>
      </c>
      <c r="F1465" s="1">
        <f ca="1">InitialHomeValue* (1 + 'Portfolio Simulation'!C1465)^'Portfolio Simulation'!B1465</f>
        <v>1015296.3775148925</v>
      </c>
      <c r="G1465" s="1">
        <f t="shared" ca="1" si="400"/>
        <v>172600.38417753173</v>
      </c>
      <c r="H1465" s="1">
        <f t="shared" ca="1" si="401"/>
        <v>207360</v>
      </c>
      <c r="I1465" s="1">
        <f t="shared" ca="1" si="409"/>
        <v>172600.38417753173</v>
      </c>
      <c r="J1465" s="1">
        <f t="shared" si="402"/>
        <v>100000</v>
      </c>
      <c r="K1465" s="1">
        <f t="shared" si="403"/>
        <v>1000000</v>
      </c>
      <c r="L1465" s="1">
        <f t="shared" si="410"/>
        <v>-100000</v>
      </c>
      <c r="M1465" s="1">
        <f t="shared" ca="1" si="404"/>
        <v>172600.38417753173</v>
      </c>
      <c r="N1465" s="10">
        <v>45931</v>
      </c>
      <c r="O1465" s="10">
        <f t="shared" ca="1" si="411"/>
        <v>47392</v>
      </c>
      <c r="P1465" s="7">
        <f t="shared" ca="1" si="412"/>
        <v>0.14609305262565617</v>
      </c>
      <c r="Q1465" s="13"/>
      <c r="R1465" s="1">
        <f t="shared" si="413"/>
        <v>-100000</v>
      </c>
      <c r="S1465" s="1">
        <f t="shared" ca="1" si="405"/>
        <v>167523.90228995727</v>
      </c>
      <c r="T1465" s="14">
        <f t="shared" ca="1" si="406"/>
        <v>1.65</v>
      </c>
      <c r="U1465" s="7">
        <f t="shared" ca="1" si="414"/>
        <v>0.13757713437080385</v>
      </c>
    </row>
    <row r="1466" spans="1:21" x14ac:dyDescent="0.2">
      <c r="A1466">
        <f t="shared" si="407"/>
        <v>1465</v>
      </c>
      <c r="B1466">
        <f t="shared" ca="1" si="397"/>
        <v>3</v>
      </c>
      <c r="C1466" s="7">
        <f t="shared" ca="1" si="398"/>
        <v>-1.383430630095794E-2</v>
      </c>
      <c r="D1466" t="str">
        <f t="shared" ca="1" si="408"/>
        <v>No</v>
      </c>
      <c r="E1466">
        <f t="shared" ca="1" si="399"/>
        <v>1.4</v>
      </c>
      <c r="F1466" s="1">
        <f ca="1">InitialHomeValue* (1 + 'Portfolio Simulation'!C1466)^'Portfolio Simulation'!B1466</f>
        <v>959068.59746897151</v>
      </c>
      <c r="G1466" s="1">
        <f t="shared" ca="1" si="400"/>
        <v>134269.603645656</v>
      </c>
      <c r="H1466" s="1">
        <f t="shared" ca="1" si="401"/>
        <v>172800</v>
      </c>
      <c r="I1466" s="1">
        <f t="shared" ca="1" si="409"/>
        <v>134269.603645656</v>
      </c>
      <c r="J1466" s="1">
        <f t="shared" si="402"/>
        <v>100000</v>
      </c>
      <c r="K1466" s="1">
        <f t="shared" si="403"/>
        <v>1000000</v>
      </c>
      <c r="L1466" s="1">
        <f t="shared" si="410"/>
        <v>-100000</v>
      </c>
      <c r="M1466" s="1">
        <f t="shared" ca="1" si="404"/>
        <v>134269.603645656</v>
      </c>
      <c r="N1466" s="10">
        <v>45931</v>
      </c>
      <c r="O1466" s="10">
        <f t="shared" ca="1" si="411"/>
        <v>47027</v>
      </c>
      <c r="P1466" s="7">
        <f t="shared" ca="1" si="412"/>
        <v>0.10311378836631777</v>
      </c>
      <c r="Q1466" s="13"/>
      <c r="R1466" s="1">
        <f t="shared" si="413"/>
        <v>-100000</v>
      </c>
      <c r="S1466" s="1">
        <f t="shared" ca="1" si="405"/>
        <v>129474.26065831118</v>
      </c>
      <c r="T1466" s="14">
        <f t="shared" ca="1" si="406"/>
        <v>1.35</v>
      </c>
      <c r="U1466" s="7">
        <f t="shared" ca="1" si="414"/>
        <v>8.9834019541740417E-2</v>
      </c>
    </row>
    <row r="1467" spans="1:21" x14ac:dyDescent="0.2">
      <c r="A1467">
        <f t="shared" si="407"/>
        <v>1466</v>
      </c>
      <c r="B1467">
        <f t="shared" ca="1" si="397"/>
        <v>5</v>
      </c>
      <c r="C1467" s="7">
        <f t="shared" ca="1" si="398"/>
        <v>8.5256708342016665E-2</v>
      </c>
      <c r="D1467" t="str">
        <f t="shared" ca="1" si="408"/>
        <v>Yes</v>
      </c>
      <c r="E1467">
        <f t="shared" ca="1" si="399"/>
        <v>1.7</v>
      </c>
      <c r="F1467" s="1">
        <f ca="1">InitialHomeValue* (1 + 'Portfolio Simulation'!C1467)^'Portfolio Simulation'!B1467</f>
        <v>1505436.3395467999</v>
      </c>
      <c r="G1467" s="1">
        <f t="shared" ca="1" si="400"/>
        <v>255924.17772295597</v>
      </c>
      <c r="H1467" s="1">
        <f t="shared" ca="1" si="401"/>
        <v>248832</v>
      </c>
      <c r="I1467" s="1">
        <f t="shared" ca="1" si="409"/>
        <v>248832</v>
      </c>
      <c r="J1467" s="1">
        <f t="shared" si="402"/>
        <v>100000</v>
      </c>
      <c r="K1467" s="1">
        <f t="shared" si="403"/>
        <v>1000000</v>
      </c>
      <c r="L1467" s="1">
        <f t="shared" si="410"/>
        <v>-100000</v>
      </c>
      <c r="M1467" s="1">
        <f t="shared" ca="1" si="404"/>
        <v>248832</v>
      </c>
      <c r="N1467" s="10">
        <v>45931</v>
      </c>
      <c r="O1467" s="10">
        <f t="shared" ca="1" si="411"/>
        <v>47757</v>
      </c>
      <c r="P1467" s="7">
        <f t="shared" ca="1" si="412"/>
        <v>0.19988018870353702</v>
      </c>
      <c r="Q1467" s="13"/>
      <c r="R1467" s="1">
        <f t="shared" si="413"/>
        <v>-100000</v>
      </c>
      <c r="S1467" s="1">
        <f t="shared" ca="1" si="405"/>
        <v>248396.996025222</v>
      </c>
      <c r="T1467" s="14">
        <f t="shared" ca="1" si="406"/>
        <v>1.65</v>
      </c>
      <c r="U1467" s="7">
        <f t="shared" ca="1" si="414"/>
        <v>0.19946060776710509</v>
      </c>
    </row>
    <row r="1468" spans="1:21" x14ac:dyDescent="0.2">
      <c r="A1468">
        <f t="shared" si="407"/>
        <v>1467</v>
      </c>
      <c r="B1468">
        <f t="shared" ca="1" si="397"/>
        <v>7</v>
      </c>
      <c r="C1468" s="7">
        <f t="shared" ca="1" si="398"/>
        <v>9.7161292516841788E-2</v>
      </c>
      <c r="D1468" t="str">
        <f t="shared" ca="1" si="408"/>
        <v>Yes</v>
      </c>
      <c r="E1468">
        <f t="shared" ca="1" si="399"/>
        <v>1.7</v>
      </c>
      <c r="F1468" s="1">
        <f ca="1">InitialHomeValue* (1 + 'Portfolio Simulation'!C1468)^'Portfolio Simulation'!B1468</f>
        <v>1913785.8626305349</v>
      </c>
      <c r="G1468" s="1">
        <f t="shared" ca="1" si="400"/>
        <v>325343.59664719092</v>
      </c>
      <c r="H1468" s="1">
        <f t="shared" ca="1" si="401"/>
        <v>358318.07999999996</v>
      </c>
      <c r="I1468" s="1">
        <f t="shared" ca="1" si="409"/>
        <v>325343.59664719092</v>
      </c>
      <c r="J1468" s="1">
        <f t="shared" si="402"/>
        <v>100000</v>
      </c>
      <c r="K1468" s="1">
        <f t="shared" si="403"/>
        <v>1000000</v>
      </c>
      <c r="L1468" s="1">
        <f t="shared" si="410"/>
        <v>-100000</v>
      </c>
      <c r="M1468" s="1">
        <f t="shared" ca="1" si="404"/>
        <v>325343.59664719092</v>
      </c>
      <c r="N1468" s="10">
        <v>45931</v>
      </c>
      <c r="O1468" s="10">
        <f t="shared" ca="1" si="411"/>
        <v>48488</v>
      </c>
      <c r="P1468" s="7">
        <f t="shared" ca="1" si="412"/>
        <v>0.18340800404548643</v>
      </c>
      <c r="Q1468" s="13"/>
      <c r="R1468" s="1">
        <f t="shared" si="413"/>
        <v>-100000</v>
      </c>
      <c r="S1468" s="1">
        <f t="shared" ca="1" si="405"/>
        <v>315774.6673340383</v>
      </c>
      <c r="T1468" s="14">
        <f t="shared" ca="1" si="406"/>
        <v>1.65</v>
      </c>
      <c r="U1468" s="7">
        <f t="shared" ca="1" si="414"/>
        <v>0.17837579846382146</v>
      </c>
    </row>
    <row r="1469" spans="1:21" x14ac:dyDescent="0.2">
      <c r="A1469">
        <f t="shared" si="407"/>
        <v>1468</v>
      </c>
      <c r="B1469">
        <f t="shared" ca="1" si="397"/>
        <v>4</v>
      </c>
      <c r="C1469" s="7">
        <f t="shared" ca="1" si="398"/>
        <v>5.1064921646368576E-2</v>
      </c>
      <c r="D1469" t="str">
        <f t="shared" ca="1" si="408"/>
        <v>Yes</v>
      </c>
      <c r="E1469">
        <f t="shared" ca="1" si="399"/>
        <v>1.7</v>
      </c>
      <c r="F1469" s="1">
        <f ca="1">InitialHomeValue* (1 + 'Portfolio Simulation'!C1469)^'Portfolio Simulation'!B1469</f>
        <v>1220444.876551481</v>
      </c>
      <c r="G1469" s="1">
        <f t="shared" ca="1" si="400"/>
        <v>207475.62901375175</v>
      </c>
      <c r="H1469" s="1">
        <f t="shared" ca="1" si="401"/>
        <v>207360</v>
      </c>
      <c r="I1469" s="1">
        <f t="shared" ca="1" si="409"/>
        <v>207360</v>
      </c>
      <c r="J1469" s="1">
        <f t="shared" si="402"/>
        <v>100000</v>
      </c>
      <c r="K1469" s="1">
        <f t="shared" si="403"/>
        <v>1000000</v>
      </c>
      <c r="L1469" s="1">
        <f t="shared" si="410"/>
        <v>-100000</v>
      </c>
      <c r="M1469" s="1">
        <f t="shared" ca="1" si="404"/>
        <v>207360</v>
      </c>
      <c r="N1469" s="10">
        <v>45931</v>
      </c>
      <c r="O1469" s="10">
        <f t="shared" ca="1" si="411"/>
        <v>47392</v>
      </c>
      <c r="P1469" s="7">
        <f t="shared" ca="1" si="412"/>
        <v>0.19985025525093081</v>
      </c>
      <c r="Q1469" s="13"/>
      <c r="R1469" s="1">
        <f t="shared" si="413"/>
        <v>-100000</v>
      </c>
      <c r="S1469" s="1">
        <f t="shared" ca="1" si="405"/>
        <v>201373.40463099437</v>
      </c>
      <c r="T1469" s="14">
        <f t="shared" ca="1" si="406"/>
        <v>1.65</v>
      </c>
      <c r="U1469" s="7">
        <f t="shared" ca="1" si="414"/>
        <v>0.19110078215599061</v>
      </c>
    </row>
    <row r="1470" spans="1:21" x14ac:dyDescent="0.2">
      <c r="A1470">
        <f t="shared" si="407"/>
        <v>1469</v>
      </c>
      <c r="B1470">
        <f t="shared" ca="1" si="397"/>
        <v>8</v>
      </c>
      <c r="C1470" s="7">
        <f t="shared" ca="1" si="398"/>
        <v>-4.4969989847573513E-2</v>
      </c>
      <c r="D1470" t="str">
        <f t="shared" ca="1" si="408"/>
        <v>No</v>
      </c>
      <c r="E1470">
        <f t="shared" ca="1" si="399"/>
        <v>1.4</v>
      </c>
      <c r="F1470" s="1">
        <f ca="1">InitialHomeValue* (1 + 'Portfolio Simulation'!C1470)^'Portfolio Simulation'!B1470</f>
        <v>692047.89175963483</v>
      </c>
      <c r="G1470" s="1">
        <f t="shared" ca="1" si="400"/>
        <v>96886.704846348875</v>
      </c>
      <c r="H1470" s="1">
        <f t="shared" ca="1" si="401"/>
        <v>429981.69599999994</v>
      </c>
      <c r="I1470" s="1">
        <f t="shared" ca="1" si="409"/>
        <v>96886.704846348875</v>
      </c>
      <c r="J1470" s="1">
        <f t="shared" si="402"/>
        <v>100000</v>
      </c>
      <c r="K1470" s="1">
        <f t="shared" si="403"/>
        <v>1000000</v>
      </c>
      <c r="L1470" s="1">
        <f t="shared" si="410"/>
        <v>-100000</v>
      </c>
      <c r="M1470" s="1">
        <f t="shared" ca="1" si="404"/>
        <v>96886.704846348875</v>
      </c>
      <c r="N1470" s="10">
        <v>45931</v>
      </c>
      <c r="O1470" s="10">
        <f t="shared" ca="1" si="411"/>
        <v>48853</v>
      </c>
      <c r="P1470" s="7">
        <f t="shared" ca="1" si="412"/>
        <v>-3.9429873228073115E-3</v>
      </c>
      <c r="Q1470" s="13"/>
      <c r="R1470" s="1">
        <f t="shared" si="413"/>
        <v>-100000</v>
      </c>
      <c r="S1470" s="1">
        <f t="shared" ca="1" si="405"/>
        <v>93426.465387550707</v>
      </c>
      <c r="T1470" s="14">
        <f t="shared" ca="1" si="406"/>
        <v>1.35</v>
      </c>
      <c r="U1470" s="7">
        <f t="shared" ca="1" si="414"/>
        <v>-8.4576532244682329E-3</v>
      </c>
    </row>
    <row r="1471" spans="1:21" x14ac:dyDescent="0.2">
      <c r="A1471">
        <f t="shared" si="407"/>
        <v>1470</v>
      </c>
      <c r="B1471">
        <f t="shared" ca="1" si="397"/>
        <v>9</v>
      </c>
      <c r="C1471" s="7">
        <f t="shared" ca="1" si="398"/>
        <v>2.3265679759558733E-2</v>
      </c>
      <c r="D1471" t="str">
        <f t="shared" ca="1" si="408"/>
        <v>Yes</v>
      </c>
      <c r="E1471">
        <f t="shared" ca="1" si="399"/>
        <v>1.7</v>
      </c>
      <c r="F1471" s="1">
        <f ca="1">InitialHomeValue* (1 + 'Portfolio Simulation'!C1471)^'Portfolio Simulation'!B1471</f>
        <v>1229973.2705066812</v>
      </c>
      <c r="G1471" s="1">
        <f t="shared" ca="1" si="400"/>
        <v>209095.45598613581</v>
      </c>
      <c r="H1471" s="1">
        <f t="shared" ca="1" si="401"/>
        <v>515978.03519999993</v>
      </c>
      <c r="I1471" s="1">
        <f t="shared" ca="1" si="409"/>
        <v>209095.45598613581</v>
      </c>
      <c r="J1471" s="1">
        <f t="shared" si="402"/>
        <v>100000</v>
      </c>
      <c r="K1471" s="1">
        <f t="shared" si="403"/>
        <v>1000000</v>
      </c>
      <c r="L1471" s="1">
        <f t="shared" si="410"/>
        <v>-100000</v>
      </c>
      <c r="M1471" s="1">
        <f t="shared" ca="1" si="404"/>
        <v>209095.45598613581</v>
      </c>
      <c r="N1471" s="10">
        <v>45931</v>
      </c>
      <c r="O1471" s="10">
        <f t="shared" ca="1" si="411"/>
        <v>49218</v>
      </c>
      <c r="P1471" s="7">
        <f t="shared" ca="1" si="412"/>
        <v>8.5355940461158755E-2</v>
      </c>
      <c r="Q1471" s="13"/>
      <c r="R1471" s="1">
        <f t="shared" si="413"/>
        <v>-100000</v>
      </c>
      <c r="S1471" s="1">
        <f t="shared" ca="1" si="405"/>
        <v>202945.58963360242</v>
      </c>
      <c r="T1471" s="14">
        <f t="shared" ca="1" si="406"/>
        <v>1.65</v>
      </c>
      <c r="U1471" s="7">
        <f t="shared" ca="1" si="414"/>
        <v>8.1763961911201513E-2</v>
      </c>
    </row>
    <row r="1472" spans="1:21" x14ac:dyDescent="0.2">
      <c r="A1472">
        <f t="shared" si="407"/>
        <v>1471</v>
      </c>
      <c r="B1472">
        <f t="shared" ca="1" si="397"/>
        <v>4</v>
      </c>
      <c r="C1472" s="7">
        <f t="shared" ca="1" si="398"/>
        <v>-9.4023833500256233E-3</v>
      </c>
      <c r="D1472" t="str">
        <f t="shared" ca="1" si="408"/>
        <v>No</v>
      </c>
      <c r="E1472">
        <f t="shared" ca="1" si="399"/>
        <v>1.4</v>
      </c>
      <c r="F1472" s="1">
        <f ca="1">InitialHomeValue* (1 + 'Portfolio Simulation'!C1472)^'Portfolio Simulation'!B1472</f>
        <v>962917.57842751895</v>
      </c>
      <c r="G1472" s="1">
        <f t="shared" ca="1" si="400"/>
        <v>134808.46097985265</v>
      </c>
      <c r="H1472" s="1">
        <f t="shared" ca="1" si="401"/>
        <v>207360</v>
      </c>
      <c r="I1472" s="1">
        <f t="shared" ca="1" si="409"/>
        <v>134808.46097985265</v>
      </c>
      <c r="J1472" s="1">
        <f t="shared" si="402"/>
        <v>100000</v>
      </c>
      <c r="K1472" s="1">
        <f t="shared" si="403"/>
        <v>1000000</v>
      </c>
      <c r="L1472" s="1">
        <f t="shared" si="410"/>
        <v>-100000</v>
      </c>
      <c r="M1472" s="1">
        <f t="shared" ca="1" si="404"/>
        <v>134808.46097985265</v>
      </c>
      <c r="N1472" s="10">
        <v>45931</v>
      </c>
      <c r="O1472" s="10">
        <f t="shared" ca="1" si="411"/>
        <v>47392</v>
      </c>
      <c r="P1472" s="7">
        <f t="shared" ca="1" si="412"/>
        <v>7.7474722266197227E-2</v>
      </c>
      <c r="Q1472" s="13"/>
      <c r="R1472" s="1">
        <f t="shared" si="413"/>
        <v>-100000</v>
      </c>
      <c r="S1472" s="1">
        <f t="shared" ca="1" si="405"/>
        <v>129993.87308771508</v>
      </c>
      <c r="T1472" s="14">
        <f t="shared" ca="1" si="406"/>
        <v>1.35</v>
      </c>
      <c r="U1472" s="7">
        <f t="shared" ca="1" si="414"/>
        <v>6.7729464173316961E-2</v>
      </c>
    </row>
    <row r="1473" spans="1:21" x14ac:dyDescent="0.2">
      <c r="A1473">
        <f t="shared" si="407"/>
        <v>1472</v>
      </c>
      <c r="B1473">
        <f t="shared" ca="1" si="397"/>
        <v>2</v>
      </c>
      <c r="C1473" s="7">
        <f t="shared" ca="1" si="398"/>
        <v>-1.3923873809654413E-2</v>
      </c>
      <c r="D1473" t="str">
        <f t="shared" ca="1" si="408"/>
        <v>No</v>
      </c>
      <c r="E1473">
        <f t="shared" ca="1" si="399"/>
        <v>1.4</v>
      </c>
      <c r="F1473" s="1">
        <f ca="1">InitialHomeValue* (1 + 'Portfolio Simulation'!C1473)^'Portfolio Simulation'!B1473</f>
        <v>972346.12664255837</v>
      </c>
      <c r="G1473" s="1">
        <f t="shared" ca="1" si="400"/>
        <v>136128.45772995817</v>
      </c>
      <c r="H1473" s="1">
        <f t="shared" ca="1" si="401"/>
        <v>144000</v>
      </c>
      <c r="I1473" s="1">
        <f t="shared" ca="1" si="409"/>
        <v>136128.45772995817</v>
      </c>
      <c r="J1473" s="1">
        <f t="shared" si="402"/>
        <v>100000</v>
      </c>
      <c r="K1473" s="1">
        <f t="shared" si="403"/>
        <v>1000000</v>
      </c>
      <c r="L1473" s="1">
        <f t="shared" si="410"/>
        <v>-100000</v>
      </c>
      <c r="M1473" s="1">
        <f t="shared" ca="1" si="404"/>
        <v>136128.45772995817</v>
      </c>
      <c r="N1473" s="10">
        <v>45931</v>
      </c>
      <c r="O1473" s="10">
        <f t="shared" ca="1" si="411"/>
        <v>46661</v>
      </c>
      <c r="P1473" s="7">
        <f t="shared" ca="1" si="412"/>
        <v>0.16674100756645199</v>
      </c>
      <c r="Q1473" s="13"/>
      <c r="R1473" s="1">
        <f t="shared" si="413"/>
        <v>-100000</v>
      </c>
      <c r="S1473" s="1">
        <f t="shared" ca="1" si="405"/>
        <v>131266.7270967454</v>
      </c>
      <c r="T1473" s="14">
        <f t="shared" ca="1" si="406"/>
        <v>1.35</v>
      </c>
      <c r="U1473" s="7">
        <f t="shared" ca="1" si="414"/>
        <v>0.14571692347526555</v>
      </c>
    </row>
    <row r="1474" spans="1:21" x14ac:dyDescent="0.2">
      <c r="A1474">
        <f t="shared" si="407"/>
        <v>1473</v>
      </c>
      <c r="B1474">
        <f t="shared" ca="1" si="397"/>
        <v>5</v>
      </c>
      <c r="C1474" s="7">
        <f t="shared" ca="1" si="398"/>
        <v>6.1125982093802364E-2</v>
      </c>
      <c r="D1474" t="str">
        <f t="shared" ca="1" si="408"/>
        <v>Yes</v>
      </c>
      <c r="E1474">
        <f t="shared" ca="1" si="399"/>
        <v>1.7</v>
      </c>
      <c r="F1474" s="1">
        <f ca="1">InitialHomeValue* (1 + 'Portfolio Simulation'!C1474)^'Portfolio Simulation'!B1474</f>
        <v>1345348.3260283286</v>
      </c>
      <c r="G1474" s="1">
        <f t="shared" ca="1" si="400"/>
        <v>228709.21542481586</v>
      </c>
      <c r="H1474" s="1">
        <f t="shared" ca="1" si="401"/>
        <v>248832</v>
      </c>
      <c r="I1474" s="1">
        <f t="shared" ca="1" si="409"/>
        <v>228709.21542481586</v>
      </c>
      <c r="J1474" s="1">
        <f t="shared" si="402"/>
        <v>100000</v>
      </c>
      <c r="K1474" s="1">
        <f t="shared" si="403"/>
        <v>1000000</v>
      </c>
      <c r="L1474" s="1">
        <f t="shared" si="410"/>
        <v>-100000</v>
      </c>
      <c r="M1474" s="1">
        <f t="shared" ca="1" si="404"/>
        <v>228709.21542481586</v>
      </c>
      <c r="N1474" s="10">
        <v>45931</v>
      </c>
      <c r="O1474" s="10">
        <f t="shared" ca="1" si="411"/>
        <v>47757</v>
      </c>
      <c r="P1474" s="7">
        <f t="shared" ca="1" si="412"/>
        <v>0.17982441782951361</v>
      </c>
      <c r="Q1474" s="13"/>
      <c r="R1474" s="1">
        <f t="shared" si="413"/>
        <v>-100000</v>
      </c>
      <c r="S1474" s="1">
        <f t="shared" ca="1" si="405"/>
        <v>221982.47379467424</v>
      </c>
      <c r="T1474" s="14">
        <f t="shared" ca="1" si="406"/>
        <v>1.65</v>
      </c>
      <c r="U1474" s="7">
        <f t="shared" ca="1" si="414"/>
        <v>0.172804993391037</v>
      </c>
    </row>
    <row r="1475" spans="1:21" x14ac:dyDescent="0.2">
      <c r="A1475">
        <f t="shared" si="407"/>
        <v>1474</v>
      </c>
      <c r="B1475">
        <f t="shared" ref="B1475:B1538" ca="1" si="415">RANDBETWEEN(MinExitYear,MaxTerm)</f>
        <v>3</v>
      </c>
      <c r="C1475" s="7">
        <f t="shared" ref="C1475:C1538" ca="1" si="416">NORMINV(RAND(),HPAMean,HPAStdDev)</f>
        <v>4.2743453324807654E-2</v>
      </c>
      <c r="D1475" t="str">
        <f t="shared" ca="1" si="408"/>
        <v>Yes</v>
      </c>
      <c r="E1475">
        <f t="shared" ref="E1475:E1538" ca="1" si="417">IF(D1475="Yes",UpMultiplier,DownMultiplier)</f>
        <v>1.7</v>
      </c>
      <c r="F1475" s="1">
        <f ca="1">InitialHomeValue* (1 + 'Portfolio Simulation'!C1475)^'Portfolio Simulation'!B1475</f>
        <v>1133789.4607898102</v>
      </c>
      <c r="G1475" s="1">
        <f t="shared" ref="G1475:G1538" ca="1" si="418">F1475*E1475*(InvestmentAmount/InitialHomeValue)</f>
        <v>192744.20833426772</v>
      </c>
      <c r="H1475" s="1">
        <f t="shared" ref="H1475:H1538" ca="1" si="419">InvestmentAmount*(1 + IRRCap)^B1475</f>
        <v>172800</v>
      </c>
      <c r="I1475" s="1">
        <f t="shared" ca="1" si="409"/>
        <v>172800</v>
      </c>
      <c r="J1475" s="1">
        <f t="shared" ref="J1475:J1538" si="420">InvestmentAmount</f>
        <v>100000</v>
      </c>
      <c r="K1475" s="1">
        <f t="shared" ref="K1475:K1538" si="421">InitialHomeValue</f>
        <v>1000000</v>
      </c>
      <c r="L1475" s="1">
        <f t="shared" si="410"/>
        <v>-100000</v>
      </c>
      <c r="M1475" s="1">
        <f t="shared" ref="M1475:M1538" ca="1" si="422">IF(B1475&gt;0,I1475,0)</f>
        <v>172800</v>
      </c>
      <c r="N1475" s="10">
        <v>45931</v>
      </c>
      <c r="O1475" s="10">
        <f t="shared" ca="1" si="411"/>
        <v>47027</v>
      </c>
      <c r="P1475" s="7">
        <f t="shared" ca="1" si="412"/>
        <v>0.19980039000511171</v>
      </c>
      <c r="Q1475" s="13"/>
      <c r="R1475" s="1">
        <f t="shared" si="413"/>
        <v>-100000</v>
      </c>
      <c r="S1475" s="1">
        <f t="shared" ref="S1475:S1538" ca="1" si="423">F1475*T1475*(InvestmentAmount/InitialHomeValue)</f>
        <v>187075.26103031868</v>
      </c>
      <c r="T1475" s="14">
        <f t="shared" ref="T1475:T1538" ca="1" si="424">IF(D1475="Yes",ModifiedUpShare,ModifiedDownShare)</f>
        <v>1.65</v>
      </c>
      <c r="U1475" s="7">
        <f t="shared" ca="1" si="414"/>
        <v>0.23193952441215515</v>
      </c>
    </row>
    <row r="1476" spans="1:21" x14ac:dyDescent="0.2">
      <c r="A1476">
        <f t="shared" ref="A1476:A1539" si="425">ROW()-1</f>
        <v>1475</v>
      </c>
      <c r="B1476">
        <f t="shared" ca="1" si="415"/>
        <v>5</v>
      </c>
      <c r="C1476" s="7">
        <f t="shared" ca="1" si="416"/>
        <v>0.10089116365573332</v>
      </c>
      <c r="D1476" t="str">
        <f t="shared" ref="D1476:D1539" ca="1" si="426">IF(C1476&gt;=0, "Yes", "No")</f>
        <v>Yes</v>
      </c>
      <c r="E1476">
        <f t="shared" ca="1" si="417"/>
        <v>1.7</v>
      </c>
      <c r="F1476" s="1">
        <f ca="1">InitialHomeValue* (1 + 'Portfolio Simulation'!C1476)^'Portfolio Simulation'!B1476</f>
        <v>1617044.3425470141</v>
      </c>
      <c r="G1476" s="1">
        <f t="shared" ca="1" si="418"/>
        <v>274897.5382329924</v>
      </c>
      <c r="H1476" s="1">
        <f t="shared" ca="1" si="419"/>
        <v>248832</v>
      </c>
      <c r="I1476" s="1">
        <f t="shared" ref="I1476:I1539" ca="1" si="427">MIN(G1476,H1476)</f>
        <v>248832</v>
      </c>
      <c r="J1476" s="1">
        <f t="shared" si="420"/>
        <v>100000</v>
      </c>
      <c r="K1476" s="1">
        <f t="shared" si="421"/>
        <v>1000000</v>
      </c>
      <c r="L1476" s="1">
        <f t="shared" ref="L1476:L1539" si="428">-J1476</f>
        <v>-100000</v>
      </c>
      <c r="M1476" s="1">
        <f t="shared" ca="1" si="422"/>
        <v>248832</v>
      </c>
      <c r="N1476" s="10">
        <v>45931</v>
      </c>
      <c r="O1476" s="10">
        <f t="shared" ref="O1476:O1539" ca="1" si="429">EDATE(N1476, B1476 *12)</f>
        <v>47757</v>
      </c>
      <c r="P1476" s="7">
        <f t="shared" ref="P1476:P1539" ca="1" si="430">XIRR(L1476:M1476,N1476:O1476)</f>
        <v>0.19988018870353702</v>
      </c>
      <c r="Q1476" s="13"/>
      <c r="R1476" s="1">
        <f t="shared" ref="R1476:R1539" si="431">-J1476</f>
        <v>-100000</v>
      </c>
      <c r="S1476" s="1">
        <f t="shared" ca="1" si="423"/>
        <v>266812.31652025733</v>
      </c>
      <c r="T1476" s="14">
        <f t="shared" ca="1" si="424"/>
        <v>1.65</v>
      </c>
      <c r="U1476" s="7">
        <f t="shared" ref="U1476:U1539" ca="1" si="432">XIRR(R1476:S1476,N1476:O1476)</f>
        <v>0.21673077940940857</v>
      </c>
    </row>
    <row r="1477" spans="1:21" x14ac:dyDescent="0.2">
      <c r="A1477">
        <f t="shared" si="425"/>
        <v>1476</v>
      </c>
      <c r="B1477">
        <f t="shared" ca="1" si="415"/>
        <v>1</v>
      </c>
      <c r="C1477" s="7">
        <f t="shared" ca="1" si="416"/>
        <v>5.9026254050030535E-2</v>
      </c>
      <c r="D1477" t="str">
        <f t="shared" ca="1" si="426"/>
        <v>Yes</v>
      </c>
      <c r="E1477">
        <f t="shared" ca="1" si="417"/>
        <v>1.7</v>
      </c>
      <c r="F1477" s="1">
        <f ca="1">InitialHomeValue* (1 + 'Portfolio Simulation'!C1477)^'Portfolio Simulation'!B1477</f>
        <v>1059026.2540500306</v>
      </c>
      <c r="G1477" s="1">
        <f t="shared" ca="1" si="418"/>
        <v>180034.46318850521</v>
      </c>
      <c r="H1477" s="1">
        <f t="shared" ca="1" si="419"/>
        <v>120000</v>
      </c>
      <c r="I1477" s="1">
        <f t="shared" ca="1" si="427"/>
        <v>120000</v>
      </c>
      <c r="J1477" s="1">
        <f t="shared" si="420"/>
        <v>100000</v>
      </c>
      <c r="K1477" s="1">
        <f t="shared" si="421"/>
        <v>1000000</v>
      </c>
      <c r="L1477" s="1">
        <f t="shared" si="428"/>
        <v>-100000</v>
      </c>
      <c r="M1477" s="1">
        <f t="shared" ca="1" si="422"/>
        <v>120000</v>
      </c>
      <c r="N1477" s="10">
        <v>45931</v>
      </c>
      <c r="O1477" s="10">
        <f t="shared" ca="1" si="429"/>
        <v>46296</v>
      </c>
      <c r="P1477" s="7">
        <f t="shared" ca="1" si="430"/>
        <v>0.19999999403953553</v>
      </c>
      <c r="Q1477" s="13"/>
      <c r="R1477" s="1">
        <f t="shared" si="431"/>
        <v>-100000</v>
      </c>
      <c r="S1477" s="1">
        <f t="shared" ca="1" si="423"/>
        <v>174739.33191825505</v>
      </c>
      <c r="T1477" s="14">
        <f t="shared" ca="1" si="424"/>
        <v>1.65</v>
      </c>
      <c r="U1477" s="7">
        <f t="shared" ca="1" si="432"/>
        <v>0.74739331007003784</v>
      </c>
    </row>
    <row r="1478" spans="1:21" x14ac:dyDescent="0.2">
      <c r="A1478">
        <f t="shared" si="425"/>
        <v>1477</v>
      </c>
      <c r="B1478">
        <f t="shared" ca="1" si="415"/>
        <v>8</v>
      </c>
      <c r="C1478" s="7">
        <f t="shared" ca="1" si="416"/>
        <v>7.9003014153226331E-2</v>
      </c>
      <c r="D1478" t="str">
        <f t="shared" ca="1" si="426"/>
        <v>Yes</v>
      </c>
      <c r="E1478">
        <f t="shared" ca="1" si="417"/>
        <v>1.7</v>
      </c>
      <c r="F1478" s="1">
        <f ca="1">InitialHomeValue* (1 + 'Portfolio Simulation'!C1478)^'Portfolio Simulation'!B1478</f>
        <v>1837305.0255487869</v>
      </c>
      <c r="G1478" s="1">
        <f t="shared" ca="1" si="418"/>
        <v>312341.85434329376</v>
      </c>
      <c r="H1478" s="1">
        <f t="shared" ca="1" si="419"/>
        <v>429981.69599999994</v>
      </c>
      <c r="I1478" s="1">
        <f t="shared" ca="1" si="427"/>
        <v>312341.85434329376</v>
      </c>
      <c r="J1478" s="1">
        <f t="shared" si="420"/>
        <v>100000</v>
      </c>
      <c r="K1478" s="1">
        <f t="shared" si="421"/>
        <v>1000000</v>
      </c>
      <c r="L1478" s="1">
        <f t="shared" si="428"/>
        <v>-100000</v>
      </c>
      <c r="M1478" s="1">
        <f t="shared" ca="1" si="422"/>
        <v>312341.85434329376</v>
      </c>
      <c r="N1478" s="10">
        <v>45931</v>
      </c>
      <c r="O1478" s="10">
        <f t="shared" ca="1" si="429"/>
        <v>48853</v>
      </c>
      <c r="P1478" s="7">
        <f t="shared" ca="1" si="430"/>
        <v>0.15288622975349425</v>
      </c>
      <c r="Q1478" s="13"/>
      <c r="R1478" s="1">
        <f t="shared" si="431"/>
        <v>-100000</v>
      </c>
      <c r="S1478" s="1">
        <f t="shared" ca="1" si="423"/>
        <v>303155.32921554981</v>
      </c>
      <c r="T1478" s="14">
        <f t="shared" ca="1" si="424"/>
        <v>1.65</v>
      </c>
      <c r="U1478" s="7">
        <f t="shared" ca="1" si="432"/>
        <v>0.14859505295753481</v>
      </c>
    </row>
    <row r="1479" spans="1:21" x14ac:dyDescent="0.2">
      <c r="A1479">
        <f t="shared" si="425"/>
        <v>1478</v>
      </c>
      <c r="B1479">
        <f t="shared" ca="1" si="415"/>
        <v>2</v>
      </c>
      <c r="C1479" s="7">
        <f t="shared" ca="1" si="416"/>
        <v>0.10883770384497643</v>
      </c>
      <c r="D1479" t="str">
        <f t="shared" ca="1" si="426"/>
        <v>Yes</v>
      </c>
      <c r="E1479">
        <f t="shared" ca="1" si="417"/>
        <v>1.7</v>
      </c>
      <c r="F1479" s="1">
        <f ca="1">InitialHomeValue* (1 + 'Portfolio Simulation'!C1479)^'Portfolio Simulation'!B1479</f>
        <v>1229521.0534681994</v>
      </c>
      <c r="G1479" s="1">
        <f t="shared" ca="1" si="418"/>
        <v>209018.57908959393</v>
      </c>
      <c r="H1479" s="1">
        <f t="shared" ca="1" si="419"/>
        <v>144000</v>
      </c>
      <c r="I1479" s="1">
        <f t="shared" ca="1" si="427"/>
        <v>144000</v>
      </c>
      <c r="J1479" s="1">
        <f t="shared" si="420"/>
        <v>100000</v>
      </c>
      <c r="K1479" s="1">
        <f t="shared" si="421"/>
        <v>1000000</v>
      </c>
      <c r="L1479" s="1">
        <f t="shared" si="428"/>
        <v>-100000</v>
      </c>
      <c r="M1479" s="1">
        <f t="shared" ca="1" si="422"/>
        <v>144000</v>
      </c>
      <c r="N1479" s="10">
        <v>45931</v>
      </c>
      <c r="O1479" s="10">
        <f t="shared" ca="1" si="429"/>
        <v>46661</v>
      </c>
      <c r="P1479" s="7">
        <f t="shared" ca="1" si="430"/>
        <v>0.19999999403953553</v>
      </c>
      <c r="Q1479" s="13"/>
      <c r="R1479" s="1">
        <f t="shared" si="431"/>
        <v>-100000</v>
      </c>
      <c r="S1479" s="1">
        <f t="shared" ca="1" si="423"/>
        <v>202870.97382225291</v>
      </c>
      <c r="T1479" s="14">
        <f t="shared" ca="1" si="424"/>
        <v>1.65</v>
      </c>
      <c r="U1479" s="7">
        <f t="shared" ca="1" si="432"/>
        <v>0.42432782053947449</v>
      </c>
    </row>
    <row r="1480" spans="1:21" x14ac:dyDescent="0.2">
      <c r="A1480">
        <f t="shared" si="425"/>
        <v>1479</v>
      </c>
      <c r="B1480">
        <f t="shared" ca="1" si="415"/>
        <v>3</v>
      </c>
      <c r="C1480" s="7">
        <f t="shared" ca="1" si="416"/>
        <v>0.12092076413869067</v>
      </c>
      <c r="D1480" t="str">
        <f t="shared" ca="1" si="426"/>
        <v>Yes</v>
      </c>
      <c r="E1480">
        <f t="shared" ca="1" si="417"/>
        <v>1.7</v>
      </c>
      <c r="F1480" s="1">
        <f ca="1">InitialHomeValue* (1 + 'Portfolio Simulation'!C1480)^'Portfolio Simulation'!B1480</f>
        <v>1408395.8690175237</v>
      </c>
      <c r="G1480" s="1">
        <f t="shared" ca="1" si="418"/>
        <v>239427.29773297903</v>
      </c>
      <c r="H1480" s="1">
        <f t="shared" ca="1" si="419"/>
        <v>172800</v>
      </c>
      <c r="I1480" s="1">
        <f t="shared" ca="1" si="427"/>
        <v>172800</v>
      </c>
      <c r="J1480" s="1">
        <f t="shared" si="420"/>
        <v>100000</v>
      </c>
      <c r="K1480" s="1">
        <f t="shared" si="421"/>
        <v>1000000</v>
      </c>
      <c r="L1480" s="1">
        <f t="shared" si="428"/>
        <v>-100000</v>
      </c>
      <c r="M1480" s="1">
        <f t="shared" ca="1" si="422"/>
        <v>172800</v>
      </c>
      <c r="N1480" s="10">
        <v>45931</v>
      </c>
      <c r="O1480" s="10">
        <f t="shared" ca="1" si="429"/>
        <v>47027</v>
      </c>
      <c r="P1480" s="7">
        <f t="shared" ca="1" si="430"/>
        <v>0.19980039000511171</v>
      </c>
      <c r="Q1480" s="13"/>
      <c r="R1480" s="1">
        <f t="shared" si="431"/>
        <v>-100000</v>
      </c>
      <c r="S1480" s="1">
        <f t="shared" ca="1" si="423"/>
        <v>232385.3183878914</v>
      </c>
      <c r="T1480" s="14">
        <f t="shared" ca="1" si="424"/>
        <v>1.65</v>
      </c>
      <c r="U1480" s="7">
        <f t="shared" ca="1" si="432"/>
        <v>0.32421403527259829</v>
      </c>
    </row>
    <row r="1481" spans="1:21" x14ac:dyDescent="0.2">
      <c r="A1481">
        <f t="shared" si="425"/>
        <v>1480</v>
      </c>
      <c r="B1481">
        <f t="shared" ca="1" si="415"/>
        <v>10</v>
      </c>
      <c r="C1481" s="7">
        <f t="shared" ca="1" si="416"/>
        <v>3.1525664802910761E-2</v>
      </c>
      <c r="D1481" t="str">
        <f t="shared" ca="1" si="426"/>
        <v>Yes</v>
      </c>
      <c r="E1481">
        <f t="shared" ca="1" si="417"/>
        <v>1.7</v>
      </c>
      <c r="F1481" s="1">
        <f ca="1">InitialHomeValue* (1 + 'Portfolio Simulation'!C1481)^'Portfolio Simulation'!B1481</f>
        <v>1363956.0570929744</v>
      </c>
      <c r="G1481" s="1">
        <f t="shared" ca="1" si="418"/>
        <v>231872.52970580567</v>
      </c>
      <c r="H1481" s="1">
        <f t="shared" ca="1" si="419"/>
        <v>619173.64223999996</v>
      </c>
      <c r="I1481" s="1">
        <f t="shared" ca="1" si="427"/>
        <v>231872.52970580567</v>
      </c>
      <c r="J1481" s="1">
        <f t="shared" si="420"/>
        <v>100000</v>
      </c>
      <c r="K1481" s="1">
        <f t="shared" si="421"/>
        <v>1000000</v>
      </c>
      <c r="L1481" s="1">
        <f t="shared" si="428"/>
        <v>-100000</v>
      </c>
      <c r="M1481" s="1">
        <f t="shared" ca="1" si="422"/>
        <v>231872.52970580567</v>
      </c>
      <c r="N1481" s="10">
        <v>45931</v>
      </c>
      <c r="O1481" s="10">
        <f t="shared" ca="1" si="429"/>
        <v>49583</v>
      </c>
      <c r="P1481" s="7">
        <f t="shared" ca="1" si="430"/>
        <v>8.7689480185508734E-2</v>
      </c>
      <c r="Q1481" s="13"/>
      <c r="R1481" s="1">
        <f t="shared" si="431"/>
        <v>-100000</v>
      </c>
      <c r="S1481" s="1">
        <f t="shared" ca="1" si="423"/>
        <v>225052.74942034078</v>
      </c>
      <c r="T1481" s="14">
        <f t="shared" ca="1" si="424"/>
        <v>1.65</v>
      </c>
      <c r="U1481" s="7">
        <f t="shared" ca="1" si="432"/>
        <v>8.4449020028114316E-2</v>
      </c>
    </row>
    <row r="1482" spans="1:21" x14ac:dyDescent="0.2">
      <c r="A1482">
        <f t="shared" si="425"/>
        <v>1481</v>
      </c>
      <c r="B1482">
        <f t="shared" ca="1" si="415"/>
        <v>8</v>
      </c>
      <c r="C1482" s="7">
        <f t="shared" ca="1" si="416"/>
        <v>-6.5654844436534743E-2</v>
      </c>
      <c r="D1482" t="str">
        <f t="shared" ca="1" si="426"/>
        <v>No</v>
      </c>
      <c r="E1482">
        <f t="shared" ca="1" si="417"/>
        <v>1.4</v>
      </c>
      <c r="F1482" s="1">
        <f ca="1">InitialHomeValue* (1 + 'Portfolio Simulation'!C1482)^'Portfolio Simulation'!B1482</f>
        <v>580842.92729074997</v>
      </c>
      <c r="G1482" s="1">
        <f t="shared" ca="1" si="418"/>
        <v>81318.009820704989</v>
      </c>
      <c r="H1482" s="1">
        <f t="shared" ca="1" si="419"/>
        <v>429981.69599999994</v>
      </c>
      <c r="I1482" s="1">
        <f t="shared" ca="1" si="427"/>
        <v>81318.009820704989</v>
      </c>
      <c r="J1482" s="1">
        <f t="shared" si="420"/>
        <v>100000</v>
      </c>
      <c r="K1482" s="1">
        <f t="shared" si="421"/>
        <v>1000000</v>
      </c>
      <c r="L1482" s="1">
        <f t="shared" si="428"/>
        <v>-100000</v>
      </c>
      <c r="M1482" s="1">
        <f t="shared" ca="1" si="422"/>
        <v>81318.009820704989</v>
      </c>
      <c r="N1482" s="10">
        <v>45931</v>
      </c>
      <c r="O1482" s="10">
        <f t="shared" ca="1" si="429"/>
        <v>48853</v>
      </c>
      <c r="P1482" s="7">
        <f t="shared" ca="1" si="430"/>
        <v>-2.5501832365989689E-2</v>
      </c>
      <c r="Q1482" s="13"/>
      <c r="R1482" s="1">
        <f t="shared" si="431"/>
        <v>-100000</v>
      </c>
      <c r="S1482" s="1">
        <f t="shared" ca="1" si="423"/>
        <v>78413.795184251256</v>
      </c>
      <c r="T1482" s="14">
        <f t="shared" ca="1" si="424"/>
        <v>1.35</v>
      </c>
      <c r="U1482" s="7">
        <f t="shared" ca="1" si="432"/>
        <v>-2.9918786883354188E-2</v>
      </c>
    </row>
    <row r="1483" spans="1:21" x14ac:dyDescent="0.2">
      <c r="A1483">
        <f t="shared" si="425"/>
        <v>1482</v>
      </c>
      <c r="B1483">
        <f t="shared" ca="1" si="415"/>
        <v>4</v>
      </c>
      <c r="C1483" s="7">
        <f t="shared" ca="1" si="416"/>
        <v>7.4938753653626886E-2</v>
      </c>
      <c r="D1483" t="str">
        <f t="shared" ca="1" si="426"/>
        <v>Yes</v>
      </c>
      <c r="E1483">
        <f t="shared" ca="1" si="417"/>
        <v>1.7</v>
      </c>
      <c r="F1483" s="1">
        <f ca="1">InitialHomeValue* (1 + 'Portfolio Simulation'!C1483)^'Portfolio Simulation'!B1483</f>
        <v>1335164.8220544867</v>
      </c>
      <c r="G1483" s="1">
        <f t="shared" ca="1" si="418"/>
        <v>226978.01974926275</v>
      </c>
      <c r="H1483" s="1">
        <f t="shared" ca="1" si="419"/>
        <v>207360</v>
      </c>
      <c r="I1483" s="1">
        <f t="shared" ca="1" si="427"/>
        <v>207360</v>
      </c>
      <c r="J1483" s="1">
        <f t="shared" si="420"/>
        <v>100000</v>
      </c>
      <c r="K1483" s="1">
        <f t="shared" si="421"/>
        <v>1000000</v>
      </c>
      <c r="L1483" s="1">
        <f t="shared" si="428"/>
        <v>-100000</v>
      </c>
      <c r="M1483" s="1">
        <f t="shared" ca="1" si="422"/>
        <v>207360</v>
      </c>
      <c r="N1483" s="10">
        <v>45931</v>
      </c>
      <c r="O1483" s="10">
        <f t="shared" ca="1" si="429"/>
        <v>47392</v>
      </c>
      <c r="P1483" s="7">
        <f t="shared" ca="1" si="430"/>
        <v>0.19985025525093081</v>
      </c>
      <c r="Q1483" s="13"/>
      <c r="R1483" s="1">
        <f t="shared" si="431"/>
        <v>-100000</v>
      </c>
      <c r="S1483" s="1">
        <f t="shared" ca="1" si="423"/>
        <v>220302.19563899032</v>
      </c>
      <c r="T1483" s="14">
        <f t="shared" ca="1" si="424"/>
        <v>1.65</v>
      </c>
      <c r="U1483" s="7">
        <f t="shared" ca="1" si="432"/>
        <v>0.21813665032386778</v>
      </c>
    </row>
    <row r="1484" spans="1:21" x14ac:dyDescent="0.2">
      <c r="A1484">
        <f t="shared" si="425"/>
        <v>1483</v>
      </c>
      <c r="B1484">
        <f t="shared" ca="1" si="415"/>
        <v>9</v>
      </c>
      <c r="C1484" s="7">
        <f t="shared" ca="1" si="416"/>
        <v>-5.5684623140208715E-3</v>
      </c>
      <c r="D1484" t="str">
        <f t="shared" ca="1" si="426"/>
        <v>No</v>
      </c>
      <c r="E1484">
        <f t="shared" ca="1" si="417"/>
        <v>1.4</v>
      </c>
      <c r="F1484" s="1">
        <f ca="1">InitialHomeValue* (1 + 'Portfolio Simulation'!C1484)^'Portfolio Simulation'!B1484</f>
        <v>950985.73554849369</v>
      </c>
      <c r="G1484" s="1">
        <f t="shared" ca="1" si="418"/>
        <v>133138.00297678911</v>
      </c>
      <c r="H1484" s="1">
        <f t="shared" ca="1" si="419"/>
        <v>515978.03519999993</v>
      </c>
      <c r="I1484" s="1">
        <f t="shared" ca="1" si="427"/>
        <v>133138.00297678911</v>
      </c>
      <c r="J1484" s="1">
        <f t="shared" si="420"/>
        <v>100000</v>
      </c>
      <c r="K1484" s="1">
        <f t="shared" si="421"/>
        <v>1000000</v>
      </c>
      <c r="L1484" s="1">
        <f t="shared" si="428"/>
        <v>-100000</v>
      </c>
      <c r="M1484" s="1">
        <f t="shared" ca="1" si="422"/>
        <v>133138.00297678911</v>
      </c>
      <c r="N1484" s="10">
        <v>45931</v>
      </c>
      <c r="O1484" s="10">
        <f t="shared" ca="1" si="429"/>
        <v>49218</v>
      </c>
      <c r="P1484" s="7">
        <f t="shared" ca="1" si="430"/>
        <v>3.2292887568473816E-2</v>
      </c>
      <c r="Q1484" s="13"/>
      <c r="R1484" s="1">
        <f t="shared" si="431"/>
        <v>-100000</v>
      </c>
      <c r="S1484" s="1">
        <f t="shared" ca="1" si="423"/>
        <v>128383.07429904665</v>
      </c>
      <c r="T1484" s="14">
        <f t="shared" ca="1" si="424"/>
        <v>1.35</v>
      </c>
      <c r="U1484" s="7">
        <f t="shared" ca="1" si="432"/>
        <v>2.8132489323616023E-2</v>
      </c>
    </row>
    <row r="1485" spans="1:21" x14ac:dyDescent="0.2">
      <c r="A1485">
        <f t="shared" si="425"/>
        <v>1484</v>
      </c>
      <c r="B1485">
        <f t="shared" ca="1" si="415"/>
        <v>8</v>
      </c>
      <c r="C1485" s="7">
        <f t="shared" ca="1" si="416"/>
        <v>0.1587527529005876</v>
      </c>
      <c r="D1485" t="str">
        <f t="shared" ca="1" si="426"/>
        <v>Yes</v>
      </c>
      <c r="E1485">
        <f t="shared" ca="1" si="417"/>
        <v>1.7</v>
      </c>
      <c r="F1485" s="1">
        <f ca="1">InitialHomeValue* (1 + 'Portfolio Simulation'!C1485)^'Portfolio Simulation'!B1485</f>
        <v>3250320.8325034538</v>
      </c>
      <c r="G1485" s="1">
        <f t="shared" ca="1" si="418"/>
        <v>552554.54152558721</v>
      </c>
      <c r="H1485" s="1">
        <f t="shared" ca="1" si="419"/>
        <v>429981.69599999994</v>
      </c>
      <c r="I1485" s="1">
        <f t="shared" ca="1" si="427"/>
        <v>429981.69599999994</v>
      </c>
      <c r="J1485" s="1">
        <f t="shared" si="420"/>
        <v>100000</v>
      </c>
      <c r="K1485" s="1">
        <f t="shared" si="421"/>
        <v>1000000</v>
      </c>
      <c r="L1485" s="1">
        <f t="shared" si="428"/>
        <v>-100000</v>
      </c>
      <c r="M1485" s="1">
        <f t="shared" ca="1" si="422"/>
        <v>429981.69599999994</v>
      </c>
      <c r="N1485" s="10">
        <v>45931</v>
      </c>
      <c r="O1485" s="10">
        <f t="shared" ca="1" si="429"/>
        <v>48853</v>
      </c>
      <c r="P1485" s="7">
        <f t="shared" ca="1" si="430"/>
        <v>0.19985025525093081</v>
      </c>
      <c r="Q1485" s="13"/>
      <c r="R1485" s="1">
        <f t="shared" si="431"/>
        <v>-100000</v>
      </c>
      <c r="S1485" s="1">
        <f t="shared" ca="1" si="423"/>
        <v>536302.93736306985</v>
      </c>
      <c r="T1485" s="14">
        <f t="shared" ca="1" si="424"/>
        <v>1.65</v>
      </c>
      <c r="U1485" s="7">
        <f t="shared" ca="1" si="432"/>
        <v>0.23342817425727846</v>
      </c>
    </row>
    <row r="1486" spans="1:21" x14ac:dyDescent="0.2">
      <c r="A1486">
        <f t="shared" si="425"/>
        <v>1485</v>
      </c>
      <c r="B1486">
        <f t="shared" ca="1" si="415"/>
        <v>2</v>
      </c>
      <c r="C1486" s="7">
        <f t="shared" ca="1" si="416"/>
        <v>-1.3495164000119558E-2</v>
      </c>
      <c r="D1486" t="str">
        <f t="shared" ca="1" si="426"/>
        <v>No</v>
      </c>
      <c r="E1486">
        <f t="shared" ca="1" si="417"/>
        <v>1.4</v>
      </c>
      <c r="F1486" s="1">
        <f ca="1">InitialHomeValue* (1 + 'Portfolio Simulation'!C1486)^'Portfolio Simulation'!B1486</f>
        <v>973191.79145115113</v>
      </c>
      <c r="G1486" s="1">
        <f t="shared" ca="1" si="418"/>
        <v>136246.85080316116</v>
      </c>
      <c r="H1486" s="1">
        <f t="shared" ca="1" si="419"/>
        <v>144000</v>
      </c>
      <c r="I1486" s="1">
        <f t="shared" ca="1" si="427"/>
        <v>136246.85080316116</v>
      </c>
      <c r="J1486" s="1">
        <f t="shared" si="420"/>
        <v>100000</v>
      </c>
      <c r="K1486" s="1">
        <f t="shared" si="421"/>
        <v>1000000</v>
      </c>
      <c r="L1486" s="1">
        <f t="shared" si="428"/>
        <v>-100000</v>
      </c>
      <c r="M1486" s="1">
        <f t="shared" ca="1" si="422"/>
        <v>136246.85080316116</v>
      </c>
      <c r="N1486" s="10">
        <v>45931</v>
      </c>
      <c r="O1486" s="10">
        <f t="shared" ca="1" si="429"/>
        <v>46661</v>
      </c>
      <c r="P1486" s="7">
        <f t="shared" ca="1" si="430"/>
        <v>0.1672482669353485</v>
      </c>
      <c r="Q1486" s="13"/>
      <c r="R1486" s="1">
        <f t="shared" si="431"/>
        <v>-100000</v>
      </c>
      <c r="S1486" s="1">
        <f t="shared" ca="1" si="423"/>
        <v>131380.89184590543</v>
      </c>
      <c r="T1486" s="14">
        <f t="shared" ca="1" si="424"/>
        <v>1.35</v>
      </c>
      <c r="U1486" s="7">
        <f t="shared" ca="1" si="432"/>
        <v>0.14621503949165349</v>
      </c>
    </row>
    <row r="1487" spans="1:21" x14ac:dyDescent="0.2">
      <c r="A1487">
        <f t="shared" si="425"/>
        <v>1486</v>
      </c>
      <c r="B1487">
        <f t="shared" ca="1" si="415"/>
        <v>9</v>
      </c>
      <c r="C1487" s="7">
        <f t="shared" ca="1" si="416"/>
        <v>-1.9152408124158953E-2</v>
      </c>
      <c r="D1487" t="str">
        <f t="shared" ca="1" si="426"/>
        <v>No</v>
      </c>
      <c r="E1487">
        <f t="shared" ca="1" si="417"/>
        <v>1.4</v>
      </c>
      <c r="F1487" s="1">
        <f ca="1">InitialHomeValue* (1 + 'Portfolio Simulation'!C1487)^'Portfolio Simulation'!B1487</f>
        <v>840260.15811949782</v>
      </c>
      <c r="G1487" s="1">
        <f t="shared" ca="1" si="418"/>
        <v>117636.42213672969</v>
      </c>
      <c r="H1487" s="1">
        <f t="shared" ca="1" si="419"/>
        <v>515978.03519999993</v>
      </c>
      <c r="I1487" s="1">
        <f t="shared" ca="1" si="427"/>
        <v>117636.42213672969</v>
      </c>
      <c r="J1487" s="1">
        <f t="shared" si="420"/>
        <v>100000</v>
      </c>
      <c r="K1487" s="1">
        <f t="shared" si="421"/>
        <v>1000000</v>
      </c>
      <c r="L1487" s="1">
        <f t="shared" si="428"/>
        <v>-100000</v>
      </c>
      <c r="M1487" s="1">
        <f t="shared" ca="1" si="422"/>
        <v>117636.42213672969</v>
      </c>
      <c r="N1487" s="10">
        <v>45931</v>
      </c>
      <c r="O1487" s="10">
        <f t="shared" ca="1" si="429"/>
        <v>49218</v>
      </c>
      <c r="P1487" s="7">
        <f t="shared" ca="1" si="430"/>
        <v>1.8200275301933289E-2</v>
      </c>
      <c r="Q1487" s="13"/>
      <c r="R1487" s="1">
        <f t="shared" si="431"/>
        <v>-100000</v>
      </c>
      <c r="S1487" s="1">
        <f t="shared" ca="1" si="423"/>
        <v>113435.12134613223</v>
      </c>
      <c r="T1487" s="14">
        <f t="shared" ca="1" si="424"/>
        <v>1.35</v>
      </c>
      <c r="U1487" s="7">
        <f t="shared" ca="1" si="432"/>
        <v>1.4096674323081967E-2</v>
      </c>
    </row>
    <row r="1488" spans="1:21" x14ac:dyDescent="0.2">
      <c r="A1488">
        <f t="shared" si="425"/>
        <v>1487</v>
      </c>
      <c r="B1488">
        <f t="shared" ca="1" si="415"/>
        <v>5</v>
      </c>
      <c r="C1488" s="7">
        <f t="shared" ca="1" si="416"/>
        <v>0.14360958491697587</v>
      </c>
      <c r="D1488" t="str">
        <f t="shared" ca="1" si="426"/>
        <v>Yes</v>
      </c>
      <c r="E1488">
        <f t="shared" ca="1" si="417"/>
        <v>1.7</v>
      </c>
      <c r="F1488" s="1">
        <f ca="1">InitialHomeValue* (1 + 'Portfolio Simulation'!C1488)^'Portfolio Simulation'!B1488</f>
        <v>1956090.4520579611</v>
      </c>
      <c r="G1488" s="1">
        <f t="shared" ca="1" si="418"/>
        <v>332535.37684985343</v>
      </c>
      <c r="H1488" s="1">
        <f t="shared" ca="1" si="419"/>
        <v>248832</v>
      </c>
      <c r="I1488" s="1">
        <f t="shared" ca="1" si="427"/>
        <v>248832</v>
      </c>
      <c r="J1488" s="1">
        <f t="shared" si="420"/>
        <v>100000</v>
      </c>
      <c r="K1488" s="1">
        <f t="shared" si="421"/>
        <v>1000000</v>
      </c>
      <c r="L1488" s="1">
        <f t="shared" si="428"/>
        <v>-100000</v>
      </c>
      <c r="M1488" s="1">
        <f t="shared" ca="1" si="422"/>
        <v>248832</v>
      </c>
      <c r="N1488" s="10">
        <v>45931</v>
      </c>
      <c r="O1488" s="10">
        <f t="shared" ca="1" si="429"/>
        <v>47757</v>
      </c>
      <c r="P1488" s="7">
        <f t="shared" ca="1" si="430"/>
        <v>0.19988018870353702</v>
      </c>
      <c r="Q1488" s="13"/>
      <c r="R1488" s="1">
        <f t="shared" si="431"/>
        <v>-100000</v>
      </c>
      <c r="S1488" s="1">
        <f t="shared" ca="1" si="423"/>
        <v>322754.92458956363</v>
      </c>
      <c r="T1488" s="14">
        <f t="shared" ca="1" si="424"/>
        <v>1.65</v>
      </c>
      <c r="U1488" s="7">
        <f t="shared" ca="1" si="432"/>
        <v>0.26391782164573674</v>
      </c>
    </row>
    <row r="1489" spans="1:21" x14ac:dyDescent="0.2">
      <c r="A1489">
        <f t="shared" si="425"/>
        <v>1488</v>
      </c>
      <c r="B1489">
        <f t="shared" ca="1" si="415"/>
        <v>5</v>
      </c>
      <c r="C1489" s="7">
        <f t="shared" ca="1" si="416"/>
        <v>7.0066410531076539E-2</v>
      </c>
      <c r="D1489" t="str">
        <f t="shared" ca="1" si="426"/>
        <v>Yes</v>
      </c>
      <c r="E1489">
        <f t="shared" ca="1" si="417"/>
        <v>1.7</v>
      </c>
      <c r="F1489" s="1">
        <f ca="1">InitialHomeValue* (1 + 'Portfolio Simulation'!C1489)^'Portfolio Simulation'!B1489</f>
        <v>1402987.038027928</v>
      </c>
      <c r="G1489" s="1">
        <f t="shared" ca="1" si="418"/>
        <v>238507.79646474775</v>
      </c>
      <c r="H1489" s="1">
        <f t="shared" ca="1" si="419"/>
        <v>248832</v>
      </c>
      <c r="I1489" s="1">
        <f t="shared" ca="1" si="427"/>
        <v>238507.79646474775</v>
      </c>
      <c r="J1489" s="1">
        <f t="shared" si="420"/>
        <v>100000</v>
      </c>
      <c r="K1489" s="1">
        <f t="shared" si="421"/>
        <v>1000000</v>
      </c>
      <c r="L1489" s="1">
        <f t="shared" si="428"/>
        <v>-100000</v>
      </c>
      <c r="M1489" s="1">
        <f t="shared" ca="1" si="422"/>
        <v>238507.79646474775</v>
      </c>
      <c r="N1489" s="10">
        <v>45931</v>
      </c>
      <c r="O1489" s="10">
        <f t="shared" ca="1" si="429"/>
        <v>47757</v>
      </c>
      <c r="P1489" s="7">
        <f t="shared" ca="1" si="430"/>
        <v>0.18975946307182312</v>
      </c>
      <c r="Q1489" s="13"/>
      <c r="R1489" s="1">
        <f t="shared" si="431"/>
        <v>-100000</v>
      </c>
      <c r="S1489" s="1">
        <f t="shared" ca="1" si="423"/>
        <v>231492.86127460809</v>
      </c>
      <c r="T1489" s="14">
        <f t="shared" ca="1" si="424"/>
        <v>1.65</v>
      </c>
      <c r="U1489" s="7">
        <f t="shared" ca="1" si="432"/>
        <v>0.18268092274665834</v>
      </c>
    </row>
    <row r="1490" spans="1:21" x14ac:dyDescent="0.2">
      <c r="A1490">
        <f t="shared" si="425"/>
        <v>1489</v>
      </c>
      <c r="B1490">
        <f t="shared" ca="1" si="415"/>
        <v>3</v>
      </c>
      <c r="C1490" s="7">
        <f t="shared" ca="1" si="416"/>
        <v>5.2672380776151662E-2</v>
      </c>
      <c r="D1490" t="str">
        <f t="shared" ca="1" si="426"/>
        <v>Yes</v>
      </c>
      <c r="E1490">
        <f t="shared" ca="1" si="417"/>
        <v>1.7</v>
      </c>
      <c r="F1490" s="1">
        <f ca="1">InitialHomeValue* (1 + 'Portfolio Simulation'!C1490)^'Portfolio Simulation'!B1490</f>
        <v>1166486.4146021376</v>
      </c>
      <c r="G1490" s="1">
        <f t="shared" ca="1" si="418"/>
        <v>198302.6904823634</v>
      </c>
      <c r="H1490" s="1">
        <f t="shared" ca="1" si="419"/>
        <v>172800</v>
      </c>
      <c r="I1490" s="1">
        <f t="shared" ca="1" si="427"/>
        <v>172800</v>
      </c>
      <c r="J1490" s="1">
        <f t="shared" si="420"/>
        <v>100000</v>
      </c>
      <c r="K1490" s="1">
        <f t="shared" si="421"/>
        <v>1000000</v>
      </c>
      <c r="L1490" s="1">
        <f t="shared" si="428"/>
        <v>-100000</v>
      </c>
      <c r="M1490" s="1">
        <f t="shared" ca="1" si="422"/>
        <v>172800</v>
      </c>
      <c r="N1490" s="10">
        <v>45931</v>
      </c>
      <c r="O1490" s="10">
        <f t="shared" ca="1" si="429"/>
        <v>47027</v>
      </c>
      <c r="P1490" s="7">
        <f t="shared" ca="1" si="430"/>
        <v>0.19980039000511171</v>
      </c>
      <c r="Q1490" s="13"/>
      <c r="R1490" s="1">
        <f t="shared" si="431"/>
        <v>-100000</v>
      </c>
      <c r="S1490" s="1">
        <f t="shared" ca="1" si="423"/>
        <v>192470.25840935271</v>
      </c>
      <c r="T1490" s="14">
        <f t="shared" ca="1" si="424"/>
        <v>1.65</v>
      </c>
      <c r="U1490" s="7">
        <f t="shared" ca="1" si="432"/>
        <v>0.24365921616554262</v>
      </c>
    </row>
    <row r="1491" spans="1:21" x14ac:dyDescent="0.2">
      <c r="A1491">
        <f t="shared" si="425"/>
        <v>1490</v>
      </c>
      <c r="B1491">
        <f t="shared" ca="1" si="415"/>
        <v>5</v>
      </c>
      <c r="C1491" s="7">
        <f t="shared" ca="1" si="416"/>
        <v>9.0876642693717535E-2</v>
      </c>
      <c r="D1491" t="str">
        <f t="shared" ca="1" si="426"/>
        <v>Yes</v>
      </c>
      <c r="E1491">
        <f t="shared" ca="1" si="417"/>
        <v>1.7</v>
      </c>
      <c r="F1491" s="1">
        <f ca="1">InitialHomeValue* (1 + 'Portfolio Simulation'!C1491)^'Portfolio Simulation'!B1491</f>
        <v>1544821.1787615428</v>
      </c>
      <c r="G1491" s="1">
        <f t="shared" ca="1" si="418"/>
        <v>262619.60038946226</v>
      </c>
      <c r="H1491" s="1">
        <f t="shared" ca="1" si="419"/>
        <v>248832</v>
      </c>
      <c r="I1491" s="1">
        <f t="shared" ca="1" si="427"/>
        <v>248832</v>
      </c>
      <c r="J1491" s="1">
        <f t="shared" si="420"/>
        <v>100000</v>
      </c>
      <c r="K1491" s="1">
        <f t="shared" si="421"/>
        <v>1000000</v>
      </c>
      <c r="L1491" s="1">
        <f t="shared" si="428"/>
        <v>-100000</v>
      </c>
      <c r="M1491" s="1">
        <f t="shared" ca="1" si="422"/>
        <v>248832</v>
      </c>
      <c r="N1491" s="10">
        <v>45931</v>
      </c>
      <c r="O1491" s="10">
        <f t="shared" ca="1" si="429"/>
        <v>47757</v>
      </c>
      <c r="P1491" s="7">
        <f t="shared" ca="1" si="430"/>
        <v>0.19988018870353702</v>
      </c>
      <c r="Q1491" s="13"/>
      <c r="R1491" s="1">
        <f t="shared" si="431"/>
        <v>-100000</v>
      </c>
      <c r="S1491" s="1">
        <f t="shared" ca="1" si="423"/>
        <v>254895.49449565454</v>
      </c>
      <c r="T1491" s="14">
        <f t="shared" ca="1" si="424"/>
        <v>1.65</v>
      </c>
      <c r="U1491" s="7">
        <f t="shared" ca="1" si="432"/>
        <v>0.20566852688789369</v>
      </c>
    </row>
    <row r="1492" spans="1:21" x14ac:dyDescent="0.2">
      <c r="A1492">
        <f t="shared" si="425"/>
        <v>1491</v>
      </c>
      <c r="B1492">
        <f t="shared" ca="1" si="415"/>
        <v>5</v>
      </c>
      <c r="C1492" s="7">
        <f t="shared" ca="1" si="416"/>
        <v>1.4321531719508462E-2</v>
      </c>
      <c r="D1492" t="str">
        <f t="shared" ca="1" si="426"/>
        <v>Yes</v>
      </c>
      <c r="E1492">
        <f t="shared" ca="1" si="417"/>
        <v>1.7</v>
      </c>
      <c r="F1492" s="1">
        <f ca="1">InitialHomeValue* (1 + 'Portfolio Simulation'!C1492)^'Portfolio Simulation'!B1492</f>
        <v>1073688.3066104997</v>
      </c>
      <c r="G1492" s="1">
        <f t="shared" ca="1" si="418"/>
        <v>182527.01212378498</v>
      </c>
      <c r="H1492" s="1">
        <f t="shared" ca="1" si="419"/>
        <v>248832</v>
      </c>
      <c r="I1492" s="1">
        <f t="shared" ca="1" si="427"/>
        <v>182527.01212378498</v>
      </c>
      <c r="J1492" s="1">
        <f t="shared" si="420"/>
        <v>100000</v>
      </c>
      <c r="K1492" s="1">
        <f t="shared" si="421"/>
        <v>1000000</v>
      </c>
      <c r="L1492" s="1">
        <f t="shared" si="428"/>
        <v>-100000</v>
      </c>
      <c r="M1492" s="1">
        <f t="shared" ca="1" si="422"/>
        <v>182527.01212378498</v>
      </c>
      <c r="N1492" s="10">
        <v>45931</v>
      </c>
      <c r="O1492" s="10">
        <f t="shared" ca="1" si="429"/>
        <v>47757</v>
      </c>
      <c r="P1492" s="7">
        <f t="shared" ca="1" si="430"/>
        <v>0.12781224846839903</v>
      </c>
      <c r="Q1492" s="13"/>
      <c r="R1492" s="1">
        <f t="shared" si="431"/>
        <v>-100000</v>
      </c>
      <c r="S1492" s="1">
        <f t="shared" ca="1" si="423"/>
        <v>177158.57059073247</v>
      </c>
      <c r="T1492" s="14">
        <f t="shared" ca="1" si="424"/>
        <v>1.65</v>
      </c>
      <c r="U1492" s="7">
        <f t="shared" ca="1" si="432"/>
        <v>0.1211022675037384</v>
      </c>
    </row>
    <row r="1493" spans="1:21" x14ac:dyDescent="0.2">
      <c r="A1493">
        <f t="shared" si="425"/>
        <v>1492</v>
      </c>
      <c r="B1493">
        <f t="shared" ca="1" si="415"/>
        <v>1</v>
      </c>
      <c r="C1493" s="7">
        <f t="shared" ca="1" si="416"/>
        <v>-2.6775935241070661E-2</v>
      </c>
      <c r="D1493" t="str">
        <f t="shared" ca="1" si="426"/>
        <v>No</v>
      </c>
      <c r="E1493">
        <f t="shared" ca="1" si="417"/>
        <v>1.4</v>
      </c>
      <c r="F1493" s="1">
        <f ca="1">InitialHomeValue* (1 + 'Portfolio Simulation'!C1493)^'Portfolio Simulation'!B1493</f>
        <v>973224.06475892931</v>
      </c>
      <c r="G1493" s="1">
        <f t="shared" ca="1" si="418"/>
        <v>136251.3690662501</v>
      </c>
      <c r="H1493" s="1">
        <f t="shared" ca="1" si="419"/>
        <v>120000</v>
      </c>
      <c r="I1493" s="1">
        <f t="shared" ca="1" si="427"/>
        <v>120000</v>
      </c>
      <c r="J1493" s="1">
        <f t="shared" si="420"/>
        <v>100000</v>
      </c>
      <c r="K1493" s="1">
        <f t="shared" si="421"/>
        <v>1000000</v>
      </c>
      <c r="L1493" s="1">
        <f t="shared" si="428"/>
        <v>-100000</v>
      </c>
      <c r="M1493" s="1">
        <f t="shared" ca="1" si="422"/>
        <v>120000</v>
      </c>
      <c r="N1493" s="10">
        <v>45931</v>
      </c>
      <c r="O1493" s="10">
        <f t="shared" ca="1" si="429"/>
        <v>46296</v>
      </c>
      <c r="P1493" s="7">
        <f t="shared" ca="1" si="430"/>
        <v>0.19999999403953553</v>
      </c>
      <c r="Q1493" s="13"/>
      <c r="R1493" s="1">
        <f t="shared" si="431"/>
        <v>-100000</v>
      </c>
      <c r="S1493" s="1">
        <f t="shared" ca="1" si="423"/>
        <v>131385.24874245547</v>
      </c>
      <c r="T1493" s="14">
        <f t="shared" ca="1" si="424"/>
        <v>1.35</v>
      </c>
      <c r="U1493" s="7">
        <f t="shared" ca="1" si="432"/>
        <v>0.31385248303413393</v>
      </c>
    </row>
    <row r="1494" spans="1:21" x14ac:dyDescent="0.2">
      <c r="A1494">
        <f t="shared" si="425"/>
        <v>1493</v>
      </c>
      <c r="B1494">
        <f t="shared" ca="1" si="415"/>
        <v>7</v>
      </c>
      <c r="C1494" s="7">
        <f t="shared" ca="1" si="416"/>
        <v>0.14740576568214925</v>
      </c>
      <c r="D1494" t="str">
        <f t="shared" ca="1" si="426"/>
        <v>Yes</v>
      </c>
      <c r="E1494">
        <f t="shared" ca="1" si="417"/>
        <v>1.7</v>
      </c>
      <c r="F1494" s="1">
        <f ca="1">InitialHomeValue* (1 + 'Portfolio Simulation'!C1494)^'Portfolio Simulation'!B1494</f>
        <v>2618298.7300723833</v>
      </c>
      <c r="G1494" s="1">
        <f t="shared" ca="1" si="418"/>
        <v>445110.78411230521</v>
      </c>
      <c r="H1494" s="1">
        <f t="shared" ca="1" si="419"/>
        <v>358318.07999999996</v>
      </c>
      <c r="I1494" s="1">
        <f t="shared" ca="1" si="427"/>
        <v>358318.07999999996</v>
      </c>
      <c r="J1494" s="1">
        <f t="shared" si="420"/>
        <v>100000</v>
      </c>
      <c r="K1494" s="1">
        <f t="shared" si="421"/>
        <v>1000000</v>
      </c>
      <c r="L1494" s="1">
        <f t="shared" si="428"/>
        <v>-100000</v>
      </c>
      <c r="M1494" s="1">
        <f t="shared" ca="1" si="422"/>
        <v>358318.07999999996</v>
      </c>
      <c r="N1494" s="10">
        <v>45931</v>
      </c>
      <c r="O1494" s="10">
        <f t="shared" ca="1" si="429"/>
        <v>48488</v>
      </c>
      <c r="P1494" s="7">
        <f t="shared" ca="1" si="430"/>
        <v>0.19982888102531438</v>
      </c>
      <c r="Q1494" s="13"/>
      <c r="R1494" s="1">
        <f t="shared" si="431"/>
        <v>-100000</v>
      </c>
      <c r="S1494" s="1">
        <f t="shared" ca="1" si="423"/>
        <v>432019.29046194325</v>
      </c>
      <c r="T1494" s="14">
        <f t="shared" ca="1" si="424"/>
        <v>1.65</v>
      </c>
      <c r="U1494" s="7">
        <f t="shared" ca="1" si="432"/>
        <v>0.23229631781578061</v>
      </c>
    </row>
    <row r="1495" spans="1:21" x14ac:dyDescent="0.2">
      <c r="A1495">
        <f t="shared" si="425"/>
        <v>1494</v>
      </c>
      <c r="B1495">
        <f t="shared" ca="1" si="415"/>
        <v>1</v>
      </c>
      <c r="C1495" s="7">
        <f t="shared" ca="1" si="416"/>
        <v>-6.8722681391754255E-3</v>
      </c>
      <c r="D1495" t="str">
        <f t="shared" ca="1" si="426"/>
        <v>No</v>
      </c>
      <c r="E1495">
        <f t="shared" ca="1" si="417"/>
        <v>1.4</v>
      </c>
      <c r="F1495" s="1">
        <f ca="1">InitialHomeValue* (1 + 'Portfolio Simulation'!C1495)^'Portfolio Simulation'!B1495</f>
        <v>993127.73186082463</v>
      </c>
      <c r="G1495" s="1">
        <f t="shared" ca="1" si="418"/>
        <v>139037.88246051545</v>
      </c>
      <c r="H1495" s="1">
        <f t="shared" ca="1" si="419"/>
        <v>120000</v>
      </c>
      <c r="I1495" s="1">
        <f t="shared" ca="1" si="427"/>
        <v>120000</v>
      </c>
      <c r="J1495" s="1">
        <f t="shared" si="420"/>
        <v>100000</v>
      </c>
      <c r="K1495" s="1">
        <f t="shared" si="421"/>
        <v>1000000</v>
      </c>
      <c r="L1495" s="1">
        <f t="shared" si="428"/>
        <v>-100000</v>
      </c>
      <c r="M1495" s="1">
        <f t="shared" ca="1" si="422"/>
        <v>120000</v>
      </c>
      <c r="N1495" s="10">
        <v>45931</v>
      </c>
      <c r="O1495" s="10">
        <f t="shared" ca="1" si="429"/>
        <v>46296</v>
      </c>
      <c r="P1495" s="7">
        <f t="shared" ca="1" si="430"/>
        <v>0.19999999403953553</v>
      </c>
      <c r="Q1495" s="13"/>
      <c r="R1495" s="1">
        <f t="shared" si="431"/>
        <v>-100000</v>
      </c>
      <c r="S1495" s="1">
        <f t="shared" ca="1" si="423"/>
        <v>134072.24380121133</v>
      </c>
      <c r="T1495" s="14">
        <f t="shared" ca="1" si="424"/>
        <v>1.35</v>
      </c>
      <c r="U1495" s="7">
        <f t="shared" ca="1" si="432"/>
        <v>0.34072243571281435</v>
      </c>
    </row>
    <row r="1496" spans="1:21" x14ac:dyDescent="0.2">
      <c r="A1496">
        <f t="shared" si="425"/>
        <v>1495</v>
      </c>
      <c r="B1496">
        <f t="shared" ca="1" si="415"/>
        <v>9</v>
      </c>
      <c r="C1496" s="7">
        <f t="shared" ca="1" si="416"/>
        <v>-6.8273587348660937E-3</v>
      </c>
      <c r="D1496" t="str">
        <f t="shared" ca="1" si="426"/>
        <v>No</v>
      </c>
      <c r="E1496">
        <f t="shared" ca="1" si="417"/>
        <v>1.4</v>
      </c>
      <c r="F1496" s="1">
        <f ca="1">InitialHomeValue* (1 + 'Portfolio Simulation'!C1496)^'Portfolio Simulation'!B1496</f>
        <v>940205.37270593771</v>
      </c>
      <c r="G1496" s="1">
        <f t="shared" ca="1" si="418"/>
        <v>131628.75217883129</v>
      </c>
      <c r="H1496" s="1">
        <f t="shared" ca="1" si="419"/>
        <v>515978.03519999993</v>
      </c>
      <c r="I1496" s="1">
        <f t="shared" ca="1" si="427"/>
        <v>131628.75217883129</v>
      </c>
      <c r="J1496" s="1">
        <f t="shared" si="420"/>
        <v>100000</v>
      </c>
      <c r="K1496" s="1">
        <f t="shared" si="421"/>
        <v>1000000</v>
      </c>
      <c r="L1496" s="1">
        <f t="shared" si="428"/>
        <v>-100000</v>
      </c>
      <c r="M1496" s="1">
        <f t="shared" ca="1" si="422"/>
        <v>131628.75217883129</v>
      </c>
      <c r="N1496" s="10">
        <v>45931</v>
      </c>
      <c r="O1496" s="10">
        <f t="shared" ca="1" si="429"/>
        <v>49218</v>
      </c>
      <c r="P1496" s="7">
        <f t="shared" ca="1" si="430"/>
        <v>3.0986854434013372E-2</v>
      </c>
      <c r="Q1496" s="13"/>
      <c r="R1496" s="1">
        <f t="shared" si="431"/>
        <v>-100000</v>
      </c>
      <c r="S1496" s="1">
        <f t="shared" ca="1" si="423"/>
        <v>126927.72531530162</v>
      </c>
      <c r="T1496" s="14">
        <f t="shared" ca="1" si="424"/>
        <v>1.35</v>
      </c>
      <c r="U1496" s="7">
        <f t="shared" ca="1" si="432"/>
        <v>2.6831719279289245E-2</v>
      </c>
    </row>
    <row r="1497" spans="1:21" x14ac:dyDescent="0.2">
      <c r="A1497">
        <f t="shared" si="425"/>
        <v>1496</v>
      </c>
      <c r="B1497">
        <f t="shared" ca="1" si="415"/>
        <v>8</v>
      </c>
      <c r="C1497" s="7">
        <f t="shared" ca="1" si="416"/>
        <v>3.8943696542124387E-2</v>
      </c>
      <c r="D1497" t="str">
        <f t="shared" ca="1" si="426"/>
        <v>Yes</v>
      </c>
      <c r="E1497">
        <f t="shared" ca="1" si="417"/>
        <v>1.7</v>
      </c>
      <c r="F1497" s="1">
        <f ca="1">InitialHomeValue* (1 + 'Portfolio Simulation'!C1497)^'Portfolio Simulation'!B1497</f>
        <v>1357488.3146841468</v>
      </c>
      <c r="G1497" s="1">
        <f t="shared" ca="1" si="418"/>
        <v>230773.01349630498</v>
      </c>
      <c r="H1497" s="1">
        <f t="shared" ca="1" si="419"/>
        <v>429981.69599999994</v>
      </c>
      <c r="I1497" s="1">
        <f t="shared" ca="1" si="427"/>
        <v>230773.01349630498</v>
      </c>
      <c r="J1497" s="1">
        <f t="shared" si="420"/>
        <v>100000</v>
      </c>
      <c r="K1497" s="1">
        <f t="shared" si="421"/>
        <v>1000000</v>
      </c>
      <c r="L1497" s="1">
        <f t="shared" si="428"/>
        <v>-100000</v>
      </c>
      <c r="M1497" s="1">
        <f t="shared" ca="1" si="422"/>
        <v>230773.01349630498</v>
      </c>
      <c r="N1497" s="10">
        <v>45931</v>
      </c>
      <c r="O1497" s="10">
        <f t="shared" ca="1" si="429"/>
        <v>48853</v>
      </c>
      <c r="P1497" s="7">
        <f t="shared" ca="1" si="430"/>
        <v>0.11011266112327575</v>
      </c>
      <c r="Q1497" s="13"/>
      <c r="R1497" s="1">
        <f t="shared" si="431"/>
        <v>-100000</v>
      </c>
      <c r="S1497" s="1">
        <f t="shared" ca="1" si="423"/>
        <v>223985.57192288424</v>
      </c>
      <c r="T1497" s="14">
        <f t="shared" ca="1" si="424"/>
        <v>1.65</v>
      </c>
      <c r="U1497" s="7">
        <f t="shared" ca="1" si="432"/>
        <v>0.10598068833351135</v>
      </c>
    </row>
    <row r="1498" spans="1:21" x14ac:dyDescent="0.2">
      <c r="A1498">
        <f t="shared" si="425"/>
        <v>1497</v>
      </c>
      <c r="B1498">
        <f t="shared" ca="1" si="415"/>
        <v>7</v>
      </c>
      <c r="C1498" s="7">
        <f t="shared" ca="1" si="416"/>
        <v>2.5949616287259045E-3</v>
      </c>
      <c r="D1498" t="str">
        <f t="shared" ca="1" si="426"/>
        <v>Yes</v>
      </c>
      <c r="E1498">
        <f t="shared" ca="1" si="417"/>
        <v>1.7</v>
      </c>
      <c r="F1498" s="1">
        <f ca="1">InitialHomeValue* (1 + 'Portfolio Simulation'!C1498)^'Portfolio Simulation'!B1498</f>
        <v>1018306.7549242444</v>
      </c>
      <c r="G1498" s="1">
        <f t="shared" ca="1" si="418"/>
        <v>173112.14833712156</v>
      </c>
      <c r="H1498" s="1">
        <f t="shared" ca="1" si="419"/>
        <v>358318.07999999996</v>
      </c>
      <c r="I1498" s="1">
        <f t="shared" ca="1" si="427"/>
        <v>173112.14833712156</v>
      </c>
      <c r="J1498" s="1">
        <f t="shared" si="420"/>
        <v>100000</v>
      </c>
      <c r="K1498" s="1">
        <f t="shared" si="421"/>
        <v>1000000</v>
      </c>
      <c r="L1498" s="1">
        <f t="shared" si="428"/>
        <v>-100000</v>
      </c>
      <c r="M1498" s="1">
        <f t="shared" ca="1" si="422"/>
        <v>173112.14833712156</v>
      </c>
      <c r="N1498" s="10">
        <v>45931</v>
      </c>
      <c r="O1498" s="10">
        <f t="shared" ca="1" si="429"/>
        <v>48488</v>
      </c>
      <c r="P1498" s="7">
        <f t="shared" ca="1" si="430"/>
        <v>8.1484159827232366E-2</v>
      </c>
      <c r="Q1498" s="13"/>
      <c r="R1498" s="1">
        <f t="shared" si="431"/>
        <v>-100000</v>
      </c>
      <c r="S1498" s="1">
        <f t="shared" ca="1" si="423"/>
        <v>168020.61456250033</v>
      </c>
      <c r="T1498" s="14">
        <f t="shared" ca="1" si="424"/>
        <v>1.65</v>
      </c>
      <c r="U1498" s="7">
        <f t="shared" ca="1" si="432"/>
        <v>7.6885357499122634E-2</v>
      </c>
    </row>
    <row r="1499" spans="1:21" x14ac:dyDescent="0.2">
      <c r="A1499">
        <f t="shared" si="425"/>
        <v>1498</v>
      </c>
      <c r="B1499">
        <f t="shared" ca="1" si="415"/>
        <v>4</v>
      </c>
      <c r="C1499" s="7">
        <f t="shared" ca="1" si="416"/>
        <v>9.3910894651767551E-2</v>
      </c>
      <c r="D1499" t="str">
        <f t="shared" ca="1" si="426"/>
        <v>Yes</v>
      </c>
      <c r="E1499">
        <f t="shared" ca="1" si="417"/>
        <v>1.7</v>
      </c>
      <c r="F1499" s="1">
        <f ca="1">InitialHomeValue* (1 + 'Portfolio Simulation'!C1499)^'Portfolio Simulation'!B1499</f>
        <v>1431949.7916265437</v>
      </c>
      <c r="G1499" s="1">
        <f t="shared" ca="1" si="418"/>
        <v>243431.46457651246</v>
      </c>
      <c r="H1499" s="1">
        <f t="shared" ca="1" si="419"/>
        <v>207360</v>
      </c>
      <c r="I1499" s="1">
        <f t="shared" ca="1" si="427"/>
        <v>207360</v>
      </c>
      <c r="J1499" s="1">
        <f t="shared" si="420"/>
        <v>100000</v>
      </c>
      <c r="K1499" s="1">
        <f t="shared" si="421"/>
        <v>1000000</v>
      </c>
      <c r="L1499" s="1">
        <f t="shared" si="428"/>
        <v>-100000</v>
      </c>
      <c r="M1499" s="1">
        <f t="shared" ca="1" si="422"/>
        <v>207360</v>
      </c>
      <c r="N1499" s="10">
        <v>45931</v>
      </c>
      <c r="O1499" s="10">
        <f t="shared" ca="1" si="429"/>
        <v>47392</v>
      </c>
      <c r="P1499" s="7">
        <f t="shared" ca="1" si="430"/>
        <v>0.19985025525093081</v>
      </c>
      <c r="Q1499" s="13"/>
      <c r="R1499" s="1">
        <f t="shared" si="431"/>
        <v>-100000</v>
      </c>
      <c r="S1499" s="1">
        <f t="shared" ca="1" si="423"/>
        <v>236271.71561837971</v>
      </c>
      <c r="T1499" s="14">
        <f t="shared" ca="1" si="424"/>
        <v>1.65</v>
      </c>
      <c r="U1499" s="7">
        <f t="shared" ca="1" si="432"/>
        <v>0.23962132334709166</v>
      </c>
    </row>
    <row r="1500" spans="1:21" x14ac:dyDescent="0.2">
      <c r="A1500">
        <f t="shared" si="425"/>
        <v>1499</v>
      </c>
      <c r="B1500">
        <f t="shared" ca="1" si="415"/>
        <v>1</v>
      </c>
      <c r="C1500" s="7">
        <f t="shared" ca="1" si="416"/>
        <v>9.177365603828018E-2</v>
      </c>
      <c r="D1500" t="str">
        <f t="shared" ca="1" si="426"/>
        <v>Yes</v>
      </c>
      <c r="E1500">
        <f t="shared" ca="1" si="417"/>
        <v>1.7</v>
      </c>
      <c r="F1500" s="1">
        <f ca="1">InitialHomeValue* (1 + 'Portfolio Simulation'!C1500)^'Portfolio Simulation'!B1500</f>
        <v>1091773.6560382803</v>
      </c>
      <c r="G1500" s="1">
        <f t="shared" ca="1" si="418"/>
        <v>185601.52152650768</v>
      </c>
      <c r="H1500" s="1">
        <f t="shared" ca="1" si="419"/>
        <v>120000</v>
      </c>
      <c r="I1500" s="1">
        <f t="shared" ca="1" si="427"/>
        <v>120000</v>
      </c>
      <c r="J1500" s="1">
        <f t="shared" si="420"/>
        <v>100000</v>
      </c>
      <c r="K1500" s="1">
        <f t="shared" si="421"/>
        <v>1000000</v>
      </c>
      <c r="L1500" s="1">
        <f t="shared" si="428"/>
        <v>-100000</v>
      </c>
      <c r="M1500" s="1">
        <f t="shared" ca="1" si="422"/>
        <v>120000</v>
      </c>
      <c r="N1500" s="10">
        <v>45931</v>
      </c>
      <c r="O1500" s="10">
        <f t="shared" ca="1" si="429"/>
        <v>46296</v>
      </c>
      <c r="P1500" s="7">
        <f t="shared" ca="1" si="430"/>
        <v>0.19999999403953553</v>
      </c>
      <c r="Q1500" s="13"/>
      <c r="R1500" s="1">
        <f t="shared" si="431"/>
        <v>-100000</v>
      </c>
      <c r="S1500" s="1">
        <f t="shared" ca="1" si="423"/>
        <v>180142.65324631624</v>
      </c>
      <c r="T1500" s="14">
        <f t="shared" ca="1" si="424"/>
        <v>1.65</v>
      </c>
      <c r="U1500" s="7">
        <f t="shared" ca="1" si="432"/>
        <v>0.80142654180526751</v>
      </c>
    </row>
    <row r="1501" spans="1:21" x14ac:dyDescent="0.2">
      <c r="A1501">
        <f t="shared" si="425"/>
        <v>1500</v>
      </c>
      <c r="B1501">
        <f t="shared" ca="1" si="415"/>
        <v>8</v>
      </c>
      <c r="C1501" s="7">
        <f t="shared" ca="1" si="416"/>
        <v>5.5861780148503785E-3</v>
      </c>
      <c r="D1501" t="str">
        <f t="shared" ca="1" si="426"/>
        <v>Yes</v>
      </c>
      <c r="E1501">
        <f t="shared" ca="1" si="417"/>
        <v>1.7</v>
      </c>
      <c r="F1501" s="1">
        <f ca="1">InitialHomeValue* (1 + 'Portfolio Simulation'!C1501)^'Portfolio Simulation'!B1501</f>
        <v>1045573.0052181169</v>
      </c>
      <c r="G1501" s="1">
        <f t="shared" ca="1" si="418"/>
        <v>177747.4108870799</v>
      </c>
      <c r="H1501" s="1">
        <f t="shared" ca="1" si="419"/>
        <v>429981.69599999994</v>
      </c>
      <c r="I1501" s="1">
        <f t="shared" ca="1" si="427"/>
        <v>177747.4108870799</v>
      </c>
      <c r="J1501" s="1">
        <f t="shared" si="420"/>
        <v>100000</v>
      </c>
      <c r="K1501" s="1">
        <f t="shared" si="421"/>
        <v>1000000</v>
      </c>
      <c r="L1501" s="1">
        <f t="shared" si="428"/>
        <v>-100000</v>
      </c>
      <c r="M1501" s="1">
        <f t="shared" ca="1" si="422"/>
        <v>177747.4108870799</v>
      </c>
      <c r="N1501" s="10">
        <v>45931</v>
      </c>
      <c r="O1501" s="10">
        <f t="shared" ca="1" si="429"/>
        <v>48853</v>
      </c>
      <c r="P1501" s="7">
        <f t="shared" ca="1" si="430"/>
        <v>7.4494108557701111E-2</v>
      </c>
      <c r="Q1501" s="13"/>
      <c r="R1501" s="1">
        <f t="shared" si="431"/>
        <v>-100000</v>
      </c>
      <c r="S1501" s="1">
        <f t="shared" ca="1" si="423"/>
        <v>172519.54586098928</v>
      </c>
      <c r="T1501" s="14">
        <f t="shared" ca="1" si="424"/>
        <v>1.65</v>
      </c>
      <c r="U1501" s="7">
        <f t="shared" ca="1" si="432"/>
        <v>7.0494708418846128E-2</v>
      </c>
    </row>
    <row r="1502" spans="1:21" x14ac:dyDescent="0.2">
      <c r="A1502">
        <f t="shared" si="425"/>
        <v>1501</v>
      </c>
      <c r="B1502">
        <f t="shared" ca="1" si="415"/>
        <v>5</v>
      </c>
      <c r="C1502" s="7">
        <f t="shared" ca="1" si="416"/>
        <v>-3.3432886103216264E-2</v>
      </c>
      <c r="D1502" t="str">
        <f t="shared" ca="1" si="426"/>
        <v>No</v>
      </c>
      <c r="E1502">
        <f t="shared" ca="1" si="417"/>
        <v>1.4</v>
      </c>
      <c r="F1502" s="1">
        <f ca="1">InitialHomeValue* (1 + 'Portfolio Simulation'!C1502)^'Portfolio Simulation'!B1502</f>
        <v>843645.65464201872</v>
      </c>
      <c r="G1502" s="1">
        <f t="shared" ca="1" si="418"/>
        <v>118110.39164988261</v>
      </c>
      <c r="H1502" s="1">
        <f t="shared" ca="1" si="419"/>
        <v>248832</v>
      </c>
      <c r="I1502" s="1">
        <f t="shared" ca="1" si="427"/>
        <v>118110.39164988261</v>
      </c>
      <c r="J1502" s="1">
        <f t="shared" si="420"/>
        <v>100000</v>
      </c>
      <c r="K1502" s="1">
        <f t="shared" si="421"/>
        <v>1000000</v>
      </c>
      <c r="L1502" s="1">
        <f t="shared" si="428"/>
        <v>-100000</v>
      </c>
      <c r="M1502" s="1">
        <f t="shared" ca="1" si="422"/>
        <v>118110.39164988261</v>
      </c>
      <c r="N1502" s="10">
        <v>45931</v>
      </c>
      <c r="O1502" s="10">
        <f t="shared" ca="1" si="429"/>
        <v>47757</v>
      </c>
      <c r="P1502" s="7">
        <f t="shared" ca="1" si="430"/>
        <v>3.3831366896629328E-2</v>
      </c>
      <c r="Q1502" s="13"/>
      <c r="R1502" s="1">
        <f t="shared" si="431"/>
        <v>-100000</v>
      </c>
      <c r="S1502" s="1">
        <f t="shared" ca="1" si="423"/>
        <v>113892.16337667254</v>
      </c>
      <c r="T1502" s="14">
        <f t="shared" ca="1" si="424"/>
        <v>1.35</v>
      </c>
      <c r="U1502" s="7">
        <f t="shared" ca="1" si="432"/>
        <v>2.6343134045600892E-2</v>
      </c>
    </row>
    <row r="1503" spans="1:21" x14ac:dyDescent="0.2">
      <c r="A1503">
        <f t="shared" si="425"/>
        <v>1502</v>
      </c>
      <c r="B1503">
        <f t="shared" ca="1" si="415"/>
        <v>1</v>
      </c>
      <c r="C1503" s="7">
        <f t="shared" ca="1" si="416"/>
        <v>-1.3806306381877863E-2</v>
      </c>
      <c r="D1503" t="str">
        <f t="shared" ca="1" si="426"/>
        <v>No</v>
      </c>
      <c r="E1503">
        <f t="shared" ca="1" si="417"/>
        <v>1.4</v>
      </c>
      <c r="F1503" s="1">
        <f ca="1">InitialHomeValue* (1 + 'Portfolio Simulation'!C1503)^'Portfolio Simulation'!B1503</f>
        <v>986193.69361812214</v>
      </c>
      <c r="G1503" s="1">
        <f t="shared" ca="1" si="418"/>
        <v>138067.1171065371</v>
      </c>
      <c r="H1503" s="1">
        <f t="shared" ca="1" si="419"/>
        <v>120000</v>
      </c>
      <c r="I1503" s="1">
        <f t="shared" ca="1" si="427"/>
        <v>120000</v>
      </c>
      <c r="J1503" s="1">
        <f t="shared" si="420"/>
        <v>100000</v>
      </c>
      <c r="K1503" s="1">
        <f t="shared" si="421"/>
        <v>1000000</v>
      </c>
      <c r="L1503" s="1">
        <f t="shared" si="428"/>
        <v>-100000</v>
      </c>
      <c r="M1503" s="1">
        <f t="shared" ca="1" si="422"/>
        <v>120000</v>
      </c>
      <c r="N1503" s="10">
        <v>45931</v>
      </c>
      <c r="O1503" s="10">
        <f t="shared" ca="1" si="429"/>
        <v>46296</v>
      </c>
      <c r="P1503" s="7">
        <f t="shared" ca="1" si="430"/>
        <v>0.19999999403953553</v>
      </c>
      <c r="Q1503" s="13"/>
      <c r="R1503" s="1">
        <f t="shared" si="431"/>
        <v>-100000</v>
      </c>
      <c r="S1503" s="1">
        <f t="shared" ca="1" si="423"/>
        <v>133136.1486384465</v>
      </c>
      <c r="T1503" s="14">
        <f t="shared" ca="1" si="424"/>
        <v>1.35</v>
      </c>
      <c r="U1503" s="7">
        <f t="shared" ca="1" si="432"/>
        <v>0.33136149048805241</v>
      </c>
    </row>
    <row r="1504" spans="1:21" x14ac:dyDescent="0.2">
      <c r="A1504">
        <f t="shared" si="425"/>
        <v>1503</v>
      </c>
      <c r="B1504">
        <f t="shared" ca="1" si="415"/>
        <v>9</v>
      </c>
      <c r="C1504" s="7">
        <f t="shared" ca="1" si="416"/>
        <v>2.0820708185410597E-2</v>
      </c>
      <c r="D1504" t="str">
        <f t="shared" ca="1" si="426"/>
        <v>Yes</v>
      </c>
      <c r="E1504">
        <f t="shared" ca="1" si="417"/>
        <v>1.7</v>
      </c>
      <c r="F1504" s="1">
        <f ca="1">InitialHomeValue* (1 + 'Portfolio Simulation'!C1504)^'Portfolio Simulation'!B1504</f>
        <v>1203774.7885728462</v>
      </c>
      <c r="G1504" s="1">
        <f t="shared" ca="1" si="418"/>
        <v>204641.71405738386</v>
      </c>
      <c r="H1504" s="1">
        <f t="shared" ca="1" si="419"/>
        <v>515978.03519999993</v>
      </c>
      <c r="I1504" s="1">
        <f t="shared" ca="1" si="427"/>
        <v>204641.71405738386</v>
      </c>
      <c r="J1504" s="1">
        <f t="shared" si="420"/>
        <v>100000</v>
      </c>
      <c r="K1504" s="1">
        <f t="shared" si="421"/>
        <v>1000000</v>
      </c>
      <c r="L1504" s="1">
        <f t="shared" si="428"/>
        <v>-100000</v>
      </c>
      <c r="M1504" s="1">
        <f t="shared" ca="1" si="422"/>
        <v>204641.71405738386</v>
      </c>
      <c r="N1504" s="10">
        <v>45931</v>
      </c>
      <c r="O1504" s="10">
        <f t="shared" ca="1" si="429"/>
        <v>49218</v>
      </c>
      <c r="P1504" s="7">
        <f t="shared" ca="1" si="430"/>
        <v>8.2764187455177329E-2</v>
      </c>
      <c r="Q1504" s="13"/>
      <c r="R1504" s="1">
        <f t="shared" si="431"/>
        <v>-100000</v>
      </c>
      <c r="S1504" s="1">
        <f t="shared" ca="1" si="423"/>
        <v>198622.84011451961</v>
      </c>
      <c r="T1504" s="14">
        <f t="shared" ca="1" si="424"/>
        <v>1.65</v>
      </c>
      <c r="U1504" s="7">
        <f t="shared" ca="1" si="432"/>
        <v>7.9180786013603219E-2</v>
      </c>
    </row>
    <row r="1505" spans="1:21" x14ac:dyDescent="0.2">
      <c r="A1505">
        <f t="shared" si="425"/>
        <v>1504</v>
      </c>
      <c r="B1505">
        <f t="shared" ca="1" si="415"/>
        <v>8</v>
      </c>
      <c r="C1505" s="7">
        <f t="shared" ca="1" si="416"/>
        <v>-6.2901827800994153E-2</v>
      </c>
      <c r="D1505" t="str">
        <f t="shared" ca="1" si="426"/>
        <v>No</v>
      </c>
      <c r="E1505">
        <f t="shared" ca="1" si="417"/>
        <v>1.4</v>
      </c>
      <c r="F1505" s="1">
        <f ca="1">InitialHomeValue* (1 + 'Portfolio Simulation'!C1505)^'Portfolio Simulation'!B1505</f>
        <v>594676.43104468705</v>
      </c>
      <c r="G1505" s="1">
        <f t="shared" ca="1" si="418"/>
        <v>83254.700346256199</v>
      </c>
      <c r="H1505" s="1">
        <f t="shared" ca="1" si="419"/>
        <v>429981.69599999994</v>
      </c>
      <c r="I1505" s="1">
        <f t="shared" ca="1" si="427"/>
        <v>83254.700346256199</v>
      </c>
      <c r="J1505" s="1">
        <f t="shared" si="420"/>
        <v>100000</v>
      </c>
      <c r="K1505" s="1">
        <f t="shared" si="421"/>
        <v>1000000</v>
      </c>
      <c r="L1505" s="1">
        <f t="shared" si="428"/>
        <v>-100000</v>
      </c>
      <c r="M1505" s="1">
        <f t="shared" ca="1" si="422"/>
        <v>83254.700346256199</v>
      </c>
      <c r="N1505" s="10">
        <v>45931</v>
      </c>
      <c r="O1505" s="10">
        <f t="shared" ca="1" si="429"/>
        <v>48853</v>
      </c>
      <c r="P1505" s="7">
        <f t="shared" ca="1" si="430"/>
        <v>-2.2632476687431336E-2</v>
      </c>
      <c r="Q1505" s="13"/>
      <c r="R1505" s="1">
        <f t="shared" si="431"/>
        <v>-100000</v>
      </c>
      <c r="S1505" s="1">
        <f t="shared" ca="1" si="423"/>
        <v>80281.318191032755</v>
      </c>
      <c r="T1505" s="14">
        <f t="shared" ca="1" si="424"/>
        <v>1.35</v>
      </c>
      <c r="U1505" s="7">
        <f t="shared" ca="1" si="432"/>
        <v>-2.7062430977821354E-2</v>
      </c>
    </row>
    <row r="1506" spans="1:21" x14ac:dyDescent="0.2">
      <c r="A1506">
        <f t="shared" si="425"/>
        <v>1505</v>
      </c>
      <c r="B1506">
        <f t="shared" ca="1" si="415"/>
        <v>5</v>
      </c>
      <c r="C1506" s="7">
        <f t="shared" ca="1" si="416"/>
        <v>5.2397397600875452E-3</v>
      </c>
      <c r="D1506" t="str">
        <f t="shared" ca="1" si="426"/>
        <v>Yes</v>
      </c>
      <c r="E1506">
        <f t="shared" ca="1" si="417"/>
        <v>1.7</v>
      </c>
      <c r="F1506" s="1">
        <f ca="1">InitialHomeValue* (1 + 'Portfolio Simulation'!C1506)^'Portfolio Simulation'!B1506</f>
        <v>1026474.689864656</v>
      </c>
      <c r="G1506" s="1">
        <f t="shared" ca="1" si="418"/>
        <v>174500.69727699153</v>
      </c>
      <c r="H1506" s="1">
        <f t="shared" ca="1" si="419"/>
        <v>248832</v>
      </c>
      <c r="I1506" s="1">
        <f t="shared" ca="1" si="427"/>
        <v>174500.69727699153</v>
      </c>
      <c r="J1506" s="1">
        <f t="shared" si="420"/>
        <v>100000</v>
      </c>
      <c r="K1506" s="1">
        <f t="shared" si="421"/>
        <v>1000000</v>
      </c>
      <c r="L1506" s="1">
        <f t="shared" si="428"/>
        <v>-100000</v>
      </c>
      <c r="M1506" s="1">
        <f t="shared" ca="1" si="422"/>
        <v>174500.69727699153</v>
      </c>
      <c r="N1506" s="10">
        <v>45931</v>
      </c>
      <c r="O1506" s="10">
        <f t="shared" ca="1" si="429"/>
        <v>47757</v>
      </c>
      <c r="P1506" s="7">
        <f t="shared" ca="1" si="430"/>
        <v>0.11771981120109556</v>
      </c>
      <c r="Q1506" s="13"/>
      <c r="R1506" s="1">
        <f t="shared" si="431"/>
        <v>-100000</v>
      </c>
      <c r="S1506" s="1">
        <f t="shared" ca="1" si="423"/>
        <v>169368.32382766824</v>
      </c>
      <c r="T1506" s="14">
        <f t="shared" ca="1" si="424"/>
        <v>1.65</v>
      </c>
      <c r="U1506" s="7">
        <f t="shared" ca="1" si="432"/>
        <v>0.11106987595558168</v>
      </c>
    </row>
    <row r="1507" spans="1:21" x14ac:dyDescent="0.2">
      <c r="A1507">
        <f t="shared" si="425"/>
        <v>1506</v>
      </c>
      <c r="B1507">
        <f t="shared" ca="1" si="415"/>
        <v>9</v>
      </c>
      <c r="C1507" s="7">
        <f t="shared" ca="1" si="416"/>
        <v>-7.6842003810445071E-3</v>
      </c>
      <c r="D1507" t="str">
        <f t="shared" ca="1" si="426"/>
        <v>No</v>
      </c>
      <c r="E1507">
        <f t="shared" ca="1" si="417"/>
        <v>1.4</v>
      </c>
      <c r="F1507" s="1">
        <f ca="1">InitialHomeValue* (1 + 'Portfolio Simulation'!C1507)^'Portfolio Simulation'!B1507</f>
        <v>932930.20900143054</v>
      </c>
      <c r="G1507" s="1">
        <f t="shared" ca="1" si="418"/>
        <v>130610.22926020027</v>
      </c>
      <c r="H1507" s="1">
        <f t="shared" ca="1" si="419"/>
        <v>515978.03519999993</v>
      </c>
      <c r="I1507" s="1">
        <f t="shared" ca="1" si="427"/>
        <v>130610.22926020027</v>
      </c>
      <c r="J1507" s="1">
        <f t="shared" si="420"/>
        <v>100000</v>
      </c>
      <c r="K1507" s="1">
        <f t="shared" si="421"/>
        <v>1000000</v>
      </c>
      <c r="L1507" s="1">
        <f t="shared" si="428"/>
        <v>-100000</v>
      </c>
      <c r="M1507" s="1">
        <f t="shared" ca="1" si="422"/>
        <v>130610.22926020027</v>
      </c>
      <c r="N1507" s="10">
        <v>45931</v>
      </c>
      <c r="O1507" s="10">
        <f t="shared" ca="1" si="429"/>
        <v>49218</v>
      </c>
      <c r="P1507" s="7">
        <f t="shared" ca="1" si="430"/>
        <v>3.0097928643226617E-2</v>
      </c>
      <c r="Q1507" s="13"/>
      <c r="R1507" s="1">
        <f t="shared" si="431"/>
        <v>-100000</v>
      </c>
      <c r="S1507" s="1">
        <f t="shared" ca="1" si="423"/>
        <v>125945.57821519315</v>
      </c>
      <c r="T1507" s="14">
        <f t="shared" ca="1" si="424"/>
        <v>1.35</v>
      </c>
      <c r="U1507" s="7">
        <f t="shared" ca="1" si="432"/>
        <v>2.5946381688117984E-2</v>
      </c>
    </row>
    <row r="1508" spans="1:21" x14ac:dyDescent="0.2">
      <c r="A1508">
        <f t="shared" si="425"/>
        <v>1507</v>
      </c>
      <c r="B1508">
        <f t="shared" ca="1" si="415"/>
        <v>6</v>
      </c>
      <c r="C1508" s="7">
        <f t="shared" ca="1" si="416"/>
        <v>0.10659777277483279</v>
      </c>
      <c r="D1508" t="str">
        <f t="shared" ca="1" si="426"/>
        <v>Yes</v>
      </c>
      <c r="E1508">
        <f t="shared" ca="1" si="417"/>
        <v>1.7</v>
      </c>
      <c r="F1508" s="1">
        <f ca="1">InitialHomeValue* (1 + 'Portfolio Simulation'!C1508)^'Portfolio Simulation'!B1508</f>
        <v>1836279.351457766</v>
      </c>
      <c r="G1508" s="1">
        <f t="shared" ca="1" si="418"/>
        <v>312167.48974782025</v>
      </c>
      <c r="H1508" s="1">
        <f t="shared" ca="1" si="419"/>
        <v>298598.39999999997</v>
      </c>
      <c r="I1508" s="1">
        <f t="shared" ca="1" si="427"/>
        <v>298598.39999999997</v>
      </c>
      <c r="J1508" s="1">
        <f t="shared" si="420"/>
        <v>100000</v>
      </c>
      <c r="K1508" s="1">
        <f t="shared" si="421"/>
        <v>1000000</v>
      </c>
      <c r="L1508" s="1">
        <f t="shared" si="428"/>
        <v>-100000</v>
      </c>
      <c r="M1508" s="1">
        <f t="shared" ca="1" si="422"/>
        <v>298598.39999999997</v>
      </c>
      <c r="N1508" s="10">
        <v>45931</v>
      </c>
      <c r="O1508" s="10">
        <f t="shared" ca="1" si="429"/>
        <v>48122</v>
      </c>
      <c r="P1508" s="7">
        <f t="shared" ca="1" si="430"/>
        <v>0.19990014433860781</v>
      </c>
      <c r="Q1508" s="13"/>
      <c r="R1508" s="1">
        <f t="shared" si="431"/>
        <v>-100000</v>
      </c>
      <c r="S1508" s="1">
        <f t="shared" ca="1" si="423"/>
        <v>302986.09299053141</v>
      </c>
      <c r="T1508" s="14">
        <f t="shared" ca="1" si="424"/>
        <v>1.65</v>
      </c>
      <c r="U1508" s="7">
        <f t="shared" ca="1" si="432"/>
        <v>0.20281959176063538</v>
      </c>
    </row>
    <row r="1509" spans="1:21" x14ac:dyDescent="0.2">
      <c r="A1509">
        <f t="shared" si="425"/>
        <v>1508</v>
      </c>
      <c r="B1509">
        <f t="shared" ca="1" si="415"/>
        <v>5</v>
      </c>
      <c r="C1509" s="7">
        <f t="shared" ca="1" si="416"/>
        <v>-5.2378765817830228E-2</v>
      </c>
      <c r="D1509" t="str">
        <f t="shared" ca="1" si="426"/>
        <v>No</v>
      </c>
      <c r="E1509">
        <f t="shared" ca="1" si="417"/>
        <v>1.4</v>
      </c>
      <c r="F1509" s="1">
        <f ca="1">InitialHomeValue* (1 + 'Portfolio Simulation'!C1509)^'Portfolio Simulation'!B1509</f>
        <v>764141.73283745872</v>
      </c>
      <c r="G1509" s="1">
        <f t="shared" ca="1" si="418"/>
        <v>106979.84259724422</v>
      </c>
      <c r="H1509" s="1">
        <f t="shared" ca="1" si="419"/>
        <v>248832</v>
      </c>
      <c r="I1509" s="1">
        <f t="shared" ca="1" si="427"/>
        <v>106979.84259724422</v>
      </c>
      <c r="J1509" s="1">
        <f t="shared" si="420"/>
        <v>100000</v>
      </c>
      <c r="K1509" s="1">
        <f t="shared" si="421"/>
        <v>1000000</v>
      </c>
      <c r="L1509" s="1">
        <f t="shared" si="428"/>
        <v>-100000</v>
      </c>
      <c r="M1509" s="1">
        <f t="shared" ca="1" si="422"/>
        <v>106979.84259724422</v>
      </c>
      <c r="N1509" s="10">
        <v>45931</v>
      </c>
      <c r="O1509" s="10">
        <f t="shared" ca="1" si="429"/>
        <v>47757</v>
      </c>
      <c r="P1509" s="7">
        <f t="shared" ca="1" si="430"/>
        <v>1.3578012585639954E-2</v>
      </c>
      <c r="Q1509" s="13"/>
      <c r="R1509" s="1">
        <f t="shared" si="431"/>
        <v>-100000</v>
      </c>
      <c r="S1509" s="1">
        <f t="shared" ca="1" si="423"/>
        <v>103159.13393305695</v>
      </c>
      <c r="T1509" s="14">
        <f t="shared" ca="1" si="424"/>
        <v>1.35</v>
      </c>
      <c r="U1509" s="7">
        <f t="shared" ca="1" si="432"/>
        <v>6.2364786863327035E-3</v>
      </c>
    </row>
    <row r="1510" spans="1:21" x14ac:dyDescent="0.2">
      <c r="A1510">
        <f t="shared" si="425"/>
        <v>1509</v>
      </c>
      <c r="B1510">
        <f t="shared" ca="1" si="415"/>
        <v>2</v>
      </c>
      <c r="C1510" s="7">
        <f t="shared" ca="1" si="416"/>
        <v>2.8493762125746624E-2</v>
      </c>
      <c r="D1510" t="str">
        <f t="shared" ca="1" si="426"/>
        <v>Yes</v>
      </c>
      <c r="E1510">
        <f t="shared" ca="1" si="417"/>
        <v>1.7</v>
      </c>
      <c r="F1510" s="1">
        <f ca="1">InitialHomeValue* (1 + 'Portfolio Simulation'!C1510)^'Portfolio Simulation'!B1510</f>
        <v>1057799.4187315719</v>
      </c>
      <c r="G1510" s="1">
        <f t="shared" ca="1" si="418"/>
        <v>179825.90118436722</v>
      </c>
      <c r="H1510" s="1">
        <f t="shared" ca="1" si="419"/>
        <v>144000</v>
      </c>
      <c r="I1510" s="1">
        <f t="shared" ca="1" si="427"/>
        <v>144000</v>
      </c>
      <c r="J1510" s="1">
        <f t="shared" si="420"/>
        <v>100000</v>
      </c>
      <c r="K1510" s="1">
        <f t="shared" si="421"/>
        <v>1000000</v>
      </c>
      <c r="L1510" s="1">
        <f t="shared" si="428"/>
        <v>-100000</v>
      </c>
      <c r="M1510" s="1">
        <f t="shared" ca="1" si="422"/>
        <v>144000</v>
      </c>
      <c r="N1510" s="10">
        <v>45931</v>
      </c>
      <c r="O1510" s="10">
        <f t="shared" ca="1" si="429"/>
        <v>46661</v>
      </c>
      <c r="P1510" s="7">
        <f t="shared" ca="1" si="430"/>
        <v>0.19999999403953553</v>
      </c>
      <c r="Q1510" s="13"/>
      <c r="R1510" s="1">
        <f t="shared" si="431"/>
        <v>-100000</v>
      </c>
      <c r="S1510" s="1">
        <f t="shared" ca="1" si="423"/>
        <v>174536.90409070937</v>
      </c>
      <c r="T1510" s="14">
        <f t="shared" ca="1" si="424"/>
        <v>1.65</v>
      </c>
      <c r="U1510" s="7">
        <f t="shared" ca="1" si="432"/>
        <v>0.32112415432929997</v>
      </c>
    </row>
    <row r="1511" spans="1:21" x14ac:dyDescent="0.2">
      <c r="A1511">
        <f t="shared" si="425"/>
        <v>1510</v>
      </c>
      <c r="B1511">
        <f t="shared" ca="1" si="415"/>
        <v>2</v>
      </c>
      <c r="C1511" s="7">
        <f t="shared" ca="1" si="416"/>
        <v>-2.128512624658915E-2</v>
      </c>
      <c r="D1511" t="str">
        <f t="shared" ca="1" si="426"/>
        <v>No</v>
      </c>
      <c r="E1511">
        <f t="shared" ca="1" si="417"/>
        <v>1.4</v>
      </c>
      <c r="F1511" s="1">
        <f ca="1">InitialHomeValue* (1 + 'Portfolio Simulation'!C1511)^'Portfolio Simulation'!B1511</f>
        <v>957882.80410615494</v>
      </c>
      <c r="G1511" s="1">
        <f t="shared" ca="1" si="418"/>
        <v>134103.59257486169</v>
      </c>
      <c r="H1511" s="1">
        <f t="shared" ca="1" si="419"/>
        <v>144000</v>
      </c>
      <c r="I1511" s="1">
        <f t="shared" ca="1" si="427"/>
        <v>134103.59257486169</v>
      </c>
      <c r="J1511" s="1">
        <f t="shared" si="420"/>
        <v>100000</v>
      </c>
      <c r="K1511" s="1">
        <f t="shared" si="421"/>
        <v>1000000</v>
      </c>
      <c r="L1511" s="1">
        <f t="shared" si="428"/>
        <v>-100000</v>
      </c>
      <c r="M1511" s="1">
        <f t="shared" ca="1" si="422"/>
        <v>134103.59257486169</v>
      </c>
      <c r="N1511" s="10">
        <v>45931</v>
      </c>
      <c r="O1511" s="10">
        <f t="shared" ca="1" si="429"/>
        <v>46661</v>
      </c>
      <c r="P1511" s="7">
        <f t="shared" ca="1" si="430"/>
        <v>0.15803105235099793</v>
      </c>
      <c r="Q1511" s="13"/>
      <c r="R1511" s="1">
        <f t="shared" si="431"/>
        <v>-100000</v>
      </c>
      <c r="S1511" s="1">
        <f t="shared" ca="1" si="423"/>
        <v>129314.17855433094</v>
      </c>
      <c r="T1511" s="14">
        <f t="shared" ca="1" si="424"/>
        <v>1.35</v>
      </c>
      <c r="U1511" s="7">
        <f t="shared" ca="1" si="432"/>
        <v>0.13716391921043394</v>
      </c>
    </row>
    <row r="1512" spans="1:21" x14ac:dyDescent="0.2">
      <c r="A1512">
        <f t="shared" si="425"/>
        <v>1511</v>
      </c>
      <c r="B1512">
        <f t="shared" ca="1" si="415"/>
        <v>5</v>
      </c>
      <c r="C1512" s="7">
        <f t="shared" ca="1" si="416"/>
        <v>3.0348471911211011E-2</v>
      </c>
      <c r="D1512" t="str">
        <f t="shared" ca="1" si="426"/>
        <v>Yes</v>
      </c>
      <c r="E1512">
        <f t="shared" ca="1" si="417"/>
        <v>1.7</v>
      </c>
      <c r="F1512" s="1">
        <f ca="1">InitialHomeValue* (1 + 'Portfolio Simulation'!C1512)^'Portfolio Simulation'!B1512</f>
        <v>1161236.4427071367</v>
      </c>
      <c r="G1512" s="1">
        <f t="shared" ca="1" si="418"/>
        <v>197410.19526021325</v>
      </c>
      <c r="H1512" s="1">
        <f t="shared" ca="1" si="419"/>
        <v>248832</v>
      </c>
      <c r="I1512" s="1">
        <f t="shared" ca="1" si="427"/>
        <v>197410.19526021325</v>
      </c>
      <c r="J1512" s="1">
        <f t="shared" si="420"/>
        <v>100000</v>
      </c>
      <c r="K1512" s="1">
        <f t="shared" si="421"/>
        <v>1000000</v>
      </c>
      <c r="L1512" s="1">
        <f t="shared" si="428"/>
        <v>-100000</v>
      </c>
      <c r="M1512" s="1">
        <f t="shared" ca="1" si="422"/>
        <v>197410.19526021325</v>
      </c>
      <c r="N1512" s="10">
        <v>45931</v>
      </c>
      <c r="O1512" s="10">
        <f t="shared" ca="1" si="429"/>
        <v>47757</v>
      </c>
      <c r="P1512" s="7">
        <f t="shared" ca="1" si="430"/>
        <v>0.14562258124351504</v>
      </c>
      <c r="Q1512" s="13"/>
      <c r="R1512" s="1">
        <f t="shared" si="431"/>
        <v>-100000</v>
      </c>
      <c r="S1512" s="1">
        <f t="shared" ca="1" si="423"/>
        <v>191604.01304667757</v>
      </c>
      <c r="T1512" s="14">
        <f t="shared" ca="1" si="424"/>
        <v>1.65</v>
      </c>
      <c r="U1512" s="7">
        <f t="shared" ca="1" si="432"/>
        <v>0.13880663514137268</v>
      </c>
    </row>
    <row r="1513" spans="1:21" x14ac:dyDescent="0.2">
      <c r="A1513">
        <f t="shared" si="425"/>
        <v>1512</v>
      </c>
      <c r="B1513">
        <f t="shared" ca="1" si="415"/>
        <v>9</v>
      </c>
      <c r="C1513" s="7">
        <f t="shared" ca="1" si="416"/>
        <v>-9.1254678909985065E-2</v>
      </c>
      <c r="D1513" t="str">
        <f t="shared" ca="1" si="426"/>
        <v>No</v>
      </c>
      <c r="E1513">
        <f t="shared" ca="1" si="417"/>
        <v>1.4</v>
      </c>
      <c r="F1513" s="1">
        <f ca="1">InitialHomeValue* (1 + 'Portfolio Simulation'!C1513)^'Portfolio Simulation'!B1513</f>
        <v>422648.84857296717</v>
      </c>
      <c r="G1513" s="1">
        <f t="shared" ca="1" si="418"/>
        <v>59170.838800215395</v>
      </c>
      <c r="H1513" s="1">
        <f t="shared" ca="1" si="419"/>
        <v>515978.03519999993</v>
      </c>
      <c r="I1513" s="1">
        <f t="shared" ca="1" si="427"/>
        <v>59170.838800215395</v>
      </c>
      <c r="J1513" s="1">
        <f t="shared" si="420"/>
        <v>100000</v>
      </c>
      <c r="K1513" s="1">
        <f t="shared" si="421"/>
        <v>1000000</v>
      </c>
      <c r="L1513" s="1">
        <f t="shared" si="428"/>
        <v>-100000</v>
      </c>
      <c r="M1513" s="1">
        <f t="shared" ca="1" si="422"/>
        <v>59170.838800215395</v>
      </c>
      <c r="N1513" s="10">
        <v>45931</v>
      </c>
      <c r="O1513" s="10">
        <f t="shared" ca="1" si="429"/>
        <v>49218</v>
      </c>
      <c r="P1513" s="7">
        <f t="shared" ca="1" si="430"/>
        <v>-5.6603971123695376E-2</v>
      </c>
      <c r="Q1513" s="13"/>
      <c r="R1513" s="1">
        <f t="shared" si="431"/>
        <v>-100000</v>
      </c>
      <c r="S1513" s="1">
        <f t="shared" ca="1" si="423"/>
        <v>57057.594557350574</v>
      </c>
      <c r="T1513" s="14">
        <f t="shared" ca="1" si="424"/>
        <v>1.35</v>
      </c>
      <c r="U1513" s="7">
        <f t="shared" ca="1" si="432"/>
        <v>-6.0406091809272755E-2</v>
      </c>
    </row>
    <row r="1514" spans="1:21" x14ac:dyDescent="0.2">
      <c r="A1514">
        <f t="shared" si="425"/>
        <v>1513</v>
      </c>
      <c r="B1514">
        <f t="shared" ca="1" si="415"/>
        <v>9</v>
      </c>
      <c r="C1514" s="7">
        <f t="shared" ca="1" si="416"/>
        <v>6.5238185971022114E-2</v>
      </c>
      <c r="D1514" t="str">
        <f t="shared" ca="1" si="426"/>
        <v>Yes</v>
      </c>
      <c r="E1514">
        <f t="shared" ca="1" si="417"/>
        <v>1.7</v>
      </c>
      <c r="F1514" s="1">
        <f ca="1">InitialHomeValue* (1 + 'Portfolio Simulation'!C1514)^'Portfolio Simulation'!B1514</f>
        <v>1766121.3361587969</v>
      </c>
      <c r="G1514" s="1">
        <f t="shared" ca="1" si="418"/>
        <v>300240.62714699551</v>
      </c>
      <c r="H1514" s="1">
        <f t="shared" ca="1" si="419"/>
        <v>515978.03519999993</v>
      </c>
      <c r="I1514" s="1">
        <f t="shared" ca="1" si="427"/>
        <v>300240.62714699551</v>
      </c>
      <c r="J1514" s="1">
        <f t="shared" si="420"/>
        <v>100000</v>
      </c>
      <c r="K1514" s="1">
        <f t="shared" si="421"/>
        <v>1000000</v>
      </c>
      <c r="L1514" s="1">
        <f t="shared" si="428"/>
        <v>-100000</v>
      </c>
      <c r="M1514" s="1">
        <f t="shared" ca="1" si="422"/>
        <v>300240.62714699551</v>
      </c>
      <c r="N1514" s="10">
        <v>45931</v>
      </c>
      <c r="O1514" s="10">
        <f t="shared" ca="1" si="429"/>
        <v>49218</v>
      </c>
      <c r="P1514" s="7">
        <f t="shared" ca="1" si="430"/>
        <v>0.12984763979911801</v>
      </c>
      <c r="Q1514" s="13"/>
      <c r="R1514" s="1">
        <f t="shared" si="431"/>
        <v>-100000</v>
      </c>
      <c r="S1514" s="1">
        <f t="shared" ca="1" si="423"/>
        <v>291410.02046620147</v>
      </c>
      <c r="T1514" s="14">
        <f t="shared" ca="1" si="424"/>
        <v>1.65</v>
      </c>
      <c r="U1514" s="7">
        <f t="shared" ca="1" si="432"/>
        <v>0.12610841393470759</v>
      </c>
    </row>
    <row r="1515" spans="1:21" x14ac:dyDescent="0.2">
      <c r="A1515">
        <f t="shared" si="425"/>
        <v>1514</v>
      </c>
      <c r="B1515">
        <f t="shared" ca="1" si="415"/>
        <v>2</v>
      </c>
      <c r="C1515" s="7">
        <f t="shared" ca="1" si="416"/>
        <v>-5.0737066576173037E-2</v>
      </c>
      <c r="D1515" t="str">
        <f t="shared" ca="1" si="426"/>
        <v>No</v>
      </c>
      <c r="E1515">
        <f t="shared" ca="1" si="417"/>
        <v>1.4</v>
      </c>
      <c r="F1515" s="1">
        <f ca="1">InitialHomeValue* (1 + 'Portfolio Simulation'!C1515)^'Portfolio Simulation'!B1515</f>
        <v>901100.11677240883</v>
      </c>
      <c r="G1515" s="1">
        <f t="shared" ca="1" si="418"/>
        <v>126154.01634813723</v>
      </c>
      <c r="H1515" s="1">
        <f t="shared" ca="1" si="419"/>
        <v>144000</v>
      </c>
      <c r="I1515" s="1">
        <f t="shared" ca="1" si="427"/>
        <v>126154.01634813723</v>
      </c>
      <c r="J1515" s="1">
        <f t="shared" si="420"/>
        <v>100000</v>
      </c>
      <c r="K1515" s="1">
        <f t="shared" si="421"/>
        <v>1000000</v>
      </c>
      <c r="L1515" s="1">
        <f t="shared" si="428"/>
        <v>-100000</v>
      </c>
      <c r="M1515" s="1">
        <f t="shared" ca="1" si="422"/>
        <v>126154.01634813723</v>
      </c>
      <c r="N1515" s="10">
        <v>45931</v>
      </c>
      <c r="O1515" s="10">
        <f t="shared" ca="1" si="429"/>
        <v>46661</v>
      </c>
      <c r="P1515" s="7">
        <f t="shared" ca="1" si="430"/>
        <v>0.12318305373191832</v>
      </c>
      <c r="Q1515" s="13"/>
      <c r="R1515" s="1">
        <f t="shared" si="431"/>
        <v>-100000</v>
      </c>
      <c r="S1515" s="1">
        <f t="shared" ca="1" si="423"/>
        <v>121648.5157642752</v>
      </c>
      <c r="T1515" s="14">
        <f t="shared" ca="1" si="424"/>
        <v>1.35</v>
      </c>
      <c r="U1515" s="7">
        <f t="shared" ca="1" si="432"/>
        <v>0.1029438555240631</v>
      </c>
    </row>
    <row r="1516" spans="1:21" x14ac:dyDescent="0.2">
      <c r="A1516">
        <f t="shared" si="425"/>
        <v>1515</v>
      </c>
      <c r="B1516">
        <f t="shared" ca="1" si="415"/>
        <v>3</v>
      </c>
      <c r="C1516" s="7">
        <f t="shared" ca="1" si="416"/>
        <v>9.0226939199401751E-2</v>
      </c>
      <c r="D1516" t="str">
        <f t="shared" ca="1" si="426"/>
        <v>Yes</v>
      </c>
      <c r="E1516">
        <f t="shared" ca="1" si="417"/>
        <v>1.7</v>
      </c>
      <c r="F1516" s="1">
        <f ca="1">InitialHomeValue* (1 + 'Portfolio Simulation'!C1516)^'Portfolio Simulation'!B1516</f>
        <v>1295838.047809694</v>
      </c>
      <c r="G1516" s="1">
        <f t="shared" ca="1" si="418"/>
        <v>220292.468127648</v>
      </c>
      <c r="H1516" s="1">
        <f t="shared" ca="1" si="419"/>
        <v>172800</v>
      </c>
      <c r="I1516" s="1">
        <f t="shared" ca="1" si="427"/>
        <v>172800</v>
      </c>
      <c r="J1516" s="1">
        <f t="shared" si="420"/>
        <v>100000</v>
      </c>
      <c r="K1516" s="1">
        <f t="shared" si="421"/>
        <v>1000000</v>
      </c>
      <c r="L1516" s="1">
        <f t="shared" si="428"/>
        <v>-100000</v>
      </c>
      <c r="M1516" s="1">
        <f t="shared" ca="1" si="422"/>
        <v>172800</v>
      </c>
      <c r="N1516" s="10">
        <v>45931</v>
      </c>
      <c r="O1516" s="10">
        <f t="shared" ca="1" si="429"/>
        <v>47027</v>
      </c>
      <c r="P1516" s="7">
        <f t="shared" ca="1" si="430"/>
        <v>0.19980039000511171</v>
      </c>
      <c r="Q1516" s="13"/>
      <c r="R1516" s="1">
        <f t="shared" si="431"/>
        <v>-100000</v>
      </c>
      <c r="S1516" s="1">
        <f t="shared" ca="1" si="423"/>
        <v>213813.27788859952</v>
      </c>
      <c r="T1516" s="14">
        <f t="shared" ca="1" si="424"/>
        <v>1.65</v>
      </c>
      <c r="U1516" s="7">
        <f t="shared" ca="1" si="432"/>
        <v>0.2879861176013947</v>
      </c>
    </row>
    <row r="1517" spans="1:21" x14ac:dyDescent="0.2">
      <c r="A1517">
        <f t="shared" si="425"/>
        <v>1516</v>
      </c>
      <c r="B1517">
        <f t="shared" ca="1" si="415"/>
        <v>10</v>
      </c>
      <c r="C1517" s="7">
        <f t="shared" ca="1" si="416"/>
        <v>9.6347009767213734E-3</v>
      </c>
      <c r="D1517" t="str">
        <f t="shared" ca="1" si="426"/>
        <v>Yes</v>
      </c>
      <c r="E1517">
        <f t="shared" ca="1" si="417"/>
        <v>1.7</v>
      </c>
      <c r="F1517" s="1">
        <f ca="1">InitialHomeValue* (1 + 'Portfolio Simulation'!C1517)^'Portfolio Simulation'!B1517</f>
        <v>1100633.4000272169</v>
      </c>
      <c r="G1517" s="1">
        <f t="shared" ca="1" si="418"/>
        <v>187107.67800462688</v>
      </c>
      <c r="H1517" s="1">
        <f t="shared" ca="1" si="419"/>
        <v>619173.64223999996</v>
      </c>
      <c r="I1517" s="1">
        <f t="shared" ca="1" si="427"/>
        <v>187107.67800462688</v>
      </c>
      <c r="J1517" s="1">
        <f t="shared" si="420"/>
        <v>100000</v>
      </c>
      <c r="K1517" s="1">
        <f t="shared" si="421"/>
        <v>1000000</v>
      </c>
      <c r="L1517" s="1">
        <f t="shared" si="428"/>
        <v>-100000</v>
      </c>
      <c r="M1517" s="1">
        <f t="shared" ca="1" si="422"/>
        <v>187107.67800462688</v>
      </c>
      <c r="N1517" s="10">
        <v>45931</v>
      </c>
      <c r="O1517" s="10">
        <f t="shared" ca="1" si="429"/>
        <v>49583</v>
      </c>
      <c r="P1517" s="7">
        <f t="shared" ca="1" si="430"/>
        <v>6.461911499500278E-2</v>
      </c>
      <c r="Q1517" s="13"/>
      <c r="R1517" s="1">
        <f t="shared" si="431"/>
        <v>-100000</v>
      </c>
      <c r="S1517" s="1">
        <f t="shared" ca="1" si="423"/>
        <v>181604.51100449078</v>
      </c>
      <c r="T1517" s="14">
        <f t="shared" ca="1" si="424"/>
        <v>1.65</v>
      </c>
      <c r="U1517" s="7">
        <f t="shared" ca="1" si="432"/>
        <v>6.1447384953498843E-2</v>
      </c>
    </row>
    <row r="1518" spans="1:21" x14ac:dyDescent="0.2">
      <c r="A1518">
        <f t="shared" si="425"/>
        <v>1517</v>
      </c>
      <c r="B1518">
        <f t="shared" ca="1" si="415"/>
        <v>1</v>
      </c>
      <c r="C1518" s="7">
        <f t="shared" ca="1" si="416"/>
        <v>9.805915160175091E-2</v>
      </c>
      <c r="D1518" t="str">
        <f t="shared" ca="1" si="426"/>
        <v>Yes</v>
      </c>
      <c r="E1518">
        <f t="shared" ca="1" si="417"/>
        <v>1.7</v>
      </c>
      <c r="F1518" s="1">
        <f ca="1">InitialHomeValue* (1 + 'Portfolio Simulation'!C1518)^'Portfolio Simulation'!B1518</f>
        <v>1098059.1516017509</v>
      </c>
      <c r="G1518" s="1">
        <f t="shared" ca="1" si="418"/>
        <v>186670.05577229767</v>
      </c>
      <c r="H1518" s="1">
        <f t="shared" ca="1" si="419"/>
        <v>120000</v>
      </c>
      <c r="I1518" s="1">
        <f t="shared" ca="1" si="427"/>
        <v>120000</v>
      </c>
      <c r="J1518" s="1">
        <f t="shared" si="420"/>
        <v>100000</v>
      </c>
      <c r="K1518" s="1">
        <f t="shared" si="421"/>
        <v>1000000</v>
      </c>
      <c r="L1518" s="1">
        <f t="shared" si="428"/>
        <v>-100000</v>
      </c>
      <c r="M1518" s="1">
        <f t="shared" ca="1" si="422"/>
        <v>120000</v>
      </c>
      <c r="N1518" s="10">
        <v>45931</v>
      </c>
      <c r="O1518" s="10">
        <f t="shared" ca="1" si="429"/>
        <v>46296</v>
      </c>
      <c r="P1518" s="7">
        <f t="shared" ca="1" si="430"/>
        <v>0.19999999403953553</v>
      </c>
      <c r="Q1518" s="13"/>
      <c r="R1518" s="1">
        <f t="shared" si="431"/>
        <v>-100000</v>
      </c>
      <c r="S1518" s="1">
        <f t="shared" ca="1" si="423"/>
        <v>181179.76001428888</v>
      </c>
      <c r="T1518" s="14">
        <f t="shared" ca="1" si="424"/>
        <v>1.65</v>
      </c>
      <c r="U1518" s="7">
        <f t="shared" ca="1" si="432"/>
        <v>0.81179760694503789</v>
      </c>
    </row>
    <row r="1519" spans="1:21" x14ac:dyDescent="0.2">
      <c r="A1519">
        <f t="shared" si="425"/>
        <v>1518</v>
      </c>
      <c r="B1519">
        <f t="shared" ca="1" si="415"/>
        <v>2</v>
      </c>
      <c r="C1519" s="7">
        <f t="shared" ca="1" si="416"/>
        <v>7.6534386233358571E-3</v>
      </c>
      <c r="D1519" t="str">
        <f t="shared" ca="1" si="426"/>
        <v>Yes</v>
      </c>
      <c r="E1519">
        <f t="shared" ca="1" si="417"/>
        <v>1.7</v>
      </c>
      <c r="F1519" s="1">
        <f ca="1">InitialHomeValue* (1 + 'Portfolio Simulation'!C1519)^'Portfolio Simulation'!B1519</f>
        <v>1015365.4523694327</v>
      </c>
      <c r="G1519" s="1">
        <f t="shared" ca="1" si="418"/>
        <v>172612.12690280355</v>
      </c>
      <c r="H1519" s="1">
        <f t="shared" ca="1" si="419"/>
        <v>144000</v>
      </c>
      <c r="I1519" s="1">
        <f t="shared" ca="1" si="427"/>
        <v>144000</v>
      </c>
      <c r="J1519" s="1">
        <f t="shared" si="420"/>
        <v>100000</v>
      </c>
      <c r="K1519" s="1">
        <f t="shared" si="421"/>
        <v>1000000</v>
      </c>
      <c r="L1519" s="1">
        <f t="shared" si="428"/>
        <v>-100000</v>
      </c>
      <c r="M1519" s="1">
        <f t="shared" ca="1" si="422"/>
        <v>144000</v>
      </c>
      <c r="N1519" s="10">
        <v>45931</v>
      </c>
      <c r="O1519" s="10">
        <f t="shared" ca="1" si="429"/>
        <v>46661</v>
      </c>
      <c r="P1519" s="7">
        <f t="shared" ca="1" si="430"/>
        <v>0.19999999403953553</v>
      </c>
      <c r="Q1519" s="13"/>
      <c r="R1519" s="1">
        <f t="shared" si="431"/>
        <v>-100000</v>
      </c>
      <c r="S1519" s="1">
        <f t="shared" ca="1" si="423"/>
        <v>167535.29964095639</v>
      </c>
      <c r="T1519" s="14">
        <f t="shared" ca="1" si="424"/>
        <v>1.65</v>
      </c>
      <c r="U1519" s="7">
        <f t="shared" ca="1" si="432"/>
        <v>0.29435427784919743</v>
      </c>
    </row>
    <row r="1520" spans="1:21" x14ac:dyDescent="0.2">
      <c r="A1520">
        <f t="shared" si="425"/>
        <v>1519</v>
      </c>
      <c r="B1520">
        <f t="shared" ca="1" si="415"/>
        <v>7</v>
      </c>
      <c r="C1520" s="7">
        <f t="shared" ca="1" si="416"/>
        <v>-8.8757409738603431E-3</v>
      </c>
      <c r="D1520" t="str">
        <f t="shared" ca="1" si="426"/>
        <v>No</v>
      </c>
      <c r="E1520">
        <f t="shared" ca="1" si="417"/>
        <v>1.4</v>
      </c>
      <c r="F1520" s="1">
        <f ca="1">InitialHomeValue* (1 + 'Portfolio Simulation'!C1520)^'Portfolio Simulation'!B1520</f>
        <v>939499.91087660787</v>
      </c>
      <c r="G1520" s="1">
        <f t="shared" ca="1" si="418"/>
        <v>131529.9875227251</v>
      </c>
      <c r="H1520" s="1">
        <f t="shared" ca="1" si="419"/>
        <v>358318.07999999996</v>
      </c>
      <c r="I1520" s="1">
        <f t="shared" ca="1" si="427"/>
        <v>131529.9875227251</v>
      </c>
      <c r="J1520" s="1">
        <f t="shared" si="420"/>
        <v>100000</v>
      </c>
      <c r="K1520" s="1">
        <f t="shared" si="421"/>
        <v>1000000</v>
      </c>
      <c r="L1520" s="1">
        <f t="shared" si="428"/>
        <v>-100000</v>
      </c>
      <c r="M1520" s="1">
        <f t="shared" ca="1" si="422"/>
        <v>131529.9875227251</v>
      </c>
      <c r="N1520" s="10">
        <v>45931</v>
      </c>
      <c r="O1520" s="10">
        <f t="shared" ca="1" si="429"/>
        <v>48488</v>
      </c>
      <c r="P1520" s="7">
        <f t="shared" ca="1" si="430"/>
        <v>3.9896795153617867E-2</v>
      </c>
      <c r="Q1520" s="13"/>
      <c r="R1520" s="1">
        <f t="shared" si="431"/>
        <v>-100000</v>
      </c>
      <c r="S1520" s="1">
        <f t="shared" ca="1" si="423"/>
        <v>126832.48796834209</v>
      </c>
      <c r="T1520" s="14">
        <f t="shared" ca="1" si="424"/>
        <v>1.35</v>
      </c>
      <c r="U1520" s="7">
        <f t="shared" ca="1" si="432"/>
        <v>3.4512355923652649E-2</v>
      </c>
    </row>
    <row r="1521" spans="1:21" x14ac:dyDescent="0.2">
      <c r="A1521">
        <f t="shared" si="425"/>
        <v>1520</v>
      </c>
      <c r="B1521">
        <f t="shared" ca="1" si="415"/>
        <v>10</v>
      </c>
      <c r="C1521" s="7">
        <f t="shared" ca="1" si="416"/>
        <v>6.058611257401865E-2</v>
      </c>
      <c r="D1521" t="str">
        <f t="shared" ca="1" si="426"/>
        <v>Yes</v>
      </c>
      <c r="E1521">
        <f t="shared" ca="1" si="417"/>
        <v>1.7</v>
      </c>
      <c r="F1521" s="1">
        <f ca="1">InitialHomeValue* (1 + 'Portfolio Simulation'!C1521)^'Portfolio Simulation'!B1521</f>
        <v>1800774.620433378</v>
      </c>
      <c r="G1521" s="1">
        <f t="shared" ca="1" si="418"/>
        <v>306131.68547367427</v>
      </c>
      <c r="H1521" s="1">
        <f t="shared" ca="1" si="419"/>
        <v>619173.64223999996</v>
      </c>
      <c r="I1521" s="1">
        <f t="shared" ca="1" si="427"/>
        <v>306131.68547367427</v>
      </c>
      <c r="J1521" s="1">
        <f t="shared" si="420"/>
        <v>100000</v>
      </c>
      <c r="K1521" s="1">
        <f t="shared" si="421"/>
        <v>1000000</v>
      </c>
      <c r="L1521" s="1">
        <f t="shared" si="428"/>
        <v>-100000</v>
      </c>
      <c r="M1521" s="1">
        <f t="shared" ca="1" si="422"/>
        <v>306131.68547367427</v>
      </c>
      <c r="N1521" s="10">
        <v>45931</v>
      </c>
      <c r="O1521" s="10">
        <f t="shared" ca="1" si="429"/>
        <v>49583</v>
      </c>
      <c r="P1521" s="7">
        <f t="shared" ca="1" si="430"/>
        <v>0.11831517815589904</v>
      </c>
      <c r="Q1521" s="13"/>
      <c r="R1521" s="1">
        <f t="shared" si="431"/>
        <v>-100000</v>
      </c>
      <c r="S1521" s="1">
        <f t="shared" ca="1" si="423"/>
        <v>297127.8123715074</v>
      </c>
      <c r="T1521" s="14">
        <f t="shared" ca="1" si="424"/>
        <v>1.65</v>
      </c>
      <c r="U1521" s="7">
        <f t="shared" ca="1" si="432"/>
        <v>0.11498346924781799</v>
      </c>
    </row>
    <row r="1522" spans="1:21" x14ac:dyDescent="0.2">
      <c r="A1522">
        <f t="shared" si="425"/>
        <v>1521</v>
      </c>
      <c r="B1522">
        <f t="shared" ca="1" si="415"/>
        <v>8</v>
      </c>
      <c r="C1522" s="7">
        <f t="shared" ca="1" si="416"/>
        <v>-3.1085432609738495E-2</v>
      </c>
      <c r="D1522" t="str">
        <f t="shared" ca="1" si="426"/>
        <v>No</v>
      </c>
      <c r="E1522">
        <f t="shared" ca="1" si="417"/>
        <v>1.4</v>
      </c>
      <c r="F1522" s="1">
        <f ca="1">InitialHomeValue* (1 + 'Portfolio Simulation'!C1522)^'Portfolio Simulation'!B1522</f>
        <v>776754.68917622615</v>
      </c>
      <c r="G1522" s="1">
        <f t="shared" ca="1" si="418"/>
        <v>108745.65648467166</v>
      </c>
      <c r="H1522" s="1">
        <f t="shared" ca="1" si="419"/>
        <v>429981.69599999994</v>
      </c>
      <c r="I1522" s="1">
        <f t="shared" ca="1" si="427"/>
        <v>108745.65648467166</v>
      </c>
      <c r="J1522" s="1">
        <f t="shared" si="420"/>
        <v>100000</v>
      </c>
      <c r="K1522" s="1">
        <f t="shared" si="421"/>
        <v>1000000</v>
      </c>
      <c r="L1522" s="1">
        <f t="shared" si="428"/>
        <v>-100000</v>
      </c>
      <c r="M1522" s="1">
        <f t="shared" ca="1" si="422"/>
        <v>108745.65648467166</v>
      </c>
      <c r="N1522" s="10">
        <v>45931</v>
      </c>
      <c r="O1522" s="10">
        <f t="shared" ca="1" si="429"/>
        <v>48853</v>
      </c>
      <c r="P1522" s="7">
        <f t="shared" ca="1" si="430"/>
        <v>1.0528054833412171E-2</v>
      </c>
      <c r="Q1522" s="13"/>
      <c r="R1522" s="1">
        <f t="shared" si="431"/>
        <v>-100000</v>
      </c>
      <c r="S1522" s="1">
        <f t="shared" ca="1" si="423"/>
        <v>104861.88303879055</v>
      </c>
      <c r="T1522" s="14">
        <f t="shared" ca="1" si="424"/>
        <v>1.35</v>
      </c>
      <c r="U1522" s="7">
        <f t="shared" ca="1" si="432"/>
        <v>5.9477955102920522E-3</v>
      </c>
    </row>
    <row r="1523" spans="1:21" x14ac:dyDescent="0.2">
      <c r="A1523">
        <f t="shared" si="425"/>
        <v>1522</v>
      </c>
      <c r="B1523">
        <f t="shared" ca="1" si="415"/>
        <v>5</v>
      </c>
      <c r="C1523" s="7">
        <f t="shared" ca="1" si="416"/>
        <v>4.0609355659895825E-2</v>
      </c>
      <c r="D1523" t="str">
        <f t="shared" ca="1" si="426"/>
        <v>Yes</v>
      </c>
      <c r="E1523">
        <f t="shared" ca="1" si="417"/>
        <v>1.7</v>
      </c>
      <c r="F1523" s="1">
        <f ca="1">InitialHomeValue* (1 + 'Portfolio Simulation'!C1523)^'Portfolio Simulation'!B1523</f>
        <v>1220221.3813031558</v>
      </c>
      <c r="G1523" s="1">
        <f t="shared" ca="1" si="418"/>
        <v>207437.63482153649</v>
      </c>
      <c r="H1523" s="1">
        <f t="shared" ca="1" si="419"/>
        <v>248832</v>
      </c>
      <c r="I1523" s="1">
        <f t="shared" ca="1" si="427"/>
        <v>207437.63482153649</v>
      </c>
      <c r="J1523" s="1">
        <f t="shared" si="420"/>
        <v>100000</v>
      </c>
      <c r="K1523" s="1">
        <f t="shared" si="421"/>
        <v>1000000</v>
      </c>
      <c r="L1523" s="1">
        <f t="shared" si="428"/>
        <v>-100000</v>
      </c>
      <c r="M1523" s="1">
        <f t="shared" ca="1" si="422"/>
        <v>207437.63482153649</v>
      </c>
      <c r="N1523" s="10">
        <v>45931</v>
      </c>
      <c r="O1523" s="10">
        <f t="shared" ca="1" si="429"/>
        <v>47757</v>
      </c>
      <c r="P1523" s="7">
        <f t="shared" ca="1" si="430"/>
        <v>0.1570251524448395</v>
      </c>
      <c r="Q1523" s="13"/>
      <c r="R1523" s="1">
        <f t="shared" si="431"/>
        <v>-100000</v>
      </c>
      <c r="S1523" s="1">
        <f t="shared" ca="1" si="423"/>
        <v>201336.52791502071</v>
      </c>
      <c r="T1523" s="14">
        <f t="shared" ca="1" si="424"/>
        <v>1.65</v>
      </c>
      <c r="U1523" s="7">
        <f t="shared" ca="1" si="432"/>
        <v>0.15014137625694277</v>
      </c>
    </row>
    <row r="1524" spans="1:21" x14ac:dyDescent="0.2">
      <c r="A1524">
        <f t="shared" si="425"/>
        <v>1523</v>
      </c>
      <c r="B1524">
        <f t="shared" ca="1" si="415"/>
        <v>1</v>
      </c>
      <c r="C1524" s="7">
        <f t="shared" ca="1" si="416"/>
        <v>8.8707430404994528E-2</v>
      </c>
      <c r="D1524" t="str">
        <f t="shared" ca="1" si="426"/>
        <v>Yes</v>
      </c>
      <c r="E1524">
        <f t="shared" ca="1" si="417"/>
        <v>1.7</v>
      </c>
      <c r="F1524" s="1">
        <f ca="1">InitialHomeValue* (1 + 'Portfolio Simulation'!C1524)^'Portfolio Simulation'!B1524</f>
        <v>1088707.4304049946</v>
      </c>
      <c r="G1524" s="1">
        <f t="shared" ca="1" si="418"/>
        <v>185080.26316884908</v>
      </c>
      <c r="H1524" s="1">
        <f t="shared" ca="1" si="419"/>
        <v>120000</v>
      </c>
      <c r="I1524" s="1">
        <f t="shared" ca="1" si="427"/>
        <v>120000</v>
      </c>
      <c r="J1524" s="1">
        <f t="shared" si="420"/>
        <v>100000</v>
      </c>
      <c r="K1524" s="1">
        <f t="shared" si="421"/>
        <v>1000000</v>
      </c>
      <c r="L1524" s="1">
        <f t="shared" si="428"/>
        <v>-100000</v>
      </c>
      <c r="M1524" s="1">
        <f t="shared" ca="1" si="422"/>
        <v>120000</v>
      </c>
      <c r="N1524" s="10">
        <v>45931</v>
      </c>
      <c r="O1524" s="10">
        <f t="shared" ca="1" si="429"/>
        <v>46296</v>
      </c>
      <c r="P1524" s="7">
        <f t="shared" ca="1" si="430"/>
        <v>0.19999999403953553</v>
      </c>
      <c r="Q1524" s="13"/>
      <c r="R1524" s="1">
        <f t="shared" si="431"/>
        <v>-100000</v>
      </c>
      <c r="S1524" s="1">
        <f t="shared" ca="1" si="423"/>
        <v>179636.72601682413</v>
      </c>
      <c r="T1524" s="14">
        <f t="shared" ca="1" si="424"/>
        <v>1.65</v>
      </c>
      <c r="U1524" s="7">
        <f t="shared" ca="1" si="432"/>
        <v>0.79636725187301649</v>
      </c>
    </row>
    <row r="1525" spans="1:21" x14ac:dyDescent="0.2">
      <c r="A1525">
        <f t="shared" si="425"/>
        <v>1524</v>
      </c>
      <c r="B1525">
        <f t="shared" ca="1" si="415"/>
        <v>8</v>
      </c>
      <c r="C1525" s="7">
        <f t="shared" ca="1" si="416"/>
        <v>5.9265632385934977E-2</v>
      </c>
      <c r="D1525" t="str">
        <f t="shared" ca="1" si="426"/>
        <v>Yes</v>
      </c>
      <c r="E1525">
        <f t="shared" ca="1" si="417"/>
        <v>1.7</v>
      </c>
      <c r="F1525" s="1">
        <f ca="1">InitialHomeValue* (1 + 'Portfolio Simulation'!C1525)^'Portfolio Simulation'!B1525</f>
        <v>1585035.7259899802</v>
      </c>
      <c r="G1525" s="1">
        <f t="shared" ca="1" si="418"/>
        <v>269456.07341829664</v>
      </c>
      <c r="H1525" s="1">
        <f t="shared" ca="1" si="419"/>
        <v>429981.69599999994</v>
      </c>
      <c r="I1525" s="1">
        <f t="shared" ca="1" si="427"/>
        <v>269456.07341829664</v>
      </c>
      <c r="J1525" s="1">
        <f t="shared" si="420"/>
        <v>100000</v>
      </c>
      <c r="K1525" s="1">
        <f t="shared" si="421"/>
        <v>1000000</v>
      </c>
      <c r="L1525" s="1">
        <f t="shared" si="428"/>
        <v>-100000</v>
      </c>
      <c r="M1525" s="1">
        <f t="shared" ca="1" si="422"/>
        <v>269456.07341829664</v>
      </c>
      <c r="N1525" s="10">
        <v>45931</v>
      </c>
      <c r="O1525" s="10">
        <f t="shared" ca="1" si="429"/>
        <v>48853</v>
      </c>
      <c r="P1525" s="7">
        <f t="shared" ca="1" si="430"/>
        <v>0.13181166052818297</v>
      </c>
      <c r="Q1525" s="13"/>
      <c r="R1525" s="1">
        <f t="shared" si="431"/>
        <v>-100000</v>
      </c>
      <c r="S1525" s="1">
        <f t="shared" ca="1" si="423"/>
        <v>261530.89478834672</v>
      </c>
      <c r="T1525" s="14">
        <f t="shared" ca="1" si="424"/>
        <v>1.65</v>
      </c>
      <c r="U1525" s="7">
        <f t="shared" ca="1" si="432"/>
        <v>0.12759892344474788</v>
      </c>
    </row>
    <row r="1526" spans="1:21" x14ac:dyDescent="0.2">
      <c r="A1526">
        <f t="shared" si="425"/>
        <v>1525</v>
      </c>
      <c r="B1526">
        <f t="shared" ca="1" si="415"/>
        <v>10</v>
      </c>
      <c r="C1526" s="7">
        <f t="shared" ca="1" si="416"/>
        <v>-3.3022690258909346E-2</v>
      </c>
      <c r="D1526" t="str">
        <f t="shared" ca="1" si="426"/>
        <v>No</v>
      </c>
      <c r="E1526">
        <f t="shared" ca="1" si="417"/>
        <v>1.4</v>
      </c>
      <c r="F1526" s="1">
        <f ca="1">InitialHomeValue* (1 + 'Portfolio Simulation'!C1526)^'Portfolio Simulation'!B1526</f>
        <v>714764.26929306274</v>
      </c>
      <c r="G1526" s="1">
        <f t="shared" ca="1" si="418"/>
        <v>100066.99770102878</v>
      </c>
      <c r="H1526" s="1">
        <f t="shared" ca="1" si="419"/>
        <v>619173.64223999996</v>
      </c>
      <c r="I1526" s="1">
        <f t="shared" ca="1" si="427"/>
        <v>100066.99770102878</v>
      </c>
      <c r="J1526" s="1">
        <f t="shared" si="420"/>
        <v>100000</v>
      </c>
      <c r="K1526" s="1">
        <f t="shared" si="421"/>
        <v>1000000</v>
      </c>
      <c r="L1526" s="1">
        <f t="shared" si="428"/>
        <v>-100000</v>
      </c>
      <c r="M1526" s="1">
        <f t="shared" ca="1" si="422"/>
        <v>100066.99770102878</v>
      </c>
      <c r="N1526" s="10">
        <v>45931</v>
      </c>
      <c r="O1526" s="10">
        <f t="shared" ca="1" si="429"/>
        <v>49583</v>
      </c>
      <c r="P1526" s="7">
        <f t="shared" ca="1" si="430"/>
        <v>6.6938996315002439E-5</v>
      </c>
      <c r="Q1526" s="13"/>
      <c r="R1526" s="1">
        <f t="shared" si="431"/>
        <v>-100000</v>
      </c>
      <c r="S1526" s="1">
        <f t="shared" ca="1" si="423"/>
        <v>96493.176354563489</v>
      </c>
      <c r="T1526" s="14">
        <f t="shared" ca="1" si="424"/>
        <v>1.35</v>
      </c>
      <c r="U1526" s="7">
        <f t="shared" ca="1" si="432"/>
        <v>-3.5614758729934698E-3</v>
      </c>
    </row>
    <row r="1527" spans="1:21" x14ac:dyDescent="0.2">
      <c r="A1527">
        <f t="shared" si="425"/>
        <v>1526</v>
      </c>
      <c r="B1527">
        <f t="shared" ca="1" si="415"/>
        <v>8</v>
      </c>
      <c r="C1527" s="7">
        <f t="shared" ca="1" si="416"/>
        <v>1.1922661726810283E-2</v>
      </c>
      <c r="D1527" t="str">
        <f t="shared" ca="1" si="426"/>
        <v>Yes</v>
      </c>
      <c r="E1527">
        <f t="shared" ca="1" si="417"/>
        <v>1.7</v>
      </c>
      <c r="F1527" s="1">
        <f ca="1">InitialHomeValue* (1 + 'Portfolio Simulation'!C1527)^'Portfolio Simulation'!B1527</f>
        <v>1099457.8270662958</v>
      </c>
      <c r="G1527" s="1">
        <f t="shared" ca="1" si="418"/>
        <v>186907.83060127031</v>
      </c>
      <c r="H1527" s="1">
        <f t="shared" ca="1" si="419"/>
        <v>429981.69599999994</v>
      </c>
      <c r="I1527" s="1">
        <f t="shared" ca="1" si="427"/>
        <v>186907.83060127031</v>
      </c>
      <c r="J1527" s="1">
        <f t="shared" si="420"/>
        <v>100000</v>
      </c>
      <c r="K1527" s="1">
        <f t="shared" si="421"/>
        <v>1000000</v>
      </c>
      <c r="L1527" s="1">
        <f t="shared" si="428"/>
        <v>-100000</v>
      </c>
      <c r="M1527" s="1">
        <f t="shared" ca="1" si="422"/>
        <v>186907.83060127031</v>
      </c>
      <c r="N1527" s="10">
        <v>45931</v>
      </c>
      <c r="O1527" s="10">
        <f t="shared" ca="1" si="429"/>
        <v>48853</v>
      </c>
      <c r="P1527" s="7">
        <f t="shared" ca="1" si="430"/>
        <v>8.1260147690773041E-2</v>
      </c>
      <c r="Q1527" s="13"/>
      <c r="R1527" s="1">
        <f t="shared" si="431"/>
        <v>-100000</v>
      </c>
      <c r="S1527" s="1">
        <f t="shared" ca="1" si="423"/>
        <v>181410.54146593879</v>
      </c>
      <c r="T1527" s="14">
        <f t="shared" ca="1" si="424"/>
        <v>1.65</v>
      </c>
      <c r="U1527" s="7">
        <f t="shared" ca="1" si="432"/>
        <v>7.723557054996491E-2</v>
      </c>
    </row>
    <row r="1528" spans="1:21" x14ac:dyDescent="0.2">
      <c r="A1528">
        <f t="shared" si="425"/>
        <v>1527</v>
      </c>
      <c r="B1528">
        <f t="shared" ca="1" si="415"/>
        <v>4</v>
      </c>
      <c r="C1528" s="7">
        <f t="shared" ca="1" si="416"/>
        <v>3.1483054270914031E-2</v>
      </c>
      <c r="D1528" t="str">
        <f t="shared" ca="1" si="426"/>
        <v>Yes</v>
      </c>
      <c r="E1528">
        <f t="shared" ca="1" si="417"/>
        <v>1.7</v>
      </c>
      <c r="F1528" s="1">
        <f ca="1">InitialHomeValue* (1 + 'Portfolio Simulation'!C1528)^'Portfolio Simulation'!B1528</f>
        <v>1132005.1175998952</v>
      </c>
      <c r="G1528" s="1">
        <f t="shared" ca="1" si="418"/>
        <v>192440.86999198221</v>
      </c>
      <c r="H1528" s="1">
        <f t="shared" ca="1" si="419"/>
        <v>207360</v>
      </c>
      <c r="I1528" s="1">
        <f t="shared" ca="1" si="427"/>
        <v>192440.86999198221</v>
      </c>
      <c r="J1528" s="1">
        <f t="shared" si="420"/>
        <v>100000</v>
      </c>
      <c r="K1528" s="1">
        <f t="shared" si="421"/>
        <v>1000000</v>
      </c>
      <c r="L1528" s="1">
        <f t="shared" si="428"/>
        <v>-100000</v>
      </c>
      <c r="M1528" s="1">
        <f t="shared" ca="1" si="422"/>
        <v>192440.86999198221</v>
      </c>
      <c r="N1528" s="10">
        <v>45931</v>
      </c>
      <c r="O1528" s="10">
        <f t="shared" ca="1" si="429"/>
        <v>47392</v>
      </c>
      <c r="P1528" s="7">
        <f t="shared" ca="1" si="430"/>
        <v>0.17767561078071603</v>
      </c>
      <c r="Q1528" s="13"/>
      <c r="R1528" s="1">
        <f t="shared" si="431"/>
        <v>-100000</v>
      </c>
      <c r="S1528" s="1">
        <f t="shared" ca="1" si="423"/>
        <v>186780.84440398272</v>
      </c>
      <c r="T1528" s="14">
        <f t="shared" ca="1" si="424"/>
        <v>1.65</v>
      </c>
      <c r="U1528" s="7">
        <f t="shared" ca="1" si="432"/>
        <v>0.16892501711845395</v>
      </c>
    </row>
    <row r="1529" spans="1:21" x14ac:dyDescent="0.2">
      <c r="A1529">
        <f t="shared" si="425"/>
        <v>1528</v>
      </c>
      <c r="B1529">
        <f t="shared" ca="1" si="415"/>
        <v>6</v>
      </c>
      <c r="C1529" s="7">
        <f t="shared" ca="1" si="416"/>
        <v>2.057508711828223E-2</v>
      </c>
      <c r="D1529" t="str">
        <f t="shared" ca="1" si="426"/>
        <v>Yes</v>
      </c>
      <c r="E1529">
        <f t="shared" ca="1" si="417"/>
        <v>1.7</v>
      </c>
      <c r="F1529" s="1">
        <f ca="1">InitialHomeValue* (1 + 'Portfolio Simulation'!C1529)^'Portfolio Simulation'!B1529</f>
        <v>1129977.4490010163</v>
      </c>
      <c r="G1529" s="1">
        <f t="shared" ca="1" si="418"/>
        <v>192096.1663301728</v>
      </c>
      <c r="H1529" s="1">
        <f t="shared" ca="1" si="419"/>
        <v>298598.39999999997</v>
      </c>
      <c r="I1529" s="1">
        <f t="shared" ca="1" si="427"/>
        <v>192096.1663301728</v>
      </c>
      <c r="J1529" s="1">
        <f t="shared" si="420"/>
        <v>100000</v>
      </c>
      <c r="K1529" s="1">
        <f t="shared" si="421"/>
        <v>1000000</v>
      </c>
      <c r="L1529" s="1">
        <f t="shared" si="428"/>
        <v>-100000</v>
      </c>
      <c r="M1529" s="1">
        <f t="shared" ca="1" si="422"/>
        <v>192096.1663301728</v>
      </c>
      <c r="N1529" s="10">
        <v>45931</v>
      </c>
      <c r="O1529" s="10">
        <f t="shared" ca="1" si="429"/>
        <v>48122</v>
      </c>
      <c r="P1529" s="7">
        <f t="shared" ca="1" si="430"/>
        <v>0.11488879323005677</v>
      </c>
      <c r="Q1529" s="13"/>
      <c r="R1529" s="1">
        <f t="shared" si="431"/>
        <v>-100000</v>
      </c>
      <c r="S1529" s="1">
        <f t="shared" ca="1" si="423"/>
        <v>186446.27908516768</v>
      </c>
      <c r="T1529" s="14">
        <f t="shared" ca="1" si="424"/>
        <v>1.65</v>
      </c>
      <c r="U1529" s="7">
        <f t="shared" ca="1" si="432"/>
        <v>0.10935797095298766</v>
      </c>
    </row>
    <row r="1530" spans="1:21" x14ac:dyDescent="0.2">
      <c r="A1530">
        <f t="shared" si="425"/>
        <v>1529</v>
      </c>
      <c r="B1530">
        <f t="shared" ca="1" si="415"/>
        <v>1</v>
      </c>
      <c r="C1530" s="7">
        <f t="shared" ca="1" si="416"/>
        <v>0.14919225980860942</v>
      </c>
      <c r="D1530" t="str">
        <f t="shared" ca="1" si="426"/>
        <v>Yes</v>
      </c>
      <c r="E1530">
        <f t="shared" ca="1" si="417"/>
        <v>1.7</v>
      </c>
      <c r="F1530" s="1">
        <f ca="1">InitialHomeValue* (1 + 'Portfolio Simulation'!C1530)^'Portfolio Simulation'!B1530</f>
        <v>1149192.2598086095</v>
      </c>
      <c r="G1530" s="1">
        <f t="shared" ca="1" si="418"/>
        <v>195362.68416746362</v>
      </c>
      <c r="H1530" s="1">
        <f t="shared" ca="1" si="419"/>
        <v>120000</v>
      </c>
      <c r="I1530" s="1">
        <f t="shared" ca="1" si="427"/>
        <v>120000</v>
      </c>
      <c r="J1530" s="1">
        <f t="shared" si="420"/>
        <v>100000</v>
      </c>
      <c r="K1530" s="1">
        <f t="shared" si="421"/>
        <v>1000000</v>
      </c>
      <c r="L1530" s="1">
        <f t="shared" si="428"/>
        <v>-100000</v>
      </c>
      <c r="M1530" s="1">
        <f t="shared" ca="1" si="422"/>
        <v>120000</v>
      </c>
      <c r="N1530" s="10">
        <v>45931</v>
      </c>
      <c r="O1530" s="10">
        <f t="shared" ca="1" si="429"/>
        <v>46296</v>
      </c>
      <c r="P1530" s="7">
        <f t="shared" ca="1" si="430"/>
        <v>0.19999999403953553</v>
      </c>
      <c r="Q1530" s="13"/>
      <c r="R1530" s="1">
        <f t="shared" si="431"/>
        <v>-100000</v>
      </c>
      <c r="S1530" s="1">
        <f t="shared" ca="1" si="423"/>
        <v>189616.72286842056</v>
      </c>
      <c r="T1530" s="14">
        <f t="shared" ca="1" si="424"/>
        <v>1.65</v>
      </c>
      <c r="U1530" s="7">
        <f t="shared" ca="1" si="432"/>
        <v>0.89616721868515037</v>
      </c>
    </row>
    <row r="1531" spans="1:21" x14ac:dyDescent="0.2">
      <c r="A1531">
        <f t="shared" si="425"/>
        <v>1530</v>
      </c>
      <c r="B1531">
        <f t="shared" ca="1" si="415"/>
        <v>9</v>
      </c>
      <c r="C1531" s="7">
        <f t="shared" ca="1" si="416"/>
        <v>0.16194535994865178</v>
      </c>
      <c r="D1531" t="str">
        <f t="shared" ca="1" si="426"/>
        <v>Yes</v>
      </c>
      <c r="E1531">
        <f t="shared" ca="1" si="417"/>
        <v>1.7</v>
      </c>
      <c r="F1531" s="1">
        <f ca="1">InitialHomeValue* (1 + 'Portfolio Simulation'!C1531)^'Portfolio Simulation'!B1531</f>
        <v>3860747.1006610868</v>
      </c>
      <c r="G1531" s="1">
        <f t="shared" ca="1" si="418"/>
        <v>656327.00711238477</v>
      </c>
      <c r="H1531" s="1">
        <f t="shared" ca="1" si="419"/>
        <v>515978.03519999993</v>
      </c>
      <c r="I1531" s="1">
        <f t="shared" ca="1" si="427"/>
        <v>515978.03519999993</v>
      </c>
      <c r="J1531" s="1">
        <f t="shared" si="420"/>
        <v>100000</v>
      </c>
      <c r="K1531" s="1">
        <f t="shared" si="421"/>
        <v>1000000</v>
      </c>
      <c r="L1531" s="1">
        <f t="shared" si="428"/>
        <v>-100000</v>
      </c>
      <c r="M1531" s="1">
        <f t="shared" ca="1" si="422"/>
        <v>515978.03519999993</v>
      </c>
      <c r="N1531" s="10">
        <v>45931</v>
      </c>
      <c r="O1531" s="10">
        <f t="shared" ca="1" si="429"/>
        <v>49218</v>
      </c>
      <c r="P1531" s="7">
        <f t="shared" ca="1" si="430"/>
        <v>0.19986688494682314</v>
      </c>
      <c r="Q1531" s="13"/>
      <c r="R1531" s="1">
        <f t="shared" si="431"/>
        <v>-100000</v>
      </c>
      <c r="S1531" s="1">
        <f t="shared" ca="1" si="423"/>
        <v>637023.27160907933</v>
      </c>
      <c r="T1531" s="14">
        <f t="shared" ca="1" si="424"/>
        <v>1.65</v>
      </c>
      <c r="U1531" s="7">
        <f t="shared" ca="1" si="432"/>
        <v>0.22827672362327572</v>
      </c>
    </row>
    <row r="1532" spans="1:21" x14ac:dyDescent="0.2">
      <c r="A1532">
        <f t="shared" si="425"/>
        <v>1531</v>
      </c>
      <c r="B1532">
        <f t="shared" ca="1" si="415"/>
        <v>5</v>
      </c>
      <c r="C1532" s="7">
        <f t="shared" ca="1" si="416"/>
        <v>5.8160932759362856E-3</v>
      </c>
      <c r="D1532" t="str">
        <f t="shared" ca="1" si="426"/>
        <v>Yes</v>
      </c>
      <c r="E1532">
        <f t="shared" ca="1" si="417"/>
        <v>1.7</v>
      </c>
      <c r="F1532" s="1">
        <f ca="1">InitialHomeValue* (1 + 'Portfolio Simulation'!C1532)^'Portfolio Simulation'!B1532</f>
        <v>1029420.7089240308</v>
      </c>
      <c r="G1532" s="1">
        <f t="shared" ca="1" si="418"/>
        <v>175001.52051708524</v>
      </c>
      <c r="H1532" s="1">
        <f t="shared" ca="1" si="419"/>
        <v>248832</v>
      </c>
      <c r="I1532" s="1">
        <f t="shared" ca="1" si="427"/>
        <v>175001.52051708524</v>
      </c>
      <c r="J1532" s="1">
        <f t="shared" si="420"/>
        <v>100000</v>
      </c>
      <c r="K1532" s="1">
        <f t="shared" si="421"/>
        <v>1000000</v>
      </c>
      <c r="L1532" s="1">
        <f t="shared" si="428"/>
        <v>-100000</v>
      </c>
      <c r="M1532" s="1">
        <f t="shared" ca="1" si="422"/>
        <v>175001.52051708524</v>
      </c>
      <c r="N1532" s="10">
        <v>45931</v>
      </c>
      <c r="O1532" s="10">
        <f t="shared" ca="1" si="429"/>
        <v>47757</v>
      </c>
      <c r="P1532" s="7">
        <f t="shared" ca="1" si="430"/>
        <v>0.11836031079292297</v>
      </c>
      <c r="Q1532" s="13"/>
      <c r="R1532" s="1">
        <f t="shared" si="431"/>
        <v>-100000</v>
      </c>
      <c r="S1532" s="1">
        <f t="shared" ca="1" si="423"/>
        <v>169854.41697246509</v>
      </c>
      <c r="T1532" s="14">
        <f t="shared" ca="1" si="424"/>
        <v>1.65</v>
      </c>
      <c r="U1532" s="7">
        <f t="shared" ca="1" si="432"/>
        <v>0.11170656085014344</v>
      </c>
    </row>
    <row r="1533" spans="1:21" x14ac:dyDescent="0.2">
      <c r="A1533">
        <f t="shared" si="425"/>
        <v>1532</v>
      </c>
      <c r="B1533">
        <f t="shared" ca="1" si="415"/>
        <v>9</v>
      </c>
      <c r="C1533" s="7">
        <f t="shared" ca="1" si="416"/>
        <v>4.9909370565510577E-2</v>
      </c>
      <c r="D1533" t="str">
        <f t="shared" ca="1" si="426"/>
        <v>Yes</v>
      </c>
      <c r="E1533">
        <f t="shared" ca="1" si="417"/>
        <v>1.7</v>
      </c>
      <c r="F1533" s="1">
        <f ca="1">InitialHomeValue* (1 + 'Portfolio Simulation'!C1533)^'Portfolio Simulation'!B1533</f>
        <v>1550123.5234022874</v>
      </c>
      <c r="G1533" s="1">
        <f t="shared" ca="1" si="418"/>
        <v>263520.9989783889</v>
      </c>
      <c r="H1533" s="1">
        <f t="shared" ca="1" si="419"/>
        <v>515978.03519999993</v>
      </c>
      <c r="I1533" s="1">
        <f t="shared" ca="1" si="427"/>
        <v>263520.9989783889</v>
      </c>
      <c r="J1533" s="1">
        <f t="shared" si="420"/>
        <v>100000</v>
      </c>
      <c r="K1533" s="1">
        <f t="shared" si="421"/>
        <v>1000000</v>
      </c>
      <c r="L1533" s="1">
        <f t="shared" si="428"/>
        <v>-100000</v>
      </c>
      <c r="M1533" s="1">
        <f t="shared" ca="1" si="422"/>
        <v>263520.9989783889</v>
      </c>
      <c r="N1533" s="10">
        <v>45931</v>
      </c>
      <c r="O1533" s="10">
        <f t="shared" ca="1" si="429"/>
        <v>49218</v>
      </c>
      <c r="P1533" s="7">
        <f t="shared" ca="1" si="430"/>
        <v>0.11359891295433044</v>
      </c>
      <c r="Q1533" s="13"/>
      <c r="R1533" s="1">
        <f t="shared" si="431"/>
        <v>-100000</v>
      </c>
      <c r="S1533" s="1">
        <f t="shared" ca="1" si="423"/>
        <v>255770.38136137743</v>
      </c>
      <c r="T1533" s="14">
        <f t="shared" ca="1" si="424"/>
        <v>1.65</v>
      </c>
      <c r="U1533" s="7">
        <f t="shared" ca="1" si="432"/>
        <v>0.1099134624004364</v>
      </c>
    </row>
    <row r="1534" spans="1:21" x14ac:dyDescent="0.2">
      <c r="A1534">
        <f t="shared" si="425"/>
        <v>1533</v>
      </c>
      <c r="B1534">
        <f t="shared" ca="1" si="415"/>
        <v>9</v>
      </c>
      <c r="C1534" s="7">
        <f t="shared" ca="1" si="416"/>
        <v>-4.971547730712729E-2</v>
      </c>
      <c r="D1534" t="str">
        <f t="shared" ca="1" si="426"/>
        <v>No</v>
      </c>
      <c r="E1534">
        <f t="shared" ca="1" si="417"/>
        <v>1.4</v>
      </c>
      <c r="F1534" s="1">
        <f ca="1">InitialHomeValue* (1 + 'Portfolio Simulation'!C1534)^'Portfolio Simulation'!B1534</f>
        <v>631950.26983009907</v>
      </c>
      <c r="G1534" s="1">
        <f t="shared" ca="1" si="418"/>
        <v>88473.037776213867</v>
      </c>
      <c r="H1534" s="1">
        <f t="shared" ca="1" si="419"/>
        <v>515978.03519999993</v>
      </c>
      <c r="I1534" s="1">
        <f t="shared" ca="1" si="427"/>
        <v>88473.037776213867</v>
      </c>
      <c r="J1534" s="1">
        <f t="shared" si="420"/>
        <v>100000</v>
      </c>
      <c r="K1534" s="1">
        <f t="shared" si="421"/>
        <v>1000000</v>
      </c>
      <c r="L1534" s="1">
        <f t="shared" si="428"/>
        <v>-100000</v>
      </c>
      <c r="M1534" s="1">
        <f t="shared" ca="1" si="422"/>
        <v>88473.037776213867</v>
      </c>
      <c r="N1534" s="10">
        <v>45931</v>
      </c>
      <c r="O1534" s="10">
        <f t="shared" ca="1" si="429"/>
        <v>49218</v>
      </c>
      <c r="P1534" s="7">
        <f t="shared" ca="1" si="430"/>
        <v>-1.3507696986198425E-2</v>
      </c>
      <c r="Q1534" s="13"/>
      <c r="R1534" s="1">
        <f t="shared" si="431"/>
        <v>-100000</v>
      </c>
      <c r="S1534" s="1">
        <f t="shared" ca="1" si="423"/>
        <v>85313.286427063387</v>
      </c>
      <c r="T1534" s="14">
        <f t="shared" ca="1" si="424"/>
        <v>1.35</v>
      </c>
      <c r="U1534" s="7">
        <f t="shared" ca="1" si="432"/>
        <v>-1.7483505606651305E-2</v>
      </c>
    </row>
    <row r="1535" spans="1:21" x14ac:dyDescent="0.2">
      <c r="A1535">
        <f t="shared" si="425"/>
        <v>1534</v>
      </c>
      <c r="B1535">
        <f t="shared" ca="1" si="415"/>
        <v>5</v>
      </c>
      <c r="C1535" s="7">
        <f t="shared" ca="1" si="416"/>
        <v>0.11116590789193311</v>
      </c>
      <c r="D1535" t="str">
        <f t="shared" ca="1" si="426"/>
        <v>Yes</v>
      </c>
      <c r="E1535">
        <f t="shared" ca="1" si="417"/>
        <v>1.7</v>
      </c>
      <c r="F1535" s="1">
        <f ca="1">InitialHomeValue* (1 + 'Portfolio Simulation'!C1535)^'Portfolio Simulation'!B1535</f>
        <v>1693926.4167668631</v>
      </c>
      <c r="G1535" s="1">
        <f t="shared" ca="1" si="418"/>
        <v>287967.49085036671</v>
      </c>
      <c r="H1535" s="1">
        <f t="shared" ca="1" si="419"/>
        <v>248832</v>
      </c>
      <c r="I1535" s="1">
        <f t="shared" ca="1" si="427"/>
        <v>248832</v>
      </c>
      <c r="J1535" s="1">
        <f t="shared" si="420"/>
        <v>100000</v>
      </c>
      <c r="K1535" s="1">
        <f t="shared" si="421"/>
        <v>1000000</v>
      </c>
      <c r="L1535" s="1">
        <f t="shared" si="428"/>
        <v>-100000</v>
      </c>
      <c r="M1535" s="1">
        <f t="shared" ca="1" si="422"/>
        <v>248832</v>
      </c>
      <c r="N1535" s="10">
        <v>45931</v>
      </c>
      <c r="O1535" s="10">
        <f t="shared" ca="1" si="429"/>
        <v>47757</v>
      </c>
      <c r="P1535" s="7">
        <f t="shared" ca="1" si="430"/>
        <v>0.19988018870353702</v>
      </c>
      <c r="Q1535" s="13"/>
      <c r="R1535" s="1">
        <f t="shared" si="431"/>
        <v>-100000</v>
      </c>
      <c r="S1535" s="1">
        <f t="shared" ca="1" si="423"/>
        <v>279497.85876653244</v>
      </c>
      <c r="T1535" s="14">
        <f t="shared" ca="1" si="424"/>
        <v>1.65</v>
      </c>
      <c r="U1535" s="7">
        <f t="shared" ca="1" si="432"/>
        <v>0.22808040976524355</v>
      </c>
    </row>
    <row r="1536" spans="1:21" x14ac:dyDescent="0.2">
      <c r="A1536">
        <f t="shared" si="425"/>
        <v>1535</v>
      </c>
      <c r="B1536">
        <f t="shared" ca="1" si="415"/>
        <v>9</v>
      </c>
      <c r="C1536" s="7">
        <f t="shared" ca="1" si="416"/>
        <v>4.4191285516748835E-2</v>
      </c>
      <c r="D1536" t="str">
        <f t="shared" ca="1" si="426"/>
        <v>Yes</v>
      </c>
      <c r="E1536">
        <f t="shared" ca="1" si="417"/>
        <v>1.7</v>
      </c>
      <c r="F1536" s="1">
        <f ca="1">InitialHomeValue* (1 + 'Portfolio Simulation'!C1536)^'Portfolio Simulation'!B1536</f>
        <v>1475776.4634307113</v>
      </c>
      <c r="G1536" s="1">
        <f t="shared" ca="1" si="418"/>
        <v>250881.99878322092</v>
      </c>
      <c r="H1536" s="1">
        <f t="shared" ca="1" si="419"/>
        <v>515978.03519999993</v>
      </c>
      <c r="I1536" s="1">
        <f t="shared" ca="1" si="427"/>
        <v>250881.99878322092</v>
      </c>
      <c r="J1536" s="1">
        <f t="shared" si="420"/>
        <v>100000</v>
      </c>
      <c r="K1536" s="1">
        <f t="shared" si="421"/>
        <v>1000000</v>
      </c>
      <c r="L1536" s="1">
        <f t="shared" si="428"/>
        <v>-100000</v>
      </c>
      <c r="M1536" s="1">
        <f t="shared" ca="1" si="422"/>
        <v>250881.99878322092</v>
      </c>
      <c r="N1536" s="10">
        <v>45931</v>
      </c>
      <c r="O1536" s="10">
        <f t="shared" ca="1" si="429"/>
        <v>49218</v>
      </c>
      <c r="P1536" s="7">
        <f t="shared" ca="1" si="430"/>
        <v>0.10753763318061829</v>
      </c>
      <c r="Q1536" s="13"/>
      <c r="R1536" s="1">
        <f t="shared" si="431"/>
        <v>-100000</v>
      </c>
      <c r="S1536" s="1">
        <f t="shared" ca="1" si="423"/>
        <v>243503.11646606738</v>
      </c>
      <c r="T1536" s="14">
        <f t="shared" ca="1" si="424"/>
        <v>1.65</v>
      </c>
      <c r="U1536" s="7">
        <f t="shared" ca="1" si="432"/>
        <v>0.10387225747108458</v>
      </c>
    </row>
    <row r="1537" spans="1:21" x14ac:dyDescent="0.2">
      <c r="A1537">
        <f t="shared" si="425"/>
        <v>1536</v>
      </c>
      <c r="B1537">
        <f t="shared" ca="1" si="415"/>
        <v>5</v>
      </c>
      <c r="C1537" s="7">
        <f t="shared" ca="1" si="416"/>
        <v>6.5725631466949014E-2</v>
      </c>
      <c r="D1537" t="str">
        <f t="shared" ca="1" si="426"/>
        <v>Yes</v>
      </c>
      <c r="E1537">
        <f t="shared" ca="1" si="417"/>
        <v>1.7</v>
      </c>
      <c r="F1537" s="1">
        <f ca="1">InitialHomeValue* (1 + 'Portfolio Simulation'!C1537)^'Portfolio Simulation'!B1537</f>
        <v>1374760.5304269583</v>
      </c>
      <c r="G1537" s="1">
        <f t="shared" ca="1" si="418"/>
        <v>233709.29017258293</v>
      </c>
      <c r="H1537" s="1">
        <f t="shared" ca="1" si="419"/>
        <v>248832</v>
      </c>
      <c r="I1537" s="1">
        <f t="shared" ca="1" si="427"/>
        <v>233709.29017258293</v>
      </c>
      <c r="J1537" s="1">
        <f t="shared" si="420"/>
        <v>100000</v>
      </c>
      <c r="K1537" s="1">
        <f t="shared" si="421"/>
        <v>1000000</v>
      </c>
      <c r="L1537" s="1">
        <f t="shared" si="428"/>
        <v>-100000</v>
      </c>
      <c r="M1537" s="1">
        <f t="shared" ca="1" si="422"/>
        <v>233709.29017258293</v>
      </c>
      <c r="N1537" s="10">
        <v>45931</v>
      </c>
      <c r="O1537" s="10">
        <f t="shared" ca="1" si="429"/>
        <v>47757</v>
      </c>
      <c r="P1537" s="7">
        <f t="shared" ca="1" si="430"/>
        <v>0.18493577837944031</v>
      </c>
      <c r="Q1537" s="13"/>
      <c r="R1537" s="1">
        <f t="shared" si="431"/>
        <v>-100000</v>
      </c>
      <c r="S1537" s="1">
        <f t="shared" ca="1" si="423"/>
        <v>226835.48752044814</v>
      </c>
      <c r="T1537" s="14">
        <f t="shared" ca="1" si="424"/>
        <v>1.65</v>
      </c>
      <c r="U1537" s="7">
        <f t="shared" ca="1" si="432"/>
        <v>0.17788594365119936</v>
      </c>
    </row>
    <row r="1538" spans="1:21" x14ac:dyDescent="0.2">
      <c r="A1538">
        <f t="shared" si="425"/>
        <v>1537</v>
      </c>
      <c r="B1538">
        <f t="shared" ca="1" si="415"/>
        <v>2</v>
      </c>
      <c r="C1538" s="7">
        <f t="shared" ca="1" si="416"/>
        <v>6.5465461281685511E-2</v>
      </c>
      <c r="D1538" t="str">
        <f t="shared" ca="1" si="426"/>
        <v>Yes</v>
      </c>
      <c r="E1538">
        <f t="shared" ca="1" si="417"/>
        <v>1.7</v>
      </c>
      <c r="F1538" s="1">
        <f ca="1">InitialHomeValue* (1 + 'Portfolio Simulation'!C1538)^'Portfolio Simulation'!B1538</f>
        <v>1135216.6491841946</v>
      </c>
      <c r="G1538" s="1">
        <f t="shared" ca="1" si="418"/>
        <v>192986.83036131307</v>
      </c>
      <c r="H1538" s="1">
        <f t="shared" ca="1" si="419"/>
        <v>144000</v>
      </c>
      <c r="I1538" s="1">
        <f t="shared" ca="1" si="427"/>
        <v>144000</v>
      </c>
      <c r="J1538" s="1">
        <f t="shared" si="420"/>
        <v>100000</v>
      </c>
      <c r="K1538" s="1">
        <f t="shared" si="421"/>
        <v>1000000</v>
      </c>
      <c r="L1538" s="1">
        <f t="shared" si="428"/>
        <v>-100000</v>
      </c>
      <c r="M1538" s="1">
        <f t="shared" ca="1" si="422"/>
        <v>144000</v>
      </c>
      <c r="N1538" s="10">
        <v>45931</v>
      </c>
      <c r="O1538" s="10">
        <f t="shared" ca="1" si="429"/>
        <v>46661</v>
      </c>
      <c r="P1538" s="7">
        <f t="shared" ca="1" si="430"/>
        <v>0.19999999403953553</v>
      </c>
      <c r="Q1538" s="13"/>
      <c r="R1538" s="1">
        <f t="shared" si="431"/>
        <v>-100000</v>
      </c>
      <c r="S1538" s="1">
        <f t="shared" ca="1" si="423"/>
        <v>187310.74711539212</v>
      </c>
      <c r="T1538" s="14">
        <f t="shared" ca="1" si="424"/>
        <v>1.65</v>
      </c>
      <c r="U1538" s="7">
        <f t="shared" ca="1" si="432"/>
        <v>0.36861516833305363</v>
      </c>
    </row>
    <row r="1539" spans="1:21" x14ac:dyDescent="0.2">
      <c r="A1539">
        <f t="shared" si="425"/>
        <v>1538</v>
      </c>
      <c r="B1539">
        <f t="shared" ref="B1539:B1602" ca="1" si="433">RANDBETWEEN(MinExitYear,MaxTerm)</f>
        <v>1</v>
      </c>
      <c r="C1539" s="7">
        <f t="shared" ref="C1539:C1602" ca="1" si="434">NORMINV(RAND(),HPAMean,HPAStdDev)</f>
        <v>2.1395937233059874E-2</v>
      </c>
      <c r="D1539" t="str">
        <f t="shared" ca="1" si="426"/>
        <v>Yes</v>
      </c>
      <c r="E1539">
        <f t="shared" ref="E1539:E1602" ca="1" si="435">IF(D1539="Yes",UpMultiplier,DownMultiplier)</f>
        <v>1.7</v>
      </c>
      <c r="F1539" s="1">
        <f ca="1">InitialHomeValue* (1 + 'Portfolio Simulation'!C1539)^'Portfolio Simulation'!B1539</f>
        <v>1021395.9372330599</v>
      </c>
      <c r="G1539" s="1">
        <f t="shared" ref="G1539:G1602" ca="1" si="436">F1539*E1539*(InvestmentAmount/InitialHomeValue)</f>
        <v>173637.30932962021</v>
      </c>
      <c r="H1539" s="1">
        <f t="shared" ref="H1539:H1602" ca="1" si="437">InvestmentAmount*(1 + IRRCap)^B1539</f>
        <v>120000</v>
      </c>
      <c r="I1539" s="1">
        <f t="shared" ca="1" si="427"/>
        <v>120000</v>
      </c>
      <c r="J1539" s="1">
        <f t="shared" ref="J1539:J1602" si="438">InvestmentAmount</f>
        <v>100000</v>
      </c>
      <c r="K1539" s="1">
        <f t="shared" ref="K1539:K1602" si="439">InitialHomeValue</f>
        <v>1000000</v>
      </c>
      <c r="L1539" s="1">
        <f t="shared" si="428"/>
        <v>-100000</v>
      </c>
      <c r="M1539" s="1">
        <f t="shared" ref="M1539:M1602" ca="1" si="440">IF(B1539&gt;0,I1539,0)</f>
        <v>120000</v>
      </c>
      <c r="N1539" s="10">
        <v>45931</v>
      </c>
      <c r="O1539" s="10">
        <f t="shared" ca="1" si="429"/>
        <v>46296</v>
      </c>
      <c r="P1539" s="7">
        <f t="shared" ca="1" si="430"/>
        <v>0.19999999403953553</v>
      </c>
      <c r="Q1539" s="13"/>
      <c r="R1539" s="1">
        <f t="shared" si="431"/>
        <v>-100000</v>
      </c>
      <c r="S1539" s="1">
        <f t="shared" ref="S1539:S1602" ca="1" si="441">F1539*T1539*(InvestmentAmount/InitialHomeValue)</f>
        <v>168530.32964345487</v>
      </c>
      <c r="T1539" s="14">
        <f t="shared" ref="T1539:T1602" ca="1" si="442">IF(D1539="Yes",ModifiedUpShare,ModifiedDownShare)</f>
        <v>1.65</v>
      </c>
      <c r="U1539" s="7">
        <f t="shared" ca="1" si="432"/>
        <v>0.68530330061912548</v>
      </c>
    </row>
    <row r="1540" spans="1:21" x14ac:dyDescent="0.2">
      <c r="A1540">
        <f t="shared" ref="A1540:A1603" si="443">ROW()-1</f>
        <v>1539</v>
      </c>
      <c r="B1540">
        <f t="shared" ca="1" si="433"/>
        <v>9</v>
      </c>
      <c r="C1540" s="7">
        <f t="shared" ca="1" si="434"/>
        <v>5.0567085529370059E-2</v>
      </c>
      <c r="D1540" t="str">
        <f t="shared" ref="D1540:D1603" ca="1" si="444">IF(C1540&gt;=0, "Yes", "No")</f>
        <v>Yes</v>
      </c>
      <c r="E1540">
        <f t="shared" ca="1" si="435"/>
        <v>1.7</v>
      </c>
      <c r="F1540" s="1">
        <f ca="1">InitialHomeValue* (1 + 'Portfolio Simulation'!C1540)^'Portfolio Simulation'!B1540</f>
        <v>1558885.1190825342</v>
      </c>
      <c r="G1540" s="1">
        <f t="shared" ca="1" si="436"/>
        <v>265010.47024403082</v>
      </c>
      <c r="H1540" s="1">
        <f t="shared" ca="1" si="437"/>
        <v>515978.03519999993</v>
      </c>
      <c r="I1540" s="1">
        <f t="shared" ref="I1540:I1603" ca="1" si="445">MIN(G1540,H1540)</f>
        <v>265010.47024403082</v>
      </c>
      <c r="J1540" s="1">
        <f t="shared" si="438"/>
        <v>100000</v>
      </c>
      <c r="K1540" s="1">
        <f t="shared" si="439"/>
        <v>1000000</v>
      </c>
      <c r="L1540" s="1">
        <f t="shared" ref="L1540:L1603" si="446">-J1540</f>
        <v>-100000</v>
      </c>
      <c r="M1540" s="1">
        <f t="shared" ca="1" si="440"/>
        <v>265010.47024403082</v>
      </c>
      <c r="N1540" s="10">
        <v>45931</v>
      </c>
      <c r="O1540" s="10">
        <f t="shared" ref="O1540:O1603" ca="1" si="447">EDATE(N1540, B1540 *12)</f>
        <v>49218</v>
      </c>
      <c r="P1540" s="7">
        <f t="shared" ref="P1540:P1603" ca="1" si="448">XIRR(L1540:M1540,N1540:O1540)</f>
        <v>0.11429609656333922</v>
      </c>
      <c r="Q1540" s="13"/>
      <c r="R1540" s="1">
        <f t="shared" ref="R1540:R1603" si="449">-J1540</f>
        <v>-100000</v>
      </c>
      <c r="S1540" s="1">
        <f t="shared" ca="1" si="441"/>
        <v>257216.04464861812</v>
      </c>
      <c r="T1540" s="14">
        <f t="shared" ca="1" si="442"/>
        <v>1.65</v>
      </c>
      <c r="U1540" s="7">
        <f t="shared" ref="U1540:U1603" ca="1" si="450">XIRR(R1540:S1540,N1540:O1540)</f>
        <v>0.11060834527015684</v>
      </c>
    </row>
    <row r="1541" spans="1:21" x14ac:dyDescent="0.2">
      <c r="A1541">
        <f t="shared" si="443"/>
        <v>1540</v>
      </c>
      <c r="B1541">
        <f t="shared" ca="1" si="433"/>
        <v>4</v>
      </c>
      <c r="C1541" s="7">
        <f t="shared" ca="1" si="434"/>
        <v>0.1056532574919806</v>
      </c>
      <c r="D1541" t="str">
        <f t="shared" ca="1" si="444"/>
        <v>Yes</v>
      </c>
      <c r="E1541">
        <f t="shared" ca="1" si="435"/>
        <v>1.7</v>
      </c>
      <c r="F1541" s="1">
        <f ca="1">InitialHomeValue* (1 + 'Portfolio Simulation'!C1541)^'Portfolio Simulation'!B1541</f>
        <v>1494430.7635406414</v>
      </c>
      <c r="G1541" s="1">
        <f t="shared" ca="1" si="436"/>
        <v>254053.22980190904</v>
      </c>
      <c r="H1541" s="1">
        <f t="shared" ca="1" si="437"/>
        <v>207360</v>
      </c>
      <c r="I1541" s="1">
        <f t="shared" ca="1" si="445"/>
        <v>207360</v>
      </c>
      <c r="J1541" s="1">
        <f t="shared" si="438"/>
        <v>100000</v>
      </c>
      <c r="K1541" s="1">
        <f t="shared" si="439"/>
        <v>1000000</v>
      </c>
      <c r="L1541" s="1">
        <f t="shared" si="446"/>
        <v>-100000</v>
      </c>
      <c r="M1541" s="1">
        <f t="shared" ca="1" si="440"/>
        <v>207360</v>
      </c>
      <c r="N1541" s="10">
        <v>45931</v>
      </c>
      <c r="O1541" s="10">
        <f t="shared" ca="1" si="447"/>
        <v>47392</v>
      </c>
      <c r="P1541" s="7">
        <f t="shared" ca="1" si="448"/>
        <v>0.19985025525093081</v>
      </c>
      <c r="Q1541" s="13"/>
      <c r="R1541" s="1">
        <f t="shared" si="449"/>
        <v>-100000</v>
      </c>
      <c r="S1541" s="1">
        <f t="shared" ca="1" si="441"/>
        <v>246581.07598420582</v>
      </c>
      <c r="T1541" s="14">
        <f t="shared" ca="1" si="442"/>
        <v>1.65</v>
      </c>
      <c r="U1541" s="7">
        <f t="shared" ca="1" si="450"/>
        <v>0.25291863083839417</v>
      </c>
    </row>
    <row r="1542" spans="1:21" x14ac:dyDescent="0.2">
      <c r="A1542">
        <f t="shared" si="443"/>
        <v>1541</v>
      </c>
      <c r="B1542">
        <f t="shared" ca="1" si="433"/>
        <v>7</v>
      </c>
      <c r="C1542" s="7">
        <f t="shared" ca="1" si="434"/>
        <v>6.5046022530449735E-2</v>
      </c>
      <c r="D1542" t="str">
        <f t="shared" ca="1" si="444"/>
        <v>Yes</v>
      </c>
      <c r="E1542">
        <f t="shared" ca="1" si="435"/>
        <v>1.7</v>
      </c>
      <c r="F1542" s="1">
        <f ca="1">InitialHomeValue* (1 + 'Portfolio Simulation'!C1542)^'Portfolio Simulation'!B1542</f>
        <v>1554456.6807032099</v>
      </c>
      <c r="G1542" s="1">
        <f t="shared" ca="1" si="436"/>
        <v>264257.63571954571</v>
      </c>
      <c r="H1542" s="1">
        <f t="shared" ca="1" si="437"/>
        <v>358318.07999999996</v>
      </c>
      <c r="I1542" s="1">
        <f t="shared" ca="1" si="445"/>
        <v>264257.63571954571</v>
      </c>
      <c r="J1542" s="1">
        <f t="shared" si="438"/>
        <v>100000</v>
      </c>
      <c r="K1542" s="1">
        <f t="shared" si="439"/>
        <v>1000000</v>
      </c>
      <c r="L1542" s="1">
        <f t="shared" si="446"/>
        <v>-100000</v>
      </c>
      <c r="M1542" s="1">
        <f t="shared" ca="1" si="440"/>
        <v>264257.63571954571</v>
      </c>
      <c r="N1542" s="10">
        <v>45931</v>
      </c>
      <c r="O1542" s="10">
        <f t="shared" ca="1" si="447"/>
        <v>48488</v>
      </c>
      <c r="P1542" s="7">
        <f t="shared" ca="1" si="448"/>
        <v>0.14879488348960876</v>
      </c>
      <c r="Q1542" s="13"/>
      <c r="R1542" s="1">
        <f t="shared" si="449"/>
        <v>-100000</v>
      </c>
      <c r="S1542" s="1">
        <f t="shared" ca="1" si="441"/>
        <v>256485.35231602966</v>
      </c>
      <c r="T1542" s="14">
        <f t="shared" ca="1" si="442"/>
        <v>1.65</v>
      </c>
      <c r="U1542" s="7">
        <f t="shared" ca="1" si="450"/>
        <v>0.14390985369682313</v>
      </c>
    </row>
    <row r="1543" spans="1:21" x14ac:dyDescent="0.2">
      <c r="A1543">
        <f t="shared" si="443"/>
        <v>1542</v>
      </c>
      <c r="B1543">
        <f t="shared" ca="1" si="433"/>
        <v>5</v>
      </c>
      <c r="C1543" s="7">
        <f t="shared" ca="1" si="434"/>
        <v>2.4123776072633208E-2</v>
      </c>
      <c r="D1543" t="str">
        <f t="shared" ca="1" si="444"/>
        <v>Yes</v>
      </c>
      <c r="E1543">
        <f t="shared" ca="1" si="435"/>
        <v>1.7</v>
      </c>
      <c r="F1543" s="1">
        <f ca="1">InitialHomeValue* (1 + 'Portfolio Simulation'!C1543)^'Portfolio Simulation'!B1543</f>
        <v>1126580.5375208021</v>
      </c>
      <c r="G1543" s="1">
        <f t="shared" ca="1" si="436"/>
        <v>191518.69137853637</v>
      </c>
      <c r="H1543" s="1">
        <f t="shared" ca="1" si="437"/>
        <v>248832</v>
      </c>
      <c r="I1543" s="1">
        <f t="shared" ca="1" si="445"/>
        <v>191518.69137853637</v>
      </c>
      <c r="J1543" s="1">
        <f t="shared" si="438"/>
        <v>100000</v>
      </c>
      <c r="K1543" s="1">
        <f t="shared" si="439"/>
        <v>1000000</v>
      </c>
      <c r="L1543" s="1">
        <f t="shared" si="446"/>
        <v>-100000</v>
      </c>
      <c r="M1543" s="1">
        <f t="shared" ca="1" si="440"/>
        <v>191518.69137853637</v>
      </c>
      <c r="N1543" s="10">
        <v>45931</v>
      </c>
      <c r="O1543" s="10">
        <f t="shared" ca="1" si="447"/>
        <v>47757</v>
      </c>
      <c r="P1543" s="7">
        <f t="shared" ca="1" si="448"/>
        <v>0.13870524764060974</v>
      </c>
      <c r="Q1543" s="13"/>
      <c r="R1543" s="1">
        <f t="shared" si="449"/>
        <v>-100000</v>
      </c>
      <c r="S1543" s="1">
        <f t="shared" ca="1" si="441"/>
        <v>185885.78869093233</v>
      </c>
      <c r="T1543" s="14">
        <f t="shared" ca="1" si="442"/>
        <v>1.65</v>
      </c>
      <c r="U1543" s="7">
        <f t="shared" ca="1" si="450"/>
        <v>0.13193046450614929</v>
      </c>
    </row>
    <row r="1544" spans="1:21" x14ac:dyDescent="0.2">
      <c r="A1544">
        <f t="shared" si="443"/>
        <v>1543</v>
      </c>
      <c r="B1544">
        <f t="shared" ca="1" si="433"/>
        <v>5</v>
      </c>
      <c r="C1544" s="7">
        <f t="shared" ca="1" si="434"/>
        <v>-4.23369241534233E-2</v>
      </c>
      <c r="D1544" t="str">
        <f t="shared" ca="1" si="444"/>
        <v>No</v>
      </c>
      <c r="E1544">
        <f t="shared" ca="1" si="435"/>
        <v>1.4</v>
      </c>
      <c r="F1544" s="1">
        <f ca="1">InitialHomeValue* (1 + 'Portfolio Simulation'!C1544)^'Portfolio Simulation'!B1544</f>
        <v>805496.60500165902</v>
      </c>
      <c r="G1544" s="1">
        <f t="shared" ca="1" si="436"/>
        <v>112769.52470023226</v>
      </c>
      <c r="H1544" s="1">
        <f t="shared" ca="1" si="437"/>
        <v>248832</v>
      </c>
      <c r="I1544" s="1">
        <f t="shared" ca="1" si="445"/>
        <v>112769.52470023226</v>
      </c>
      <c r="J1544" s="1">
        <f t="shared" si="438"/>
        <v>100000</v>
      </c>
      <c r="K1544" s="1">
        <f t="shared" si="439"/>
        <v>1000000</v>
      </c>
      <c r="L1544" s="1">
        <f t="shared" si="446"/>
        <v>-100000</v>
      </c>
      <c r="M1544" s="1">
        <f t="shared" ca="1" si="440"/>
        <v>112769.52470023226</v>
      </c>
      <c r="N1544" s="10">
        <v>45931</v>
      </c>
      <c r="O1544" s="10">
        <f t="shared" ca="1" si="447"/>
        <v>47757</v>
      </c>
      <c r="P1544" s="7">
        <f t="shared" ca="1" si="448"/>
        <v>2.4312880635261536E-2</v>
      </c>
      <c r="Q1544" s="13"/>
      <c r="R1544" s="1">
        <f t="shared" si="449"/>
        <v>-100000</v>
      </c>
      <c r="S1544" s="1">
        <f t="shared" ca="1" si="441"/>
        <v>108742.04167522397</v>
      </c>
      <c r="T1544" s="14">
        <f t="shared" ca="1" si="442"/>
        <v>1.35</v>
      </c>
      <c r="U1544" s="7">
        <f t="shared" ca="1" si="450"/>
        <v>1.6893592476844792E-2</v>
      </c>
    </row>
    <row r="1545" spans="1:21" x14ac:dyDescent="0.2">
      <c r="A1545">
        <f t="shared" si="443"/>
        <v>1544</v>
      </c>
      <c r="B1545">
        <f t="shared" ca="1" si="433"/>
        <v>1</v>
      </c>
      <c r="C1545" s="7">
        <f t="shared" ca="1" si="434"/>
        <v>5.1561056757328527E-2</v>
      </c>
      <c r="D1545" t="str">
        <f t="shared" ca="1" si="444"/>
        <v>Yes</v>
      </c>
      <c r="E1545">
        <f t="shared" ca="1" si="435"/>
        <v>1.7</v>
      </c>
      <c r="F1545" s="1">
        <f ca="1">InitialHomeValue* (1 + 'Portfolio Simulation'!C1545)^'Portfolio Simulation'!B1545</f>
        <v>1051561.0567573286</v>
      </c>
      <c r="G1545" s="1">
        <f t="shared" ca="1" si="436"/>
        <v>178765.37964874587</v>
      </c>
      <c r="H1545" s="1">
        <f t="shared" ca="1" si="437"/>
        <v>120000</v>
      </c>
      <c r="I1545" s="1">
        <f t="shared" ca="1" si="445"/>
        <v>120000</v>
      </c>
      <c r="J1545" s="1">
        <f t="shared" si="438"/>
        <v>100000</v>
      </c>
      <c r="K1545" s="1">
        <f t="shared" si="439"/>
        <v>1000000</v>
      </c>
      <c r="L1545" s="1">
        <f t="shared" si="446"/>
        <v>-100000</v>
      </c>
      <c r="M1545" s="1">
        <f t="shared" ca="1" si="440"/>
        <v>120000</v>
      </c>
      <c r="N1545" s="10">
        <v>45931</v>
      </c>
      <c r="O1545" s="10">
        <f t="shared" ca="1" si="447"/>
        <v>46296</v>
      </c>
      <c r="P1545" s="7">
        <f t="shared" ca="1" si="448"/>
        <v>0.19999999403953553</v>
      </c>
      <c r="Q1545" s="13"/>
      <c r="R1545" s="1">
        <f t="shared" si="449"/>
        <v>-100000</v>
      </c>
      <c r="S1545" s="1">
        <f t="shared" ca="1" si="441"/>
        <v>173507.5743649592</v>
      </c>
      <c r="T1545" s="14">
        <f t="shared" ca="1" si="442"/>
        <v>1.65</v>
      </c>
      <c r="U1545" s="7">
        <f t="shared" ca="1" si="450"/>
        <v>0.73507574796676622</v>
      </c>
    </row>
    <row r="1546" spans="1:21" x14ac:dyDescent="0.2">
      <c r="A1546">
        <f t="shared" si="443"/>
        <v>1545</v>
      </c>
      <c r="B1546">
        <f t="shared" ca="1" si="433"/>
        <v>5</v>
      </c>
      <c r="C1546" s="7">
        <f t="shared" ca="1" si="434"/>
        <v>2.8485146075473772E-2</v>
      </c>
      <c r="D1546" t="str">
        <f t="shared" ca="1" si="444"/>
        <v>Yes</v>
      </c>
      <c r="E1546">
        <f t="shared" ca="1" si="435"/>
        <v>1.7</v>
      </c>
      <c r="F1546" s="1">
        <f ca="1">InitialHomeValue* (1 + 'Portfolio Simulation'!C1546)^'Portfolio Simulation'!B1546</f>
        <v>1150774.2059648959</v>
      </c>
      <c r="G1546" s="1">
        <f t="shared" ca="1" si="436"/>
        <v>195631.61501403232</v>
      </c>
      <c r="H1546" s="1">
        <f t="shared" ca="1" si="437"/>
        <v>248832</v>
      </c>
      <c r="I1546" s="1">
        <f t="shared" ca="1" si="445"/>
        <v>195631.61501403232</v>
      </c>
      <c r="J1546" s="1">
        <f t="shared" si="438"/>
        <v>100000</v>
      </c>
      <c r="K1546" s="1">
        <f t="shared" si="439"/>
        <v>1000000</v>
      </c>
      <c r="L1546" s="1">
        <f t="shared" si="446"/>
        <v>-100000</v>
      </c>
      <c r="M1546" s="1">
        <f t="shared" ca="1" si="440"/>
        <v>195631.61501403232</v>
      </c>
      <c r="N1546" s="10">
        <v>45931</v>
      </c>
      <c r="O1546" s="10">
        <f t="shared" ca="1" si="447"/>
        <v>47757</v>
      </c>
      <c r="P1546" s="7">
        <f t="shared" ca="1" si="448"/>
        <v>0.14355191588401792</v>
      </c>
      <c r="Q1546" s="13"/>
      <c r="R1546" s="1">
        <f t="shared" si="449"/>
        <v>-100000</v>
      </c>
      <c r="S1546" s="1">
        <f t="shared" ca="1" si="441"/>
        <v>189877.74398420783</v>
      </c>
      <c r="T1546" s="14">
        <f t="shared" ca="1" si="442"/>
        <v>1.65</v>
      </c>
      <c r="U1546" s="7">
        <f t="shared" ca="1" si="450"/>
        <v>0.13674829602241517</v>
      </c>
    </row>
    <row r="1547" spans="1:21" x14ac:dyDescent="0.2">
      <c r="A1547">
        <f t="shared" si="443"/>
        <v>1546</v>
      </c>
      <c r="B1547">
        <f t="shared" ca="1" si="433"/>
        <v>10</v>
      </c>
      <c r="C1547" s="7">
        <f t="shared" ca="1" si="434"/>
        <v>6.3183162830657516E-2</v>
      </c>
      <c r="D1547" t="str">
        <f t="shared" ca="1" si="444"/>
        <v>Yes</v>
      </c>
      <c r="E1547">
        <f t="shared" ca="1" si="435"/>
        <v>1.7</v>
      </c>
      <c r="F1547" s="1">
        <f ca="1">InitialHomeValue* (1 + 'Portfolio Simulation'!C1547)^'Portfolio Simulation'!B1547</f>
        <v>1845359.1499578669</v>
      </c>
      <c r="G1547" s="1">
        <f t="shared" ca="1" si="436"/>
        <v>313711.05549283739</v>
      </c>
      <c r="H1547" s="1">
        <f t="shared" ca="1" si="437"/>
        <v>619173.64223999996</v>
      </c>
      <c r="I1547" s="1">
        <f t="shared" ca="1" si="445"/>
        <v>313711.05549283739</v>
      </c>
      <c r="J1547" s="1">
        <f t="shared" si="438"/>
        <v>100000</v>
      </c>
      <c r="K1547" s="1">
        <f t="shared" si="439"/>
        <v>1000000</v>
      </c>
      <c r="L1547" s="1">
        <f t="shared" si="446"/>
        <v>-100000</v>
      </c>
      <c r="M1547" s="1">
        <f t="shared" ca="1" si="440"/>
        <v>313711.05549283739</v>
      </c>
      <c r="N1547" s="10">
        <v>45931</v>
      </c>
      <c r="O1547" s="10">
        <f t="shared" ca="1" si="447"/>
        <v>49583</v>
      </c>
      <c r="P1547" s="7">
        <f t="shared" ca="1" si="448"/>
        <v>0.12105208039283755</v>
      </c>
      <c r="Q1547" s="13"/>
      <c r="R1547" s="1">
        <f t="shared" si="449"/>
        <v>-100000</v>
      </c>
      <c r="S1547" s="1">
        <f t="shared" ca="1" si="441"/>
        <v>304484.25974304805</v>
      </c>
      <c r="T1547" s="14">
        <f t="shared" ca="1" si="442"/>
        <v>1.65</v>
      </c>
      <c r="U1547" s="7">
        <f t="shared" ca="1" si="450"/>
        <v>0.11771222949028015</v>
      </c>
    </row>
    <row r="1548" spans="1:21" x14ac:dyDescent="0.2">
      <c r="A1548">
        <f t="shared" si="443"/>
        <v>1547</v>
      </c>
      <c r="B1548">
        <f t="shared" ca="1" si="433"/>
        <v>7</v>
      </c>
      <c r="C1548" s="7">
        <f t="shared" ca="1" si="434"/>
        <v>4.319401227448208E-2</v>
      </c>
      <c r="D1548" t="str">
        <f t="shared" ca="1" si="444"/>
        <v>Yes</v>
      </c>
      <c r="E1548">
        <f t="shared" ca="1" si="435"/>
        <v>1.7</v>
      </c>
      <c r="F1548" s="1">
        <f ca="1">InitialHomeValue* (1 + 'Portfolio Simulation'!C1548)^'Portfolio Simulation'!B1548</f>
        <v>1344483.8796986167</v>
      </c>
      <c r="G1548" s="1">
        <f t="shared" ca="1" si="436"/>
        <v>228562.25954876482</v>
      </c>
      <c r="H1548" s="1">
        <f t="shared" ca="1" si="437"/>
        <v>358318.07999999996</v>
      </c>
      <c r="I1548" s="1">
        <f t="shared" ca="1" si="445"/>
        <v>228562.25954876482</v>
      </c>
      <c r="J1548" s="1">
        <f t="shared" si="438"/>
        <v>100000</v>
      </c>
      <c r="K1548" s="1">
        <f t="shared" si="439"/>
        <v>1000000</v>
      </c>
      <c r="L1548" s="1">
        <f t="shared" si="446"/>
        <v>-100000</v>
      </c>
      <c r="M1548" s="1">
        <f t="shared" ca="1" si="440"/>
        <v>228562.25954876482</v>
      </c>
      <c r="N1548" s="10">
        <v>45931</v>
      </c>
      <c r="O1548" s="10">
        <f t="shared" ca="1" si="447"/>
        <v>48488</v>
      </c>
      <c r="P1548" s="7">
        <f t="shared" ca="1" si="448"/>
        <v>0.12524281144142149</v>
      </c>
      <c r="Q1548" s="13"/>
      <c r="R1548" s="1">
        <f t="shared" si="449"/>
        <v>-100000</v>
      </c>
      <c r="S1548" s="1">
        <f t="shared" ca="1" si="441"/>
        <v>221839.84015027175</v>
      </c>
      <c r="T1548" s="14">
        <f t="shared" ca="1" si="442"/>
        <v>1.65</v>
      </c>
      <c r="U1548" s="7">
        <f t="shared" ca="1" si="450"/>
        <v>0.12045792937278746</v>
      </c>
    </row>
    <row r="1549" spans="1:21" x14ac:dyDescent="0.2">
      <c r="A1549">
        <f t="shared" si="443"/>
        <v>1548</v>
      </c>
      <c r="B1549">
        <f t="shared" ca="1" si="433"/>
        <v>1</v>
      </c>
      <c r="C1549" s="7">
        <f t="shared" ca="1" si="434"/>
        <v>5.4941056026527935E-2</v>
      </c>
      <c r="D1549" t="str">
        <f t="shared" ca="1" si="444"/>
        <v>Yes</v>
      </c>
      <c r="E1549">
        <f t="shared" ca="1" si="435"/>
        <v>1.7</v>
      </c>
      <c r="F1549" s="1">
        <f ca="1">InitialHomeValue* (1 + 'Portfolio Simulation'!C1549)^'Portfolio Simulation'!B1549</f>
        <v>1054941.0560265279</v>
      </c>
      <c r="G1549" s="1">
        <f t="shared" ca="1" si="436"/>
        <v>179339.97952450975</v>
      </c>
      <c r="H1549" s="1">
        <f t="shared" ca="1" si="437"/>
        <v>120000</v>
      </c>
      <c r="I1549" s="1">
        <f t="shared" ca="1" si="445"/>
        <v>120000</v>
      </c>
      <c r="J1549" s="1">
        <f t="shared" si="438"/>
        <v>100000</v>
      </c>
      <c r="K1549" s="1">
        <f t="shared" si="439"/>
        <v>1000000</v>
      </c>
      <c r="L1549" s="1">
        <f t="shared" si="446"/>
        <v>-100000</v>
      </c>
      <c r="M1549" s="1">
        <f t="shared" ca="1" si="440"/>
        <v>120000</v>
      </c>
      <c r="N1549" s="10">
        <v>45931</v>
      </c>
      <c r="O1549" s="10">
        <f t="shared" ca="1" si="447"/>
        <v>46296</v>
      </c>
      <c r="P1549" s="7">
        <f t="shared" ca="1" si="448"/>
        <v>0.19999999403953553</v>
      </c>
      <c r="Q1549" s="13"/>
      <c r="R1549" s="1">
        <f t="shared" si="449"/>
        <v>-100000</v>
      </c>
      <c r="S1549" s="1">
        <f t="shared" ca="1" si="441"/>
        <v>174065.2742443771</v>
      </c>
      <c r="T1549" s="14">
        <f t="shared" ca="1" si="442"/>
        <v>1.65</v>
      </c>
      <c r="U1549" s="7">
        <f t="shared" ca="1" si="450"/>
        <v>0.74065274000167869</v>
      </c>
    </row>
    <row r="1550" spans="1:21" x14ac:dyDescent="0.2">
      <c r="A1550">
        <f t="shared" si="443"/>
        <v>1549</v>
      </c>
      <c r="B1550">
        <f t="shared" ca="1" si="433"/>
        <v>8</v>
      </c>
      <c r="C1550" s="7">
        <f t="shared" ca="1" si="434"/>
        <v>8.8767787784674076E-2</v>
      </c>
      <c r="D1550" t="str">
        <f t="shared" ca="1" si="444"/>
        <v>Yes</v>
      </c>
      <c r="E1550">
        <f t="shared" ca="1" si="435"/>
        <v>1.7</v>
      </c>
      <c r="F1550" s="1">
        <f ca="1">InitialHomeValue* (1 + 'Portfolio Simulation'!C1550)^'Portfolio Simulation'!B1550</f>
        <v>1974613.5233903781</v>
      </c>
      <c r="G1550" s="1">
        <f t="shared" ca="1" si="436"/>
        <v>335684.29897636431</v>
      </c>
      <c r="H1550" s="1">
        <f t="shared" ca="1" si="437"/>
        <v>429981.69599999994</v>
      </c>
      <c r="I1550" s="1">
        <f t="shared" ca="1" si="445"/>
        <v>335684.29897636431</v>
      </c>
      <c r="J1550" s="1">
        <f t="shared" si="438"/>
        <v>100000</v>
      </c>
      <c r="K1550" s="1">
        <f t="shared" si="439"/>
        <v>1000000</v>
      </c>
      <c r="L1550" s="1">
        <f t="shared" si="446"/>
        <v>-100000</v>
      </c>
      <c r="M1550" s="1">
        <f t="shared" ca="1" si="440"/>
        <v>335684.29897636431</v>
      </c>
      <c r="N1550" s="10">
        <v>45931</v>
      </c>
      <c r="O1550" s="10">
        <f t="shared" ca="1" si="447"/>
        <v>48853</v>
      </c>
      <c r="P1550" s="7">
        <f t="shared" ca="1" si="448"/>
        <v>0.1633124649524689</v>
      </c>
      <c r="Q1550" s="13"/>
      <c r="R1550" s="1">
        <f t="shared" si="449"/>
        <v>-100000</v>
      </c>
      <c r="S1550" s="1">
        <f t="shared" ca="1" si="441"/>
        <v>325811.23135941243</v>
      </c>
      <c r="T1550" s="14">
        <f t="shared" ca="1" si="442"/>
        <v>1.65</v>
      </c>
      <c r="U1550" s="7">
        <f t="shared" ca="1" si="450"/>
        <v>0.15898247361183171</v>
      </c>
    </row>
    <row r="1551" spans="1:21" x14ac:dyDescent="0.2">
      <c r="A1551">
        <f t="shared" si="443"/>
        <v>1550</v>
      </c>
      <c r="B1551">
        <f t="shared" ca="1" si="433"/>
        <v>8</v>
      </c>
      <c r="C1551" s="7">
        <f t="shared" ca="1" si="434"/>
        <v>5.4498175053102275E-2</v>
      </c>
      <c r="D1551" t="str">
        <f t="shared" ca="1" si="444"/>
        <v>Yes</v>
      </c>
      <c r="E1551">
        <f t="shared" ca="1" si="435"/>
        <v>1.7</v>
      </c>
      <c r="F1551" s="1">
        <f ca="1">InitialHomeValue* (1 + 'Portfolio Simulation'!C1551)^'Portfolio Simulation'!B1551</f>
        <v>1528856.2738951191</v>
      </c>
      <c r="G1551" s="1">
        <f t="shared" ca="1" si="436"/>
        <v>259905.56656217028</v>
      </c>
      <c r="H1551" s="1">
        <f t="shared" ca="1" si="437"/>
        <v>429981.69599999994</v>
      </c>
      <c r="I1551" s="1">
        <f t="shared" ca="1" si="445"/>
        <v>259905.56656217028</v>
      </c>
      <c r="J1551" s="1">
        <f t="shared" si="438"/>
        <v>100000</v>
      </c>
      <c r="K1551" s="1">
        <f t="shared" si="439"/>
        <v>1000000</v>
      </c>
      <c r="L1551" s="1">
        <f t="shared" si="446"/>
        <v>-100000</v>
      </c>
      <c r="M1551" s="1">
        <f t="shared" ca="1" si="440"/>
        <v>259905.56656217028</v>
      </c>
      <c r="N1551" s="10">
        <v>45931</v>
      </c>
      <c r="O1551" s="10">
        <f t="shared" ca="1" si="447"/>
        <v>48853</v>
      </c>
      <c r="P1551" s="7">
        <f t="shared" ca="1" si="448"/>
        <v>0.12672117352485657</v>
      </c>
      <c r="Q1551" s="13"/>
      <c r="R1551" s="1">
        <f t="shared" si="449"/>
        <v>-100000</v>
      </c>
      <c r="S1551" s="1">
        <f t="shared" ca="1" si="441"/>
        <v>252261.28519269466</v>
      </c>
      <c r="T1551" s="14">
        <f t="shared" ca="1" si="442"/>
        <v>1.65</v>
      </c>
      <c r="U1551" s="7">
        <f t="shared" ca="1" si="450"/>
        <v>0.12252737879753112</v>
      </c>
    </row>
    <row r="1552" spans="1:21" x14ac:dyDescent="0.2">
      <c r="A1552">
        <f t="shared" si="443"/>
        <v>1551</v>
      </c>
      <c r="B1552">
        <f t="shared" ca="1" si="433"/>
        <v>7</v>
      </c>
      <c r="C1552" s="7">
        <f t="shared" ca="1" si="434"/>
        <v>9.3395968517635319E-2</v>
      </c>
      <c r="D1552" t="str">
        <f t="shared" ca="1" si="444"/>
        <v>Yes</v>
      </c>
      <c r="E1552">
        <f t="shared" ca="1" si="435"/>
        <v>1.7</v>
      </c>
      <c r="F1552" s="1">
        <f ca="1">InitialHomeValue* (1 + 'Portfolio Simulation'!C1552)^'Portfolio Simulation'!B1552</f>
        <v>1868281.3471238769</v>
      </c>
      <c r="G1552" s="1">
        <f t="shared" ca="1" si="436"/>
        <v>317607.82901105913</v>
      </c>
      <c r="H1552" s="1">
        <f t="shared" ca="1" si="437"/>
        <v>358318.07999999996</v>
      </c>
      <c r="I1552" s="1">
        <f t="shared" ca="1" si="445"/>
        <v>317607.82901105913</v>
      </c>
      <c r="J1552" s="1">
        <f t="shared" si="438"/>
        <v>100000</v>
      </c>
      <c r="K1552" s="1">
        <f t="shared" si="439"/>
        <v>1000000</v>
      </c>
      <c r="L1552" s="1">
        <f t="shared" si="446"/>
        <v>-100000</v>
      </c>
      <c r="M1552" s="1">
        <f t="shared" ca="1" si="440"/>
        <v>317607.82901105913</v>
      </c>
      <c r="N1552" s="10">
        <v>45931</v>
      </c>
      <c r="O1552" s="10">
        <f t="shared" ca="1" si="447"/>
        <v>48488</v>
      </c>
      <c r="P1552" s="7">
        <f t="shared" ca="1" si="448"/>
        <v>0.17934986948966983</v>
      </c>
      <c r="Q1552" s="13"/>
      <c r="R1552" s="1">
        <f t="shared" si="449"/>
        <v>-100000</v>
      </c>
      <c r="S1552" s="1">
        <f t="shared" ca="1" si="441"/>
        <v>308266.42227543972</v>
      </c>
      <c r="T1552" s="14">
        <f t="shared" ca="1" si="442"/>
        <v>1.65</v>
      </c>
      <c r="U1552" s="7">
        <f t="shared" ca="1" si="450"/>
        <v>0.17433491349220279</v>
      </c>
    </row>
    <row r="1553" spans="1:21" x14ac:dyDescent="0.2">
      <c r="A1553">
        <f t="shared" si="443"/>
        <v>1552</v>
      </c>
      <c r="B1553">
        <f t="shared" ca="1" si="433"/>
        <v>2</v>
      </c>
      <c r="C1553" s="7">
        <f t="shared" ca="1" si="434"/>
        <v>3.0764404461457742E-2</v>
      </c>
      <c r="D1553" t="str">
        <f t="shared" ca="1" si="444"/>
        <v>Yes</v>
      </c>
      <c r="E1553">
        <f t="shared" ca="1" si="435"/>
        <v>1.7</v>
      </c>
      <c r="F1553" s="1">
        <f ca="1">InitialHomeValue* (1 + 'Portfolio Simulation'!C1553)^'Portfolio Simulation'!B1553</f>
        <v>1062475.2575047836</v>
      </c>
      <c r="G1553" s="1">
        <f t="shared" ca="1" si="436"/>
        <v>180620.79377581322</v>
      </c>
      <c r="H1553" s="1">
        <f t="shared" ca="1" si="437"/>
        <v>144000</v>
      </c>
      <c r="I1553" s="1">
        <f t="shared" ca="1" si="445"/>
        <v>144000</v>
      </c>
      <c r="J1553" s="1">
        <f t="shared" si="438"/>
        <v>100000</v>
      </c>
      <c r="K1553" s="1">
        <f t="shared" si="439"/>
        <v>1000000</v>
      </c>
      <c r="L1553" s="1">
        <f t="shared" si="446"/>
        <v>-100000</v>
      </c>
      <c r="M1553" s="1">
        <f t="shared" ca="1" si="440"/>
        <v>144000</v>
      </c>
      <c r="N1553" s="10">
        <v>45931</v>
      </c>
      <c r="O1553" s="10">
        <f t="shared" ca="1" si="447"/>
        <v>46661</v>
      </c>
      <c r="P1553" s="7">
        <f t="shared" ca="1" si="448"/>
        <v>0.19999999403953553</v>
      </c>
      <c r="Q1553" s="13"/>
      <c r="R1553" s="1">
        <f t="shared" si="449"/>
        <v>-100000</v>
      </c>
      <c r="S1553" s="1">
        <f t="shared" ca="1" si="441"/>
        <v>175308.4174882893</v>
      </c>
      <c r="T1553" s="14">
        <f t="shared" ca="1" si="442"/>
        <v>1.65</v>
      </c>
      <c r="U1553" s="7">
        <f t="shared" ca="1" si="450"/>
        <v>0.32404084801673894</v>
      </c>
    </row>
    <row r="1554" spans="1:21" x14ac:dyDescent="0.2">
      <c r="A1554">
        <f t="shared" si="443"/>
        <v>1553</v>
      </c>
      <c r="B1554">
        <f t="shared" ca="1" si="433"/>
        <v>2</v>
      </c>
      <c r="C1554" s="7">
        <f t="shared" ca="1" si="434"/>
        <v>4.1527682015495643E-2</v>
      </c>
      <c r="D1554" t="str">
        <f t="shared" ca="1" si="444"/>
        <v>Yes</v>
      </c>
      <c r="E1554">
        <f t="shared" ca="1" si="435"/>
        <v>1.7</v>
      </c>
      <c r="F1554" s="1">
        <f ca="1">InitialHomeValue* (1 + 'Portfolio Simulation'!C1554)^'Portfolio Simulation'!B1554</f>
        <v>1084779.9124045717</v>
      </c>
      <c r="G1554" s="1">
        <f t="shared" ca="1" si="436"/>
        <v>184412.58510877719</v>
      </c>
      <c r="H1554" s="1">
        <f t="shared" ca="1" si="437"/>
        <v>144000</v>
      </c>
      <c r="I1554" s="1">
        <f t="shared" ca="1" si="445"/>
        <v>144000</v>
      </c>
      <c r="J1554" s="1">
        <f t="shared" si="438"/>
        <v>100000</v>
      </c>
      <c r="K1554" s="1">
        <f t="shared" si="439"/>
        <v>1000000</v>
      </c>
      <c r="L1554" s="1">
        <f t="shared" si="446"/>
        <v>-100000</v>
      </c>
      <c r="M1554" s="1">
        <f t="shared" ca="1" si="440"/>
        <v>144000</v>
      </c>
      <c r="N1554" s="10">
        <v>45931</v>
      </c>
      <c r="O1554" s="10">
        <f t="shared" ca="1" si="447"/>
        <v>46661</v>
      </c>
      <c r="P1554" s="7">
        <f t="shared" ca="1" si="448"/>
        <v>0.19999999403953553</v>
      </c>
      <c r="Q1554" s="13"/>
      <c r="R1554" s="1">
        <f t="shared" si="449"/>
        <v>-100000</v>
      </c>
      <c r="S1554" s="1">
        <f t="shared" ca="1" si="441"/>
        <v>178988.68554675434</v>
      </c>
      <c r="T1554" s="14">
        <f t="shared" ca="1" si="442"/>
        <v>1.65</v>
      </c>
      <c r="U1554" s="7">
        <f t="shared" ca="1" si="450"/>
        <v>0.33786652684211738</v>
      </c>
    </row>
    <row r="1555" spans="1:21" x14ac:dyDescent="0.2">
      <c r="A1555">
        <f t="shared" si="443"/>
        <v>1554</v>
      </c>
      <c r="B1555">
        <f t="shared" ca="1" si="433"/>
        <v>6</v>
      </c>
      <c r="C1555" s="7">
        <f t="shared" ca="1" si="434"/>
        <v>3.9281205681339915E-2</v>
      </c>
      <c r="D1555" t="str">
        <f t="shared" ca="1" si="444"/>
        <v>Yes</v>
      </c>
      <c r="E1555">
        <f t="shared" ca="1" si="435"/>
        <v>1.7</v>
      </c>
      <c r="F1555" s="1">
        <f ca="1">InitialHomeValue* (1 + 'Portfolio Simulation'!C1555)^'Portfolio Simulation'!B1555</f>
        <v>1260080.9373605957</v>
      </c>
      <c r="G1555" s="1">
        <f t="shared" ca="1" si="436"/>
        <v>214213.75935130124</v>
      </c>
      <c r="H1555" s="1">
        <f t="shared" ca="1" si="437"/>
        <v>298598.39999999997</v>
      </c>
      <c r="I1555" s="1">
        <f t="shared" ca="1" si="445"/>
        <v>214213.75935130124</v>
      </c>
      <c r="J1555" s="1">
        <f t="shared" si="438"/>
        <v>100000</v>
      </c>
      <c r="K1555" s="1">
        <f t="shared" si="439"/>
        <v>1000000</v>
      </c>
      <c r="L1555" s="1">
        <f t="shared" si="446"/>
        <v>-100000</v>
      </c>
      <c r="M1555" s="1">
        <f t="shared" ca="1" si="440"/>
        <v>214213.75935130124</v>
      </c>
      <c r="N1555" s="10">
        <v>45931</v>
      </c>
      <c r="O1555" s="10">
        <f t="shared" ca="1" si="447"/>
        <v>48122</v>
      </c>
      <c r="P1555" s="7">
        <f t="shared" ca="1" si="448"/>
        <v>0.1353141725063324</v>
      </c>
      <c r="Q1555" s="13"/>
      <c r="R1555" s="1">
        <f t="shared" si="449"/>
        <v>-100000</v>
      </c>
      <c r="S1555" s="1">
        <f t="shared" ca="1" si="441"/>
        <v>207913.35466449827</v>
      </c>
      <c r="T1555" s="14">
        <f t="shared" ca="1" si="442"/>
        <v>1.65</v>
      </c>
      <c r="U1555" s="7">
        <f t="shared" ca="1" si="450"/>
        <v>0.12968202233314516</v>
      </c>
    </row>
    <row r="1556" spans="1:21" x14ac:dyDescent="0.2">
      <c r="A1556">
        <f t="shared" si="443"/>
        <v>1555</v>
      </c>
      <c r="B1556">
        <f t="shared" ca="1" si="433"/>
        <v>4</v>
      </c>
      <c r="C1556" s="7">
        <f t="shared" ca="1" si="434"/>
        <v>8.0020287765926207E-2</v>
      </c>
      <c r="D1556" t="str">
        <f t="shared" ca="1" si="444"/>
        <v>Yes</v>
      </c>
      <c r="E1556">
        <f t="shared" ca="1" si="435"/>
        <v>1.7</v>
      </c>
      <c r="F1556" s="1">
        <f ca="1">InitialHomeValue* (1 + 'Portfolio Simulation'!C1556)^'Portfolio Simulation'!B1556</f>
        <v>1360591.1898492933</v>
      </c>
      <c r="G1556" s="1">
        <f t="shared" ca="1" si="436"/>
        <v>231300.50227437989</v>
      </c>
      <c r="H1556" s="1">
        <f t="shared" ca="1" si="437"/>
        <v>207360</v>
      </c>
      <c r="I1556" s="1">
        <f t="shared" ca="1" si="445"/>
        <v>207360</v>
      </c>
      <c r="J1556" s="1">
        <f t="shared" si="438"/>
        <v>100000</v>
      </c>
      <c r="K1556" s="1">
        <f t="shared" si="439"/>
        <v>1000000</v>
      </c>
      <c r="L1556" s="1">
        <f t="shared" si="446"/>
        <v>-100000</v>
      </c>
      <c r="M1556" s="1">
        <f t="shared" ca="1" si="440"/>
        <v>207360</v>
      </c>
      <c r="N1556" s="10">
        <v>45931</v>
      </c>
      <c r="O1556" s="10">
        <f t="shared" ca="1" si="447"/>
        <v>47392</v>
      </c>
      <c r="P1556" s="7">
        <f t="shared" ca="1" si="448"/>
        <v>0.19985025525093081</v>
      </c>
      <c r="Q1556" s="13"/>
      <c r="R1556" s="1">
        <f t="shared" si="449"/>
        <v>-100000</v>
      </c>
      <c r="S1556" s="1">
        <f t="shared" ca="1" si="441"/>
        <v>224497.54632513339</v>
      </c>
      <c r="T1556" s="14">
        <f t="shared" ca="1" si="442"/>
        <v>1.65</v>
      </c>
      <c r="U1556" s="7">
        <f t="shared" ca="1" si="450"/>
        <v>0.22389116883277893</v>
      </c>
    </row>
    <row r="1557" spans="1:21" x14ac:dyDescent="0.2">
      <c r="A1557">
        <f t="shared" si="443"/>
        <v>1556</v>
      </c>
      <c r="B1557">
        <f t="shared" ca="1" si="433"/>
        <v>9</v>
      </c>
      <c r="C1557" s="7">
        <f t="shared" ca="1" si="434"/>
        <v>2.0646108710247781E-2</v>
      </c>
      <c r="D1557" t="str">
        <f t="shared" ca="1" si="444"/>
        <v>Yes</v>
      </c>
      <c r="E1557">
        <f t="shared" ca="1" si="435"/>
        <v>1.7</v>
      </c>
      <c r="F1557" s="1">
        <f ca="1">InitialHomeValue* (1 + 'Portfolio Simulation'!C1557)^'Portfolio Simulation'!B1557</f>
        <v>1201923.0310905569</v>
      </c>
      <c r="G1557" s="1">
        <f t="shared" ca="1" si="436"/>
        <v>204326.91528539467</v>
      </c>
      <c r="H1557" s="1">
        <f t="shared" ca="1" si="437"/>
        <v>515978.03519999993</v>
      </c>
      <c r="I1557" s="1">
        <f t="shared" ca="1" si="445"/>
        <v>204326.91528539467</v>
      </c>
      <c r="J1557" s="1">
        <f t="shared" si="438"/>
        <v>100000</v>
      </c>
      <c r="K1557" s="1">
        <f t="shared" si="439"/>
        <v>1000000</v>
      </c>
      <c r="L1557" s="1">
        <f t="shared" si="446"/>
        <v>-100000</v>
      </c>
      <c r="M1557" s="1">
        <f t="shared" ca="1" si="440"/>
        <v>204326.91528539467</v>
      </c>
      <c r="N1557" s="10">
        <v>45931</v>
      </c>
      <c r="O1557" s="10">
        <f t="shared" ca="1" si="447"/>
        <v>49218</v>
      </c>
      <c r="P1557" s="7">
        <f t="shared" ca="1" si="448"/>
        <v>8.2579103112220789E-2</v>
      </c>
      <c r="Q1557" s="13"/>
      <c r="R1557" s="1">
        <f t="shared" si="449"/>
        <v>-100000</v>
      </c>
      <c r="S1557" s="1">
        <f t="shared" ca="1" si="441"/>
        <v>198317.3001299419</v>
      </c>
      <c r="T1557" s="14">
        <f t="shared" ca="1" si="442"/>
        <v>1.65</v>
      </c>
      <c r="U1557" s="7">
        <f t="shared" ca="1" si="450"/>
        <v>7.8996321558952337E-2</v>
      </c>
    </row>
    <row r="1558" spans="1:21" x14ac:dyDescent="0.2">
      <c r="A1558">
        <f t="shared" si="443"/>
        <v>1557</v>
      </c>
      <c r="B1558">
        <f t="shared" ca="1" si="433"/>
        <v>10</v>
      </c>
      <c r="C1558" s="7">
        <f t="shared" ca="1" si="434"/>
        <v>9.3356950837513941E-2</v>
      </c>
      <c r="D1558" t="str">
        <f t="shared" ca="1" si="444"/>
        <v>Yes</v>
      </c>
      <c r="E1558">
        <f t="shared" ca="1" si="435"/>
        <v>1.7</v>
      </c>
      <c r="F1558" s="1">
        <f ca="1">InitialHomeValue* (1 + 'Portfolio Simulation'!C1558)^'Portfolio Simulation'!B1558</f>
        <v>2441291.856799379</v>
      </c>
      <c r="G1558" s="1">
        <f t="shared" ca="1" si="436"/>
        <v>415019.61565589445</v>
      </c>
      <c r="H1558" s="1">
        <f t="shared" ca="1" si="437"/>
        <v>619173.64223999996</v>
      </c>
      <c r="I1558" s="1">
        <f t="shared" ca="1" si="445"/>
        <v>415019.61565589445</v>
      </c>
      <c r="J1558" s="1">
        <f t="shared" si="438"/>
        <v>100000</v>
      </c>
      <c r="K1558" s="1">
        <f t="shared" si="439"/>
        <v>1000000</v>
      </c>
      <c r="L1558" s="1">
        <f t="shared" si="446"/>
        <v>-100000</v>
      </c>
      <c r="M1558" s="1">
        <f t="shared" ca="1" si="440"/>
        <v>415019.61565589445</v>
      </c>
      <c r="N1558" s="10">
        <v>45931</v>
      </c>
      <c r="O1558" s="10">
        <f t="shared" ca="1" si="447"/>
        <v>49583</v>
      </c>
      <c r="P1558" s="7">
        <f t="shared" ca="1" si="448"/>
        <v>0.15285056233406069</v>
      </c>
      <c r="Q1558" s="13"/>
      <c r="R1558" s="1">
        <f t="shared" si="449"/>
        <v>-100000</v>
      </c>
      <c r="S1558" s="1">
        <f t="shared" ca="1" si="441"/>
        <v>402813.15637189755</v>
      </c>
      <c r="T1558" s="14">
        <f t="shared" ca="1" si="442"/>
        <v>1.65</v>
      </c>
      <c r="U1558" s="7">
        <f t="shared" ca="1" si="450"/>
        <v>0.14941596388816833</v>
      </c>
    </row>
    <row r="1559" spans="1:21" x14ac:dyDescent="0.2">
      <c r="A1559">
        <f t="shared" si="443"/>
        <v>1558</v>
      </c>
      <c r="B1559">
        <f t="shared" ca="1" si="433"/>
        <v>4</v>
      </c>
      <c r="C1559" s="7">
        <f t="shared" ca="1" si="434"/>
        <v>1.5384081397430695E-2</v>
      </c>
      <c r="D1559" t="str">
        <f t="shared" ca="1" si="444"/>
        <v>Yes</v>
      </c>
      <c r="E1559">
        <f t="shared" ca="1" si="435"/>
        <v>1.7</v>
      </c>
      <c r="F1559" s="1">
        <f ca="1">InitialHomeValue* (1 + 'Portfolio Simulation'!C1559)^'Portfolio Simulation'!B1559</f>
        <v>1062970.9651647925</v>
      </c>
      <c r="G1559" s="1">
        <f t="shared" ca="1" si="436"/>
        <v>180705.06407801472</v>
      </c>
      <c r="H1559" s="1">
        <f t="shared" ca="1" si="437"/>
        <v>207360</v>
      </c>
      <c r="I1559" s="1">
        <f t="shared" ca="1" si="445"/>
        <v>180705.06407801472</v>
      </c>
      <c r="J1559" s="1">
        <f t="shared" si="438"/>
        <v>100000</v>
      </c>
      <c r="K1559" s="1">
        <f t="shared" si="439"/>
        <v>1000000</v>
      </c>
      <c r="L1559" s="1">
        <f t="shared" si="446"/>
        <v>-100000</v>
      </c>
      <c r="M1559" s="1">
        <f t="shared" ca="1" si="440"/>
        <v>180705.06407801472</v>
      </c>
      <c r="N1559" s="10">
        <v>45931</v>
      </c>
      <c r="O1559" s="10">
        <f t="shared" ca="1" si="447"/>
        <v>47392</v>
      </c>
      <c r="P1559" s="7">
        <f t="shared" ca="1" si="448"/>
        <v>0.15930740237236027</v>
      </c>
      <c r="Q1559" s="13"/>
      <c r="R1559" s="1">
        <f t="shared" si="449"/>
        <v>-100000</v>
      </c>
      <c r="S1559" s="1">
        <f t="shared" ca="1" si="441"/>
        <v>175390.20925219078</v>
      </c>
      <c r="T1559" s="14">
        <f t="shared" ca="1" si="442"/>
        <v>1.65</v>
      </c>
      <c r="U1559" s="7">
        <f t="shared" ca="1" si="450"/>
        <v>0.15069330334663394</v>
      </c>
    </row>
    <row r="1560" spans="1:21" x14ac:dyDescent="0.2">
      <c r="A1560">
        <f t="shared" si="443"/>
        <v>1559</v>
      </c>
      <c r="B1560">
        <f t="shared" ca="1" si="433"/>
        <v>4</v>
      </c>
      <c r="C1560" s="7">
        <f t="shared" ca="1" si="434"/>
        <v>9.8012709363136247E-2</v>
      </c>
      <c r="D1560" t="str">
        <f t="shared" ca="1" si="444"/>
        <v>Yes</v>
      </c>
      <c r="E1560">
        <f t="shared" ca="1" si="435"/>
        <v>1.7</v>
      </c>
      <c r="F1560" s="1">
        <f ca="1">InitialHomeValue* (1 + 'Portfolio Simulation'!C1560)^'Portfolio Simulation'!B1560</f>
        <v>1453548.3022245208</v>
      </c>
      <c r="G1560" s="1">
        <f t="shared" ca="1" si="436"/>
        <v>247103.21137816855</v>
      </c>
      <c r="H1560" s="1">
        <f t="shared" ca="1" si="437"/>
        <v>207360</v>
      </c>
      <c r="I1560" s="1">
        <f t="shared" ca="1" si="445"/>
        <v>207360</v>
      </c>
      <c r="J1560" s="1">
        <f t="shared" si="438"/>
        <v>100000</v>
      </c>
      <c r="K1560" s="1">
        <f t="shared" si="439"/>
        <v>1000000</v>
      </c>
      <c r="L1560" s="1">
        <f t="shared" si="446"/>
        <v>-100000</v>
      </c>
      <c r="M1560" s="1">
        <f t="shared" ca="1" si="440"/>
        <v>207360</v>
      </c>
      <c r="N1560" s="10">
        <v>45931</v>
      </c>
      <c r="O1560" s="10">
        <f t="shared" ca="1" si="447"/>
        <v>47392</v>
      </c>
      <c r="P1560" s="7">
        <f t="shared" ca="1" si="448"/>
        <v>0.19985025525093081</v>
      </c>
      <c r="Q1560" s="13"/>
      <c r="R1560" s="1">
        <f t="shared" si="449"/>
        <v>-100000</v>
      </c>
      <c r="S1560" s="1">
        <f t="shared" ca="1" si="441"/>
        <v>239835.46986704596</v>
      </c>
      <c r="T1560" s="14">
        <f t="shared" ca="1" si="442"/>
        <v>1.65</v>
      </c>
      <c r="U1560" s="7">
        <f t="shared" ca="1" si="450"/>
        <v>0.24426631331443785</v>
      </c>
    </row>
    <row r="1561" spans="1:21" x14ac:dyDescent="0.2">
      <c r="A1561">
        <f t="shared" si="443"/>
        <v>1560</v>
      </c>
      <c r="B1561">
        <f t="shared" ca="1" si="433"/>
        <v>6</v>
      </c>
      <c r="C1561" s="7">
        <f t="shared" ca="1" si="434"/>
        <v>-2.4547190012343425E-2</v>
      </c>
      <c r="D1561" t="str">
        <f t="shared" ca="1" si="444"/>
        <v>No</v>
      </c>
      <c r="E1561">
        <f t="shared" ca="1" si="435"/>
        <v>1.4</v>
      </c>
      <c r="F1561" s="1">
        <f ca="1">InitialHomeValue* (1 + 'Portfolio Simulation'!C1561)^'Portfolio Simulation'!B1561</f>
        <v>861464.8956674902</v>
      </c>
      <c r="G1561" s="1">
        <f t="shared" ca="1" si="436"/>
        <v>120605.08539344862</v>
      </c>
      <c r="H1561" s="1">
        <f t="shared" ca="1" si="437"/>
        <v>298598.39999999997</v>
      </c>
      <c r="I1561" s="1">
        <f t="shared" ca="1" si="445"/>
        <v>120605.08539344862</v>
      </c>
      <c r="J1561" s="1">
        <f t="shared" si="438"/>
        <v>100000</v>
      </c>
      <c r="K1561" s="1">
        <f t="shared" si="439"/>
        <v>1000000</v>
      </c>
      <c r="L1561" s="1">
        <f t="shared" si="446"/>
        <v>-100000</v>
      </c>
      <c r="M1561" s="1">
        <f t="shared" ca="1" si="440"/>
        <v>120605.08539344862</v>
      </c>
      <c r="N1561" s="10">
        <v>45931</v>
      </c>
      <c r="O1561" s="10">
        <f t="shared" ca="1" si="447"/>
        <v>48122</v>
      </c>
      <c r="P1561" s="7">
        <f t="shared" ca="1" si="448"/>
        <v>3.1703129410743727E-2</v>
      </c>
      <c r="Q1561" s="13"/>
      <c r="R1561" s="1">
        <f t="shared" si="449"/>
        <v>-100000</v>
      </c>
      <c r="S1561" s="1">
        <f t="shared" ca="1" si="441"/>
        <v>116297.7609151112</v>
      </c>
      <c r="T1561" s="14">
        <f t="shared" ca="1" si="442"/>
        <v>1.35</v>
      </c>
      <c r="U1561" s="7">
        <f t="shared" ca="1" si="450"/>
        <v>2.5471445918083195E-2</v>
      </c>
    </row>
    <row r="1562" spans="1:21" x14ac:dyDescent="0.2">
      <c r="A1562">
        <f t="shared" si="443"/>
        <v>1561</v>
      </c>
      <c r="B1562">
        <f t="shared" ca="1" si="433"/>
        <v>2</v>
      </c>
      <c r="C1562" s="7">
        <f t="shared" ca="1" si="434"/>
        <v>3.128944459327903E-2</v>
      </c>
      <c r="D1562" t="str">
        <f t="shared" ca="1" si="444"/>
        <v>Yes</v>
      </c>
      <c r="E1562">
        <f t="shared" ca="1" si="435"/>
        <v>1.7</v>
      </c>
      <c r="F1562" s="1">
        <f ca="1">InitialHomeValue* (1 + 'Portfolio Simulation'!C1562)^'Portfolio Simulation'!B1562</f>
        <v>1063557.9185295138</v>
      </c>
      <c r="G1562" s="1">
        <f t="shared" ca="1" si="436"/>
        <v>180804.84615001734</v>
      </c>
      <c r="H1562" s="1">
        <f t="shared" ca="1" si="437"/>
        <v>144000</v>
      </c>
      <c r="I1562" s="1">
        <f t="shared" ca="1" si="445"/>
        <v>144000</v>
      </c>
      <c r="J1562" s="1">
        <f t="shared" si="438"/>
        <v>100000</v>
      </c>
      <c r="K1562" s="1">
        <f t="shared" si="439"/>
        <v>1000000</v>
      </c>
      <c r="L1562" s="1">
        <f t="shared" si="446"/>
        <v>-100000</v>
      </c>
      <c r="M1562" s="1">
        <f t="shared" ca="1" si="440"/>
        <v>144000</v>
      </c>
      <c r="N1562" s="10">
        <v>45931</v>
      </c>
      <c r="O1562" s="10">
        <f t="shared" ca="1" si="447"/>
        <v>46661</v>
      </c>
      <c r="P1562" s="7">
        <f t="shared" ca="1" si="448"/>
        <v>0.19999999403953553</v>
      </c>
      <c r="Q1562" s="13"/>
      <c r="R1562" s="1">
        <f t="shared" si="449"/>
        <v>-100000</v>
      </c>
      <c r="S1562" s="1">
        <f t="shared" ca="1" si="441"/>
        <v>175487.05655736977</v>
      </c>
      <c r="T1562" s="14">
        <f t="shared" ca="1" si="442"/>
        <v>1.65</v>
      </c>
      <c r="U1562" s="7">
        <f t="shared" ca="1" si="450"/>
        <v>0.32471527457237248</v>
      </c>
    </row>
    <row r="1563" spans="1:21" x14ac:dyDescent="0.2">
      <c r="A1563">
        <f t="shared" si="443"/>
        <v>1562</v>
      </c>
      <c r="B1563">
        <f t="shared" ca="1" si="433"/>
        <v>10</v>
      </c>
      <c r="C1563" s="7">
        <f t="shared" ca="1" si="434"/>
        <v>0.10864390701461471</v>
      </c>
      <c r="D1563" t="str">
        <f t="shared" ca="1" si="444"/>
        <v>Yes</v>
      </c>
      <c r="E1563">
        <f t="shared" ca="1" si="435"/>
        <v>1.7</v>
      </c>
      <c r="F1563" s="1">
        <f ca="1">InitialHomeValue* (1 + 'Portfolio Simulation'!C1563)^'Portfolio Simulation'!B1563</f>
        <v>2804921.7175850337</v>
      </c>
      <c r="G1563" s="1">
        <f t="shared" ca="1" si="436"/>
        <v>476836.69198945578</v>
      </c>
      <c r="H1563" s="1">
        <f t="shared" ca="1" si="437"/>
        <v>619173.64223999996</v>
      </c>
      <c r="I1563" s="1">
        <f t="shared" ca="1" si="445"/>
        <v>476836.69198945578</v>
      </c>
      <c r="J1563" s="1">
        <f t="shared" si="438"/>
        <v>100000</v>
      </c>
      <c r="K1563" s="1">
        <f t="shared" si="439"/>
        <v>1000000</v>
      </c>
      <c r="L1563" s="1">
        <f t="shared" si="446"/>
        <v>-100000</v>
      </c>
      <c r="M1563" s="1">
        <f t="shared" ca="1" si="440"/>
        <v>476836.69198945578</v>
      </c>
      <c r="N1563" s="10">
        <v>45931</v>
      </c>
      <c r="O1563" s="10">
        <f t="shared" ca="1" si="447"/>
        <v>49583</v>
      </c>
      <c r="P1563" s="7">
        <f t="shared" ca="1" si="448"/>
        <v>0.16896044611930847</v>
      </c>
      <c r="Q1563" s="13"/>
      <c r="R1563" s="1">
        <f t="shared" si="449"/>
        <v>-100000</v>
      </c>
      <c r="S1563" s="1">
        <f t="shared" ca="1" si="441"/>
        <v>462812.08340153052</v>
      </c>
      <c r="T1563" s="14">
        <f t="shared" ca="1" si="442"/>
        <v>1.65</v>
      </c>
      <c r="U1563" s="7">
        <f t="shared" ca="1" si="450"/>
        <v>0.165477865934372</v>
      </c>
    </row>
    <row r="1564" spans="1:21" x14ac:dyDescent="0.2">
      <c r="A1564">
        <f t="shared" si="443"/>
        <v>1563</v>
      </c>
      <c r="B1564">
        <f t="shared" ca="1" si="433"/>
        <v>8</v>
      </c>
      <c r="C1564" s="7">
        <f t="shared" ca="1" si="434"/>
        <v>-6.6990200793835178E-2</v>
      </c>
      <c r="D1564" t="str">
        <f t="shared" ca="1" si="444"/>
        <v>No</v>
      </c>
      <c r="E1564">
        <f t="shared" ca="1" si="435"/>
        <v>1.4</v>
      </c>
      <c r="F1564" s="1">
        <f ca="1">InitialHomeValue* (1 + 'Portfolio Simulation'!C1564)^'Portfolio Simulation'!B1564</f>
        <v>574234.97500120534</v>
      </c>
      <c r="G1564" s="1">
        <f t="shared" ca="1" si="436"/>
        <v>80392.896500168747</v>
      </c>
      <c r="H1564" s="1">
        <f t="shared" ca="1" si="437"/>
        <v>429981.69599999994</v>
      </c>
      <c r="I1564" s="1">
        <f t="shared" ca="1" si="445"/>
        <v>80392.896500168747</v>
      </c>
      <c r="J1564" s="1">
        <f t="shared" si="438"/>
        <v>100000</v>
      </c>
      <c r="K1564" s="1">
        <f t="shared" si="439"/>
        <v>1000000</v>
      </c>
      <c r="L1564" s="1">
        <f t="shared" si="446"/>
        <v>-100000</v>
      </c>
      <c r="M1564" s="1">
        <f t="shared" ca="1" si="440"/>
        <v>80392.896500168747</v>
      </c>
      <c r="N1564" s="10">
        <v>45931</v>
      </c>
      <c r="O1564" s="10">
        <f t="shared" ca="1" si="447"/>
        <v>48853</v>
      </c>
      <c r="P1564" s="7">
        <f t="shared" ca="1" si="448"/>
        <v>-2.6893624663352968E-2</v>
      </c>
      <c r="Q1564" s="13"/>
      <c r="R1564" s="1">
        <f t="shared" si="449"/>
        <v>-100000</v>
      </c>
      <c r="S1564" s="1">
        <f t="shared" ca="1" si="441"/>
        <v>77521.72162516274</v>
      </c>
      <c r="T1564" s="14">
        <f t="shared" ca="1" si="442"/>
        <v>1.35</v>
      </c>
      <c r="U1564" s="7">
        <f t="shared" ca="1" si="450"/>
        <v>-3.1304267048835752E-2</v>
      </c>
    </row>
    <row r="1565" spans="1:21" x14ac:dyDescent="0.2">
      <c r="A1565">
        <f t="shared" si="443"/>
        <v>1564</v>
      </c>
      <c r="B1565">
        <f t="shared" ca="1" si="433"/>
        <v>7</v>
      </c>
      <c r="C1565" s="7">
        <f t="shared" ca="1" si="434"/>
        <v>7.12394632943949E-2</v>
      </c>
      <c r="D1565" t="str">
        <f t="shared" ca="1" si="444"/>
        <v>Yes</v>
      </c>
      <c r="E1565">
        <f t="shared" ca="1" si="435"/>
        <v>1.7</v>
      </c>
      <c r="F1565" s="1">
        <f ca="1">InitialHomeValue* (1 + 'Portfolio Simulation'!C1565)^'Portfolio Simulation'!B1565</f>
        <v>1618847.5138785448</v>
      </c>
      <c r="G1565" s="1">
        <f t="shared" ca="1" si="436"/>
        <v>275204.07735935261</v>
      </c>
      <c r="H1565" s="1">
        <f t="shared" ca="1" si="437"/>
        <v>358318.07999999996</v>
      </c>
      <c r="I1565" s="1">
        <f t="shared" ca="1" si="445"/>
        <v>275204.07735935261</v>
      </c>
      <c r="J1565" s="1">
        <f t="shared" si="438"/>
        <v>100000</v>
      </c>
      <c r="K1565" s="1">
        <f t="shared" si="439"/>
        <v>1000000</v>
      </c>
      <c r="L1565" s="1">
        <f t="shared" si="446"/>
        <v>-100000</v>
      </c>
      <c r="M1565" s="1">
        <f t="shared" ca="1" si="440"/>
        <v>275204.07735935261</v>
      </c>
      <c r="N1565" s="10">
        <v>45931</v>
      </c>
      <c r="O1565" s="10">
        <f t="shared" ca="1" si="447"/>
        <v>48488</v>
      </c>
      <c r="P1565" s="7">
        <f t="shared" ca="1" si="448"/>
        <v>0.15547010302543646</v>
      </c>
      <c r="Q1565" s="13"/>
      <c r="R1565" s="1">
        <f t="shared" si="449"/>
        <v>-100000</v>
      </c>
      <c r="S1565" s="1">
        <f t="shared" ca="1" si="441"/>
        <v>267109.83978995989</v>
      </c>
      <c r="T1565" s="14">
        <f t="shared" ca="1" si="442"/>
        <v>1.65</v>
      </c>
      <c r="U1565" s="7">
        <f t="shared" ca="1" si="450"/>
        <v>0.15055668950080878</v>
      </c>
    </row>
    <row r="1566" spans="1:21" x14ac:dyDescent="0.2">
      <c r="A1566">
        <f t="shared" si="443"/>
        <v>1565</v>
      </c>
      <c r="B1566">
        <f t="shared" ca="1" si="433"/>
        <v>7</v>
      </c>
      <c r="C1566" s="7">
        <f t="shared" ca="1" si="434"/>
        <v>9.292118417573722E-2</v>
      </c>
      <c r="D1566" t="str">
        <f t="shared" ca="1" si="444"/>
        <v>Yes</v>
      </c>
      <c r="E1566">
        <f t="shared" ca="1" si="435"/>
        <v>1.7</v>
      </c>
      <c r="F1566" s="1">
        <f ca="1">InitialHomeValue* (1 + 'Portfolio Simulation'!C1566)^'Portfolio Simulation'!B1566</f>
        <v>1862609.9046881527</v>
      </c>
      <c r="G1566" s="1">
        <f t="shared" ca="1" si="436"/>
        <v>316643.68379698601</v>
      </c>
      <c r="H1566" s="1">
        <f t="shared" ca="1" si="437"/>
        <v>358318.07999999996</v>
      </c>
      <c r="I1566" s="1">
        <f t="shared" ca="1" si="445"/>
        <v>316643.68379698601</v>
      </c>
      <c r="J1566" s="1">
        <f t="shared" si="438"/>
        <v>100000</v>
      </c>
      <c r="K1566" s="1">
        <f t="shared" si="439"/>
        <v>1000000</v>
      </c>
      <c r="L1566" s="1">
        <f t="shared" si="446"/>
        <v>-100000</v>
      </c>
      <c r="M1566" s="1">
        <f t="shared" ca="1" si="440"/>
        <v>316643.68379698601</v>
      </c>
      <c r="N1566" s="10">
        <v>45931</v>
      </c>
      <c r="O1566" s="10">
        <f t="shared" ca="1" si="447"/>
        <v>48488</v>
      </c>
      <c r="P1566" s="7">
        <f t="shared" ca="1" si="448"/>
        <v>0.1788381636142731</v>
      </c>
      <c r="Q1566" s="13"/>
      <c r="R1566" s="1">
        <f t="shared" si="449"/>
        <v>-100000</v>
      </c>
      <c r="S1566" s="1">
        <f t="shared" ca="1" si="441"/>
        <v>307330.63427354518</v>
      </c>
      <c r="T1566" s="14">
        <f t="shared" ca="1" si="442"/>
        <v>1.65</v>
      </c>
      <c r="U1566" s="7">
        <f t="shared" ca="1" si="450"/>
        <v>0.17382537722587588</v>
      </c>
    </row>
    <row r="1567" spans="1:21" x14ac:dyDescent="0.2">
      <c r="A1567">
        <f t="shared" si="443"/>
        <v>1566</v>
      </c>
      <c r="B1567">
        <f t="shared" ca="1" si="433"/>
        <v>7</v>
      </c>
      <c r="C1567" s="7">
        <f t="shared" ca="1" si="434"/>
        <v>1.3352577000964719E-2</v>
      </c>
      <c r="D1567" t="str">
        <f t="shared" ca="1" si="444"/>
        <v>Yes</v>
      </c>
      <c r="E1567">
        <f t="shared" ca="1" si="435"/>
        <v>1.7</v>
      </c>
      <c r="F1567" s="1">
        <f ca="1">InitialHomeValue* (1 + 'Portfolio Simulation'!C1567)^'Portfolio Simulation'!B1567</f>
        <v>1097296.6007933426</v>
      </c>
      <c r="G1567" s="1">
        <f t="shared" ca="1" si="436"/>
        <v>186540.42213486825</v>
      </c>
      <c r="H1567" s="1">
        <f t="shared" ca="1" si="437"/>
        <v>358318.07999999996</v>
      </c>
      <c r="I1567" s="1">
        <f t="shared" ca="1" si="445"/>
        <v>186540.42213486825</v>
      </c>
      <c r="J1567" s="1">
        <f t="shared" si="438"/>
        <v>100000</v>
      </c>
      <c r="K1567" s="1">
        <f t="shared" si="439"/>
        <v>1000000</v>
      </c>
      <c r="L1567" s="1">
        <f t="shared" si="446"/>
        <v>-100000</v>
      </c>
      <c r="M1567" s="1">
        <f t="shared" ca="1" si="440"/>
        <v>186540.42213486825</v>
      </c>
      <c r="N1567" s="10">
        <v>45931</v>
      </c>
      <c r="O1567" s="10">
        <f t="shared" ca="1" si="447"/>
        <v>48488</v>
      </c>
      <c r="P1567" s="7">
        <f t="shared" ca="1" si="448"/>
        <v>9.3079110980033894E-2</v>
      </c>
      <c r="Q1567" s="13"/>
      <c r="R1567" s="1">
        <f t="shared" si="449"/>
        <v>-100000</v>
      </c>
      <c r="S1567" s="1">
        <f t="shared" ca="1" si="441"/>
        <v>181053.93913090153</v>
      </c>
      <c r="T1567" s="14">
        <f t="shared" ca="1" si="442"/>
        <v>1.65</v>
      </c>
      <c r="U1567" s="7">
        <f t="shared" ca="1" si="450"/>
        <v>8.8431003689765933E-2</v>
      </c>
    </row>
    <row r="1568" spans="1:21" x14ac:dyDescent="0.2">
      <c r="A1568">
        <f t="shared" si="443"/>
        <v>1567</v>
      </c>
      <c r="B1568">
        <f t="shared" ca="1" si="433"/>
        <v>7</v>
      </c>
      <c r="C1568" s="7">
        <f t="shared" ca="1" si="434"/>
        <v>-5.8476744107517492E-2</v>
      </c>
      <c r="D1568" t="str">
        <f t="shared" ca="1" si="444"/>
        <v>No</v>
      </c>
      <c r="E1568">
        <f t="shared" ca="1" si="435"/>
        <v>1.4</v>
      </c>
      <c r="F1568" s="1">
        <f ca="1">InitialHomeValue* (1 + 'Portfolio Simulation'!C1568)^'Portfolio Simulation'!B1568</f>
        <v>655869.38895377575</v>
      </c>
      <c r="G1568" s="1">
        <f t="shared" ca="1" si="436"/>
        <v>91821.714453528606</v>
      </c>
      <c r="H1568" s="1">
        <f t="shared" ca="1" si="437"/>
        <v>358318.07999999996</v>
      </c>
      <c r="I1568" s="1">
        <f t="shared" ca="1" si="445"/>
        <v>91821.714453528606</v>
      </c>
      <c r="J1568" s="1">
        <f t="shared" si="438"/>
        <v>100000</v>
      </c>
      <c r="K1568" s="1">
        <f t="shared" si="439"/>
        <v>1000000</v>
      </c>
      <c r="L1568" s="1">
        <f t="shared" si="446"/>
        <v>-100000</v>
      </c>
      <c r="M1568" s="1">
        <f t="shared" ca="1" si="440"/>
        <v>91821.714453528606</v>
      </c>
      <c r="N1568" s="10">
        <v>45931</v>
      </c>
      <c r="O1568" s="10">
        <f t="shared" ca="1" si="447"/>
        <v>48488</v>
      </c>
      <c r="P1568" s="7">
        <f t="shared" ca="1" si="448"/>
        <v>-1.2105366587638857E-2</v>
      </c>
      <c r="Q1568" s="13"/>
      <c r="R1568" s="1">
        <f t="shared" si="449"/>
        <v>-100000</v>
      </c>
      <c r="S1568" s="1">
        <f t="shared" ca="1" si="441"/>
        <v>88542.367508759737</v>
      </c>
      <c r="T1568" s="14">
        <f t="shared" ca="1" si="442"/>
        <v>1.35</v>
      </c>
      <c r="U1568" s="7">
        <f t="shared" ca="1" si="450"/>
        <v>-1.7220547795295717E-2</v>
      </c>
    </row>
    <row r="1569" spans="1:21" x14ac:dyDescent="0.2">
      <c r="A1569">
        <f t="shared" si="443"/>
        <v>1568</v>
      </c>
      <c r="B1569">
        <f t="shared" ca="1" si="433"/>
        <v>9</v>
      </c>
      <c r="C1569" s="7">
        <f t="shared" ca="1" si="434"/>
        <v>7.0382737312381705E-2</v>
      </c>
      <c r="D1569" t="str">
        <f t="shared" ca="1" si="444"/>
        <v>Yes</v>
      </c>
      <c r="E1569">
        <f t="shared" ca="1" si="435"/>
        <v>1.7</v>
      </c>
      <c r="F1569" s="1">
        <f ca="1">InitialHomeValue* (1 + 'Portfolio Simulation'!C1569)^'Portfolio Simulation'!B1569</f>
        <v>1844386.2133266684</v>
      </c>
      <c r="G1569" s="1">
        <f t="shared" ca="1" si="436"/>
        <v>313545.65626553365</v>
      </c>
      <c r="H1569" s="1">
        <f t="shared" ca="1" si="437"/>
        <v>515978.03519999993</v>
      </c>
      <c r="I1569" s="1">
        <f t="shared" ca="1" si="445"/>
        <v>313545.65626553365</v>
      </c>
      <c r="J1569" s="1">
        <f t="shared" si="438"/>
        <v>100000</v>
      </c>
      <c r="K1569" s="1">
        <f t="shared" si="439"/>
        <v>1000000</v>
      </c>
      <c r="L1569" s="1">
        <f t="shared" si="446"/>
        <v>-100000</v>
      </c>
      <c r="M1569" s="1">
        <f t="shared" ca="1" si="440"/>
        <v>313545.65626553365</v>
      </c>
      <c r="N1569" s="10">
        <v>45931</v>
      </c>
      <c r="O1569" s="10">
        <f t="shared" ca="1" si="447"/>
        <v>49218</v>
      </c>
      <c r="P1569" s="7">
        <f t="shared" ca="1" si="448"/>
        <v>0.13530089259147646</v>
      </c>
      <c r="Q1569" s="13"/>
      <c r="R1569" s="1">
        <f t="shared" si="449"/>
        <v>-100000</v>
      </c>
      <c r="S1569" s="1">
        <f t="shared" ca="1" si="441"/>
        <v>304323.72519890027</v>
      </c>
      <c r="T1569" s="14">
        <f t="shared" ca="1" si="442"/>
        <v>1.65</v>
      </c>
      <c r="U1569" s="7">
        <f t="shared" ca="1" si="450"/>
        <v>0.13154363036155703</v>
      </c>
    </row>
    <row r="1570" spans="1:21" x14ac:dyDescent="0.2">
      <c r="A1570">
        <f t="shared" si="443"/>
        <v>1569</v>
      </c>
      <c r="B1570">
        <f t="shared" ca="1" si="433"/>
        <v>2</v>
      </c>
      <c r="C1570" s="7">
        <f t="shared" ca="1" si="434"/>
        <v>-1.2387476527201888E-3</v>
      </c>
      <c r="D1570" t="str">
        <f t="shared" ca="1" si="444"/>
        <v>No</v>
      </c>
      <c r="E1570">
        <f t="shared" ca="1" si="435"/>
        <v>1.4</v>
      </c>
      <c r="F1570" s="1">
        <f ca="1">InitialHomeValue* (1 + 'Portfolio Simulation'!C1570)^'Portfolio Simulation'!B1570</f>
        <v>997524.03919030691</v>
      </c>
      <c r="G1570" s="1">
        <f t="shared" ca="1" si="436"/>
        <v>139653.36548664296</v>
      </c>
      <c r="H1570" s="1">
        <f t="shared" ca="1" si="437"/>
        <v>144000</v>
      </c>
      <c r="I1570" s="1">
        <f t="shared" ca="1" si="445"/>
        <v>139653.36548664296</v>
      </c>
      <c r="J1570" s="1">
        <f t="shared" si="438"/>
        <v>100000</v>
      </c>
      <c r="K1570" s="1">
        <f t="shared" si="439"/>
        <v>1000000</v>
      </c>
      <c r="L1570" s="1">
        <f t="shared" si="446"/>
        <v>-100000</v>
      </c>
      <c r="M1570" s="1">
        <f t="shared" ca="1" si="440"/>
        <v>139653.36548664296</v>
      </c>
      <c r="N1570" s="10">
        <v>45931</v>
      </c>
      <c r="O1570" s="10">
        <f t="shared" ca="1" si="447"/>
        <v>46661</v>
      </c>
      <c r="P1570" s="7">
        <f t="shared" ca="1" si="448"/>
        <v>0.18175025582313539</v>
      </c>
      <c r="Q1570" s="13"/>
      <c r="R1570" s="1">
        <f t="shared" si="449"/>
        <v>-100000</v>
      </c>
      <c r="S1570" s="1">
        <f t="shared" ca="1" si="441"/>
        <v>134665.74529069147</v>
      </c>
      <c r="T1570" s="14">
        <f t="shared" ca="1" si="442"/>
        <v>1.35</v>
      </c>
      <c r="U1570" s="7">
        <f t="shared" ca="1" si="450"/>
        <v>0.16045570969581607</v>
      </c>
    </row>
    <row r="1571" spans="1:21" x14ac:dyDescent="0.2">
      <c r="A1571">
        <f t="shared" si="443"/>
        <v>1570</v>
      </c>
      <c r="B1571">
        <f t="shared" ca="1" si="433"/>
        <v>9</v>
      </c>
      <c r="C1571" s="7">
        <f t="shared" ca="1" si="434"/>
        <v>1.2123486101369457E-2</v>
      </c>
      <c r="D1571" t="str">
        <f t="shared" ca="1" si="444"/>
        <v>Yes</v>
      </c>
      <c r="E1571">
        <f t="shared" ca="1" si="435"/>
        <v>1.7</v>
      </c>
      <c r="F1571" s="1">
        <f ca="1">InitialHomeValue* (1 + 'Portfolio Simulation'!C1571)^'Portfolio Simulation'!B1571</f>
        <v>1114555.0504162274</v>
      </c>
      <c r="G1571" s="1">
        <f t="shared" ca="1" si="436"/>
        <v>189474.35857075866</v>
      </c>
      <c r="H1571" s="1">
        <f t="shared" ca="1" si="437"/>
        <v>515978.03519999993</v>
      </c>
      <c r="I1571" s="1">
        <f t="shared" ca="1" si="445"/>
        <v>189474.35857075866</v>
      </c>
      <c r="J1571" s="1">
        <f t="shared" si="438"/>
        <v>100000</v>
      </c>
      <c r="K1571" s="1">
        <f t="shared" si="439"/>
        <v>1000000</v>
      </c>
      <c r="L1571" s="1">
        <f t="shared" si="446"/>
        <v>-100000</v>
      </c>
      <c r="M1571" s="1">
        <f t="shared" ca="1" si="440"/>
        <v>189474.35857075866</v>
      </c>
      <c r="N1571" s="10">
        <v>45931</v>
      </c>
      <c r="O1571" s="10">
        <f t="shared" ca="1" si="447"/>
        <v>49218</v>
      </c>
      <c r="P1571" s="7">
        <f t="shared" ca="1" si="448"/>
        <v>7.3544803261756914E-2</v>
      </c>
      <c r="Q1571" s="13"/>
      <c r="R1571" s="1">
        <f t="shared" si="449"/>
        <v>-100000</v>
      </c>
      <c r="S1571" s="1">
        <f t="shared" ca="1" si="441"/>
        <v>183901.58331867753</v>
      </c>
      <c r="T1571" s="14">
        <f t="shared" ca="1" si="442"/>
        <v>1.65</v>
      </c>
      <c r="U1571" s="7">
        <f t="shared" ca="1" si="450"/>
        <v>6.9991919398307789E-2</v>
      </c>
    </row>
    <row r="1572" spans="1:21" x14ac:dyDescent="0.2">
      <c r="A1572">
        <f t="shared" si="443"/>
        <v>1571</v>
      </c>
      <c r="B1572">
        <f t="shared" ca="1" si="433"/>
        <v>1</v>
      </c>
      <c r="C1572" s="7">
        <f t="shared" ca="1" si="434"/>
        <v>-2.8737379965915581E-2</v>
      </c>
      <c r="D1572" t="str">
        <f t="shared" ca="1" si="444"/>
        <v>No</v>
      </c>
      <c r="E1572">
        <f t="shared" ca="1" si="435"/>
        <v>1.4</v>
      </c>
      <c r="F1572" s="1">
        <f ca="1">InitialHomeValue* (1 + 'Portfolio Simulation'!C1572)^'Portfolio Simulation'!B1572</f>
        <v>971262.62003408442</v>
      </c>
      <c r="G1572" s="1">
        <f t="shared" ca="1" si="436"/>
        <v>135976.76680477182</v>
      </c>
      <c r="H1572" s="1">
        <f t="shared" ca="1" si="437"/>
        <v>120000</v>
      </c>
      <c r="I1572" s="1">
        <f t="shared" ca="1" si="445"/>
        <v>120000</v>
      </c>
      <c r="J1572" s="1">
        <f t="shared" si="438"/>
        <v>100000</v>
      </c>
      <c r="K1572" s="1">
        <f t="shared" si="439"/>
        <v>1000000</v>
      </c>
      <c r="L1572" s="1">
        <f t="shared" si="446"/>
        <v>-100000</v>
      </c>
      <c r="M1572" s="1">
        <f t="shared" ca="1" si="440"/>
        <v>120000</v>
      </c>
      <c r="N1572" s="10">
        <v>45931</v>
      </c>
      <c r="O1572" s="10">
        <f t="shared" ca="1" si="447"/>
        <v>46296</v>
      </c>
      <c r="P1572" s="7">
        <f t="shared" ca="1" si="448"/>
        <v>0.19999999403953553</v>
      </c>
      <c r="Q1572" s="13"/>
      <c r="R1572" s="1">
        <f t="shared" si="449"/>
        <v>-100000</v>
      </c>
      <c r="S1572" s="1">
        <f t="shared" ca="1" si="441"/>
        <v>131120.45370460142</v>
      </c>
      <c r="T1572" s="14">
        <f t="shared" ca="1" si="442"/>
        <v>1.35</v>
      </c>
      <c r="U1572" s="7">
        <f t="shared" ca="1" si="450"/>
        <v>0.31120453476905829</v>
      </c>
    </row>
    <row r="1573" spans="1:21" x14ac:dyDescent="0.2">
      <c r="A1573">
        <f t="shared" si="443"/>
        <v>1572</v>
      </c>
      <c r="B1573">
        <f t="shared" ca="1" si="433"/>
        <v>8</v>
      </c>
      <c r="C1573" s="7">
        <f t="shared" ca="1" si="434"/>
        <v>0.12319494764948637</v>
      </c>
      <c r="D1573" t="str">
        <f t="shared" ca="1" si="444"/>
        <v>Yes</v>
      </c>
      <c r="E1573">
        <f t="shared" ca="1" si="435"/>
        <v>1.7</v>
      </c>
      <c r="F1573" s="1">
        <f ca="1">InitialHomeValue* (1 + 'Portfolio Simulation'!C1573)^'Portfolio Simulation'!B1573</f>
        <v>2533034.6461354615</v>
      </c>
      <c r="G1573" s="1">
        <f t="shared" ca="1" si="436"/>
        <v>430615.88984302845</v>
      </c>
      <c r="H1573" s="1">
        <f t="shared" ca="1" si="437"/>
        <v>429981.69599999994</v>
      </c>
      <c r="I1573" s="1">
        <f t="shared" ca="1" si="445"/>
        <v>429981.69599999994</v>
      </c>
      <c r="J1573" s="1">
        <f t="shared" si="438"/>
        <v>100000</v>
      </c>
      <c r="K1573" s="1">
        <f t="shared" si="439"/>
        <v>1000000</v>
      </c>
      <c r="L1573" s="1">
        <f t="shared" si="446"/>
        <v>-100000</v>
      </c>
      <c r="M1573" s="1">
        <f t="shared" ca="1" si="440"/>
        <v>429981.69599999994</v>
      </c>
      <c r="N1573" s="10">
        <v>45931</v>
      </c>
      <c r="O1573" s="10">
        <f t="shared" ca="1" si="447"/>
        <v>48853</v>
      </c>
      <c r="P1573" s="7">
        <f t="shared" ca="1" si="448"/>
        <v>0.19985025525093081</v>
      </c>
      <c r="Q1573" s="13"/>
      <c r="R1573" s="1">
        <f t="shared" si="449"/>
        <v>-100000</v>
      </c>
      <c r="S1573" s="1">
        <f t="shared" ca="1" si="441"/>
        <v>417950.71661235113</v>
      </c>
      <c r="T1573" s="14">
        <f t="shared" ca="1" si="442"/>
        <v>1.65</v>
      </c>
      <c r="U1573" s="7">
        <f t="shared" ca="1" si="450"/>
        <v>0.19560436606407164</v>
      </c>
    </row>
    <row r="1574" spans="1:21" x14ac:dyDescent="0.2">
      <c r="A1574">
        <f t="shared" si="443"/>
        <v>1573</v>
      </c>
      <c r="B1574">
        <f t="shared" ca="1" si="433"/>
        <v>2</v>
      </c>
      <c r="C1574" s="7">
        <f t="shared" ca="1" si="434"/>
        <v>5.7244952940393584E-2</v>
      </c>
      <c r="D1574" t="str">
        <f t="shared" ca="1" si="444"/>
        <v>Yes</v>
      </c>
      <c r="E1574">
        <f t="shared" ca="1" si="435"/>
        <v>1.7</v>
      </c>
      <c r="F1574" s="1">
        <f ca="1">InitialHomeValue* (1 + 'Portfolio Simulation'!C1574)^'Portfolio Simulation'!B1574</f>
        <v>1117766.8905179349</v>
      </c>
      <c r="G1574" s="1">
        <f t="shared" ca="1" si="436"/>
        <v>190020.37138804895</v>
      </c>
      <c r="H1574" s="1">
        <f t="shared" ca="1" si="437"/>
        <v>144000</v>
      </c>
      <c r="I1574" s="1">
        <f t="shared" ca="1" si="445"/>
        <v>144000</v>
      </c>
      <c r="J1574" s="1">
        <f t="shared" si="438"/>
        <v>100000</v>
      </c>
      <c r="K1574" s="1">
        <f t="shared" si="439"/>
        <v>1000000</v>
      </c>
      <c r="L1574" s="1">
        <f t="shared" si="446"/>
        <v>-100000</v>
      </c>
      <c r="M1574" s="1">
        <f t="shared" ca="1" si="440"/>
        <v>144000</v>
      </c>
      <c r="N1574" s="10">
        <v>45931</v>
      </c>
      <c r="O1574" s="10">
        <f t="shared" ca="1" si="447"/>
        <v>46661</v>
      </c>
      <c r="P1574" s="7">
        <f t="shared" ca="1" si="448"/>
        <v>0.19999999403953553</v>
      </c>
      <c r="Q1574" s="13"/>
      <c r="R1574" s="1">
        <f t="shared" si="449"/>
        <v>-100000</v>
      </c>
      <c r="S1574" s="1">
        <f t="shared" ca="1" si="441"/>
        <v>184431.53693545927</v>
      </c>
      <c r="T1574" s="14">
        <f t="shared" ca="1" si="442"/>
        <v>1.65</v>
      </c>
      <c r="U1574" s="7">
        <f t="shared" ca="1" si="450"/>
        <v>0.35805572867393498</v>
      </c>
    </row>
    <row r="1575" spans="1:21" x14ac:dyDescent="0.2">
      <c r="A1575">
        <f t="shared" si="443"/>
        <v>1574</v>
      </c>
      <c r="B1575">
        <f t="shared" ca="1" si="433"/>
        <v>10</v>
      </c>
      <c r="C1575" s="7">
        <f t="shared" ca="1" si="434"/>
        <v>8.9034737661610255E-2</v>
      </c>
      <c r="D1575" t="str">
        <f t="shared" ca="1" si="444"/>
        <v>Yes</v>
      </c>
      <c r="E1575">
        <f t="shared" ca="1" si="435"/>
        <v>1.7</v>
      </c>
      <c r="F1575" s="1">
        <f ca="1">InitialHomeValue* (1 + 'Portfolio Simulation'!C1575)^'Portfolio Simulation'!B1575</f>
        <v>2346482.5537435552</v>
      </c>
      <c r="G1575" s="1">
        <f t="shared" ca="1" si="436"/>
        <v>398902.0341364044</v>
      </c>
      <c r="H1575" s="1">
        <f t="shared" ca="1" si="437"/>
        <v>619173.64223999996</v>
      </c>
      <c r="I1575" s="1">
        <f t="shared" ca="1" si="445"/>
        <v>398902.0341364044</v>
      </c>
      <c r="J1575" s="1">
        <f t="shared" si="438"/>
        <v>100000</v>
      </c>
      <c r="K1575" s="1">
        <f t="shared" si="439"/>
        <v>1000000</v>
      </c>
      <c r="L1575" s="1">
        <f t="shared" si="446"/>
        <v>-100000</v>
      </c>
      <c r="M1575" s="1">
        <f t="shared" ca="1" si="440"/>
        <v>398902.0341364044</v>
      </c>
      <c r="N1575" s="10">
        <v>45931</v>
      </c>
      <c r="O1575" s="10">
        <f t="shared" ca="1" si="447"/>
        <v>49583</v>
      </c>
      <c r="P1575" s="7">
        <f t="shared" ca="1" si="448"/>
        <v>0.14829564690589905</v>
      </c>
      <c r="Q1575" s="13"/>
      <c r="R1575" s="1">
        <f t="shared" si="449"/>
        <v>-100000</v>
      </c>
      <c r="S1575" s="1">
        <f t="shared" ca="1" si="441"/>
        <v>387169.6213676866</v>
      </c>
      <c r="T1575" s="14">
        <f t="shared" ca="1" si="442"/>
        <v>1.65</v>
      </c>
      <c r="U1575" s="7">
        <f t="shared" ca="1" si="450"/>
        <v>0.1448746263980866</v>
      </c>
    </row>
    <row r="1576" spans="1:21" x14ac:dyDescent="0.2">
      <c r="A1576">
        <f t="shared" si="443"/>
        <v>1575</v>
      </c>
      <c r="B1576">
        <f t="shared" ca="1" si="433"/>
        <v>1</v>
      </c>
      <c r="C1576" s="7">
        <f t="shared" ca="1" si="434"/>
        <v>2.9776903502404244E-2</v>
      </c>
      <c r="D1576" t="str">
        <f t="shared" ca="1" si="444"/>
        <v>Yes</v>
      </c>
      <c r="E1576">
        <f t="shared" ca="1" si="435"/>
        <v>1.7</v>
      </c>
      <c r="F1576" s="1">
        <f ca="1">InitialHomeValue* (1 + 'Portfolio Simulation'!C1576)^'Portfolio Simulation'!B1576</f>
        <v>1029776.9035024042</v>
      </c>
      <c r="G1576" s="1">
        <f t="shared" ca="1" si="436"/>
        <v>175062.07359540873</v>
      </c>
      <c r="H1576" s="1">
        <f t="shared" ca="1" si="437"/>
        <v>120000</v>
      </c>
      <c r="I1576" s="1">
        <f t="shared" ca="1" si="445"/>
        <v>120000</v>
      </c>
      <c r="J1576" s="1">
        <f t="shared" si="438"/>
        <v>100000</v>
      </c>
      <c r="K1576" s="1">
        <f t="shared" si="439"/>
        <v>1000000</v>
      </c>
      <c r="L1576" s="1">
        <f t="shared" si="446"/>
        <v>-100000</v>
      </c>
      <c r="M1576" s="1">
        <f t="shared" ca="1" si="440"/>
        <v>120000</v>
      </c>
      <c r="N1576" s="10">
        <v>45931</v>
      </c>
      <c r="O1576" s="10">
        <f t="shared" ca="1" si="447"/>
        <v>46296</v>
      </c>
      <c r="P1576" s="7">
        <f t="shared" ca="1" si="448"/>
        <v>0.19999999403953553</v>
      </c>
      <c r="Q1576" s="13"/>
      <c r="R1576" s="1">
        <f t="shared" si="449"/>
        <v>-100000</v>
      </c>
      <c r="S1576" s="1">
        <f t="shared" ca="1" si="441"/>
        <v>169913.18907789671</v>
      </c>
      <c r="T1576" s="14">
        <f t="shared" ca="1" si="442"/>
        <v>1.65</v>
      </c>
      <c r="U1576" s="7">
        <f t="shared" ca="1" si="450"/>
        <v>0.69913188219070421</v>
      </c>
    </row>
    <row r="1577" spans="1:21" x14ac:dyDescent="0.2">
      <c r="A1577">
        <f t="shared" si="443"/>
        <v>1576</v>
      </c>
      <c r="B1577">
        <f t="shared" ca="1" si="433"/>
        <v>10</v>
      </c>
      <c r="C1577" s="7">
        <f t="shared" ca="1" si="434"/>
        <v>0.11747633680740564</v>
      </c>
      <c r="D1577" t="str">
        <f t="shared" ca="1" si="444"/>
        <v>Yes</v>
      </c>
      <c r="E1577">
        <f t="shared" ca="1" si="435"/>
        <v>1.7</v>
      </c>
      <c r="F1577" s="1">
        <f ca="1">InitialHomeValue* (1 + 'Portfolio Simulation'!C1577)^'Portfolio Simulation'!B1577</f>
        <v>3036570.4029621761</v>
      </c>
      <c r="G1577" s="1">
        <f t="shared" ca="1" si="436"/>
        <v>516216.96850356995</v>
      </c>
      <c r="H1577" s="1">
        <f t="shared" ca="1" si="437"/>
        <v>619173.64223999996</v>
      </c>
      <c r="I1577" s="1">
        <f t="shared" ca="1" si="445"/>
        <v>516216.96850356995</v>
      </c>
      <c r="J1577" s="1">
        <f t="shared" si="438"/>
        <v>100000</v>
      </c>
      <c r="K1577" s="1">
        <f t="shared" si="439"/>
        <v>1000000</v>
      </c>
      <c r="L1577" s="1">
        <f t="shared" si="446"/>
        <v>-100000</v>
      </c>
      <c r="M1577" s="1">
        <f t="shared" ca="1" si="440"/>
        <v>516216.96850356995</v>
      </c>
      <c r="N1577" s="10">
        <v>45931</v>
      </c>
      <c r="O1577" s="10">
        <f t="shared" ca="1" si="447"/>
        <v>49583</v>
      </c>
      <c r="P1577" s="7">
        <f t="shared" ca="1" si="448"/>
        <v>0.17826828360557553</v>
      </c>
      <c r="Q1577" s="13"/>
      <c r="R1577" s="1">
        <f t="shared" si="449"/>
        <v>-100000</v>
      </c>
      <c r="S1577" s="1">
        <f t="shared" ca="1" si="441"/>
        <v>501034.11648875906</v>
      </c>
      <c r="T1577" s="14">
        <f t="shared" ca="1" si="442"/>
        <v>1.65</v>
      </c>
      <c r="U1577" s="7">
        <f t="shared" ca="1" si="450"/>
        <v>0.17475797533988952</v>
      </c>
    </row>
    <row r="1578" spans="1:21" x14ac:dyDescent="0.2">
      <c r="A1578">
        <f t="shared" si="443"/>
        <v>1577</v>
      </c>
      <c r="B1578">
        <f t="shared" ca="1" si="433"/>
        <v>10</v>
      </c>
      <c r="C1578" s="7">
        <f t="shared" ca="1" si="434"/>
        <v>7.7823275286561647E-2</v>
      </c>
      <c r="D1578" t="str">
        <f t="shared" ca="1" si="444"/>
        <v>Yes</v>
      </c>
      <c r="E1578">
        <f t="shared" ca="1" si="435"/>
        <v>1.7</v>
      </c>
      <c r="F1578" s="1">
        <f ca="1">InitialHomeValue* (1 + 'Portfolio Simulation'!C1578)^'Portfolio Simulation'!B1578</f>
        <v>2115804.7036080118</v>
      </c>
      <c r="G1578" s="1">
        <f t="shared" ca="1" si="436"/>
        <v>359686.799613362</v>
      </c>
      <c r="H1578" s="1">
        <f t="shared" ca="1" si="437"/>
        <v>619173.64223999996</v>
      </c>
      <c r="I1578" s="1">
        <f t="shared" ca="1" si="445"/>
        <v>359686.799613362</v>
      </c>
      <c r="J1578" s="1">
        <f t="shared" si="438"/>
        <v>100000</v>
      </c>
      <c r="K1578" s="1">
        <f t="shared" si="439"/>
        <v>1000000</v>
      </c>
      <c r="L1578" s="1">
        <f t="shared" si="446"/>
        <v>-100000</v>
      </c>
      <c r="M1578" s="1">
        <f t="shared" ca="1" si="440"/>
        <v>359686.799613362</v>
      </c>
      <c r="N1578" s="10">
        <v>45931</v>
      </c>
      <c r="O1578" s="10">
        <f t="shared" ca="1" si="447"/>
        <v>49583</v>
      </c>
      <c r="P1578" s="7">
        <f t="shared" ca="1" si="448"/>
        <v>0.13648054003715515</v>
      </c>
      <c r="Q1578" s="13"/>
      <c r="R1578" s="1">
        <f t="shared" si="449"/>
        <v>-100000</v>
      </c>
      <c r="S1578" s="1">
        <f t="shared" ca="1" si="441"/>
        <v>349107.77609532193</v>
      </c>
      <c r="T1578" s="14">
        <f t="shared" ca="1" si="442"/>
        <v>1.65</v>
      </c>
      <c r="U1578" s="7">
        <f t="shared" ca="1" si="450"/>
        <v>0.13309472203254702</v>
      </c>
    </row>
    <row r="1579" spans="1:21" x14ac:dyDescent="0.2">
      <c r="A1579">
        <f t="shared" si="443"/>
        <v>1578</v>
      </c>
      <c r="B1579">
        <f t="shared" ca="1" si="433"/>
        <v>5</v>
      </c>
      <c r="C1579" s="7">
        <f t="shared" ca="1" si="434"/>
        <v>-7.4009483323103697E-2</v>
      </c>
      <c r="D1579" t="str">
        <f t="shared" ca="1" si="444"/>
        <v>No</v>
      </c>
      <c r="E1579">
        <f t="shared" ca="1" si="435"/>
        <v>1.4</v>
      </c>
      <c r="F1579" s="1">
        <f ca="1">InitialHomeValue* (1 + 'Portfolio Simulation'!C1579)^'Portfolio Simulation'!B1579</f>
        <v>680820.61080535629</v>
      </c>
      <c r="G1579" s="1">
        <f t="shared" ca="1" si="436"/>
        <v>95314.885512749883</v>
      </c>
      <c r="H1579" s="1">
        <f t="shared" ca="1" si="437"/>
        <v>248832</v>
      </c>
      <c r="I1579" s="1">
        <f t="shared" ca="1" si="445"/>
        <v>95314.885512749883</v>
      </c>
      <c r="J1579" s="1">
        <f t="shared" si="438"/>
        <v>100000</v>
      </c>
      <c r="K1579" s="1">
        <f t="shared" si="439"/>
        <v>1000000</v>
      </c>
      <c r="L1579" s="1">
        <f t="shared" si="446"/>
        <v>-100000</v>
      </c>
      <c r="M1579" s="1">
        <f t="shared" ca="1" si="440"/>
        <v>95314.885512749883</v>
      </c>
      <c r="N1579" s="10">
        <v>45931</v>
      </c>
      <c r="O1579" s="10">
        <f t="shared" ca="1" si="447"/>
        <v>47757</v>
      </c>
      <c r="P1579" s="7">
        <f t="shared" ca="1" si="448"/>
        <v>-9.5457285642623901E-3</v>
      </c>
      <c r="Q1579" s="13"/>
      <c r="R1579" s="1">
        <f t="shared" si="449"/>
        <v>-100000</v>
      </c>
      <c r="S1579" s="1">
        <f t="shared" ca="1" si="441"/>
        <v>91910.782458723115</v>
      </c>
      <c r="T1579" s="14">
        <f t="shared" ca="1" si="442"/>
        <v>1.35</v>
      </c>
      <c r="U1579" s="7">
        <f t="shared" ca="1" si="450"/>
        <v>-1.6719773411750793E-2</v>
      </c>
    </row>
    <row r="1580" spans="1:21" x14ac:dyDescent="0.2">
      <c r="A1580">
        <f t="shared" si="443"/>
        <v>1579</v>
      </c>
      <c r="B1580">
        <f t="shared" ca="1" si="433"/>
        <v>8</v>
      </c>
      <c r="C1580" s="7">
        <f t="shared" ca="1" si="434"/>
        <v>3.2475606643842719E-2</v>
      </c>
      <c r="D1580" t="str">
        <f t="shared" ca="1" si="444"/>
        <v>Yes</v>
      </c>
      <c r="E1580">
        <f t="shared" ca="1" si="435"/>
        <v>1.7</v>
      </c>
      <c r="F1580" s="1">
        <f ca="1">InitialHomeValue* (1 + 'Portfolio Simulation'!C1580)^'Portfolio Simulation'!B1580</f>
        <v>1291333.4418862506</v>
      </c>
      <c r="G1580" s="1">
        <f t="shared" ca="1" si="436"/>
        <v>219526.68512066259</v>
      </c>
      <c r="H1580" s="1">
        <f t="shared" ca="1" si="437"/>
        <v>429981.69599999994</v>
      </c>
      <c r="I1580" s="1">
        <f t="shared" ca="1" si="445"/>
        <v>219526.68512066259</v>
      </c>
      <c r="J1580" s="1">
        <f t="shared" si="438"/>
        <v>100000</v>
      </c>
      <c r="K1580" s="1">
        <f t="shared" si="439"/>
        <v>1000000</v>
      </c>
      <c r="L1580" s="1">
        <f t="shared" si="446"/>
        <v>-100000</v>
      </c>
      <c r="M1580" s="1">
        <f t="shared" ca="1" si="440"/>
        <v>219526.68512066259</v>
      </c>
      <c r="N1580" s="10">
        <v>45931</v>
      </c>
      <c r="O1580" s="10">
        <f t="shared" ca="1" si="447"/>
        <v>48853</v>
      </c>
      <c r="P1580" s="7">
        <f t="shared" ca="1" si="448"/>
        <v>0.10320621132850646</v>
      </c>
      <c r="Q1580" s="13"/>
      <c r="R1580" s="1">
        <f t="shared" si="449"/>
        <v>-100000</v>
      </c>
      <c r="S1580" s="1">
        <f t="shared" ca="1" si="441"/>
        <v>213070.01791123135</v>
      </c>
      <c r="T1580" s="14">
        <f t="shared" ca="1" si="442"/>
        <v>1.65</v>
      </c>
      <c r="U1580" s="7">
        <f t="shared" ca="1" si="450"/>
        <v>9.9099940061569192E-2</v>
      </c>
    </row>
    <row r="1581" spans="1:21" x14ac:dyDescent="0.2">
      <c r="A1581">
        <f t="shared" si="443"/>
        <v>1580</v>
      </c>
      <c r="B1581">
        <f t="shared" ca="1" si="433"/>
        <v>1</v>
      </c>
      <c r="C1581" s="7">
        <f t="shared" ca="1" si="434"/>
        <v>6.0733843614281663E-2</v>
      </c>
      <c r="D1581" t="str">
        <f t="shared" ca="1" si="444"/>
        <v>Yes</v>
      </c>
      <c r="E1581">
        <f t="shared" ca="1" si="435"/>
        <v>1.7</v>
      </c>
      <c r="F1581" s="1">
        <f ca="1">InitialHomeValue* (1 + 'Portfolio Simulation'!C1581)^'Portfolio Simulation'!B1581</f>
        <v>1060733.8436142816</v>
      </c>
      <c r="G1581" s="1">
        <f t="shared" ca="1" si="436"/>
        <v>180324.75341442786</v>
      </c>
      <c r="H1581" s="1">
        <f t="shared" ca="1" si="437"/>
        <v>120000</v>
      </c>
      <c r="I1581" s="1">
        <f t="shared" ca="1" si="445"/>
        <v>120000</v>
      </c>
      <c r="J1581" s="1">
        <f t="shared" si="438"/>
        <v>100000</v>
      </c>
      <c r="K1581" s="1">
        <f t="shared" si="439"/>
        <v>1000000</v>
      </c>
      <c r="L1581" s="1">
        <f t="shared" si="446"/>
        <v>-100000</v>
      </c>
      <c r="M1581" s="1">
        <f t="shared" ca="1" si="440"/>
        <v>120000</v>
      </c>
      <c r="N1581" s="10">
        <v>45931</v>
      </c>
      <c r="O1581" s="10">
        <f t="shared" ca="1" si="447"/>
        <v>46296</v>
      </c>
      <c r="P1581" s="7">
        <f t="shared" ca="1" si="448"/>
        <v>0.19999999403953553</v>
      </c>
      <c r="Q1581" s="13"/>
      <c r="R1581" s="1">
        <f t="shared" si="449"/>
        <v>-100000</v>
      </c>
      <c r="S1581" s="1">
        <f t="shared" ca="1" si="441"/>
        <v>175021.08419635647</v>
      </c>
      <c r="T1581" s="14">
        <f t="shared" ca="1" si="442"/>
        <v>1.65</v>
      </c>
      <c r="U1581" s="7">
        <f t="shared" ca="1" si="450"/>
        <v>0.7502108454704286</v>
      </c>
    </row>
    <row r="1582" spans="1:21" x14ac:dyDescent="0.2">
      <c r="A1582">
        <f t="shared" si="443"/>
        <v>1581</v>
      </c>
      <c r="B1582">
        <f t="shared" ca="1" si="433"/>
        <v>10</v>
      </c>
      <c r="C1582" s="7">
        <f t="shared" ca="1" si="434"/>
        <v>0.11952650475627837</v>
      </c>
      <c r="D1582" t="str">
        <f t="shared" ca="1" si="444"/>
        <v>Yes</v>
      </c>
      <c r="E1582">
        <f t="shared" ca="1" si="435"/>
        <v>1.7</v>
      </c>
      <c r="F1582" s="1">
        <f ca="1">InitialHomeValue* (1 + 'Portfolio Simulation'!C1582)^'Portfolio Simulation'!B1582</f>
        <v>3092742.7639237787</v>
      </c>
      <c r="G1582" s="1">
        <f t="shared" ca="1" si="436"/>
        <v>525766.26986704243</v>
      </c>
      <c r="H1582" s="1">
        <f t="shared" ca="1" si="437"/>
        <v>619173.64223999996</v>
      </c>
      <c r="I1582" s="1">
        <f t="shared" ca="1" si="445"/>
        <v>525766.26986704243</v>
      </c>
      <c r="J1582" s="1">
        <f t="shared" si="438"/>
        <v>100000</v>
      </c>
      <c r="K1582" s="1">
        <f t="shared" si="439"/>
        <v>1000000</v>
      </c>
      <c r="L1582" s="1">
        <f t="shared" si="446"/>
        <v>-100000</v>
      </c>
      <c r="M1582" s="1">
        <f t="shared" ca="1" si="440"/>
        <v>525766.26986704243</v>
      </c>
      <c r="N1582" s="10">
        <v>45931</v>
      </c>
      <c r="O1582" s="10">
        <f t="shared" ca="1" si="447"/>
        <v>49583</v>
      </c>
      <c r="P1582" s="7">
        <f t="shared" ca="1" si="448"/>
        <v>0.18042880892753599</v>
      </c>
      <c r="Q1582" s="13"/>
      <c r="R1582" s="1">
        <f t="shared" si="449"/>
        <v>-100000</v>
      </c>
      <c r="S1582" s="1">
        <f t="shared" ca="1" si="441"/>
        <v>510302.55604742351</v>
      </c>
      <c r="T1582" s="14">
        <f t="shared" ca="1" si="442"/>
        <v>1.65</v>
      </c>
      <c r="U1582" s="7">
        <f t="shared" ca="1" si="450"/>
        <v>0.17691205143928532</v>
      </c>
    </row>
    <row r="1583" spans="1:21" x14ac:dyDescent="0.2">
      <c r="A1583">
        <f t="shared" si="443"/>
        <v>1582</v>
      </c>
      <c r="B1583">
        <f t="shared" ca="1" si="433"/>
        <v>2</v>
      </c>
      <c r="C1583" s="7">
        <f t="shared" ca="1" si="434"/>
        <v>4.8329479114797042E-2</v>
      </c>
      <c r="D1583" t="str">
        <f t="shared" ca="1" si="444"/>
        <v>Yes</v>
      </c>
      <c r="E1583">
        <f t="shared" ca="1" si="435"/>
        <v>1.7</v>
      </c>
      <c r="F1583" s="1">
        <f ca="1">InitialHomeValue* (1 + 'Portfolio Simulation'!C1583)^'Portfolio Simulation'!B1583</f>
        <v>1098994.6967811016</v>
      </c>
      <c r="G1583" s="1">
        <f t="shared" ca="1" si="436"/>
        <v>186829.09845278726</v>
      </c>
      <c r="H1583" s="1">
        <f t="shared" ca="1" si="437"/>
        <v>144000</v>
      </c>
      <c r="I1583" s="1">
        <f t="shared" ca="1" si="445"/>
        <v>144000</v>
      </c>
      <c r="J1583" s="1">
        <f t="shared" si="438"/>
        <v>100000</v>
      </c>
      <c r="K1583" s="1">
        <f t="shared" si="439"/>
        <v>1000000</v>
      </c>
      <c r="L1583" s="1">
        <f t="shared" si="446"/>
        <v>-100000</v>
      </c>
      <c r="M1583" s="1">
        <f t="shared" ca="1" si="440"/>
        <v>144000</v>
      </c>
      <c r="N1583" s="10">
        <v>45931</v>
      </c>
      <c r="O1583" s="10">
        <f t="shared" ca="1" si="447"/>
        <v>46661</v>
      </c>
      <c r="P1583" s="7">
        <f t="shared" ca="1" si="448"/>
        <v>0.19999999403953553</v>
      </c>
      <c r="Q1583" s="13"/>
      <c r="R1583" s="1">
        <f t="shared" si="449"/>
        <v>-100000</v>
      </c>
      <c r="S1583" s="1">
        <f t="shared" ca="1" si="441"/>
        <v>181334.12496888178</v>
      </c>
      <c r="T1583" s="14">
        <f t="shared" ca="1" si="442"/>
        <v>1.65</v>
      </c>
      <c r="U1583" s="7">
        <f t="shared" ca="1" si="450"/>
        <v>0.34660360217094432</v>
      </c>
    </row>
    <row r="1584" spans="1:21" x14ac:dyDescent="0.2">
      <c r="A1584">
        <f t="shared" si="443"/>
        <v>1583</v>
      </c>
      <c r="B1584">
        <f t="shared" ca="1" si="433"/>
        <v>4</v>
      </c>
      <c r="C1584" s="7">
        <f t="shared" ca="1" si="434"/>
        <v>-4.9215260245843856E-2</v>
      </c>
      <c r="D1584" t="str">
        <f t="shared" ca="1" si="444"/>
        <v>No</v>
      </c>
      <c r="E1584">
        <f t="shared" ca="1" si="435"/>
        <v>1.4</v>
      </c>
      <c r="F1584" s="1">
        <f ca="1">InitialHomeValue* (1 + 'Portfolio Simulation'!C1584)^'Portfolio Simulation'!B1584</f>
        <v>817200.85146987787</v>
      </c>
      <c r="G1584" s="1">
        <f t="shared" ca="1" si="436"/>
        <v>114408.11920578289</v>
      </c>
      <c r="H1584" s="1">
        <f t="shared" ca="1" si="437"/>
        <v>207360</v>
      </c>
      <c r="I1584" s="1">
        <f t="shared" ca="1" si="445"/>
        <v>114408.11920578289</v>
      </c>
      <c r="J1584" s="1">
        <f t="shared" si="438"/>
        <v>100000</v>
      </c>
      <c r="K1584" s="1">
        <f t="shared" si="439"/>
        <v>1000000</v>
      </c>
      <c r="L1584" s="1">
        <f t="shared" si="446"/>
        <v>-100000</v>
      </c>
      <c r="M1584" s="1">
        <f t="shared" ca="1" si="440"/>
        <v>114408.11920578289</v>
      </c>
      <c r="N1584" s="10">
        <v>45931</v>
      </c>
      <c r="O1584" s="10">
        <f t="shared" ca="1" si="447"/>
        <v>47392</v>
      </c>
      <c r="P1584" s="7">
        <f t="shared" ca="1" si="448"/>
        <v>3.4199228882789603E-2</v>
      </c>
      <c r="Q1584" s="13"/>
      <c r="R1584" s="1">
        <f t="shared" si="449"/>
        <v>-100000</v>
      </c>
      <c r="S1584" s="1">
        <f t="shared" ca="1" si="441"/>
        <v>110322.11494843353</v>
      </c>
      <c r="T1584" s="14">
        <f t="shared" ca="1" si="442"/>
        <v>1.35</v>
      </c>
      <c r="U1584" s="7">
        <f t="shared" ca="1" si="450"/>
        <v>2.4845370650291448E-2</v>
      </c>
    </row>
    <row r="1585" spans="1:21" x14ac:dyDescent="0.2">
      <c r="A1585">
        <f t="shared" si="443"/>
        <v>1584</v>
      </c>
      <c r="B1585">
        <f t="shared" ca="1" si="433"/>
        <v>7</v>
      </c>
      <c r="C1585" s="7">
        <f t="shared" ca="1" si="434"/>
        <v>-2.3596563456139735E-2</v>
      </c>
      <c r="D1585" t="str">
        <f t="shared" ca="1" si="444"/>
        <v>No</v>
      </c>
      <c r="E1585">
        <f t="shared" ca="1" si="435"/>
        <v>1.4</v>
      </c>
      <c r="F1585" s="1">
        <f ca="1">InitialHomeValue* (1 + 'Portfolio Simulation'!C1585)^'Portfolio Simulation'!B1585</f>
        <v>846067.66014709871</v>
      </c>
      <c r="G1585" s="1">
        <f t="shared" ca="1" si="436"/>
        <v>118449.47242059383</v>
      </c>
      <c r="H1585" s="1">
        <f t="shared" ca="1" si="437"/>
        <v>358318.07999999996</v>
      </c>
      <c r="I1585" s="1">
        <f t="shared" ca="1" si="445"/>
        <v>118449.47242059383</v>
      </c>
      <c r="J1585" s="1">
        <f t="shared" si="438"/>
        <v>100000</v>
      </c>
      <c r="K1585" s="1">
        <f t="shared" si="439"/>
        <v>1000000</v>
      </c>
      <c r="L1585" s="1">
        <f t="shared" si="446"/>
        <v>-100000</v>
      </c>
      <c r="M1585" s="1">
        <f t="shared" ca="1" si="440"/>
        <v>118449.47242059383</v>
      </c>
      <c r="N1585" s="10">
        <v>45931</v>
      </c>
      <c r="O1585" s="10">
        <f t="shared" ca="1" si="447"/>
        <v>48488</v>
      </c>
      <c r="P1585" s="7">
        <f t="shared" ca="1" si="448"/>
        <v>2.4463561177253724E-2</v>
      </c>
      <c r="Q1585" s="13"/>
      <c r="R1585" s="1">
        <f t="shared" si="449"/>
        <v>-100000</v>
      </c>
      <c r="S1585" s="1">
        <f t="shared" ca="1" si="441"/>
        <v>114219.13411985834</v>
      </c>
      <c r="T1585" s="14">
        <f t="shared" ca="1" si="442"/>
        <v>1.35</v>
      </c>
      <c r="U1585" s="7">
        <f t="shared" ca="1" si="450"/>
        <v>1.9159033894538876E-2</v>
      </c>
    </row>
    <row r="1586" spans="1:21" x14ac:dyDescent="0.2">
      <c r="A1586">
        <f t="shared" si="443"/>
        <v>1585</v>
      </c>
      <c r="B1586">
        <f t="shared" ca="1" si="433"/>
        <v>6</v>
      </c>
      <c r="C1586" s="7">
        <f t="shared" ca="1" si="434"/>
        <v>-2.2472351736663617E-2</v>
      </c>
      <c r="D1586" t="str">
        <f t="shared" ca="1" si="444"/>
        <v>No</v>
      </c>
      <c r="E1586">
        <f t="shared" ca="1" si="435"/>
        <v>1.4</v>
      </c>
      <c r="F1586" s="1">
        <f ca="1">InitialHomeValue* (1 + 'Portfolio Simulation'!C1586)^'Portfolio Simulation'!B1586</f>
        <v>872517.80596981314</v>
      </c>
      <c r="G1586" s="1">
        <f t="shared" ca="1" si="436"/>
        <v>122152.49283577384</v>
      </c>
      <c r="H1586" s="1">
        <f t="shared" ca="1" si="437"/>
        <v>298598.39999999997</v>
      </c>
      <c r="I1586" s="1">
        <f t="shared" ca="1" si="445"/>
        <v>122152.49283577384</v>
      </c>
      <c r="J1586" s="1">
        <f t="shared" si="438"/>
        <v>100000</v>
      </c>
      <c r="K1586" s="1">
        <f t="shared" si="439"/>
        <v>1000000</v>
      </c>
      <c r="L1586" s="1">
        <f t="shared" si="446"/>
        <v>-100000</v>
      </c>
      <c r="M1586" s="1">
        <f t="shared" ca="1" si="440"/>
        <v>122152.49283577384</v>
      </c>
      <c r="N1586" s="10">
        <v>45931</v>
      </c>
      <c r="O1586" s="10">
        <f t="shared" ca="1" si="447"/>
        <v>48122</v>
      </c>
      <c r="P1586" s="7">
        <f t="shared" ca="1" si="448"/>
        <v>3.389661014080049E-2</v>
      </c>
      <c r="Q1586" s="13"/>
      <c r="R1586" s="1">
        <f t="shared" si="449"/>
        <v>-100000</v>
      </c>
      <c r="S1586" s="1">
        <f t="shared" ca="1" si="441"/>
        <v>117789.9038059248</v>
      </c>
      <c r="T1586" s="14">
        <f t="shared" ca="1" si="442"/>
        <v>1.35</v>
      </c>
      <c r="U1586" s="7">
        <f t="shared" ca="1" si="450"/>
        <v>2.7651676535606379E-2</v>
      </c>
    </row>
    <row r="1587" spans="1:21" x14ac:dyDescent="0.2">
      <c r="A1587">
        <f t="shared" si="443"/>
        <v>1586</v>
      </c>
      <c r="B1587">
        <f t="shared" ca="1" si="433"/>
        <v>4</v>
      </c>
      <c r="C1587" s="7">
        <f t="shared" ca="1" si="434"/>
        <v>0.13012935421073479</v>
      </c>
      <c r="D1587" t="str">
        <f t="shared" ca="1" si="444"/>
        <v>Yes</v>
      </c>
      <c r="E1587">
        <f t="shared" ca="1" si="435"/>
        <v>1.7</v>
      </c>
      <c r="F1587" s="1">
        <f ca="1">InitialHomeValue* (1 + 'Portfolio Simulation'!C1587)^'Portfolio Simulation'!B1587</f>
        <v>1631220.3174146754</v>
      </c>
      <c r="G1587" s="1">
        <f t="shared" ca="1" si="436"/>
        <v>277307.45396049478</v>
      </c>
      <c r="H1587" s="1">
        <f t="shared" ca="1" si="437"/>
        <v>207360</v>
      </c>
      <c r="I1587" s="1">
        <f t="shared" ca="1" si="445"/>
        <v>207360</v>
      </c>
      <c r="J1587" s="1">
        <f t="shared" si="438"/>
        <v>100000</v>
      </c>
      <c r="K1587" s="1">
        <f t="shared" si="439"/>
        <v>1000000</v>
      </c>
      <c r="L1587" s="1">
        <f t="shared" si="446"/>
        <v>-100000</v>
      </c>
      <c r="M1587" s="1">
        <f t="shared" ca="1" si="440"/>
        <v>207360</v>
      </c>
      <c r="N1587" s="10">
        <v>45931</v>
      </c>
      <c r="O1587" s="10">
        <f t="shared" ca="1" si="447"/>
        <v>47392</v>
      </c>
      <c r="P1587" s="7">
        <f t="shared" ca="1" si="448"/>
        <v>0.19985025525093081</v>
      </c>
      <c r="Q1587" s="13"/>
      <c r="R1587" s="1">
        <f t="shared" si="449"/>
        <v>-100000</v>
      </c>
      <c r="S1587" s="1">
        <f t="shared" ca="1" si="441"/>
        <v>269151.35237342142</v>
      </c>
      <c r="T1587" s="14">
        <f t="shared" ca="1" si="442"/>
        <v>1.65</v>
      </c>
      <c r="U1587" s="7">
        <f t="shared" ca="1" si="450"/>
        <v>0.2806355774402618</v>
      </c>
    </row>
    <row r="1588" spans="1:21" x14ac:dyDescent="0.2">
      <c r="A1588">
        <f t="shared" si="443"/>
        <v>1587</v>
      </c>
      <c r="B1588">
        <f t="shared" ca="1" si="433"/>
        <v>2</v>
      </c>
      <c r="C1588" s="7">
        <f t="shared" ca="1" si="434"/>
        <v>0.12222460395814869</v>
      </c>
      <c r="D1588" t="str">
        <f t="shared" ca="1" si="444"/>
        <v>Yes</v>
      </c>
      <c r="E1588">
        <f t="shared" ca="1" si="435"/>
        <v>1.7</v>
      </c>
      <c r="F1588" s="1">
        <f ca="1">InitialHomeValue* (1 + 'Portfolio Simulation'!C1588)^'Portfolio Simulation'!B1588</f>
        <v>1259388.0617290237</v>
      </c>
      <c r="G1588" s="1">
        <f t="shared" ca="1" si="436"/>
        <v>214095.97049393403</v>
      </c>
      <c r="H1588" s="1">
        <f t="shared" ca="1" si="437"/>
        <v>144000</v>
      </c>
      <c r="I1588" s="1">
        <f t="shared" ca="1" si="445"/>
        <v>144000</v>
      </c>
      <c r="J1588" s="1">
        <f t="shared" si="438"/>
        <v>100000</v>
      </c>
      <c r="K1588" s="1">
        <f t="shared" si="439"/>
        <v>1000000</v>
      </c>
      <c r="L1588" s="1">
        <f t="shared" si="446"/>
        <v>-100000</v>
      </c>
      <c r="M1588" s="1">
        <f t="shared" ca="1" si="440"/>
        <v>144000</v>
      </c>
      <c r="N1588" s="10">
        <v>45931</v>
      </c>
      <c r="O1588" s="10">
        <f t="shared" ca="1" si="447"/>
        <v>46661</v>
      </c>
      <c r="P1588" s="7">
        <f t="shared" ca="1" si="448"/>
        <v>0.19999999403953553</v>
      </c>
      <c r="Q1588" s="13"/>
      <c r="R1588" s="1">
        <f t="shared" si="449"/>
        <v>-100000</v>
      </c>
      <c r="S1588" s="1">
        <f t="shared" ca="1" si="441"/>
        <v>207799.0301852889</v>
      </c>
      <c r="T1588" s="14">
        <f t="shared" ca="1" si="442"/>
        <v>1.65</v>
      </c>
      <c r="U1588" s="7">
        <f t="shared" ca="1" si="450"/>
        <v>0.44152360558509818</v>
      </c>
    </row>
    <row r="1589" spans="1:21" x14ac:dyDescent="0.2">
      <c r="A1589">
        <f t="shared" si="443"/>
        <v>1588</v>
      </c>
      <c r="B1589">
        <f t="shared" ca="1" si="433"/>
        <v>6</v>
      </c>
      <c r="C1589" s="7">
        <f t="shared" ca="1" si="434"/>
        <v>7.8213550629568279E-2</v>
      </c>
      <c r="D1589" t="str">
        <f t="shared" ca="1" si="444"/>
        <v>Yes</v>
      </c>
      <c r="E1589">
        <f t="shared" ca="1" si="435"/>
        <v>1.7</v>
      </c>
      <c r="F1589" s="1">
        <f ca="1">InitialHomeValue* (1 + 'Portfolio Simulation'!C1589)^'Portfolio Simulation'!B1589</f>
        <v>1571190.0261708156</v>
      </c>
      <c r="G1589" s="1">
        <f t="shared" ca="1" si="436"/>
        <v>267102.30444903864</v>
      </c>
      <c r="H1589" s="1">
        <f t="shared" ca="1" si="437"/>
        <v>298598.39999999997</v>
      </c>
      <c r="I1589" s="1">
        <f t="shared" ca="1" si="445"/>
        <v>267102.30444903864</v>
      </c>
      <c r="J1589" s="1">
        <f t="shared" si="438"/>
        <v>100000</v>
      </c>
      <c r="K1589" s="1">
        <f t="shared" si="439"/>
        <v>1000000</v>
      </c>
      <c r="L1589" s="1">
        <f t="shared" si="446"/>
        <v>-100000</v>
      </c>
      <c r="M1589" s="1">
        <f t="shared" ca="1" si="440"/>
        <v>267102.30444903864</v>
      </c>
      <c r="N1589" s="10">
        <v>45931</v>
      </c>
      <c r="O1589" s="10">
        <f t="shared" ca="1" si="447"/>
        <v>48122</v>
      </c>
      <c r="P1589" s="7">
        <f t="shared" ca="1" si="448"/>
        <v>0.1778242290019989</v>
      </c>
      <c r="Q1589" s="13"/>
      <c r="R1589" s="1">
        <f t="shared" si="449"/>
        <v>-100000</v>
      </c>
      <c r="S1589" s="1">
        <f t="shared" ca="1" si="441"/>
        <v>259246.35431818455</v>
      </c>
      <c r="T1589" s="14">
        <f t="shared" ca="1" si="442"/>
        <v>1.65</v>
      </c>
      <c r="U1589" s="7">
        <f t="shared" ca="1" si="450"/>
        <v>0.17198118567466739</v>
      </c>
    </row>
    <row r="1590" spans="1:21" x14ac:dyDescent="0.2">
      <c r="A1590">
        <f t="shared" si="443"/>
        <v>1589</v>
      </c>
      <c r="B1590">
        <f t="shared" ca="1" si="433"/>
        <v>2</v>
      </c>
      <c r="C1590" s="7">
        <f t="shared" ca="1" si="434"/>
        <v>9.3316432186324079E-3</v>
      </c>
      <c r="D1590" t="str">
        <f t="shared" ca="1" si="444"/>
        <v>Yes</v>
      </c>
      <c r="E1590">
        <f t="shared" ca="1" si="435"/>
        <v>1.7</v>
      </c>
      <c r="F1590" s="1">
        <f ca="1">InitialHomeValue* (1 + 'Portfolio Simulation'!C1590)^'Portfolio Simulation'!B1590</f>
        <v>1018750.3660024244</v>
      </c>
      <c r="G1590" s="1">
        <f t="shared" ca="1" si="436"/>
        <v>173187.56222041216</v>
      </c>
      <c r="H1590" s="1">
        <f t="shared" ca="1" si="437"/>
        <v>144000</v>
      </c>
      <c r="I1590" s="1">
        <f t="shared" ca="1" si="445"/>
        <v>144000</v>
      </c>
      <c r="J1590" s="1">
        <f t="shared" si="438"/>
        <v>100000</v>
      </c>
      <c r="K1590" s="1">
        <f t="shared" si="439"/>
        <v>1000000</v>
      </c>
      <c r="L1590" s="1">
        <f t="shared" si="446"/>
        <v>-100000</v>
      </c>
      <c r="M1590" s="1">
        <f t="shared" ca="1" si="440"/>
        <v>144000</v>
      </c>
      <c r="N1590" s="10">
        <v>45931</v>
      </c>
      <c r="O1590" s="10">
        <f t="shared" ca="1" si="447"/>
        <v>46661</v>
      </c>
      <c r="P1590" s="7">
        <f t="shared" ca="1" si="448"/>
        <v>0.19999999403953553</v>
      </c>
      <c r="Q1590" s="13"/>
      <c r="R1590" s="1">
        <f t="shared" si="449"/>
        <v>-100000</v>
      </c>
      <c r="S1590" s="1">
        <f t="shared" ca="1" si="441"/>
        <v>168093.81039040003</v>
      </c>
      <c r="T1590" s="14">
        <f t="shared" ca="1" si="442"/>
        <v>1.65</v>
      </c>
      <c r="U1590" s="7">
        <f t="shared" ca="1" si="450"/>
        <v>0.29650997519493094</v>
      </c>
    </row>
    <row r="1591" spans="1:21" x14ac:dyDescent="0.2">
      <c r="A1591">
        <f t="shared" si="443"/>
        <v>1590</v>
      </c>
      <c r="B1591">
        <f t="shared" ca="1" si="433"/>
        <v>5</v>
      </c>
      <c r="C1591" s="7">
        <f t="shared" ca="1" si="434"/>
        <v>4.2393975084162469E-2</v>
      </c>
      <c r="D1591" t="str">
        <f t="shared" ca="1" si="444"/>
        <v>Yes</v>
      </c>
      <c r="E1591">
        <f t="shared" ca="1" si="435"/>
        <v>1.7</v>
      </c>
      <c r="F1591" s="1">
        <f ca="1">InitialHomeValue* (1 + 'Portfolio Simulation'!C1591)^'Portfolio Simulation'!B1591</f>
        <v>1230720.5794597925</v>
      </c>
      <c r="G1591" s="1">
        <f t="shared" ca="1" si="436"/>
        <v>209222.49850816472</v>
      </c>
      <c r="H1591" s="1">
        <f t="shared" ca="1" si="437"/>
        <v>248832</v>
      </c>
      <c r="I1591" s="1">
        <f t="shared" ca="1" si="445"/>
        <v>209222.49850816472</v>
      </c>
      <c r="J1591" s="1">
        <f t="shared" si="438"/>
        <v>100000</v>
      </c>
      <c r="K1591" s="1">
        <f t="shared" si="439"/>
        <v>1000000</v>
      </c>
      <c r="L1591" s="1">
        <f t="shared" si="446"/>
        <v>-100000</v>
      </c>
      <c r="M1591" s="1">
        <f t="shared" ca="1" si="440"/>
        <v>209222.49850816472</v>
      </c>
      <c r="N1591" s="10">
        <v>45931</v>
      </c>
      <c r="O1591" s="10">
        <f t="shared" ca="1" si="447"/>
        <v>47757</v>
      </c>
      <c r="P1591" s="7">
        <f t="shared" ca="1" si="448"/>
        <v>0.15900834202766423</v>
      </c>
      <c r="Q1591" s="13"/>
      <c r="R1591" s="1">
        <f t="shared" si="449"/>
        <v>-100000</v>
      </c>
      <c r="S1591" s="1">
        <f t="shared" ca="1" si="441"/>
        <v>203068.89561086576</v>
      </c>
      <c r="T1591" s="14">
        <f t="shared" ca="1" si="442"/>
        <v>1.65</v>
      </c>
      <c r="U1591" s="7">
        <f t="shared" ca="1" si="450"/>
        <v>0.15211275219917297</v>
      </c>
    </row>
    <row r="1592" spans="1:21" x14ac:dyDescent="0.2">
      <c r="A1592">
        <f t="shared" si="443"/>
        <v>1591</v>
      </c>
      <c r="B1592">
        <f t="shared" ca="1" si="433"/>
        <v>3</v>
      </c>
      <c r="C1592" s="7">
        <f t="shared" ca="1" si="434"/>
        <v>-3.5206572588179622E-2</v>
      </c>
      <c r="D1592" t="str">
        <f t="shared" ca="1" si="444"/>
        <v>No</v>
      </c>
      <c r="E1592">
        <f t="shared" ca="1" si="435"/>
        <v>1.4</v>
      </c>
      <c r="F1592" s="1">
        <f ca="1">InitialHomeValue* (1 + 'Portfolio Simulation'!C1592)^'Portfolio Simulation'!B1592</f>
        <v>898055.15185202041</v>
      </c>
      <c r="G1592" s="1">
        <f t="shared" ca="1" si="436"/>
        <v>125727.72125928286</v>
      </c>
      <c r="H1592" s="1">
        <f t="shared" ca="1" si="437"/>
        <v>172800</v>
      </c>
      <c r="I1592" s="1">
        <f t="shared" ca="1" si="445"/>
        <v>125727.72125928286</v>
      </c>
      <c r="J1592" s="1">
        <f t="shared" si="438"/>
        <v>100000</v>
      </c>
      <c r="K1592" s="1">
        <f t="shared" si="439"/>
        <v>1000000</v>
      </c>
      <c r="L1592" s="1">
        <f t="shared" si="446"/>
        <v>-100000</v>
      </c>
      <c r="M1592" s="1">
        <f t="shared" ca="1" si="440"/>
        <v>125727.72125928286</v>
      </c>
      <c r="N1592" s="10">
        <v>45931</v>
      </c>
      <c r="O1592" s="10">
        <f t="shared" ca="1" si="447"/>
        <v>47027</v>
      </c>
      <c r="P1592" s="7">
        <f t="shared" ca="1" si="448"/>
        <v>7.9228588938713082E-2</v>
      </c>
      <c r="Q1592" s="13"/>
      <c r="R1592" s="1">
        <f t="shared" si="449"/>
        <v>-100000</v>
      </c>
      <c r="S1592" s="1">
        <f t="shared" ca="1" si="441"/>
        <v>121237.44550002276</v>
      </c>
      <c r="T1592" s="14">
        <f t="shared" ca="1" si="442"/>
        <v>1.35</v>
      </c>
      <c r="U1592" s="7">
        <f t="shared" ca="1" si="450"/>
        <v>6.6236361861228929E-2</v>
      </c>
    </row>
    <row r="1593" spans="1:21" x14ac:dyDescent="0.2">
      <c r="A1593">
        <f t="shared" si="443"/>
        <v>1592</v>
      </c>
      <c r="B1593">
        <f t="shared" ca="1" si="433"/>
        <v>5</v>
      </c>
      <c r="C1593" s="7">
        <f t="shared" ca="1" si="434"/>
        <v>0.10151284054755208</v>
      </c>
      <c r="D1593" t="str">
        <f t="shared" ca="1" si="444"/>
        <v>Yes</v>
      </c>
      <c r="E1593">
        <f t="shared" ca="1" si="435"/>
        <v>1.7</v>
      </c>
      <c r="F1593" s="1">
        <f ca="1">InitialHomeValue* (1 + 'Portfolio Simulation'!C1593)^'Portfolio Simulation'!B1593</f>
        <v>1621615.2535700391</v>
      </c>
      <c r="G1593" s="1">
        <f t="shared" ca="1" si="436"/>
        <v>275674.59310690663</v>
      </c>
      <c r="H1593" s="1">
        <f t="shared" ca="1" si="437"/>
        <v>248832</v>
      </c>
      <c r="I1593" s="1">
        <f t="shared" ca="1" si="445"/>
        <v>248832</v>
      </c>
      <c r="J1593" s="1">
        <f t="shared" si="438"/>
        <v>100000</v>
      </c>
      <c r="K1593" s="1">
        <f t="shared" si="439"/>
        <v>1000000</v>
      </c>
      <c r="L1593" s="1">
        <f t="shared" si="446"/>
        <v>-100000</v>
      </c>
      <c r="M1593" s="1">
        <f t="shared" ca="1" si="440"/>
        <v>248832</v>
      </c>
      <c r="N1593" s="10">
        <v>45931</v>
      </c>
      <c r="O1593" s="10">
        <f t="shared" ca="1" si="447"/>
        <v>47757</v>
      </c>
      <c r="P1593" s="7">
        <f t="shared" ca="1" si="448"/>
        <v>0.19988018870353702</v>
      </c>
      <c r="Q1593" s="13"/>
      <c r="R1593" s="1">
        <f t="shared" si="449"/>
        <v>-100000</v>
      </c>
      <c r="S1593" s="1">
        <f t="shared" ca="1" si="441"/>
        <v>267566.51683905645</v>
      </c>
      <c r="T1593" s="14">
        <f t="shared" ca="1" si="442"/>
        <v>1.65</v>
      </c>
      <c r="U1593" s="7">
        <f t="shared" ca="1" si="450"/>
        <v>0.21741748452186591</v>
      </c>
    </row>
    <row r="1594" spans="1:21" x14ac:dyDescent="0.2">
      <c r="A1594">
        <f t="shared" si="443"/>
        <v>1593</v>
      </c>
      <c r="B1594">
        <f t="shared" ca="1" si="433"/>
        <v>9</v>
      </c>
      <c r="C1594" s="7">
        <f t="shared" ca="1" si="434"/>
        <v>-2.4281857017851929E-2</v>
      </c>
      <c r="D1594" t="str">
        <f t="shared" ca="1" si="444"/>
        <v>No</v>
      </c>
      <c r="E1594">
        <f t="shared" ca="1" si="435"/>
        <v>1.4</v>
      </c>
      <c r="F1594" s="1">
        <f ca="1">InitialHomeValue* (1 + 'Portfolio Simulation'!C1594)^'Portfolio Simulation'!B1594</f>
        <v>801529.34112177289</v>
      </c>
      <c r="G1594" s="1">
        <f t="shared" ca="1" si="436"/>
        <v>112214.1077570482</v>
      </c>
      <c r="H1594" s="1">
        <f t="shared" ca="1" si="437"/>
        <v>515978.03519999993</v>
      </c>
      <c r="I1594" s="1">
        <f t="shared" ca="1" si="445"/>
        <v>112214.1077570482</v>
      </c>
      <c r="J1594" s="1">
        <f t="shared" si="438"/>
        <v>100000</v>
      </c>
      <c r="K1594" s="1">
        <f t="shared" si="439"/>
        <v>1000000</v>
      </c>
      <c r="L1594" s="1">
        <f t="shared" si="446"/>
        <v>-100000</v>
      </c>
      <c r="M1594" s="1">
        <f t="shared" ca="1" si="440"/>
        <v>112214.1077570482</v>
      </c>
      <c r="N1594" s="10">
        <v>45931</v>
      </c>
      <c r="O1594" s="10">
        <f t="shared" ca="1" si="447"/>
        <v>49218</v>
      </c>
      <c r="P1594" s="7">
        <f t="shared" ca="1" si="448"/>
        <v>1.2878718972206115E-2</v>
      </c>
      <c r="Q1594" s="13"/>
      <c r="R1594" s="1">
        <f t="shared" si="449"/>
        <v>-100000</v>
      </c>
      <c r="S1594" s="1">
        <f t="shared" ca="1" si="441"/>
        <v>108206.46105143936</v>
      </c>
      <c r="T1594" s="14">
        <f t="shared" ca="1" si="442"/>
        <v>1.35</v>
      </c>
      <c r="U1594" s="7">
        <f t="shared" ca="1" si="450"/>
        <v>8.7965637445449815E-3</v>
      </c>
    </row>
    <row r="1595" spans="1:21" x14ac:dyDescent="0.2">
      <c r="A1595">
        <f t="shared" si="443"/>
        <v>1594</v>
      </c>
      <c r="B1595">
        <f t="shared" ca="1" si="433"/>
        <v>5</v>
      </c>
      <c r="C1595" s="7">
        <f t="shared" ca="1" si="434"/>
        <v>-2.8178006427274371E-2</v>
      </c>
      <c r="D1595" t="str">
        <f t="shared" ca="1" si="444"/>
        <v>No</v>
      </c>
      <c r="E1595">
        <f t="shared" ca="1" si="435"/>
        <v>1.4</v>
      </c>
      <c r="F1595" s="1">
        <f ca="1">InitialHomeValue* (1 + 'Portfolio Simulation'!C1595)^'Portfolio Simulation'!B1595</f>
        <v>866829.36935766321</v>
      </c>
      <c r="G1595" s="1">
        <f t="shared" ca="1" si="436"/>
        <v>121356.11171007284</v>
      </c>
      <c r="H1595" s="1">
        <f t="shared" ca="1" si="437"/>
        <v>248832</v>
      </c>
      <c r="I1595" s="1">
        <f t="shared" ca="1" si="445"/>
        <v>121356.11171007284</v>
      </c>
      <c r="J1595" s="1">
        <f t="shared" si="438"/>
        <v>100000</v>
      </c>
      <c r="K1595" s="1">
        <f t="shared" si="439"/>
        <v>1000000</v>
      </c>
      <c r="L1595" s="1">
        <f t="shared" si="446"/>
        <v>-100000</v>
      </c>
      <c r="M1595" s="1">
        <f t="shared" ca="1" si="440"/>
        <v>121356.11171007284</v>
      </c>
      <c r="N1595" s="10">
        <v>45931</v>
      </c>
      <c r="O1595" s="10">
        <f t="shared" ca="1" si="447"/>
        <v>47757</v>
      </c>
      <c r="P1595" s="7">
        <f t="shared" ca="1" si="448"/>
        <v>3.9448848366737371E-2</v>
      </c>
      <c r="Q1595" s="13"/>
      <c r="R1595" s="1">
        <f t="shared" si="449"/>
        <v>-100000</v>
      </c>
      <c r="S1595" s="1">
        <f t="shared" ca="1" si="441"/>
        <v>117021.96486328455</v>
      </c>
      <c r="T1595" s="14">
        <f t="shared" ca="1" si="442"/>
        <v>1.35</v>
      </c>
      <c r="U1595" s="7">
        <f t="shared" ca="1" si="450"/>
        <v>3.1919929385185244E-2</v>
      </c>
    </row>
    <row r="1596" spans="1:21" x14ac:dyDescent="0.2">
      <c r="A1596">
        <f t="shared" si="443"/>
        <v>1595</v>
      </c>
      <c r="B1596">
        <f t="shared" ca="1" si="433"/>
        <v>8</v>
      </c>
      <c r="C1596" s="7">
        <f t="shared" ca="1" si="434"/>
        <v>6.3367795042431688E-2</v>
      </c>
      <c r="D1596" t="str">
        <f t="shared" ca="1" si="444"/>
        <v>Yes</v>
      </c>
      <c r="E1596">
        <f t="shared" ca="1" si="435"/>
        <v>1.7</v>
      </c>
      <c r="F1596" s="1">
        <f ca="1">InitialHomeValue* (1 + 'Portfolio Simulation'!C1596)^'Portfolio Simulation'!B1596</f>
        <v>1634812.786092757</v>
      </c>
      <c r="G1596" s="1">
        <f t="shared" ca="1" si="436"/>
        <v>277918.1736357687</v>
      </c>
      <c r="H1596" s="1">
        <f t="shared" ca="1" si="437"/>
        <v>429981.69599999994</v>
      </c>
      <c r="I1596" s="1">
        <f t="shared" ca="1" si="445"/>
        <v>277918.1736357687</v>
      </c>
      <c r="J1596" s="1">
        <f t="shared" si="438"/>
        <v>100000</v>
      </c>
      <c r="K1596" s="1">
        <f t="shared" si="439"/>
        <v>1000000</v>
      </c>
      <c r="L1596" s="1">
        <f t="shared" si="446"/>
        <v>-100000</v>
      </c>
      <c r="M1596" s="1">
        <f t="shared" ca="1" si="440"/>
        <v>277918.1736357687</v>
      </c>
      <c r="N1596" s="10">
        <v>45931</v>
      </c>
      <c r="O1596" s="10">
        <f t="shared" ca="1" si="447"/>
        <v>48853</v>
      </c>
      <c r="P1596" s="7">
        <f t="shared" ca="1" si="448"/>
        <v>0.13619176745414735</v>
      </c>
      <c r="Q1596" s="13"/>
      <c r="R1596" s="1">
        <f t="shared" si="449"/>
        <v>-100000</v>
      </c>
      <c r="S1596" s="1">
        <f t="shared" ca="1" si="441"/>
        <v>269744.1097053049</v>
      </c>
      <c r="T1596" s="14">
        <f t="shared" ca="1" si="442"/>
        <v>1.65</v>
      </c>
      <c r="U1596" s="7">
        <f t="shared" ca="1" si="450"/>
        <v>0.13196272253990174</v>
      </c>
    </row>
    <row r="1597" spans="1:21" x14ac:dyDescent="0.2">
      <c r="A1597">
        <f t="shared" si="443"/>
        <v>1596</v>
      </c>
      <c r="B1597">
        <f t="shared" ca="1" si="433"/>
        <v>8</v>
      </c>
      <c r="C1597" s="7">
        <f t="shared" ca="1" si="434"/>
        <v>4.7946015344044801E-2</v>
      </c>
      <c r="D1597" t="str">
        <f t="shared" ca="1" si="444"/>
        <v>Yes</v>
      </c>
      <c r="E1597">
        <f t="shared" ca="1" si="435"/>
        <v>1.7</v>
      </c>
      <c r="F1597" s="1">
        <f ca="1">InitialHomeValue* (1 + 'Portfolio Simulation'!C1597)^'Portfolio Simulation'!B1597</f>
        <v>1454491.8272063665</v>
      </c>
      <c r="G1597" s="1">
        <f t="shared" ca="1" si="436"/>
        <v>247263.61062508231</v>
      </c>
      <c r="H1597" s="1">
        <f t="shared" ca="1" si="437"/>
        <v>429981.69599999994</v>
      </c>
      <c r="I1597" s="1">
        <f t="shared" ca="1" si="445"/>
        <v>247263.61062508231</v>
      </c>
      <c r="J1597" s="1">
        <f t="shared" si="438"/>
        <v>100000</v>
      </c>
      <c r="K1597" s="1">
        <f t="shared" si="439"/>
        <v>1000000</v>
      </c>
      <c r="L1597" s="1">
        <f t="shared" si="446"/>
        <v>-100000</v>
      </c>
      <c r="M1597" s="1">
        <f t="shared" ca="1" si="440"/>
        <v>247263.61062508231</v>
      </c>
      <c r="N1597" s="10">
        <v>45931</v>
      </c>
      <c r="O1597" s="10">
        <f t="shared" ca="1" si="447"/>
        <v>48853</v>
      </c>
      <c r="P1597" s="7">
        <f t="shared" ca="1" si="448"/>
        <v>0.11972503066062926</v>
      </c>
      <c r="Q1597" s="13"/>
      <c r="R1597" s="1">
        <f t="shared" si="449"/>
        <v>-100000</v>
      </c>
      <c r="S1597" s="1">
        <f t="shared" ca="1" si="441"/>
        <v>239991.15148905048</v>
      </c>
      <c r="T1597" s="14">
        <f t="shared" ca="1" si="442"/>
        <v>1.65</v>
      </c>
      <c r="U1597" s="7">
        <f t="shared" ca="1" si="450"/>
        <v>0.11555728316307068</v>
      </c>
    </row>
    <row r="1598" spans="1:21" x14ac:dyDescent="0.2">
      <c r="A1598">
        <f t="shared" si="443"/>
        <v>1597</v>
      </c>
      <c r="B1598">
        <f t="shared" ca="1" si="433"/>
        <v>8</v>
      </c>
      <c r="C1598" s="7">
        <f t="shared" ca="1" si="434"/>
        <v>5.953640775251115E-2</v>
      </c>
      <c r="D1598" t="str">
        <f t="shared" ca="1" si="444"/>
        <v>Yes</v>
      </c>
      <c r="E1598">
        <f t="shared" ca="1" si="435"/>
        <v>1.7</v>
      </c>
      <c r="F1598" s="1">
        <f ca="1">InitialHomeValue* (1 + 'Portfolio Simulation'!C1598)^'Portfolio Simulation'!B1598</f>
        <v>1588280.0326380837</v>
      </c>
      <c r="G1598" s="1">
        <f t="shared" ca="1" si="436"/>
        <v>270007.60554847424</v>
      </c>
      <c r="H1598" s="1">
        <f t="shared" ca="1" si="437"/>
        <v>429981.69599999994</v>
      </c>
      <c r="I1598" s="1">
        <f t="shared" ca="1" si="445"/>
        <v>270007.60554847424</v>
      </c>
      <c r="J1598" s="1">
        <f t="shared" si="438"/>
        <v>100000</v>
      </c>
      <c r="K1598" s="1">
        <f t="shared" si="439"/>
        <v>1000000</v>
      </c>
      <c r="L1598" s="1">
        <f t="shared" si="446"/>
        <v>-100000</v>
      </c>
      <c r="M1598" s="1">
        <f t="shared" ca="1" si="440"/>
        <v>270007.60554847424</v>
      </c>
      <c r="N1598" s="10">
        <v>45931</v>
      </c>
      <c r="O1598" s="10">
        <f t="shared" ca="1" si="447"/>
        <v>48853</v>
      </c>
      <c r="P1598" s="7">
        <f t="shared" ca="1" si="448"/>
        <v>0.13210079073905942</v>
      </c>
      <c r="Q1598" s="13"/>
      <c r="R1598" s="1">
        <f t="shared" si="449"/>
        <v>-100000</v>
      </c>
      <c r="S1598" s="1">
        <f t="shared" ca="1" si="441"/>
        <v>262066.2053852838</v>
      </c>
      <c r="T1598" s="14">
        <f t="shared" ca="1" si="442"/>
        <v>1.65</v>
      </c>
      <c r="U1598" s="7">
        <f t="shared" ca="1" si="450"/>
        <v>0.12788696885108947</v>
      </c>
    </row>
    <row r="1599" spans="1:21" x14ac:dyDescent="0.2">
      <c r="A1599">
        <f t="shared" si="443"/>
        <v>1598</v>
      </c>
      <c r="B1599">
        <f t="shared" ca="1" si="433"/>
        <v>2</v>
      </c>
      <c r="C1599" s="7">
        <f t="shared" ca="1" si="434"/>
        <v>3.6860247296023607E-5</v>
      </c>
      <c r="D1599" t="str">
        <f t="shared" ca="1" si="444"/>
        <v>Yes</v>
      </c>
      <c r="E1599">
        <f t="shared" ca="1" si="435"/>
        <v>1.7</v>
      </c>
      <c r="F1599" s="1">
        <f ca="1">InitialHomeValue* (1 + 'Portfolio Simulation'!C1599)^'Portfolio Simulation'!B1599</f>
        <v>1000073.7218532698</v>
      </c>
      <c r="G1599" s="1">
        <f t="shared" ca="1" si="436"/>
        <v>170012.53271505586</v>
      </c>
      <c r="H1599" s="1">
        <f t="shared" ca="1" si="437"/>
        <v>144000</v>
      </c>
      <c r="I1599" s="1">
        <f t="shared" ca="1" si="445"/>
        <v>144000</v>
      </c>
      <c r="J1599" s="1">
        <f t="shared" si="438"/>
        <v>100000</v>
      </c>
      <c r="K1599" s="1">
        <f t="shared" si="439"/>
        <v>1000000</v>
      </c>
      <c r="L1599" s="1">
        <f t="shared" si="446"/>
        <v>-100000</v>
      </c>
      <c r="M1599" s="1">
        <f t="shared" ca="1" si="440"/>
        <v>144000</v>
      </c>
      <c r="N1599" s="10">
        <v>45931</v>
      </c>
      <c r="O1599" s="10">
        <f t="shared" ca="1" si="447"/>
        <v>46661</v>
      </c>
      <c r="P1599" s="7">
        <f t="shared" ca="1" si="448"/>
        <v>0.19999999403953553</v>
      </c>
      <c r="Q1599" s="13"/>
      <c r="R1599" s="1">
        <f t="shared" si="449"/>
        <v>-100000</v>
      </c>
      <c r="S1599" s="1">
        <f t="shared" ca="1" si="441"/>
        <v>165012.16410578953</v>
      </c>
      <c r="T1599" s="14">
        <f t="shared" ca="1" si="442"/>
        <v>1.65</v>
      </c>
      <c r="U1599" s="7">
        <f t="shared" ca="1" si="450"/>
        <v>0.2845706045627594</v>
      </c>
    </row>
    <row r="1600" spans="1:21" x14ac:dyDescent="0.2">
      <c r="A1600">
        <f t="shared" si="443"/>
        <v>1599</v>
      </c>
      <c r="B1600">
        <f t="shared" ca="1" si="433"/>
        <v>1</v>
      </c>
      <c r="C1600" s="7">
        <f t="shared" ca="1" si="434"/>
        <v>-1.9777823372052698E-2</v>
      </c>
      <c r="D1600" t="str">
        <f t="shared" ca="1" si="444"/>
        <v>No</v>
      </c>
      <c r="E1600">
        <f t="shared" ca="1" si="435"/>
        <v>1.4</v>
      </c>
      <c r="F1600" s="1">
        <f ca="1">InitialHomeValue* (1 + 'Portfolio Simulation'!C1600)^'Portfolio Simulation'!B1600</f>
        <v>980222.17662794725</v>
      </c>
      <c r="G1600" s="1">
        <f t="shared" ca="1" si="436"/>
        <v>137231.10472791261</v>
      </c>
      <c r="H1600" s="1">
        <f t="shared" ca="1" si="437"/>
        <v>120000</v>
      </c>
      <c r="I1600" s="1">
        <f t="shared" ca="1" si="445"/>
        <v>120000</v>
      </c>
      <c r="J1600" s="1">
        <f t="shared" si="438"/>
        <v>100000</v>
      </c>
      <c r="K1600" s="1">
        <f t="shared" si="439"/>
        <v>1000000</v>
      </c>
      <c r="L1600" s="1">
        <f t="shared" si="446"/>
        <v>-100000</v>
      </c>
      <c r="M1600" s="1">
        <f t="shared" ca="1" si="440"/>
        <v>120000</v>
      </c>
      <c r="N1600" s="10">
        <v>45931</v>
      </c>
      <c r="O1600" s="10">
        <f t="shared" ca="1" si="447"/>
        <v>46296</v>
      </c>
      <c r="P1600" s="7">
        <f t="shared" ca="1" si="448"/>
        <v>0.19999999403953553</v>
      </c>
      <c r="Q1600" s="13"/>
      <c r="R1600" s="1">
        <f t="shared" si="449"/>
        <v>-100000</v>
      </c>
      <c r="S1600" s="1">
        <f t="shared" ca="1" si="441"/>
        <v>132329.99384477289</v>
      </c>
      <c r="T1600" s="14">
        <f t="shared" ca="1" si="442"/>
        <v>1.35</v>
      </c>
      <c r="U1600" s="7">
        <f t="shared" ca="1" si="450"/>
        <v>0.3232999384403229</v>
      </c>
    </row>
    <row r="1601" spans="1:21" x14ac:dyDescent="0.2">
      <c r="A1601">
        <f t="shared" si="443"/>
        <v>1600</v>
      </c>
      <c r="B1601">
        <f t="shared" ca="1" si="433"/>
        <v>8</v>
      </c>
      <c r="C1601" s="7">
        <f t="shared" ca="1" si="434"/>
        <v>6.4223549023073187E-2</v>
      </c>
      <c r="D1601" t="str">
        <f t="shared" ca="1" si="444"/>
        <v>Yes</v>
      </c>
      <c r="E1601">
        <f t="shared" ca="1" si="435"/>
        <v>1.7</v>
      </c>
      <c r="F1601" s="1">
        <f ca="1">InitialHomeValue* (1 + 'Portfolio Simulation'!C1601)^'Portfolio Simulation'!B1601</f>
        <v>1645367.5115321842</v>
      </c>
      <c r="G1601" s="1">
        <f t="shared" ca="1" si="436"/>
        <v>279712.47696047131</v>
      </c>
      <c r="H1601" s="1">
        <f t="shared" ca="1" si="437"/>
        <v>429981.69599999994</v>
      </c>
      <c r="I1601" s="1">
        <f t="shared" ca="1" si="445"/>
        <v>279712.47696047131</v>
      </c>
      <c r="J1601" s="1">
        <f t="shared" si="438"/>
        <v>100000</v>
      </c>
      <c r="K1601" s="1">
        <f t="shared" si="439"/>
        <v>1000000</v>
      </c>
      <c r="L1601" s="1">
        <f t="shared" si="446"/>
        <v>-100000</v>
      </c>
      <c r="M1601" s="1">
        <f t="shared" ca="1" si="440"/>
        <v>279712.47696047131</v>
      </c>
      <c r="N1601" s="10">
        <v>45931</v>
      </c>
      <c r="O1601" s="10">
        <f t="shared" ca="1" si="447"/>
        <v>48853</v>
      </c>
      <c r="P1601" s="7">
        <f t="shared" ca="1" si="448"/>
        <v>0.13710549473762515</v>
      </c>
      <c r="Q1601" s="13"/>
      <c r="R1601" s="1">
        <f t="shared" si="449"/>
        <v>-100000</v>
      </c>
      <c r="S1601" s="1">
        <f t="shared" ca="1" si="441"/>
        <v>271485.63940281043</v>
      </c>
      <c r="T1601" s="14">
        <f t="shared" ca="1" si="442"/>
        <v>1.65</v>
      </c>
      <c r="U1601" s="7">
        <f t="shared" ca="1" si="450"/>
        <v>0.13287305235862731</v>
      </c>
    </row>
    <row r="1602" spans="1:21" x14ac:dyDescent="0.2">
      <c r="A1602">
        <f t="shared" si="443"/>
        <v>1601</v>
      </c>
      <c r="B1602">
        <f t="shared" ca="1" si="433"/>
        <v>2</v>
      </c>
      <c r="C1602" s="7">
        <f t="shared" ca="1" si="434"/>
        <v>1.5323338562568003E-2</v>
      </c>
      <c r="D1602" t="str">
        <f t="shared" ca="1" si="444"/>
        <v>Yes</v>
      </c>
      <c r="E1602">
        <f t="shared" ca="1" si="435"/>
        <v>1.7</v>
      </c>
      <c r="F1602" s="1">
        <f ca="1">InitialHomeValue* (1 + 'Portfolio Simulation'!C1602)^'Portfolio Simulation'!B1602</f>
        <v>1030881.4818298391</v>
      </c>
      <c r="G1602" s="1">
        <f t="shared" ca="1" si="436"/>
        <v>175249.85191107265</v>
      </c>
      <c r="H1602" s="1">
        <f t="shared" ca="1" si="437"/>
        <v>144000</v>
      </c>
      <c r="I1602" s="1">
        <f t="shared" ca="1" si="445"/>
        <v>144000</v>
      </c>
      <c r="J1602" s="1">
        <f t="shared" si="438"/>
        <v>100000</v>
      </c>
      <c r="K1602" s="1">
        <f t="shared" si="439"/>
        <v>1000000</v>
      </c>
      <c r="L1602" s="1">
        <f t="shared" si="446"/>
        <v>-100000</v>
      </c>
      <c r="M1602" s="1">
        <f t="shared" ca="1" si="440"/>
        <v>144000</v>
      </c>
      <c r="N1602" s="10">
        <v>45931</v>
      </c>
      <c r="O1602" s="10">
        <f t="shared" ca="1" si="447"/>
        <v>46661</v>
      </c>
      <c r="P1602" s="7">
        <f t="shared" ca="1" si="448"/>
        <v>0.19999999403953553</v>
      </c>
      <c r="Q1602" s="13"/>
      <c r="R1602" s="1">
        <f t="shared" si="449"/>
        <v>-100000</v>
      </c>
      <c r="S1602" s="1">
        <f t="shared" ca="1" si="441"/>
        <v>170095.44450192346</v>
      </c>
      <c r="T1602" s="14">
        <f t="shared" ca="1" si="442"/>
        <v>1.65</v>
      </c>
      <c r="U1602" s="7">
        <f t="shared" ca="1" si="450"/>
        <v>0.30420643687248228</v>
      </c>
    </row>
    <row r="1603" spans="1:21" x14ac:dyDescent="0.2">
      <c r="A1603">
        <f t="shared" si="443"/>
        <v>1602</v>
      </c>
      <c r="B1603">
        <f t="shared" ref="B1603:B1666" ca="1" si="451">RANDBETWEEN(MinExitYear,MaxTerm)</f>
        <v>5</v>
      </c>
      <c r="C1603" s="7">
        <f t="shared" ref="C1603:C1666" ca="1" si="452">NORMINV(RAND(),HPAMean,HPAStdDev)</f>
        <v>6.0399107952703375E-2</v>
      </c>
      <c r="D1603" t="str">
        <f t="shared" ca="1" si="444"/>
        <v>Yes</v>
      </c>
      <c r="E1603">
        <f t="shared" ref="E1603:E1666" ca="1" si="453">IF(D1603="Yes",UpMultiplier,DownMultiplier)</f>
        <v>1.7</v>
      </c>
      <c r="F1603" s="1">
        <f ca="1">InitialHomeValue* (1 + 'Portfolio Simulation'!C1603)^'Portfolio Simulation'!B1603</f>
        <v>1340746.7984241785</v>
      </c>
      <c r="G1603" s="1">
        <f t="shared" ref="G1603:G1666" ca="1" si="454">F1603*E1603*(InvestmentAmount/InitialHomeValue)</f>
        <v>227926.95573211033</v>
      </c>
      <c r="H1603" s="1">
        <f t="shared" ref="H1603:H1666" ca="1" si="455">InvestmentAmount*(1 + IRRCap)^B1603</f>
        <v>248832</v>
      </c>
      <c r="I1603" s="1">
        <f t="shared" ca="1" si="445"/>
        <v>227926.95573211033</v>
      </c>
      <c r="J1603" s="1">
        <f t="shared" ref="J1603:J1666" si="456">InvestmentAmount</f>
        <v>100000</v>
      </c>
      <c r="K1603" s="1">
        <f t="shared" ref="K1603:K1666" si="457">InitialHomeValue</f>
        <v>1000000</v>
      </c>
      <c r="L1603" s="1">
        <f t="shared" si="446"/>
        <v>-100000</v>
      </c>
      <c r="M1603" s="1">
        <f t="shared" ref="M1603:M1666" ca="1" si="458">IF(B1603&gt;0,I1603,0)</f>
        <v>227926.95573211033</v>
      </c>
      <c r="N1603" s="10">
        <v>45931</v>
      </c>
      <c r="O1603" s="10">
        <f t="shared" ca="1" si="447"/>
        <v>47757</v>
      </c>
      <c r="P1603" s="7">
        <f t="shared" ca="1" si="448"/>
        <v>0.17901667952537539</v>
      </c>
      <c r="Q1603" s="13"/>
      <c r="R1603" s="1">
        <f t="shared" si="449"/>
        <v>-100000</v>
      </c>
      <c r="S1603" s="1">
        <f t="shared" ref="S1603:S1666" ca="1" si="459">F1603*T1603*(InvestmentAmount/InitialHomeValue)</f>
        <v>221223.22173998944</v>
      </c>
      <c r="T1603" s="14">
        <f t="shared" ref="T1603:T1666" ca="1" si="460">IF(D1603="Yes",ModifiedUpShare,ModifiedDownShare)</f>
        <v>1.65</v>
      </c>
      <c r="U1603" s="7">
        <f t="shared" ca="1" si="450"/>
        <v>0.17200205922126768</v>
      </c>
    </row>
    <row r="1604" spans="1:21" x14ac:dyDescent="0.2">
      <c r="A1604">
        <f t="shared" ref="A1604:A1667" si="461">ROW()-1</f>
        <v>1603</v>
      </c>
      <c r="B1604">
        <f t="shared" ca="1" si="451"/>
        <v>6</v>
      </c>
      <c r="C1604" s="7">
        <f t="shared" ca="1" si="452"/>
        <v>4.2169557120334045E-2</v>
      </c>
      <c r="D1604" t="str">
        <f t="shared" ref="D1604:D1667" ca="1" si="462">IF(C1604&gt;=0, "Yes", "No")</f>
        <v>Yes</v>
      </c>
      <c r="E1604">
        <f t="shared" ca="1" si="453"/>
        <v>1.7</v>
      </c>
      <c r="F1604" s="1">
        <f ca="1">InitialHomeValue* (1 + 'Portfolio Simulation'!C1604)^'Portfolio Simulation'!B1604</f>
        <v>1281239.4338828414</v>
      </c>
      <c r="G1604" s="1">
        <f t="shared" ca="1" si="454"/>
        <v>217810.70376008304</v>
      </c>
      <c r="H1604" s="1">
        <f t="shared" ca="1" si="455"/>
        <v>298598.39999999997</v>
      </c>
      <c r="I1604" s="1">
        <f t="shared" ref="I1604:I1667" ca="1" si="463">MIN(G1604,H1604)</f>
        <v>217810.70376008304</v>
      </c>
      <c r="J1604" s="1">
        <f t="shared" si="456"/>
        <v>100000</v>
      </c>
      <c r="K1604" s="1">
        <f t="shared" si="457"/>
        <v>1000000</v>
      </c>
      <c r="L1604" s="1">
        <f t="shared" ref="L1604:L1667" si="464">-J1604</f>
        <v>-100000</v>
      </c>
      <c r="M1604" s="1">
        <f t="shared" ca="1" si="458"/>
        <v>217810.70376008304</v>
      </c>
      <c r="N1604" s="10">
        <v>45931</v>
      </c>
      <c r="O1604" s="10">
        <f t="shared" ref="O1604:O1667" ca="1" si="465">EDATE(N1604, B1604 *12)</f>
        <v>48122</v>
      </c>
      <c r="P1604" s="7">
        <f t="shared" ref="P1604:P1667" ca="1" si="466">XIRR(L1604:M1604,N1604:O1604)</f>
        <v>0.13846797347068787</v>
      </c>
      <c r="Q1604" s="13"/>
      <c r="R1604" s="1">
        <f t="shared" ref="R1604:R1667" si="467">-J1604</f>
        <v>-100000</v>
      </c>
      <c r="S1604" s="1">
        <f t="shared" ca="1" si="459"/>
        <v>211404.50659066881</v>
      </c>
      <c r="T1604" s="14">
        <f t="shared" ca="1" si="460"/>
        <v>1.65</v>
      </c>
      <c r="U1604" s="7">
        <f t="shared" ref="U1604:U1667" ca="1" si="468">XIRR(R1604:S1604,N1604:O1604)</f>
        <v>0.13282018303871154</v>
      </c>
    </row>
    <row r="1605" spans="1:21" x14ac:dyDescent="0.2">
      <c r="A1605">
        <f t="shared" si="461"/>
        <v>1604</v>
      </c>
      <c r="B1605">
        <f t="shared" ca="1" si="451"/>
        <v>10</v>
      </c>
      <c r="C1605" s="7">
        <f t="shared" ca="1" si="452"/>
        <v>-2.0612295779019883E-2</v>
      </c>
      <c r="D1605" t="str">
        <f t="shared" ca="1" si="462"/>
        <v>No</v>
      </c>
      <c r="E1605">
        <f t="shared" ca="1" si="453"/>
        <v>1.4</v>
      </c>
      <c r="F1605" s="1">
        <f ca="1">InitialHomeValue* (1 + 'Portfolio Simulation'!C1605)^'Portfolio Simulation'!B1605</f>
        <v>811982.1336766457</v>
      </c>
      <c r="G1605" s="1">
        <f t="shared" ca="1" si="454"/>
        <v>113677.49871473041</v>
      </c>
      <c r="H1605" s="1">
        <f t="shared" ca="1" si="455"/>
        <v>619173.64223999996</v>
      </c>
      <c r="I1605" s="1">
        <f t="shared" ca="1" si="463"/>
        <v>113677.49871473041</v>
      </c>
      <c r="J1605" s="1">
        <f t="shared" si="456"/>
        <v>100000</v>
      </c>
      <c r="K1605" s="1">
        <f t="shared" si="457"/>
        <v>1000000</v>
      </c>
      <c r="L1605" s="1">
        <f t="shared" si="464"/>
        <v>-100000</v>
      </c>
      <c r="M1605" s="1">
        <f t="shared" ca="1" si="458"/>
        <v>113677.49871473041</v>
      </c>
      <c r="N1605" s="10">
        <v>45931</v>
      </c>
      <c r="O1605" s="10">
        <f t="shared" ca="1" si="465"/>
        <v>49583</v>
      </c>
      <c r="P1605" s="7">
        <f t="shared" ca="1" si="466"/>
        <v>1.2894943356513977E-2</v>
      </c>
      <c r="Q1605" s="13"/>
      <c r="R1605" s="1">
        <f t="shared" si="467"/>
        <v>-100000</v>
      </c>
      <c r="S1605" s="1">
        <f t="shared" ca="1" si="459"/>
        <v>109617.5880463472</v>
      </c>
      <c r="T1605" s="14">
        <f t="shared" ca="1" si="460"/>
        <v>1.35</v>
      </c>
      <c r="U1605" s="7">
        <f t="shared" ca="1" si="468"/>
        <v>9.2199832201004042E-3</v>
      </c>
    </row>
    <row r="1606" spans="1:21" x14ac:dyDescent="0.2">
      <c r="A1606">
        <f t="shared" si="461"/>
        <v>1605</v>
      </c>
      <c r="B1606">
        <f t="shared" ca="1" si="451"/>
        <v>4</v>
      </c>
      <c r="C1606" s="7">
        <f t="shared" ca="1" si="452"/>
        <v>0.1198170101958069</v>
      </c>
      <c r="D1606" t="str">
        <f t="shared" ca="1" si="462"/>
        <v>Yes</v>
      </c>
      <c r="E1606">
        <f t="shared" ca="1" si="453"/>
        <v>1.7</v>
      </c>
      <c r="F1606" s="1">
        <f ca="1">InitialHomeValue* (1 + 'Portfolio Simulation'!C1606)^'Portfolio Simulation'!B1606</f>
        <v>1572491.2619975728</v>
      </c>
      <c r="G1606" s="1">
        <f t="shared" ca="1" si="454"/>
        <v>267323.51453958737</v>
      </c>
      <c r="H1606" s="1">
        <f t="shared" ca="1" si="455"/>
        <v>207360</v>
      </c>
      <c r="I1606" s="1">
        <f t="shared" ca="1" si="463"/>
        <v>207360</v>
      </c>
      <c r="J1606" s="1">
        <f t="shared" si="456"/>
        <v>100000</v>
      </c>
      <c r="K1606" s="1">
        <f t="shared" si="457"/>
        <v>1000000</v>
      </c>
      <c r="L1606" s="1">
        <f t="shared" si="464"/>
        <v>-100000</v>
      </c>
      <c r="M1606" s="1">
        <f t="shared" ca="1" si="458"/>
        <v>207360</v>
      </c>
      <c r="N1606" s="10">
        <v>45931</v>
      </c>
      <c r="O1606" s="10">
        <f t="shared" ca="1" si="465"/>
        <v>47392</v>
      </c>
      <c r="P1606" s="7">
        <f t="shared" ca="1" si="466"/>
        <v>0.19985025525093081</v>
      </c>
      <c r="Q1606" s="13"/>
      <c r="R1606" s="1">
        <f t="shared" si="467"/>
        <v>-100000</v>
      </c>
      <c r="S1606" s="1">
        <f t="shared" ca="1" si="459"/>
        <v>259461.05822959953</v>
      </c>
      <c r="T1606" s="14">
        <f t="shared" ca="1" si="460"/>
        <v>1.65</v>
      </c>
      <c r="U1606" s="7">
        <f t="shared" ca="1" si="468"/>
        <v>0.26895783543586738</v>
      </c>
    </row>
    <row r="1607" spans="1:21" x14ac:dyDescent="0.2">
      <c r="A1607">
        <f t="shared" si="461"/>
        <v>1606</v>
      </c>
      <c r="B1607">
        <f t="shared" ca="1" si="451"/>
        <v>5</v>
      </c>
      <c r="C1607" s="7">
        <f t="shared" ca="1" si="452"/>
        <v>4.9678236561988567E-2</v>
      </c>
      <c r="D1607" t="str">
        <f t="shared" ca="1" si="462"/>
        <v>Yes</v>
      </c>
      <c r="E1607">
        <f t="shared" ca="1" si="453"/>
        <v>1.7</v>
      </c>
      <c r="F1607" s="1">
        <f ca="1">InitialHomeValue* (1 + 'Portfolio Simulation'!C1607)^'Portfolio Simulation'!B1607</f>
        <v>1274327.2332921198</v>
      </c>
      <c r="G1607" s="1">
        <f t="shared" ca="1" si="454"/>
        <v>216635.62965966036</v>
      </c>
      <c r="H1607" s="1">
        <f t="shared" ca="1" si="455"/>
        <v>248832</v>
      </c>
      <c r="I1607" s="1">
        <f t="shared" ca="1" si="463"/>
        <v>216635.62965966036</v>
      </c>
      <c r="J1607" s="1">
        <f t="shared" si="456"/>
        <v>100000</v>
      </c>
      <c r="K1607" s="1">
        <f t="shared" si="457"/>
        <v>1000000</v>
      </c>
      <c r="L1607" s="1">
        <f t="shared" si="464"/>
        <v>-100000</v>
      </c>
      <c r="M1607" s="1">
        <f t="shared" ca="1" si="458"/>
        <v>216635.62965966036</v>
      </c>
      <c r="N1607" s="10">
        <v>45931</v>
      </c>
      <c r="O1607" s="10">
        <f t="shared" ca="1" si="465"/>
        <v>47757</v>
      </c>
      <c r="P1607" s="7">
        <f t="shared" ca="1" si="466"/>
        <v>0.16710305809974671</v>
      </c>
      <c r="Q1607" s="13"/>
      <c r="R1607" s="1">
        <f t="shared" si="467"/>
        <v>-100000</v>
      </c>
      <c r="S1607" s="1">
        <f t="shared" ca="1" si="459"/>
        <v>210263.99349319979</v>
      </c>
      <c r="T1607" s="14">
        <f t="shared" ca="1" si="460"/>
        <v>1.65</v>
      </c>
      <c r="U1607" s="7">
        <f t="shared" ca="1" si="468"/>
        <v>0.16015930771827705</v>
      </c>
    </row>
    <row r="1608" spans="1:21" x14ac:dyDescent="0.2">
      <c r="A1608">
        <f t="shared" si="461"/>
        <v>1607</v>
      </c>
      <c r="B1608">
        <f t="shared" ca="1" si="451"/>
        <v>10</v>
      </c>
      <c r="C1608" s="7">
        <f t="shared" ca="1" si="452"/>
        <v>7.4365645092712582E-2</v>
      </c>
      <c r="D1608" t="str">
        <f t="shared" ca="1" si="462"/>
        <v>Yes</v>
      </c>
      <c r="E1608">
        <f t="shared" ca="1" si="453"/>
        <v>1.7</v>
      </c>
      <c r="F1608" s="1">
        <f ca="1">InitialHomeValue* (1 + 'Portfolio Simulation'!C1608)^'Portfolio Simulation'!B1608</f>
        <v>2048901.7095669024</v>
      </c>
      <c r="G1608" s="1">
        <f t="shared" ca="1" si="454"/>
        <v>348313.29062637337</v>
      </c>
      <c r="H1608" s="1">
        <f t="shared" ca="1" si="455"/>
        <v>619173.64223999996</v>
      </c>
      <c r="I1608" s="1">
        <f t="shared" ca="1" si="463"/>
        <v>348313.29062637337</v>
      </c>
      <c r="J1608" s="1">
        <f t="shared" si="456"/>
        <v>100000</v>
      </c>
      <c r="K1608" s="1">
        <f t="shared" si="457"/>
        <v>1000000</v>
      </c>
      <c r="L1608" s="1">
        <f t="shared" si="464"/>
        <v>-100000</v>
      </c>
      <c r="M1608" s="1">
        <f t="shared" ca="1" si="458"/>
        <v>348313.29062637337</v>
      </c>
      <c r="N1608" s="10">
        <v>45931</v>
      </c>
      <c r="O1608" s="10">
        <f t="shared" ca="1" si="465"/>
        <v>49583</v>
      </c>
      <c r="P1608" s="7">
        <f t="shared" ca="1" si="466"/>
        <v>0.13283674120903016</v>
      </c>
      <c r="Q1608" s="13"/>
      <c r="R1608" s="1">
        <f t="shared" si="467"/>
        <v>-100000</v>
      </c>
      <c r="S1608" s="1">
        <f t="shared" ca="1" si="459"/>
        <v>338068.7820785389</v>
      </c>
      <c r="T1608" s="14">
        <f t="shared" ca="1" si="460"/>
        <v>1.65</v>
      </c>
      <c r="U1608" s="7">
        <f t="shared" ca="1" si="468"/>
        <v>0.12946177124977115</v>
      </c>
    </row>
    <row r="1609" spans="1:21" x14ac:dyDescent="0.2">
      <c r="A1609">
        <f t="shared" si="461"/>
        <v>1608</v>
      </c>
      <c r="B1609">
        <f t="shared" ca="1" si="451"/>
        <v>1</v>
      </c>
      <c r="C1609" s="7">
        <f t="shared" ca="1" si="452"/>
        <v>-3.1398039391031488E-2</v>
      </c>
      <c r="D1609" t="str">
        <f t="shared" ca="1" si="462"/>
        <v>No</v>
      </c>
      <c r="E1609">
        <f t="shared" ca="1" si="453"/>
        <v>1.4</v>
      </c>
      <c r="F1609" s="1">
        <f ca="1">InitialHomeValue* (1 + 'Portfolio Simulation'!C1609)^'Portfolio Simulation'!B1609</f>
        <v>968601.96060896851</v>
      </c>
      <c r="G1609" s="1">
        <f t="shared" ca="1" si="454"/>
        <v>135604.27448525559</v>
      </c>
      <c r="H1609" s="1">
        <f t="shared" ca="1" si="455"/>
        <v>120000</v>
      </c>
      <c r="I1609" s="1">
        <f t="shared" ca="1" si="463"/>
        <v>120000</v>
      </c>
      <c r="J1609" s="1">
        <f t="shared" si="456"/>
        <v>100000</v>
      </c>
      <c r="K1609" s="1">
        <f t="shared" si="457"/>
        <v>1000000</v>
      </c>
      <c r="L1609" s="1">
        <f t="shared" si="464"/>
        <v>-100000</v>
      </c>
      <c r="M1609" s="1">
        <f t="shared" ca="1" si="458"/>
        <v>120000</v>
      </c>
      <c r="N1609" s="10">
        <v>45931</v>
      </c>
      <c r="O1609" s="10">
        <f t="shared" ca="1" si="465"/>
        <v>46296</v>
      </c>
      <c r="P1609" s="7">
        <f t="shared" ca="1" si="466"/>
        <v>0.19999999403953553</v>
      </c>
      <c r="Q1609" s="13"/>
      <c r="R1609" s="1">
        <f t="shared" si="467"/>
        <v>-100000</v>
      </c>
      <c r="S1609" s="1">
        <f t="shared" ca="1" si="459"/>
        <v>130761.26468221075</v>
      </c>
      <c r="T1609" s="14">
        <f t="shared" ca="1" si="460"/>
        <v>1.35</v>
      </c>
      <c r="U1609" s="7">
        <f t="shared" ca="1" si="468"/>
        <v>0.30761265158653261</v>
      </c>
    </row>
    <row r="1610" spans="1:21" x14ac:dyDescent="0.2">
      <c r="A1610">
        <f t="shared" si="461"/>
        <v>1609</v>
      </c>
      <c r="B1610">
        <f t="shared" ca="1" si="451"/>
        <v>3</v>
      </c>
      <c r="C1610" s="7">
        <f t="shared" ca="1" si="452"/>
        <v>5.2268856392468359E-2</v>
      </c>
      <c r="D1610" t="str">
        <f t="shared" ca="1" si="462"/>
        <v>Yes</v>
      </c>
      <c r="E1610">
        <f t="shared" ca="1" si="453"/>
        <v>1.7</v>
      </c>
      <c r="F1610" s="1">
        <f ca="1">InitialHomeValue* (1 + 'Portfolio Simulation'!C1610)^'Portfolio Simulation'!B1610</f>
        <v>1165145.4694818903</v>
      </c>
      <c r="G1610" s="1">
        <f t="shared" ca="1" si="454"/>
        <v>198074.72981192137</v>
      </c>
      <c r="H1610" s="1">
        <f t="shared" ca="1" si="455"/>
        <v>172800</v>
      </c>
      <c r="I1610" s="1">
        <f t="shared" ca="1" si="463"/>
        <v>172800</v>
      </c>
      <c r="J1610" s="1">
        <f t="shared" si="456"/>
        <v>100000</v>
      </c>
      <c r="K1610" s="1">
        <f t="shared" si="457"/>
        <v>1000000</v>
      </c>
      <c r="L1610" s="1">
        <f t="shared" si="464"/>
        <v>-100000</v>
      </c>
      <c r="M1610" s="1">
        <f t="shared" ca="1" si="458"/>
        <v>172800</v>
      </c>
      <c r="N1610" s="10">
        <v>45931</v>
      </c>
      <c r="O1610" s="10">
        <f t="shared" ca="1" si="465"/>
        <v>47027</v>
      </c>
      <c r="P1610" s="7">
        <f t="shared" ca="1" si="466"/>
        <v>0.19980039000511171</v>
      </c>
      <c r="Q1610" s="13"/>
      <c r="R1610" s="1">
        <f t="shared" si="467"/>
        <v>-100000</v>
      </c>
      <c r="S1610" s="1">
        <f t="shared" ca="1" si="459"/>
        <v>192249.0024645119</v>
      </c>
      <c r="T1610" s="14">
        <f t="shared" ca="1" si="460"/>
        <v>1.65</v>
      </c>
      <c r="U1610" s="7">
        <f t="shared" ca="1" si="468"/>
        <v>0.24318291544914244</v>
      </c>
    </row>
    <row r="1611" spans="1:21" x14ac:dyDescent="0.2">
      <c r="A1611">
        <f t="shared" si="461"/>
        <v>1610</v>
      </c>
      <c r="B1611">
        <f t="shared" ca="1" si="451"/>
        <v>8</v>
      </c>
      <c r="C1611" s="7">
        <f t="shared" ca="1" si="452"/>
        <v>-6.8476489121482187E-2</v>
      </c>
      <c r="D1611" t="str">
        <f t="shared" ca="1" si="462"/>
        <v>No</v>
      </c>
      <c r="E1611">
        <f t="shared" ca="1" si="453"/>
        <v>1.4</v>
      </c>
      <c r="F1611" s="1">
        <f ca="1">InitialHomeValue* (1 + 'Portfolio Simulation'!C1611)^'Portfolio Simulation'!B1611</f>
        <v>566957.57843363518</v>
      </c>
      <c r="G1611" s="1">
        <f t="shared" ca="1" si="454"/>
        <v>79374.06098070892</v>
      </c>
      <c r="H1611" s="1">
        <f t="shared" ca="1" si="455"/>
        <v>429981.69599999994</v>
      </c>
      <c r="I1611" s="1">
        <f t="shared" ca="1" si="463"/>
        <v>79374.06098070892</v>
      </c>
      <c r="J1611" s="1">
        <f t="shared" si="456"/>
        <v>100000</v>
      </c>
      <c r="K1611" s="1">
        <f t="shared" si="457"/>
        <v>1000000</v>
      </c>
      <c r="L1611" s="1">
        <f t="shared" si="464"/>
        <v>-100000</v>
      </c>
      <c r="M1611" s="1">
        <f t="shared" ca="1" si="458"/>
        <v>79374.06098070892</v>
      </c>
      <c r="N1611" s="10">
        <v>45931</v>
      </c>
      <c r="O1611" s="10">
        <f t="shared" ca="1" si="465"/>
        <v>48853</v>
      </c>
      <c r="P1611" s="7">
        <f t="shared" ca="1" si="466"/>
        <v>-2.8442725539207462E-2</v>
      </c>
      <c r="Q1611" s="13"/>
      <c r="R1611" s="1">
        <f t="shared" si="467"/>
        <v>-100000</v>
      </c>
      <c r="S1611" s="1">
        <f t="shared" ca="1" si="459"/>
        <v>76539.273088540751</v>
      </c>
      <c r="T1611" s="14">
        <f t="shared" ca="1" si="460"/>
        <v>1.35</v>
      </c>
      <c r="U1611" s="7">
        <f t="shared" ca="1" si="468"/>
        <v>-3.2846346497535719E-2</v>
      </c>
    </row>
    <row r="1612" spans="1:21" x14ac:dyDescent="0.2">
      <c r="A1612">
        <f t="shared" si="461"/>
        <v>1611</v>
      </c>
      <c r="B1612">
        <f t="shared" ca="1" si="451"/>
        <v>3</v>
      </c>
      <c r="C1612" s="7">
        <f t="shared" ca="1" si="452"/>
        <v>5.9036335003204869E-2</v>
      </c>
      <c r="D1612" t="str">
        <f t="shared" ca="1" si="462"/>
        <v>Yes</v>
      </c>
      <c r="E1612">
        <f t="shared" ca="1" si="453"/>
        <v>1.7</v>
      </c>
      <c r="F1612" s="1">
        <f ca="1">InitialHomeValue* (1 + 'Portfolio Simulation'!C1612)^'Portfolio Simulation'!B1612</f>
        <v>1187770.6302416141</v>
      </c>
      <c r="G1612" s="1">
        <f t="shared" ca="1" si="454"/>
        <v>201921.0071410744</v>
      </c>
      <c r="H1612" s="1">
        <f t="shared" ca="1" si="455"/>
        <v>172800</v>
      </c>
      <c r="I1612" s="1">
        <f t="shared" ca="1" si="463"/>
        <v>172800</v>
      </c>
      <c r="J1612" s="1">
        <f t="shared" si="456"/>
        <v>100000</v>
      </c>
      <c r="K1612" s="1">
        <f t="shared" si="457"/>
        <v>1000000</v>
      </c>
      <c r="L1612" s="1">
        <f t="shared" si="464"/>
        <v>-100000</v>
      </c>
      <c r="M1612" s="1">
        <f t="shared" ca="1" si="458"/>
        <v>172800</v>
      </c>
      <c r="N1612" s="10">
        <v>45931</v>
      </c>
      <c r="O1612" s="10">
        <f t="shared" ca="1" si="465"/>
        <v>47027</v>
      </c>
      <c r="P1612" s="7">
        <f t="shared" ca="1" si="466"/>
        <v>0.19980039000511171</v>
      </c>
      <c r="Q1612" s="13"/>
      <c r="R1612" s="1">
        <f t="shared" si="467"/>
        <v>-100000</v>
      </c>
      <c r="S1612" s="1">
        <f t="shared" ca="1" si="459"/>
        <v>195982.15398986632</v>
      </c>
      <c r="T1612" s="14">
        <f t="shared" ca="1" si="460"/>
        <v>1.65</v>
      </c>
      <c r="U1612" s="7">
        <f t="shared" ca="1" si="468"/>
        <v>0.25117090344429016</v>
      </c>
    </row>
    <row r="1613" spans="1:21" x14ac:dyDescent="0.2">
      <c r="A1613">
        <f t="shared" si="461"/>
        <v>1612</v>
      </c>
      <c r="B1613">
        <f t="shared" ca="1" si="451"/>
        <v>10</v>
      </c>
      <c r="C1613" s="7">
        <f t="shared" ca="1" si="452"/>
        <v>7.9924946637897593E-2</v>
      </c>
      <c r="D1613" t="str">
        <f t="shared" ca="1" si="462"/>
        <v>Yes</v>
      </c>
      <c r="E1613">
        <f t="shared" ca="1" si="453"/>
        <v>1.7</v>
      </c>
      <c r="F1613" s="1">
        <f ca="1">InitialHomeValue* (1 + 'Portfolio Simulation'!C1613)^'Portfolio Simulation'!B1613</f>
        <v>2157425.1461882656</v>
      </c>
      <c r="G1613" s="1">
        <f t="shared" ca="1" si="454"/>
        <v>366762.27485200518</v>
      </c>
      <c r="H1613" s="1">
        <f t="shared" ca="1" si="455"/>
        <v>619173.64223999996</v>
      </c>
      <c r="I1613" s="1">
        <f t="shared" ca="1" si="463"/>
        <v>366762.27485200518</v>
      </c>
      <c r="J1613" s="1">
        <f t="shared" si="456"/>
        <v>100000</v>
      </c>
      <c r="K1613" s="1">
        <f t="shared" si="457"/>
        <v>1000000</v>
      </c>
      <c r="L1613" s="1">
        <f t="shared" si="464"/>
        <v>-100000</v>
      </c>
      <c r="M1613" s="1">
        <f t="shared" ca="1" si="458"/>
        <v>366762.27485200518</v>
      </c>
      <c r="N1613" s="10">
        <v>45931</v>
      </c>
      <c r="O1613" s="10">
        <f t="shared" ca="1" si="465"/>
        <v>49583</v>
      </c>
      <c r="P1613" s="7">
        <f t="shared" ca="1" si="466"/>
        <v>0.1386953771114349</v>
      </c>
      <c r="Q1613" s="13"/>
      <c r="R1613" s="1">
        <f t="shared" si="467"/>
        <v>-100000</v>
      </c>
      <c r="S1613" s="1">
        <f t="shared" ca="1" si="459"/>
        <v>355975.14912106382</v>
      </c>
      <c r="T1613" s="14">
        <f t="shared" ca="1" si="460"/>
        <v>1.65</v>
      </c>
      <c r="U1613" s="7">
        <f t="shared" ca="1" si="468"/>
        <v>0.13530295491218569</v>
      </c>
    </row>
    <row r="1614" spans="1:21" x14ac:dyDescent="0.2">
      <c r="A1614">
        <f t="shared" si="461"/>
        <v>1613</v>
      </c>
      <c r="B1614">
        <f t="shared" ca="1" si="451"/>
        <v>5</v>
      </c>
      <c r="C1614" s="7">
        <f t="shared" ca="1" si="452"/>
        <v>-4.2504969836943865E-2</v>
      </c>
      <c r="D1614" t="str">
        <f t="shared" ca="1" si="462"/>
        <v>No</v>
      </c>
      <c r="E1614">
        <f t="shared" ca="1" si="453"/>
        <v>1.4</v>
      </c>
      <c r="F1614" s="1">
        <f ca="1">InitialHomeValue* (1 + 'Portfolio Simulation'!C1614)^'Portfolio Simulation'!B1614</f>
        <v>804790.13142704696</v>
      </c>
      <c r="G1614" s="1">
        <f t="shared" ca="1" si="454"/>
        <v>112670.61839978659</v>
      </c>
      <c r="H1614" s="1">
        <f t="shared" ca="1" si="455"/>
        <v>248832</v>
      </c>
      <c r="I1614" s="1">
        <f t="shared" ca="1" si="463"/>
        <v>112670.61839978659</v>
      </c>
      <c r="J1614" s="1">
        <f t="shared" si="456"/>
        <v>100000</v>
      </c>
      <c r="K1614" s="1">
        <f t="shared" si="457"/>
        <v>1000000</v>
      </c>
      <c r="L1614" s="1">
        <f t="shared" si="464"/>
        <v>-100000</v>
      </c>
      <c r="M1614" s="1">
        <f t="shared" ca="1" si="458"/>
        <v>112670.61839978659</v>
      </c>
      <c r="N1614" s="10">
        <v>45931</v>
      </c>
      <c r="O1614" s="10">
        <f t="shared" ca="1" si="465"/>
        <v>47757</v>
      </c>
      <c r="P1614" s="7">
        <f t="shared" ca="1" si="466"/>
        <v>2.4133238196372989E-2</v>
      </c>
      <c r="Q1614" s="13"/>
      <c r="R1614" s="1">
        <f t="shared" si="467"/>
        <v>-100000</v>
      </c>
      <c r="S1614" s="1">
        <f t="shared" ca="1" si="459"/>
        <v>108646.66774265136</v>
      </c>
      <c r="T1614" s="14">
        <f t="shared" ca="1" si="460"/>
        <v>1.35</v>
      </c>
      <c r="U1614" s="7">
        <f t="shared" ca="1" si="468"/>
        <v>1.6715249419212343E-2</v>
      </c>
    </row>
    <row r="1615" spans="1:21" x14ac:dyDescent="0.2">
      <c r="A1615">
        <f t="shared" si="461"/>
        <v>1614</v>
      </c>
      <c r="B1615">
        <f t="shared" ca="1" si="451"/>
        <v>4</v>
      </c>
      <c r="C1615" s="7">
        <f t="shared" ca="1" si="452"/>
        <v>-6.3362874903865746E-2</v>
      </c>
      <c r="D1615" t="str">
        <f t="shared" ca="1" si="462"/>
        <v>No</v>
      </c>
      <c r="E1615">
        <f t="shared" ca="1" si="453"/>
        <v>1.4</v>
      </c>
      <c r="F1615" s="1">
        <f ca="1">InitialHomeValue* (1 + 'Portfolio Simulation'!C1615)^'Portfolio Simulation'!B1615</f>
        <v>769636.17218723404</v>
      </c>
      <c r="G1615" s="1">
        <f t="shared" ca="1" si="454"/>
        <v>107749.06410621277</v>
      </c>
      <c r="H1615" s="1">
        <f t="shared" ca="1" si="455"/>
        <v>207360</v>
      </c>
      <c r="I1615" s="1">
        <f t="shared" ca="1" si="463"/>
        <v>107749.06410621277</v>
      </c>
      <c r="J1615" s="1">
        <f t="shared" si="456"/>
        <v>100000</v>
      </c>
      <c r="K1615" s="1">
        <f t="shared" si="457"/>
        <v>1000000</v>
      </c>
      <c r="L1615" s="1">
        <f t="shared" si="464"/>
        <v>-100000</v>
      </c>
      <c r="M1615" s="1">
        <f t="shared" ca="1" si="458"/>
        <v>107749.06410621277</v>
      </c>
      <c r="N1615" s="10">
        <v>45931</v>
      </c>
      <c r="O1615" s="10">
        <f t="shared" ca="1" si="465"/>
        <v>47392</v>
      </c>
      <c r="P1615" s="7">
        <f t="shared" ca="1" si="466"/>
        <v>1.8820866942405708E-2</v>
      </c>
      <c r="Q1615" s="13"/>
      <c r="R1615" s="1">
        <f t="shared" si="467"/>
        <v>-100000</v>
      </c>
      <c r="S1615" s="1">
        <f t="shared" ca="1" si="459"/>
        <v>103900.88324527661</v>
      </c>
      <c r="T1615" s="14">
        <f t="shared" ca="1" si="460"/>
        <v>1.35</v>
      </c>
      <c r="U1615" s="7">
        <f t="shared" ca="1" si="468"/>
        <v>9.6061021089553847E-3</v>
      </c>
    </row>
    <row r="1616" spans="1:21" x14ac:dyDescent="0.2">
      <c r="A1616">
        <f t="shared" si="461"/>
        <v>1615</v>
      </c>
      <c r="B1616">
        <f t="shared" ca="1" si="451"/>
        <v>2</v>
      </c>
      <c r="C1616" s="7">
        <f t="shared" ca="1" si="452"/>
        <v>1.2898232508732829E-2</v>
      </c>
      <c r="D1616" t="str">
        <f t="shared" ca="1" si="462"/>
        <v>Yes</v>
      </c>
      <c r="E1616">
        <f t="shared" ca="1" si="453"/>
        <v>1.7</v>
      </c>
      <c r="F1616" s="1">
        <f ca="1">InitialHomeValue* (1 + 'Portfolio Simulation'!C1616)^'Portfolio Simulation'!B1616</f>
        <v>1025962.8294193149</v>
      </c>
      <c r="G1616" s="1">
        <f t="shared" ca="1" si="454"/>
        <v>174413.68100128355</v>
      </c>
      <c r="H1616" s="1">
        <f t="shared" ca="1" si="455"/>
        <v>144000</v>
      </c>
      <c r="I1616" s="1">
        <f t="shared" ca="1" si="463"/>
        <v>144000</v>
      </c>
      <c r="J1616" s="1">
        <f t="shared" si="456"/>
        <v>100000</v>
      </c>
      <c r="K1616" s="1">
        <f t="shared" si="457"/>
        <v>1000000</v>
      </c>
      <c r="L1616" s="1">
        <f t="shared" si="464"/>
        <v>-100000</v>
      </c>
      <c r="M1616" s="1">
        <f t="shared" ca="1" si="458"/>
        <v>144000</v>
      </c>
      <c r="N1616" s="10">
        <v>45931</v>
      </c>
      <c r="O1616" s="10">
        <f t="shared" ca="1" si="465"/>
        <v>46661</v>
      </c>
      <c r="P1616" s="7">
        <f t="shared" ca="1" si="466"/>
        <v>0.19999999403953553</v>
      </c>
      <c r="Q1616" s="13"/>
      <c r="R1616" s="1">
        <f t="shared" si="467"/>
        <v>-100000</v>
      </c>
      <c r="S1616" s="1">
        <f t="shared" ca="1" si="459"/>
        <v>169283.86685418696</v>
      </c>
      <c r="T1616" s="14">
        <f t="shared" ca="1" si="460"/>
        <v>1.65</v>
      </c>
      <c r="U1616" s="7">
        <f t="shared" ca="1" si="468"/>
        <v>0.30109134316444408</v>
      </c>
    </row>
    <row r="1617" spans="1:21" x14ac:dyDescent="0.2">
      <c r="A1617">
        <f t="shared" si="461"/>
        <v>1616</v>
      </c>
      <c r="B1617">
        <f t="shared" ca="1" si="451"/>
        <v>7</v>
      </c>
      <c r="C1617" s="7">
        <f t="shared" ca="1" si="452"/>
        <v>4.5484178896970623E-2</v>
      </c>
      <c r="D1617" t="str">
        <f t="shared" ca="1" si="462"/>
        <v>Yes</v>
      </c>
      <c r="E1617">
        <f t="shared" ca="1" si="453"/>
        <v>1.7</v>
      </c>
      <c r="F1617" s="1">
        <f ca="1">InitialHomeValue* (1 + 'Portfolio Simulation'!C1617)^'Portfolio Simulation'!B1617</f>
        <v>1365281.6582713295</v>
      </c>
      <c r="G1617" s="1">
        <f t="shared" ca="1" si="454"/>
        <v>232097.88190612604</v>
      </c>
      <c r="H1617" s="1">
        <f t="shared" ca="1" si="455"/>
        <v>358318.07999999996</v>
      </c>
      <c r="I1617" s="1">
        <f t="shared" ca="1" si="463"/>
        <v>232097.88190612604</v>
      </c>
      <c r="J1617" s="1">
        <f t="shared" si="456"/>
        <v>100000</v>
      </c>
      <c r="K1617" s="1">
        <f t="shared" si="457"/>
        <v>1000000</v>
      </c>
      <c r="L1617" s="1">
        <f t="shared" si="464"/>
        <v>-100000</v>
      </c>
      <c r="M1617" s="1">
        <f t="shared" ca="1" si="458"/>
        <v>232097.88190612604</v>
      </c>
      <c r="N1617" s="10">
        <v>45931</v>
      </c>
      <c r="O1617" s="10">
        <f t="shared" ca="1" si="465"/>
        <v>48488</v>
      </c>
      <c r="P1617" s="7">
        <f t="shared" ca="1" si="466"/>
        <v>0.12771115899085997</v>
      </c>
      <c r="Q1617" s="13"/>
      <c r="R1617" s="1">
        <f t="shared" si="467"/>
        <v>-100000</v>
      </c>
      <c r="S1617" s="1">
        <f t="shared" ca="1" si="459"/>
        <v>225271.47361476935</v>
      </c>
      <c r="T1617" s="14">
        <f t="shared" ca="1" si="460"/>
        <v>1.65</v>
      </c>
      <c r="U1617" s="7">
        <f t="shared" ca="1" si="468"/>
        <v>0.12291578650474547</v>
      </c>
    </row>
    <row r="1618" spans="1:21" x14ac:dyDescent="0.2">
      <c r="A1618">
        <f t="shared" si="461"/>
        <v>1617</v>
      </c>
      <c r="B1618">
        <f t="shared" ca="1" si="451"/>
        <v>7</v>
      </c>
      <c r="C1618" s="7">
        <f t="shared" ca="1" si="452"/>
        <v>-2.6110200111396611E-2</v>
      </c>
      <c r="D1618" t="str">
        <f t="shared" ca="1" si="462"/>
        <v>No</v>
      </c>
      <c r="E1618">
        <f t="shared" ca="1" si="453"/>
        <v>1.4</v>
      </c>
      <c r="F1618" s="1">
        <f ca="1">InitialHomeValue* (1 + 'Portfolio Simulation'!C1618)^'Portfolio Simulation'!B1618</f>
        <v>830938.19198296231</v>
      </c>
      <c r="G1618" s="1">
        <f t="shared" ca="1" si="454"/>
        <v>116331.34687761472</v>
      </c>
      <c r="H1618" s="1">
        <f t="shared" ca="1" si="455"/>
        <v>358318.07999999996</v>
      </c>
      <c r="I1618" s="1">
        <f t="shared" ca="1" si="463"/>
        <v>116331.34687761472</v>
      </c>
      <c r="J1618" s="1">
        <f t="shared" si="456"/>
        <v>100000</v>
      </c>
      <c r="K1618" s="1">
        <f t="shared" si="457"/>
        <v>1000000</v>
      </c>
      <c r="L1618" s="1">
        <f t="shared" si="464"/>
        <v>-100000</v>
      </c>
      <c r="M1618" s="1">
        <f t="shared" ca="1" si="458"/>
        <v>116331.34687761472</v>
      </c>
      <c r="N1618" s="10">
        <v>45931</v>
      </c>
      <c r="O1618" s="10">
        <f t="shared" ca="1" si="465"/>
        <v>48488</v>
      </c>
      <c r="P1618" s="7">
        <f t="shared" ca="1" si="466"/>
        <v>2.1828261017799378E-2</v>
      </c>
      <c r="Q1618" s="13"/>
      <c r="R1618" s="1">
        <f t="shared" si="467"/>
        <v>-100000</v>
      </c>
      <c r="S1618" s="1">
        <f t="shared" ca="1" si="459"/>
        <v>112176.65591769991</v>
      </c>
      <c r="T1618" s="14">
        <f t="shared" ca="1" si="460"/>
        <v>1.35</v>
      </c>
      <c r="U1618" s="7">
        <f t="shared" ca="1" si="468"/>
        <v>1.6537377238273619E-2</v>
      </c>
    </row>
    <row r="1619" spans="1:21" x14ac:dyDescent="0.2">
      <c r="A1619">
        <f t="shared" si="461"/>
        <v>1618</v>
      </c>
      <c r="B1619">
        <f t="shared" ca="1" si="451"/>
        <v>1</v>
      </c>
      <c r="C1619" s="7">
        <f t="shared" ca="1" si="452"/>
        <v>-6.9635136228918745E-2</v>
      </c>
      <c r="D1619" t="str">
        <f t="shared" ca="1" si="462"/>
        <v>No</v>
      </c>
      <c r="E1619">
        <f t="shared" ca="1" si="453"/>
        <v>1.4</v>
      </c>
      <c r="F1619" s="1">
        <f ca="1">InitialHomeValue* (1 + 'Portfolio Simulation'!C1619)^'Portfolio Simulation'!B1619</f>
        <v>930364.86377108132</v>
      </c>
      <c r="G1619" s="1">
        <f t="shared" ca="1" si="454"/>
        <v>130251.08092795138</v>
      </c>
      <c r="H1619" s="1">
        <f t="shared" ca="1" si="455"/>
        <v>120000</v>
      </c>
      <c r="I1619" s="1">
        <f t="shared" ca="1" si="463"/>
        <v>120000</v>
      </c>
      <c r="J1619" s="1">
        <f t="shared" si="456"/>
        <v>100000</v>
      </c>
      <c r="K1619" s="1">
        <f t="shared" si="457"/>
        <v>1000000</v>
      </c>
      <c r="L1619" s="1">
        <f t="shared" si="464"/>
        <v>-100000</v>
      </c>
      <c r="M1619" s="1">
        <f t="shared" ca="1" si="458"/>
        <v>120000</v>
      </c>
      <c r="N1619" s="10">
        <v>45931</v>
      </c>
      <c r="O1619" s="10">
        <f t="shared" ca="1" si="465"/>
        <v>46296</v>
      </c>
      <c r="P1619" s="7">
        <f t="shared" ca="1" si="466"/>
        <v>0.19999999403953553</v>
      </c>
      <c r="Q1619" s="13"/>
      <c r="R1619" s="1">
        <f t="shared" si="467"/>
        <v>-100000</v>
      </c>
      <c r="S1619" s="1">
        <f t="shared" ca="1" si="459"/>
        <v>125599.25660909599</v>
      </c>
      <c r="T1619" s="14">
        <f t="shared" ca="1" si="460"/>
        <v>1.35</v>
      </c>
      <c r="U1619" s="7">
        <f t="shared" ca="1" si="468"/>
        <v>0.25599256157875061</v>
      </c>
    </row>
    <row r="1620" spans="1:21" x14ac:dyDescent="0.2">
      <c r="A1620">
        <f t="shared" si="461"/>
        <v>1619</v>
      </c>
      <c r="B1620">
        <f t="shared" ca="1" si="451"/>
        <v>9</v>
      </c>
      <c r="C1620" s="7">
        <f t="shared" ca="1" si="452"/>
        <v>-1.6235575042021635E-2</v>
      </c>
      <c r="D1620" t="str">
        <f t="shared" ca="1" si="462"/>
        <v>No</v>
      </c>
      <c r="E1620">
        <f t="shared" ca="1" si="453"/>
        <v>1.4</v>
      </c>
      <c r="F1620" s="1">
        <f ca="1">InitialHomeValue* (1 + 'Portfolio Simulation'!C1620)^'Portfolio Simulation'!B1620</f>
        <v>863018.33272806334</v>
      </c>
      <c r="G1620" s="1">
        <f t="shared" ca="1" si="454"/>
        <v>120822.56658192887</v>
      </c>
      <c r="H1620" s="1">
        <f t="shared" ca="1" si="455"/>
        <v>515978.03519999993</v>
      </c>
      <c r="I1620" s="1">
        <f t="shared" ca="1" si="463"/>
        <v>120822.56658192887</v>
      </c>
      <c r="J1620" s="1">
        <f t="shared" si="456"/>
        <v>100000</v>
      </c>
      <c r="K1620" s="1">
        <f t="shared" si="457"/>
        <v>1000000</v>
      </c>
      <c r="L1620" s="1">
        <f t="shared" si="464"/>
        <v>-100000</v>
      </c>
      <c r="M1620" s="1">
        <f t="shared" ca="1" si="458"/>
        <v>120822.56658192887</v>
      </c>
      <c r="N1620" s="10">
        <v>45931</v>
      </c>
      <c r="O1620" s="10">
        <f t="shared" ca="1" si="465"/>
        <v>49218</v>
      </c>
      <c r="P1620" s="7">
        <f t="shared" ca="1" si="466"/>
        <v>2.1226343512535092E-2</v>
      </c>
      <c r="Q1620" s="13"/>
      <c r="R1620" s="1">
        <f t="shared" si="467"/>
        <v>-100000</v>
      </c>
      <c r="S1620" s="1">
        <f t="shared" ca="1" si="459"/>
        <v>116507.47491828856</v>
      </c>
      <c r="T1620" s="14">
        <f t="shared" ca="1" si="460"/>
        <v>1.35</v>
      </c>
      <c r="U1620" s="7">
        <f t="shared" ca="1" si="468"/>
        <v>1.7110547423362731E-2</v>
      </c>
    </row>
    <row r="1621" spans="1:21" x14ac:dyDescent="0.2">
      <c r="A1621">
        <f t="shared" si="461"/>
        <v>1620</v>
      </c>
      <c r="B1621">
        <f t="shared" ca="1" si="451"/>
        <v>10</v>
      </c>
      <c r="C1621" s="7">
        <f t="shared" ca="1" si="452"/>
        <v>-5.4449298492526124E-2</v>
      </c>
      <c r="D1621" t="str">
        <f t="shared" ca="1" si="462"/>
        <v>No</v>
      </c>
      <c r="E1621">
        <f t="shared" ca="1" si="453"/>
        <v>1.4</v>
      </c>
      <c r="F1621" s="1">
        <f ca="1">InitialHomeValue* (1 + 'Portfolio Simulation'!C1621)^'Portfolio Simulation'!B1621</f>
        <v>571278.93667268718</v>
      </c>
      <c r="G1621" s="1">
        <f t="shared" ca="1" si="454"/>
        <v>79979.051134176203</v>
      </c>
      <c r="H1621" s="1">
        <f t="shared" ca="1" si="455"/>
        <v>619173.64223999996</v>
      </c>
      <c r="I1621" s="1">
        <f t="shared" ca="1" si="463"/>
        <v>79979.051134176203</v>
      </c>
      <c r="J1621" s="1">
        <f t="shared" si="456"/>
        <v>100000</v>
      </c>
      <c r="K1621" s="1">
        <f t="shared" si="457"/>
        <v>1000000</v>
      </c>
      <c r="L1621" s="1">
        <f t="shared" si="464"/>
        <v>-100000</v>
      </c>
      <c r="M1621" s="1">
        <f t="shared" ca="1" si="458"/>
        <v>79979.051134176203</v>
      </c>
      <c r="N1621" s="10">
        <v>45931</v>
      </c>
      <c r="O1621" s="10">
        <f t="shared" ca="1" si="465"/>
        <v>49583</v>
      </c>
      <c r="P1621" s="7">
        <f t="shared" ca="1" si="466"/>
        <v>-2.2080877423286436E-2</v>
      </c>
      <c r="Q1621" s="13"/>
      <c r="R1621" s="1">
        <f t="shared" si="467"/>
        <v>-100000</v>
      </c>
      <c r="S1621" s="1">
        <f t="shared" ca="1" si="459"/>
        <v>77122.656450812778</v>
      </c>
      <c r="T1621" s="14">
        <f t="shared" ca="1" si="460"/>
        <v>1.35</v>
      </c>
      <c r="U1621" s="7">
        <f t="shared" ca="1" si="468"/>
        <v>-2.5628939270973213E-2</v>
      </c>
    </row>
    <row r="1622" spans="1:21" x14ac:dyDescent="0.2">
      <c r="A1622">
        <f t="shared" si="461"/>
        <v>1621</v>
      </c>
      <c r="B1622">
        <f t="shared" ca="1" si="451"/>
        <v>7</v>
      </c>
      <c r="C1622" s="7">
        <f t="shared" ca="1" si="452"/>
        <v>-2.9364472320476346E-2</v>
      </c>
      <c r="D1622" t="str">
        <f t="shared" ca="1" si="462"/>
        <v>No</v>
      </c>
      <c r="E1622">
        <f t="shared" ca="1" si="453"/>
        <v>1.4</v>
      </c>
      <c r="F1622" s="1">
        <f ca="1">InitialHomeValue* (1 + 'Portfolio Simulation'!C1622)^'Portfolio Simulation'!B1622</f>
        <v>811695.77371139592</v>
      </c>
      <c r="G1622" s="1">
        <f t="shared" ca="1" si="454"/>
        <v>113637.40831959542</v>
      </c>
      <c r="H1622" s="1">
        <f t="shared" ca="1" si="455"/>
        <v>358318.07999999996</v>
      </c>
      <c r="I1622" s="1">
        <f t="shared" ca="1" si="463"/>
        <v>113637.40831959542</v>
      </c>
      <c r="J1622" s="1">
        <f t="shared" si="456"/>
        <v>100000</v>
      </c>
      <c r="K1622" s="1">
        <f t="shared" si="457"/>
        <v>1000000</v>
      </c>
      <c r="L1622" s="1">
        <f t="shared" si="464"/>
        <v>-100000</v>
      </c>
      <c r="M1622" s="1">
        <f t="shared" ca="1" si="458"/>
        <v>113637.40831959542</v>
      </c>
      <c r="N1622" s="10">
        <v>45931</v>
      </c>
      <c r="O1622" s="10">
        <f t="shared" ca="1" si="465"/>
        <v>48488</v>
      </c>
      <c r="P1622" s="7">
        <f t="shared" ca="1" si="466"/>
        <v>1.8416467308998111E-2</v>
      </c>
      <c r="Q1622" s="13"/>
      <c r="R1622" s="1">
        <f t="shared" si="467"/>
        <v>-100000</v>
      </c>
      <c r="S1622" s="1">
        <f t="shared" ca="1" si="459"/>
        <v>109578.92945103846</v>
      </c>
      <c r="T1622" s="14">
        <f t="shared" ca="1" si="460"/>
        <v>1.35</v>
      </c>
      <c r="U1622" s="7">
        <f t="shared" ca="1" si="468"/>
        <v>1.3143250346183778E-2</v>
      </c>
    </row>
    <row r="1623" spans="1:21" x14ac:dyDescent="0.2">
      <c r="A1623">
        <f t="shared" si="461"/>
        <v>1622</v>
      </c>
      <c r="B1623">
        <f t="shared" ca="1" si="451"/>
        <v>9</v>
      </c>
      <c r="C1623" s="7">
        <f t="shared" ca="1" si="452"/>
        <v>1.9090144336752247E-2</v>
      </c>
      <c r="D1623" t="str">
        <f t="shared" ca="1" si="462"/>
        <v>Yes</v>
      </c>
      <c r="E1623">
        <f t="shared" ca="1" si="453"/>
        <v>1.7</v>
      </c>
      <c r="F1623" s="1">
        <f ca="1">InitialHomeValue* (1 + 'Portfolio Simulation'!C1623)^'Portfolio Simulation'!B1623</f>
        <v>1185532.3624520709</v>
      </c>
      <c r="G1623" s="1">
        <f t="shared" ca="1" si="454"/>
        <v>201540.50161685207</v>
      </c>
      <c r="H1623" s="1">
        <f t="shared" ca="1" si="455"/>
        <v>515978.03519999993</v>
      </c>
      <c r="I1623" s="1">
        <f t="shared" ca="1" si="463"/>
        <v>201540.50161685207</v>
      </c>
      <c r="J1623" s="1">
        <f t="shared" si="456"/>
        <v>100000</v>
      </c>
      <c r="K1623" s="1">
        <f t="shared" si="457"/>
        <v>1000000</v>
      </c>
      <c r="L1623" s="1">
        <f t="shared" si="464"/>
        <v>-100000</v>
      </c>
      <c r="M1623" s="1">
        <f t="shared" ca="1" si="458"/>
        <v>201540.50161685207</v>
      </c>
      <c r="N1623" s="10">
        <v>45931</v>
      </c>
      <c r="O1623" s="10">
        <f t="shared" ca="1" si="465"/>
        <v>49218</v>
      </c>
      <c r="P1623" s="7">
        <f t="shared" ca="1" si="466"/>
        <v>8.0929723381996152E-2</v>
      </c>
      <c r="Q1623" s="13"/>
      <c r="R1623" s="1">
        <f t="shared" si="467"/>
        <v>-100000</v>
      </c>
      <c r="S1623" s="1">
        <f t="shared" ca="1" si="459"/>
        <v>195612.8398045917</v>
      </c>
      <c r="T1623" s="14">
        <f t="shared" ca="1" si="460"/>
        <v>1.65</v>
      </c>
      <c r="U1623" s="7">
        <f t="shared" ca="1" si="468"/>
        <v>7.7352401614189173E-2</v>
      </c>
    </row>
    <row r="1624" spans="1:21" x14ac:dyDescent="0.2">
      <c r="A1624">
        <f t="shared" si="461"/>
        <v>1623</v>
      </c>
      <c r="B1624">
        <f t="shared" ca="1" si="451"/>
        <v>1</v>
      </c>
      <c r="C1624" s="7">
        <f t="shared" ca="1" si="452"/>
        <v>5.2373931774190696E-2</v>
      </c>
      <c r="D1624" t="str">
        <f t="shared" ca="1" si="462"/>
        <v>Yes</v>
      </c>
      <c r="E1624">
        <f t="shared" ca="1" si="453"/>
        <v>1.7</v>
      </c>
      <c r="F1624" s="1">
        <f ca="1">InitialHomeValue* (1 + 'Portfolio Simulation'!C1624)^'Portfolio Simulation'!B1624</f>
        <v>1052373.9317741906</v>
      </c>
      <c r="G1624" s="1">
        <f t="shared" ca="1" si="454"/>
        <v>178903.56840161243</v>
      </c>
      <c r="H1624" s="1">
        <f t="shared" ca="1" si="455"/>
        <v>120000</v>
      </c>
      <c r="I1624" s="1">
        <f t="shared" ca="1" si="463"/>
        <v>120000</v>
      </c>
      <c r="J1624" s="1">
        <f t="shared" si="456"/>
        <v>100000</v>
      </c>
      <c r="K1624" s="1">
        <f t="shared" si="457"/>
        <v>1000000</v>
      </c>
      <c r="L1624" s="1">
        <f t="shared" si="464"/>
        <v>-100000</v>
      </c>
      <c r="M1624" s="1">
        <f t="shared" ca="1" si="458"/>
        <v>120000</v>
      </c>
      <c r="N1624" s="10">
        <v>45931</v>
      </c>
      <c r="O1624" s="10">
        <f t="shared" ca="1" si="465"/>
        <v>46296</v>
      </c>
      <c r="P1624" s="7">
        <f t="shared" ca="1" si="466"/>
        <v>0.19999999403953553</v>
      </c>
      <c r="Q1624" s="13"/>
      <c r="R1624" s="1">
        <f t="shared" si="467"/>
        <v>-100000</v>
      </c>
      <c r="S1624" s="1">
        <f t="shared" ca="1" si="459"/>
        <v>173641.69874274146</v>
      </c>
      <c r="T1624" s="14">
        <f t="shared" ca="1" si="460"/>
        <v>1.65</v>
      </c>
      <c r="U1624" s="7">
        <f t="shared" ca="1" si="468"/>
        <v>0.73641699552536011</v>
      </c>
    </row>
    <row r="1625" spans="1:21" x14ac:dyDescent="0.2">
      <c r="A1625">
        <f t="shared" si="461"/>
        <v>1624</v>
      </c>
      <c r="B1625">
        <f t="shared" ca="1" si="451"/>
        <v>3</v>
      </c>
      <c r="C1625" s="7">
        <f t="shared" ca="1" si="452"/>
        <v>0.12847850245330267</v>
      </c>
      <c r="D1625" t="str">
        <f t="shared" ca="1" si="462"/>
        <v>Yes</v>
      </c>
      <c r="E1625">
        <f t="shared" ca="1" si="453"/>
        <v>1.7</v>
      </c>
      <c r="F1625" s="1">
        <f ca="1">InitialHomeValue* (1 + 'Portfolio Simulation'!C1625)^'Portfolio Simulation'!B1625</f>
        <v>1437076.4435223879</v>
      </c>
      <c r="G1625" s="1">
        <f t="shared" ca="1" si="454"/>
        <v>244302.99539880594</v>
      </c>
      <c r="H1625" s="1">
        <f t="shared" ca="1" si="455"/>
        <v>172800</v>
      </c>
      <c r="I1625" s="1">
        <f t="shared" ca="1" si="463"/>
        <v>172800</v>
      </c>
      <c r="J1625" s="1">
        <f t="shared" si="456"/>
        <v>100000</v>
      </c>
      <c r="K1625" s="1">
        <f t="shared" si="457"/>
        <v>1000000</v>
      </c>
      <c r="L1625" s="1">
        <f t="shared" si="464"/>
        <v>-100000</v>
      </c>
      <c r="M1625" s="1">
        <f t="shared" ca="1" si="458"/>
        <v>172800</v>
      </c>
      <c r="N1625" s="10">
        <v>45931</v>
      </c>
      <c r="O1625" s="10">
        <f t="shared" ca="1" si="465"/>
        <v>47027</v>
      </c>
      <c r="P1625" s="7">
        <f t="shared" ca="1" si="466"/>
        <v>0.19980039000511171</v>
      </c>
      <c r="Q1625" s="13"/>
      <c r="R1625" s="1">
        <f t="shared" si="467"/>
        <v>-100000</v>
      </c>
      <c r="S1625" s="1">
        <f t="shared" ca="1" si="459"/>
        <v>237117.61318119403</v>
      </c>
      <c r="T1625" s="14">
        <f t="shared" ca="1" si="460"/>
        <v>1.65</v>
      </c>
      <c r="U1625" s="7">
        <f t="shared" ca="1" si="468"/>
        <v>0.33313428759574892</v>
      </c>
    </row>
    <row r="1626" spans="1:21" x14ac:dyDescent="0.2">
      <c r="A1626">
        <f t="shared" si="461"/>
        <v>1625</v>
      </c>
      <c r="B1626">
        <f t="shared" ca="1" si="451"/>
        <v>6</v>
      </c>
      <c r="C1626" s="7">
        <f t="shared" ca="1" si="452"/>
        <v>-9.3940353179785496E-2</v>
      </c>
      <c r="D1626" t="str">
        <f t="shared" ca="1" si="462"/>
        <v>No</v>
      </c>
      <c r="E1626">
        <f t="shared" ca="1" si="453"/>
        <v>1.4</v>
      </c>
      <c r="F1626" s="1">
        <f ca="1">InitialHomeValue* (1 + 'Portfolio Simulation'!C1626)^'Portfolio Simulation'!B1626</f>
        <v>553274.59885408706</v>
      </c>
      <c r="G1626" s="1">
        <f t="shared" ca="1" si="454"/>
        <v>77458.443839572181</v>
      </c>
      <c r="H1626" s="1">
        <f t="shared" ca="1" si="455"/>
        <v>298598.39999999997</v>
      </c>
      <c r="I1626" s="1">
        <f t="shared" ca="1" si="463"/>
        <v>77458.443839572181</v>
      </c>
      <c r="J1626" s="1">
        <f t="shared" si="456"/>
        <v>100000</v>
      </c>
      <c r="K1626" s="1">
        <f t="shared" si="457"/>
        <v>1000000</v>
      </c>
      <c r="L1626" s="1">
        <f t="shared" si="464"/>
        <v>-100000</v>
      </c>
      <c r="M1626" s="1">
        <f t="shared" ca="1" si="458"/>
        <v>77458.443839572181</v>
      </c>
      <c r="N1626" s="10">
        <v>45931</v>
      </c>
      <c r="O1626" s="10">
        <f t="shared" ca="1" si="465"/>
        <v>48122</v>
      </c>
      <c r="P1626" s="7">
        <f t="shared" ca="1" si="466"/>
        <v>-4.1659370064735426E-2</v>
      </c>
      <c r="Q1626" s="13"/>
      <c r="R1626" s="1">
        <f t="shared" si="467"/>
        <v>-100000</v>
      </c>
      <c r="S1626" s="1">
        <f t="shared" ca="1" si="459"/>
        <v>74692.070845301772</v>
      </c>
      <c r="T1626" s="14">
        <f t="shared" ca="1" si="460"/>
        <v>1.35</v>
      </c>
      <c r="U1626" s="7">
        <f t="shared" ca="1" si="468"/>
        <v>-4.7447934746742235E-2</v>
      </c>
    </row>
    <row r="1627" spans="1:21" x14ac:dyDescent="0.2">
      <c r="A1627">
        <f t="shared" si="461"/>
        <v>1626</v>
      </c>
      <c r="B1627">
        <f t="shared" ca="1" si="451"/>
        <v>1</v>
      </c>
      <c r="C1627" s="7">
        <f t="shared" ca="1" si="452"/>
        <v>-1.8331083996896588E-2</v>
      </c>
      <c r="D1627" t="str">
        <f t="shared" ca="1" si="462"/>
        <v>No</v>
      </c>
      <c r="E1627">
        <f t="shared" ca="1" si="453"/>
        <v>1.4</v>
      </c>
      <c r="F1627" s="1">
        <f ca="1">InitialHomeValue* (1 + 'Portfolio Simulation'!C1627)^'Portfolio Simulation'!B1627</f>
        <v>981668.91600310348</v>
      </c>
      <c r="G1627" s="1">
        <f t="shared" ca="1" si="454"/>
        <v>137433.64824043447</v>
      </c>
      <c r="H1627" s="1">
        <f t="shared" ca="1" si="455"/>
        <v>120000</v>
      </c>
      <c r="I1627" s="1">
        <f t="shared" ca="1" si="463"/>
        <v>120000</v>
      </c>
      <c r="J1627" s="1">
        <f t="shared" si="456"/>
        <v>100000</v>
      </c>
      <c r="K1627" s="1">
        <f t="shared" si="457"/>
        <v>1000000</v>
      </c>
      <c r="L1627" s="1">
        <f t="shared" si="464"/>
        <v>-100000</v>
      </c>
      <c r="M1627" s="1">
        <f t="shared" ca="1" si="458"/>
        <v>120000</v>
      </c>
      <c r="N1627" s="10">
        <v>45931</v>
      </c>
      <c r="O1627" s="10">
        <f t="shared" ca="1" si="465"/>
        <v>46296</v>
      </c>
      <c r="P1627" s="7">
        <f t="shared" ca="1" si="466"/>
        <v>0.19999999403953553</v>
      </c>
      <c r="Q1627" s="13"/>
      <c r="R1627" s="1">
        <f t="shared" si="467"/>
        <v>-100000</v>
      </c>
      <c r="S1627" s="1">
        <f t="shared" ca="1" si="459"/>
        <v>132525.30366041898</v>
      </c>
      <c r="T1627" s="14">
        <f t="shared" ca="1" si="460"/>
        <v>1.35</v>
      </c>
      <c r="U1627" s="7">
        <f t="shared" ca="1" si="468"/>
        <v>0.32525303959846497</v>
      </c>
    </row>
    <row r="1628" spans="1:21" x14ac:dyDescent="0.2">
      <c r="A1628">
        <f t="shared" si="461"/>
        <v>1627</v>
      </c>
      <c r="B1628">
        <f t="shared" ca="1" si="451"/>
        <v>5</v>
      </c>
      <c r="C1628" s="7">
        <f t="shared" ca="1" si="452"/>
        <v>-1.4707319855168936E-2</v>
      </c>
      <c r="D1628" t="str">
        <f t="shared" ca="1" si="462"/>
        <v>No</v>
      </c>
      <c r="E1628">
        <f t="shared" ca="1" si="453"/>
        <v>1.4</v>
      </c>
      <c r="F1628" s="1">
        <f ca="1">InitialHomeValue* (1 + 'Portfolio Simulation'!C1628)^'Portfolio Simulation'!B1628</f>
        <v>928594.87384301599</v>
      </c>
      <c r="G1628" s="1">
        <f t="shared" ca="1" si="454"/>
        <v>130003.28233802224</v>
      </c>
      <c r="H1628" s="1">
        <f t="shared" ca="1" si="455"/>
        <v>248832</v>
      </c>
      <c r="I1628" s="1">
        <f t="shared" ca="1" si="463"/>
        <v>130003.28233802224</v>
      </c>
      <c r="J1628" s="1">
        <f t="shared" si="456"/>
        <v>100000</v>
      </c>
      <c r="K1628" s="1">
        <f t="shared" si="457"/>
        <v>1000000</v>
      </c>
      <c r="L1628" s="1">
        <f t="shared" si="464"/>
        <v>-100000</v>
      </c>
      <c r="M1628" s="1">
        <f t="shared" ca="1" si="458"/>
        <v>130003.28233802224</v>
      </c>
      <c r="N1628" s="10">
        <v>45931</v>
      </c>
      <c r="O1628" s="10">
        <f t="shared" ca="1" si="465"/>
        <v>47757</v>
      </c>
      <c r="P1628" s="7">
        <f t="shared" ca="1" si="466"/>
        <v>5.3848984837532046E-2</v>
      </c>
      <c r="Q1628" s="13"/>
      <c r="R1628" s="1">
        <f t="shared" si="467"/>
        <v>-100000</v>
      </c>
      <c r="S1628" s="1">
        <f t="shared" ca="1" si="459"/>
        <v>125360.30796880717</v>
      </c>
      <c r="T1628" s="14">
        <f t="shared" ca="1" si="460"/>
        <v>1.35</v>
      </c>
      <c r="U1628" s="7">
        <f t="shared" ca="1" si="468"/>
        <v>4.6215763688087469E-2</v>
      </c>
    </row>
    <row r="1629" spans="1:21" x14ac:dyDescent="0.2">
      <c r="A1629">
        <f t="shared" si="461"/>
        <v>1628</v>
      </c>
      <c r="B1629">
        <f t="shared" ca="1" si="451"/>
        <v>5</v>
      </c>
      <c r="C1629" s="7">
        <f t="shared" ca="1" si="452"/>
        <v>4.1677878746128001E-2</v>
      </c>
      <c r="D1629" t="str">
        <f t="shared" ca="1" si="462"/>
        <v>Yes</v>
      </c>
      <c r="E1629">
        <f t="shared" ca="1" si="453"/>
        <v>1.7</v>
      </c>
      <c r="F1629" s="1">
        <f ca="1">InitialHomeValue* (1 + 'Portfolio Simulation'!C1629)^'Portfolio Simulation'!B1629</f>
        <v>1226499.0256401456</v>
      </c>
      <c r="G1629" s="1">
        <f t="shared" ca="1" si="454"/>
        <v>208504.83435882477</v>
      </c>
      <c r="H1629" s="1">
        <f t="shared" ca="1" si="455"/>
        <v>248832</v>
      </c>
      <c r="I1629" s="1">
        <f t="shared" ca="1" si="463"/>
        <v>208504.83435882477</v>
      </c>
      <c r="J1629" s="1">
        <f t="shared" si="456"/>
        <v>100000</v>
      </c>
      <c r="K1629" s="1">
        <f t="shared" si="457"/>
        <v>1000000</v>
      </c>
      <c r="L1629" s="1">
        <f t="shared" si="464"/>
        <v>-100000</v>
      </c>
      <c r="M1629" s="1">
        <f t="shared" ca="1" si="458"/>
        <v>208504.83435882477</v>
      </c>
      <c r="N1629" s="10">
        <v>45931</v>
      </c>
      <c r="O1629" s="10">
        <f t="shared" ca="1" si="465"/>
        <v>47757</v>
      </c>
      <c r="P1629" s="7">
        <f t="shared" ca="1" si="466"/>
        <v>0.15821257233619693</v>
      </c>
      <c r="Q1629" s="13"/>
      <c r="R1629" s="1">
        <f t="shared" si="467"/>
        <v>-100000</v>
      </c>
      <c r="S1629" s="1">
        <f t="shared" ca="1" si="459"/>
        <v>202372.33923062403</v>
      </c>
      <c r="T1629" s="14">
        <f t="shared" ca="1" si="460"/>
        <v>1.65</v>
      </c>
      <c r="U1629" s="7">
        <f t="shared" ca="1" si="468"/>
        <v>0.15132171511650083</v>
      </c>
    </row>
    <row r="1630" spans="1:21" x14ac:dyDescent="0.2">
      <c r="A1630">
        <f t="shared" si="461"/>
        <v>1629</v>
      </c>
      <c r="B1630">
        <f t="shared" ca="1" si="451"/>
        <v>1</v>
      </c>
      <c r="C1630" s="7">
        <f t="shared" ca="1" si="452"/>
        <v>9.1683999629459431E-2</v>
      </c>
      <c r="D1630" t="str">
        <f t="shared" ca="1" si="462"/>
        <v>Yes</v>
      </c>
      <c r="E1630">
        <f t="shared" ca="1" si="453"/>
        <v>1.7</v>
      </c>
      <c r="F1630" s="1">
        <f ca="1">InitialHomeValue* (1 + 'Portfolio Simulation'!C1630)^'Portfolio Simulation'!B1630</f>
        <v>1091683.9996294593</v>
      </c>
      <c r="G1630" s="1">
        <f t="shared" ca="1" si="454"/>
        <v>185586.2799370081</v>
      </c>
      <c r="H1630" s="1">
        <f t="shared" ca="1" si="455"/>
        <v>120000</v>
      </c>
      <c r="I1630" s="1">
        <f t="shared" ca="1" si="463"/>
        <v>120000</v>
      </c>
      <c r="J1630" s="1">
        <f t="shared" si="456"/>
        <v>100000</v>
      </c>
      <c r="K1630" s="1">
        <f t="shared" si="457"/>
        <v>1000000</v>
      </c>
      <c r="L1630" s="1">
        <f t="shared" si="464"/>
        <v>-100000</v>
      </c>
      <c r="M1630" s="1">
        <f t="shared" ca="1" si="458"/>
        <v>120000</v>
      </c>
      <c r="N1630" s="10">
        <v>45931</v>
      </c>
      <c r="O1630" s="10">
        <f t="shared" ca="1" si="465"/>
        <v>46296</v>
      </c>
      <c r="P1630" s="7">
        <f t="shared" ca="1" si="466"/>
        <v>0.19999999403953553</v>
      </c>
      <c r="Q1630" s="13"/>
      <c r="R1630" s="1">
        <f t="shared" si="467"/>
        <v>-100000</v>
      </c>
      <c r="S1630" s="1">
        <f t="shared" ca="1" si="459"/>
        <v>180127.85993886078</v>
      </c>
      <c r="T1630" s="14">
        <f t="shared" ca="1" si="460"/>
        <v>1.65</v>
      </c>
      <c r="U1630" s="7">
        <f t="shared" ca="1" si="468"/>
        <v>0.80127860307693499</v>
      </c>
    </row>
    <row r="1631" spans="1:21" x14ac:dyDescent="0.2">
      <c r="A1631">
        <f t="shared" si="461"/>
        <v>1630</v>
      </c>
      <c r="B1631">
        <f t="shared" ca="1" si="451"/>
        <v>9</v>
      </c>
      <c r="C1631" s="7">
        <f t="shared" ca="1" si="452"/>
        <v>4.2752256999059282E-2</v>
      </c>
      <c r="D1631" t="str">
        <f t="shared" ca="1" si="462"/>
        <v>Yes</v>
      </c>
      <c r="E1631">
        <f t="shared" ca="1" si="453"/>
        <v>1.7</v>
      </c>
      <c r="F1631" s="1">
        <f ca="1">InitialHomeValue* (1 + 'Portfolio Simulation'!C1631)^'Portfolio Simulation'!B1631</f>
        <v>1457572.7715896899</v>
      </c>
      <c r="G1631" s="1">
        <f t="shared" ca="1" si="454"/>
        <v>247787.37117024726</v>
      </c>
      <c r="H1631" s="1">
        <f t="shared" ca="1" si="455"/>
        <v>515978.03519999993</v>
      </c>
      <c r="I1631" s="1">
        <f t="shared" ca="1" si="463"/>
        <v>247787.37117024726</v>
      </c>
      <c r="J1631" s="1">
        <f t="shared" si="456"/>
        <v>100000</v>
      </c>
      <c r="K1631" s="1">
        <f t="shared" si="457"/>
        <v>1000000</v>
      </c>
      <c r="L1631" s="1">
        <f t="shared" si="464"/>
        <v>-100000</v>
      </c>
      <c r="M1631" s="1">
        <f t="shared" ca="1" si="458"/>
        <v>247787.37117024726</v>
      </c>
      <c r="N1631" s="10">
        <v>45931</v>
      </c>
      <c r="O1631" s="10">
        <f t="shared" ca="1" si="465"/>
        <v>49218</v>
      </c>
      <c r="P1631" s="7">
        <f t="shared" ca="1" si="466"/>
        <v>0.10601223111152649</v>
      </c>
      <c r="Q1631" s="13"/>
      <c r="R1631" s="1">
        <f t="shared" si="467"/>
        <v>-100000</v>
      </c>
      <c r="S1631" s="1">
        <f t="shared" ca="1" si="459"/>
        <v>240499.50731229881</v>
      </c>
      <c r="T1631" s="14">
        <f t="shared" ca="1" si="460"/>
        <v>1.65</v>
      </c>
      <c r="U1631" s="7">
        <f t="shared" ca="1" si="468"/>
        <v>0.10235189795494082</v>
      </c>
    </row>
    <row r="1632" spans="1:21" x14ac:dyDescent="0.2">
      <c r="A1632">
        <f t="shared" si="461"/>
        <v>1631</v>
      </c>
      <c r="B1632">
        <f t="shared" ca="1" si="451"/>
        <v>4</v>
      </c>
      <c r="C1632" s="7">
        <f t="shared" ca="1" si="452"/>
        <v>0.12015585602242883</v>
      </c>
      <c r="D1632" t="str">
        <f t="shared" ca="1" si="462"/>
        <v>Yes</v>
      </c>
      <c r="E1632">
        <f t="shared" ca="1" si="453"/>
        <v>1.7</v>
      </c>
      <c r="F1632" s="1">
        <f ca="1">InitialHomeValue* (1 + 'Portfolio Simulation'!C1632)^'Portfolio Simulation'!B1632</f>
        <v>1574395.4088010094</v>
      </c>
      <c r="G1632" s="1">
        <f t="shared" ca="1" si="454"/>
        <v>267647.21949617163</v>
      </c>
      <c r="H1632" s="1">
        <f t="shared" ca="1" si="455"/>
        <v>207360</v>
      </c>
      <c r="I1632" s="1">
        <f t="shared" ca="1" si="463"/>
        <v>207360</v>
      </c>
      <c r="J1632" s="1">
        <f t="shared" si="456"/>
        <v>100000</v>
      </c>
      <c r="K1632" s="1">
        <f t="shared" si="457"/>
        <v>1000000</v>
      </c>
      <c r="L1632" s="1">
        <f t="shared" si="464"/>
        <v>-100000</v>
      </c>
      <c r="M1632" s="1">
        <f t="shared" ca="1" si="458"/>
        <v>207360</v>
      </c>
      <c r="N1632" s="10">
        <v>45931</v>
      </c>
      <c r="O1632" s="10">
        <f t="shared" ca="1" si="465"/>
        <v>47392</v>
      </c>
      <c r="P1632" s="7">
        <f t="shared" ca="1" si="466"/>
        <v>0.19985025525093081</v>
      </c>
      <c r="Q1632" s="13"/>
      <c r="R1632" s="1">
        <f t="shared" si="467"/>
        <v>-100000</v>
      </c>
      <c r="S1632" s="1">
        <f t="shared" ca="1" si="459"/>
        <v>259775.24245216657</v>
      </c>
      <c r="T1632" s="14">
        <f t="shared" ca="1" si="460"/>
        <v>1.65</v>
      </c>
      <c r="U1632" s="7">
        <f t="shared" ca="1" si="468"/>
        <v>0.26934154629707341</v>
      </c>
    </row>
    <row r="1633" spans="1:21" x14ac:dyDescent="0.2">
      <c r="A1633">
        <f t="shared" si="461"/>
        <v>1632</v>
      </c>
      <c r="B1633">
        <f t="shared" ca="1" si="451"/>
        <v>9</v>
      </c>
      <c r="C1633" s="7">
        <f t="shared" ca="1" si="452"/>
        <v>-3.0651678040354118E-3</v>
      </c>
      <c r="D1633" t="str">
        <f t="shared" ca="1" si="462"/>
        <v>No</v>
      </c>
      <c r="E1633">
        <f t="shared" ca="1" si="453"/>
        <v>1.4</v>
      </c>
      <c r="F1633" s="1">
        <f ca="1">InitialHomeValue* (1 + 'Portfolio Simulation'!C1633)^'Portfolio Simulation'!B1633</f>
        <v>972749.31094934756</v>
      </c>
      <c r="G1633" s="1">
        <f t="shared" ca="1" si="454"/>
        <v>136184.90353290865</v>
      </c>
      <c r="H1633" s="1">
        <f t="shared" ca="1" si="455"/>
        <v>515978.03519999993</v>
      </c>
      <c r="I1633" s="1">
        <f t="shared" ca="1" si="463"/>
        <v>136184.90353290865</v>
      </c>
      <c r="J1633" s="1">
        <f t="shared" si="456"/>
        <v>100000</v>
      </c>
      <c r="K1633" s="1">
        <f t="shared" si="457"/>
        <v>1000000</v>
      </c>
      <c r="L1633" s="1">
        <f t="shared" si="464"/>
        <v>-100000</v>
      </c>
      <c r="M1633" s="1">
        <f t="shared" ca="1" si="458"/>
        <v>136184.90353290865</v>
      </c>
      <c r="N1633" s="10">
        <v>45931</v>
      </c>
      <c r="O1633" s="10">
        <f t="shared" ca="1" si="465"/>
        <v>49218</v>
      </c>
      <c r="P1633" s="7">
        <f t="shared" ca="1" si="466"/>
        <v>3.4889903664588939E-2</v>
      </c>
      <c r="Q1633" s="13"/>
      <c r="R1633" s="1">
        <f t="shared" si="467"/>
        <v>-100000</v>
      </c>
      <c r="S1633" s="1">
        <f t="shared" ca="1" si="459"/>
        <v>131321.15697816195</v>
      </c>
      <c r="T1633" s="14">
        <f t="shared" ca="1" si="460"/>
        <v>1.35</v>
      </c>
      <c r="U1633" s="7">
        <f t="shared" ca="1" si="468"/>
        <v>3.0719044804573055E-2</v>
      </c>
    </row>
    <row r="1634" spans="1:21" x14ac:dyDescent="0.2">
      <c r="A1634">
        <f t="shared" si="461"/>
        <v>1633</v>
      </c>
      <c r="B1634">
        <f t="shared" ca="1" si="451"/>
        <v>1</v>
      </c>
      <c r="C1634" s="7">
        <f t="shared" ca="1" si="452"/>
        <v>1.3828403060527419E-3</v>
      </c>
      <c r="D1634" t="str">
        <f t="shared" ca="1" si="462"/>
        <v>Yes</v>
      </c>
      <c r="E1634">
        <f t="shared" ca="1" si="453"/>
        <v>1.7</v>
      </c>
      <c r="F1634" s="1">
        <f ca="1">InitialHomeValue* (1 + 'Portfolio Simulation'!C1634)^'Portfolio Simulation'!B1634</f>
        <v>1001382.8403060527</v>
      </c>
      <c r="G1634" s="1">
        <f t="shared" ca="1" si="454"/>
        <v>170235.08285202898</v>
      </c>
      <c r="H1634" s="1">
        <f t="shared" ca="1" si="455"/>
        <v>120000</v>
      </c>
      <c r="I1634" s="1">
        <f t="shared" ca="1" si="463"/>
        <v>120000</v>
      </c>
      <c r="J1634" s="1">
        <f t="shared" si="456"/>
        <v>100000</v>
      </c>
      <c r="K1634" s="1">
        <f t="shared" si="457"/>
        <v>1000000</v>
      </c>
      <c r="L1634" s="1">
        <f t="shared" si="464"/>
        <v>-100000</v>
      </c>
      <c r="M1634" s="1">
        <f t="shared" ca="1" si="458"/>
        <v>120000</v>
      </c>
      <c r="N1634" s="10">
        <v>45931</v>
      </c>
      <c r="O1634" s="10">
        <f t="shared" ca="1" si="465"/>
        <v>46296</v>
      </c>
      <c r="P1634" s="7">
        <f t="shared" ca="1" si="466"/>
        <v>0.19999999403953553</v>
      </c>
      <c r="Q1634" s="13"/>
      <c r="R1634" s="1">
        <f t="shared" si="467"/>
        <v>-100000</v>
      </c>
      <c r="S1634" s="1">
        <f t="shared" ca="1" si="459"/>
        <v>165228.1686504987</v>
      </c>
      <c r="T1634" s="14">
        <f t="shared" ca="1" si="460"/>
        <v>1.65</v>
      </c>
      <c r="U1634" s="7">
        <f t="shared" ca="1" si="468"/>
        <v>0.65228168368339567</v>
      </c>
    </row>
    <row r="1635" spans="1:21" x14ac:dyDescent="0.2">
      <c r="A1635">
        <f t="shared" si="461"/>
        <v>1634</v>
      </c>
      <c r="B1635">
        <f t="shared" ca="1" si="451"/>
        <v>1</v>
      </c>
      <c r="C1635" s="7">
        <f t="shared" ca="1" si="452"/>
        <v>9.2972819490041825E-2</v>
      </c>
      <c r="D1635" t="str">
        <f t="shared" ca="1" si="462"/>
        <v>Yes</v>
      </c>
      <c r="E1635">
        <f t="shared" ca="1" si="453"/>
        <v>1.7</v>
      </c>
      <c r="F1635" s="1">
        <f ca="1">InitialHomeValue* (1 + 'Portfolio Simulation'!C1635)^'Portfolio Simulation'!B1635</f>
        <v>1092972.8194900418</v>
      </c>
      <c r="G1635" s="1">
        <f t="shared" ca="1" si="454"/>
        <v>185805.37931330712</v>
      </c>
      <c r="H1635" s="1">
        <f t="shared" ca="1" si="455"/>
        <v>120000</v>
      </c>
      <c r="I1635" s="1">
        <f t="shared" ca="1" si="463"/>
        <v>120000</v>
      </c>
      <c r="J1635" s="1">
        <f t="shared" si="456"/>
        <v>100000</v>
      </c>
      <c r="K1635" s="1">
        <f t="shared" si="457"/>
        <v>1000000</v>
      </c>
      <c r="L1635" s="1">
        <f t="shared" si="464"/>
        <v>-100000</v>
      </c>
      <c r="M1635" s="1">
        <f t="shared" ca="1" si="458"/>
        <v>120000</v>
      </c>
      <c r="N1635" s="10">
        <v>45931</v>
      </c>
      <c r="O1635" s="10">
        <f t="shared" ca="1" si="465"/>
        <v>46296</v>
      </c>
      <c r="P1635" s="7">
        <f t="shared" ca="1" si="466"/>
        <v>0.19999999403953553</v>
      </c>
      <c r="Q1635" s="13"/>
      <c r="R1635" s="1">
        <f t="shared" si="467"/>
        <v>-100000</v>
      </c>
      <c r="S1635" s="1">
        <f t="shared" ca="1" si="459"/>
        <v>180340.5152158569</v>
      </c>
      <c r="T1635" s="14">
        <f t="shared" ca="1" si="460"/>
        <v>1.65</v>
      </c>
      <c r="U1635" s="7">
        <f t="shared" ca="1" si="468"/>
        <v>0.80340515375137311</v>
      </c>
    </row>
    <row r="1636" spans="1:21" x14ac:dyDescent="0.2">
      <c r="A1636">
        <f t="shared" si="461"/>
        <v>1635</v>
      </c>
      <c r="B1636">
        <f t="shared" ca="1" si="451"/>
        <v>2</v>
      </c>
      <c r="C1636" s="7">
        <f t="shared" ca="1" si="452"/>
        <v>5.5404848379337492E-2</v>
      </c>
      <c r="D1636" t="str">
        <f t="shared" ca="1" si="462"/>
        <v>Yes</v>
      </c>
      <c r="E1636">
        <f t="shared" ca="1" si="453"/>
        <v>1.7</v>
      </c>
      <c r="F1636" s="1">
        <f ca="1">InitialHomeValue* (1 + 'Portfolio Simulation'!C1636)^'Portfolio Simulation'!B1636</f>
        <v>1113879.3939826123</v>
      </c>
      <c r="G1636" s="1">
        <f t="shared" ca="1" si="454"/>
        <v>189359.49697704409</v>
      </c>
      <c r="H1636" s="1">
        <f t="shared" ca="1" si="455"/>
        <v>144000</v>
      </c>
      <c r="I1636" s="1">
        <f t="shared" ca="1" si="463"/>
        <v>144000</v>
      </c>
      <c r="J1636" s="1">
        <f t="shared" si="456"/>
        <v>100000</v>
      </c>
      <c r="K1636" s="1">
        <f t="shared" si="457"/>
        <v>1000000</v>
      </c>
      <c r="L1636" s="1">
        <f t="shared" si="464"/>
        <v>-100000</v>
      </c>
      <c r="M1636" s="1">
        <f t="shared" ca="1" si="458"/>
        <v>144000</v>
      </c>
      <c r="N1636" s="10">
        <v>45931</v>
      </c>
      <c r="O1636" s="10">
        <f t="shared" ca="1" si="465"/>
        <v>46661</v>
      </c>
      <c r="P1636" s="7">
        <f t="shared" ca="1" si="466"/>
        <v>0.19999999403953553</v>
      </c>
      <c r="Q1636" s="13"/>
      <c r="R1636" s="1">
        <f t="shared" si="467"/>
        <v>-100000</v>
      </c>
      <c r="S1636" s="1">
        <f t="shared" ca="1" si="459"/>
        <v>183790.10000713103</v>
      </c>
      <c r="T1636" s="14">
        <f t="shared" ca="1" si="460"/>
        <v>1.65</v>
      </c>
      <c r="U1636" s="7">
        <f t="shared" ca="1" si="468"/>
        <v>0.35569207072258002</v>
      </c>
    </row>
    <row r="1637" spans="1:21" x14ac:dyDescent="0.2">
      <c r="A1637">
        <f t="shared" si="461"/>
        <v>1636</v>
      </c>
      <c r="B1637">
        <f t="shared" ca="1" si="451"/>
        <v>4</v>
      </c>
      <c r="C1637" s="7">
        <f t="shared" ca="1" si="452"/>
        <v>-3.5763945276687387E-2</v>
      </c>
      <c r="D1637" t="str">
        <f t="shared" ca="1" si="462"/>
        <v>No</v>
      </c>
      <c r="E1637">
        <f t="shared" ca="1" si="453"/>
        <v>1.4</v>
      </c>
      <c r="F1637" s="1">
        <f ca="1">InitialHomeValue* (1 + 'Portfolio Simulation'!C1637)^'Portfolio Simulation'!B1637</f>
        <v>864437.23668153817</v>
      </c>
      <c r="G1637" s="1">
        <f t="shared" ca="1" si="454"/>
        <v>121021.21313541534</v>
      </c>
      <c r="H1637" s="1">
        <f t="shared" ca="1" si="455"/>
        <v>207360</v>
      </c>
      <c r="I1637" s="1">
        <f t="shared" ca="1" si="463"/>
        <v>121021.21313541534</v>
      </c>
      <c r="J1637" s="1">
        <f t="shared" si="456"/>
        <v>100000</v>
      </c>
      <c r="K1637" s="1">
        <f t="shared" si="457"/>
        <v>1000000</v>
      </c>
      <c r="L1637" s="1">
        <f t="shared" si="464"/>
        <v>-100000</v>
      </c>
      <c r="M1637" s="1">
        <f t="shared" ca="1" si="458"/>
        <v>121021.21313541534</v>
      </c>
      <c r="N1637" s="10">
        <v>45931</v>
      </c>
      <c r="O1637" s="10">
        <f t="shared" ca="1" si="465"/>
        <v>47392</v>
      </c>
      <c r="P1637" s="7">
        <f t="shared" ca="1" si="466"/>
        <v>4.8820570111274719E-2</v>
      </c>
      <c r="Q1637" s="13"/>
      <c r="R1637" s="1">
        <f t="shared" si="467"/>
        <v>-100000</v>
      </c>
      <c r="S1637" s="1">
        <f t="shared" ca="1" si="459"/>
        <v>116699.02695200767</v>
      </c>
      <c r="T1637" s="14">
        <f t="shared" ca="1" si="460"/>
        <v>1.35</v>
      </c>
      <c r="U1637" s="7">
        <f t="shared" ca="1" si="468"/>
        <v>3.9334473013877866E-2</v>
      </c>
    </row>
    <row r="1638" spans="1:21" x14ac:dyDescent="0.2">
      <c r="A1638">
        <f t="shared" si="461"/>
        <v>1637</v>
      </c>
      <c r="B1638">
        <f t="shared" ca="1" si="451"/>
        <v>9</v>
      </c>
      <c r="C1638" s="7">
        <f t="shared" ca="1" si="452"/>
        <v>-2.2841176170584159E-2</v>
      </c>
      <c r="D1638" t="str">
        <f t="shared" ca="1" si="462"/>
        <v>No</v>
      </c>
      <c r="E1638">
        <f t="shared" ca="1" si="453"/>
        <v>1.4</v>
      </c>
      <c r="F1638" s="1">
        <f ca="1">InitialHomeValue* (1 + 'Portfolio Simulation'!C1638)^'Portfolio Simulation'!B1638</f>
        <v>812243.83344615879</v>
      </c>
      <c r="G1638" s="1">
        <f t="shared" ca="1" si="454"/>
        <v>113714.13668246224</v>
      </c>
      <c r="H1638" s="1">
        <f t="shared" ca="1" si="455"/>
        <v>515978.03519999993</v>
      </c>
      <c r="I1638" s="1">
        <f t="shared" ca="1" si="463"/>
        <v>113714.13668246224</v>
      </c>
      <c r="J1638" s="1">
        <f t="shared" si="456"/>
        <v>100000</v>
      </c>
      <c r="K1638" s="1">
        <f t="shared" si="457"/>
        <v>1000000</v>
      </c>
      <c r="L1638" s="1">
        <f t="shared" si="464"/>
        <v>-100000</v>
      </c>
      <c r="M1638" s="1">
        <f t="shared" ca="1" si="458"/>
        <v>113714.13668246224</v>
      </c>
      <c r="N1638" s="10">
        <v>45931</v>
      </c>
      <c r="O1638" s="10">
        <f t="shared" ca="1" si="465"/>
        <v>49218</v>
      </c>
      <c r="P1638" s="7">
        <f t="shared" ca="1" si="466"/>
        <v>1.4373353123664858E-2</v>
      </c>
      <c r="Q1638" s="13"/>
      <c r="R1638" s="1">
        <f t="shared" si="467"/>
        <v>-100000</v>
      </c>
      <c r="S1638" s="1">
        <f t="shared" ca="1" si="459"/>
        <v>109652.91751523144</v>
      </c>
      <c r="T1638" s="14">
        <f t="shared" ca="1" si="460"/>
        <v>1.35</v>
      </c>
      <c r="U1638" s="7">
        <f t="shared" ca="1" si="468"/>
        <v>1.028517782688141E-2</v>
      </c>
    </row>
    <row r="1639" spans="1:21" x14ac:dyDescent="0.2">
      <c r="A1639">
        <f t="shared" si="461"/>
        <v>1638</v>
      </c>
      <c r="B1639">
        <f t="shared" ca="1" si="451"/>
        <v>9</v>
      </c>
      <c r="C1639" s="7">
        <f t="shared" ca="1" si="452"/>
        <v>-3.7650831562885248E-2</v>
      </c>
      <c r="D1639" t="str">
        <f t="shared" ca="1" si="462"/>
        <v>No</v>
      </c>
      <c r="E1639">
        <f t="shared" ca="1" si="453"/>
        <v>1.4</v>
      </c>
      <c r="F1639" s="1">
        <f ca="1">InitialHomeValue* (1 + 'Portfolio Simulation'!C1639)^'Portfolio Simulation'!B1639</f>
        <v>707936.13160335424</v>
      </c>
      <c r="G1639" s="1">
        <f t="shared" ca="1" si="454"/>
        <v>99111.058424469593</v>
      </c>
      <c r="H1639" s="1">
        <f t="shared" ca="1" si="455"/>
        <v>515978.03519999993</v>
      </c>
      <c r="I1639" s="1">
        <f t="shared" ca="1" si="463"/>
        <v>99111.058424469593</v>
      </c>
      <c r="J1639" s="1">
        <f t="shared" si="456"/>
        <v>100000</v>
      </c>
      <c r="K1639" s="1">
        <f t="shared" si="457"/>
        <v>1000000</v>
      </c>
      <c r="L1639" s="1">
        <f t="shared" si="464"/>
        <v>-100000</v>
      </c>
      <c r="M1639" s="1">
        <f t="shared" ca="1" si="458"/>
        <v>99111.058424469593</v>
      </c>
      <c r="N1639" s="10">
        <v>45931</v>
      </c>
      <c r="O1639" s="10">
        <f t="shared" ca="1" si="465"/>
        <v>49218</v>
      </c>
      <c r="P1639" s="7">
        <f t="shared" ca="1" si="466"/>
        <v>-9.9103301763534555E-4</v>
      </c>
      <c r="Q1639" s="13"/>
      <c r="R1639" s="1">
        <f t="shared" si="467"/>
        <v>-100000</v>
      </c>
      <c r="S1639" s="1">
        <f t="shared" ca="1" si="459"/>
        <v>95571.377766452832</v>
      </c>
      <c r="T1639" s="14">
        <f t="shared" ca="1" si="460"/>
        <v>1.35</v>
      </c>
      <c r="U1639" s="7">
        <f t="shared" ca="1" si="468"/>
        <v>-5.0172880291938782E-3</v>
      </c>
    </row>
    <row r="1640" spans="1:21" x14ac:dyDescent="0.2">
      <c r="A1640">
        <f t="shared" si="461"/>
        <v>1639</v>
      </c>
      <c r="B1640">
        <f t="shared" ca="1" si="451"/>
        <v>4</v>
      </c>
      <c r="C1640" s="7">
        <f t="shared" ca="1" si="452"/>
        <v>1.7762746990747352E-2</v>
      </c>
      <c r="D1640" t="str">
        <f t="shared" ca="1" si="462"/>
        <v>Yes</v>
      </c>
      <c r="E1640">
        <f t="shared" ca="1" si="453"/>
        <v>1.7</v>
      </c>
      <c r="F1640" s="1">
        <f ca="1">InitialHomeValue* (1 + 'Portfolio Simulation'!C1640)^'Portfolio Simulation'!B1640</f>
        <v>1072966.5962620655</v>
      </c>
      <c r="G1640" s="1">
        <f t="shared" ca="1" si="454"/>
        <v>182404.32136455114</v>
      </c>
      <c r="H1640" s="1">
        <f t="shared" ca="1" si="455"/>
        <v>207360</v>
      </c>
      <c r="I1640" s="1">
        <f t="shared" ca="1" si="463"/>
        <v>182404.32136455114</v>
      </c>
      <c r="J1640" s="1">
        <f t="shared" si="456"/>
        <v>100000</v>
      </c>
      <c r="K1640" s="1">
        <f t="shared" si="457"/>
        <v>1000000</v>
      </c>
      <c r="L1640" s="1">
        <f t="shared" si="464"/>
        <v>-100000</v>
      </c>
      <c r="M1640" s="1">
        <f t="shared" ca="1" si="458"/>
        <v>182404.32136455114</v>
      </c>
      <c r="N1640" s="10">
        <v>45931</v>
      </c>
      <c r="O1640" s="10">
        <f t="shared" ca="1" si="465"/>
        <v>47392</v>
      </c>
      <c r="P1640" s="7">
        <f t="shared" ca="1" si="466"/>
        <v>0.16202136874198914</v>
      </c>
      <c r="Q1640" s="13"/>
      <c r="R1640" s="1">
        <f t="shared" si="467"/>
        <v>-100000</v>
      </c>
      <c r="S1640" s="1">
        <f t="shared" ca="1" si="459"/>
        <v>177039.48838324079</v>
      </c>
      <c r="T1640" s="14">
        <f t="shared" ca="1" si="460"/>
        <v>1.65</v>
      </c>
      <c r="U1640" s="7">
        <f t="shared" ca="1" si="468"/>
        <v>0.15338709950447085</v>
      </c>
    </row>
    <row r="1641" spans="1:21" x14ac:dyDescent="0.2">
      <c r="A1641">
        <f t="shared" si="461"/>
        <v>1640</v>
      </c>
      <c r="B1641">
        <f t="shared" ca="1" si="451"/>
        <v>8</v>
      </c>
      <c r="C1641" s="7">
        <f t="shared" ca="1" si="452"/>
        <v>2.3464013789050352E-2</v>
      </c>
      <c r="D1641" t="str">
        <f t="shared" ca="1" si="462"/>
        <v>Yes</v>
      </c>
      <c r="E1641">
        <f t="shared" ca="1" si="453"/>
        <v>1.7</v>
      </c>
      <c r="F1641" s="1">
        <f ca="1">InitialHomeValue* (1 + 'Portfolio Simulation'!C1641)^'Portfolio Simulation'!B1641</f>
        <v>1203872.8372322638</v>
      </c>
      <c r="G1641" s="1">
        <f t="shared" ca="1" si="454"/>
        <v>204658.38232948486</v>
      </c>
      <c r="H1641" s="1">
        <f t="shared" ca="1" si="455"/>
        <v>429981.69599999994</v>
      </c>
      <c r="I1641" s="1">
        <f t="shared" ca="1" si="463"/>
        <v>204658.38232948486</v>
      </c>
      <c r="J1641" s="1">
        <f t="shared" si="456"/>
        <v>100000</v>
      </c>
      <c r="K1641" s="1">
        <f t="shared" si="457"/>
        <v>1000000</v>
      </c>
      <c r="L1641" s="1">
        <f t="shared" si="464"/>
        <v>-100000</v>
      </c>
      <c r="M1641" s="1">
        <f t="shared" ca="1" si="458"/>
        <v>204658.38232948486</v>
      </c>
      <c r="N1641" s="10">
        <v>45931</v>
      </c>
      <c r="O1641" s="10">
        <f t="shared" ca="1" si="465"/>
        <v>48853</v>
      </c>
      <c r="P1641" s="7">
        <f t="shared" ca="1" si="466"/>
        <v>9.3583831191062894E-2</v>
      </c>
      <c r="Q1641" s="13"/>
      <c r="R1641" s="1">
        <f t="shared" si="467"/>
        <v>-100000</v>
      </c>
      <c r="S1641" s="1">
        <f t="shared" ca="1" si="459"/>
        <v>198639.01814332351</v>
      </c>
      <c r="T1641" s="14">
        <f t="shared" ca="1" si="460"/>
        <v>1.65</v>
      </c>
      <c r="U1641" s="7">
        <f t="shared" ca="1" si="468"/>
        <v>8.9513382315635701E-2</v>
      </c>
    </row>
    <row r="1642" spans="1:21" x14ac:dyDescent="0.2">
      <c r="A1642">
        <f t="shared" si="461"/>
        <v>1641</v>
      </c>
      <c r="B1642">
        <f t="shared" ca="1" si="451"/>
        <v>1</v>
      </c>
      <c r="C1642" s="7">
        <f t="shared" ca="1" si="452"/>
        <v>6.4044586586247065E-2</v>
      </c>
      <c r="D1642" t="str">
        <f t="shared" ca="1" si="462"/>
        <v>Yes</v>
      </c>
      <c r="E1642">
        <f t="shared" ca="1" si="453"/>
        <v>1.7</v>
      </c>
      <c r="F1642" s="1">
        <f ca="1">InitialHomeValue* (1 + 'Portfolio Simulation'!C1642)^'Portfolio Simulation'!B1642</f>
        <v>1064044.5865862472</v>
      </c>
      <c r="G1642" s="1">
        <f t="shared" ca="1" si="454"/>
        <v>180887.57971966203</v>
      </c>
      <c r="H1642" s="1">
        <f t="shared" ca="1" si="455"/>
        <v>120000</v>
      </c>
      <c r="I1642" s="1">
        <f t="shared" ca="1" si="463"/>
        <v>120000</v>
      </c>
      <c r="J1642" s="1">
        <f t="shared" si="456"/>
        <v>100000</v>
      </c>
      <c r="K1642" s="1">
        <f t="shared" si="457"/>
        <v>1000000</v>
      </c>
      <c r="L1642" s="1">
        <f t="shared" si="464"/>
        <v>-100000</v>
      </c>
      <c r="M1642" s="1">
        <f t="shared" ca="1" si="458"/>
        <v>120000</v>
      </c>
      <c r="N1642" s="10">
        <v>45931</v>
      </c>
      <c r="O1642" s="10">
        <f t="shared" ca="1" si="465"/>
        <v>46296</v>
      </c>
      <c r="P1642" s="7">
        <f t="shared" ca="1" si="466"/>
        <v>0.19999999403953553</v>
      </c>
      <c r="Q1642" s="13"/>
      <c r="R1642" s="1">
        <f t="shared" si="467"/>
        <v>-100000</v>
      </c>
      <c r="S1642" s="1">
        <f t="shared" ca="1" si="459"/>
        <v>175567.35678673079</v>
      </c>
      <c r="T1642" s="14">
        <f t="shared" ca="1" si="460"/>
        <v>1.65</v>
      </c>
      <c r="U1642" s="7">
        <f t="shared" ca="1" si="468"/>
        <v>0.75567356348037729</v>
      </c>
    </row>
    <row r="1643" spans="1:21" x14ac:dyDescent="0.2">
      <c r="A1643">
        <f t="shared" si="461"/>
        <v>1642</v>
      </c>
      <c r="B1643">
        <f t="shared" ca="1" si="451"/>
        <v>2</v>
      </c>
      <c r="C1643" s="7">
        <f t="shared" ca="1" si="452"/>
        <v>2.3699854624756985E-2</v>
      </c>
      <c r="D1643" t="str">
        <f t="shared" ca="1" si="462"/>
        <v>Yes</v>
      </c>
      <c r="E1643">
        <f t="shared" ca="1" si="453"/>
        <v>1.7</v>
      </c>
      <c r="F1643" s="1">
        <f ca="1">InitialHomeValue* (1 + 'Portfolio Simulation'!C1643)^'Portfolio Simulation'!B1643</f>
        <v>1047961.3923587482</v>
      </c>
      <c r="G1643" s="1">
        <f t="shared" ca="1" si="454"/>
        <v>178153.43670098719</v>
      </c>
      <c r="H1643" s="1">
        <f t="shared" ca="1" si="455"/>
        <v>144000</v>
      </c>
      <c r="I1643" s="1">
        <f t="shared" ca="1" si="463"/>
        <v>144000</v>
      </c>
      <c r="J1643" s="1">
        <f t="shared" si="456"/>
        <v>100000</v>
      </c>
      <c r="K1643" s="1">
        <f t="shared" si="457"/>
        <v>1000000</v>
      </c>
      <c r="L1643" s="1">
        <f t="shared" si="464"/>
        <v>-100000</v>
      </c>
      <c r="M1643" s="1">
        <f t="shared" ca="1" si="458"/>
        <v>144000</v>
      </c>
      <c r="N1643" s="10">
        <v>45931</v>
      </c>
      <c r="O1643" s="10">
        <f t="shared" ca="1" si="465"/>
        <v>46661</v>
      </c>
      <c r="P1643" s="7">
        <f t="shared" ca="1" si="466"/>
        <v>0.19999999403953553</v>
      </c>
      <c r="Q1643" s="13"/>
      <c r="R1643" s="1">
        <f t="shared" si="467"/>
        <v>-100000</v>
      </c>
      <c r="S1643" s="1">
        <f t="shared" ca="1" si="459"/>
        <v>172913.62973919348</v>
      </c>
      <c r="T1643" s="14">
        <f t="shared" ca="1" si="460"/>
        <v>1.65</v>
      </c>
      <c r="U1643" s="7">
        <f t="shared" ca="1" si="468"/>
        <v>0.31496626734733579</v>
      </c>
    </row>
    <row r="1644" spans="1:21" x14ac:dyDescent="0.2">
      <c r="A1644">
        <f t="shared" si="461"/>
        <v>1643</v>
      </c>
      <c r="B1644">
        <f t="shared" ca="1" si="451"/>
        <v>10</v>
      </c>
      <c r="C1644" s="7">
        <f t="shared" ca="1" si="452"/>
        <v>2.8412859369199781E-2</v>
      </c>
      <c r="D1644" t="str">
        <f t="shared" ca="1" si="462"/>
        <v>Yes</v>
      </c>
      <c r="E1644">
        <f t="shared" ca="1" si="453"/>
        <v>1.7</v>
      </c>
      <c r="F1644" s="1">
        <f ca="1">InitialHomeValue* (1 + 'Portfolio Simulation'!C1644)^'Portfolio Simulation'!B1644</f>
        <v>1323350.8011424257</v>
      </c>
      <c r="G1644" s="1">
        <f t="shared" ca="1" si="454"/>
        <v>224969.63619421236</v>
      </c>
      <c r="H1644" s="1">
        <f t="shared" ca="1" si="455"/>
        <v>619173.64223999996</v>
      </c>
      <c r="I1644" s="1">
        <f t="shared" ca="1" si="463"/>
        <v>224969.63619421236</v>
      </c>
      <c r="J1644" s="1">
        <f t="shared" si="456"/>
        <v>100000</v>
      </c>
      <c r="K1644" s="1">
        <f t="shared" si="457"/>
        <v>1000000</v>
      </c>
      <c r="L1644" s="1">
        <f t="shared" si="464"/>
        <v>-100000</v>
      </c>
      <c r="M1644" s="1">
        <f t="shared" ca="1" si="458"/>
        <v>224969.63619421236</v>
      </c>
      <c r="N1644" s="10">
        <v>45931</v>
      </c>
      <c r="O1644" s="10">
        <f t="shared" ca="1" si="465"/>
        <v>49583</v>
      </c>
      <c r="P1644" s="7">
        <f t="shared" ca="1" si="466"/>
        <v>8.4408983588218703E-2</v>
      </c>
      <c r="Q1644" s="13"/>
      <c r="R1644" s="1">
        <f t="shared" si="467"/>
        <v>-100000</v>
      </c>
      <c r="S1644" s="1">
        <f t="shared" ca="1" si="459"/>
        <v>218352.88218850025</v>
      </c>
      <c r="T1644" s="14">
        <f t="shared" ca="1" si="460"/>
        <v>1.65</v>
      </c>
      <c r="U1644" s="7">
        <f t="shared" ca="1" si="468"/>
        <v>8.1178298592567477E-2</v>
      </c>
    </row>
    <row r="1645" spans="1:21" x14ac:dyDescent="0.2">
      <c r="A1645">
        <f t="shared" si="461"/>
        <v>1644</v>
      </c>
      <c r="B1645">
        <f t="shared" ca="1" si="451"/>
        <v>10</v>
      </c>
      <c r="C1645" s="7">
        <f t="shared" ca="1" si="452"/>
        <v>-3.2634969864533889E-2</v>
      </c>
      <c r="D1645" t="str">
        <f t="shared" ca="1" si="462"/>
        <v>No</v>
      </c>
      <c r="E1645">
        <f t="shared" ca="1" si="453"/>
        <v>1.4</v>
      </c>
      <c r="F1645" s="1">
        <f ca="1">InitialHomeValue* (1 + 'Portfolio Simulation'!C1645)^'Portfolio Simulation'!B1645</f>
        <v>717635.37337111542</v>
      </c>
      <c r="G1645" s="1">
        <f t="shared" ca="1" si="454"/>
        <v>100468.95227195615</v>
      </c>
      <c r="H1645" s="1">
        <f t="shared" ca="1" si="455"/>
        <v>619173.64223999996</v>
      </c>
      <c r="I1645" s="1">
        <f t="shared" ca="1" si="463"/>
        <v>100468.95227195615</v>
      </c>
      <c r="J1645" s="1">
        <f t="shared" si="456"/>
        <v>100000</v>
      </c>
      <c r="K1645" s="1">
        <f t="shared" si="457"/>
        <v>1000000</v>
      </c>
      <c r="L1645" s="1">
        <f t="shared" si="464"/>
        <v>-100000</v>
      </c>
      <c r="M1645" s="1">
        <f t="shared" ca="1" si="458"/>
        <v>100468.95227195615</v>
      </c>
      <c r="N1645" s="10">
        <v>45931</v>
      </c>
      <c r="O1645" s="10">
        <f t="shared" ca="1" si="465"/>
        <v>49583</v>
      </c>
      <c r="P1645" s="7">
        <f t="shared" ca="1" si="466"/>
        <v>4.6770870685577389E-4</v>
      </c>
      <c r="Q1645" s="13"/>
      <c r="R1645" s="1">
        <f t="shared" si="467"/>
        <v>-100000</v>
      </c>
      <c r="S1645" s="1">
        <f t="shared" ca="1" si="459"/>
        <v>96880.775405100605</v>
      </c>
      <c r="T1645" s="14">
        <f t="shared" ca="1" si="460"/>
        <v>1.35</v>
      </c>
      <c r="U1645" s="7">
        <f t="shared" ca="1" si="468"/>
        <v>-3.1621620059013368E-3</v>
      </c>
    </row>
    <row r="1646" spans="1:21" x14ac:dyDescent="0.2">
      <c r="A1646">
        <f t="shared" si="461"/>
        <v>1645</v>
      </c>
      <c r="B1646">
        <f t="shared" ca="1" si="451"/>
        <v>7</v>
      </c>
      <c r="C1646" s="7">
        <f t="shared" ca="1" si="452"/>
        <v>-3.776050867680919E-2</v>
      </c>
      <c r="D1646" t="str">
        <f t="shared" ca="1" si="462"/>
        <v>No</v>
      </c>
      <c r="E1646">
        <f t="shared" ca="1" si="453"/>
        <v>1.4</v>
      </c>
      <c r="F1646" s="1">
        <f ca="1">InitialHomeValue* (1 + 'Portfolio Simulation'!C1646)^'Portfolio Simulation'!B1646</f>
        <v>763804.54420237662</v>
      </c>
      <c r="G1646" s="1">
        <f t="shared" ca="1" si="454"/>
        <v>106932.63618833272</v>
      </c>
      <c r="H1646" s="1">
        <f t="shared" ca="1" si="455"/>
        <v>358318.07999999996</v>
      </c>
      <c r="I1646" s="1">
        <f t="shared" ca="1" si="463"/>
        <v>106932.63618833272</v>
      </c>
      <c r="J1646" s="1">
        <f t="shared" si="456"/>
        <v>100000</v>
      </c>
      <c r="K1646" s="1">
        <f t="shared" si="457"/>
        <v>1000000</v>
      </c>
      <c r="L1646" s="1">
        <f t="shared" si="464"/>
        <v>-100000</v>
      </c>
      <c r="M1646" s="1">
        <f t="shared" ca="1" si="458"/>
        <v>106932.63618833272</v>
      </c>
      <c r="N1646" s="10">
        <v>45931</v>
      </c>
      <c r="O1646" s="10">
        <f t="shared" ca="1" si="465"/>
        <v>48488</v>
      </c>
      <c r="P1646" s="7">
        <f t="shared" ca="1" si="466"/>
        <v>9.6139878034591716E-3</v>
      </c>
      <c r="Q1646" s="13"/>
      <c r="R1646" s="1">
        <f t="shared" si="467"/>
        <v>-100000</v>
      </c>
      <c r="S1646" s="1">
        <f t="shared" ca="1" si="459"/>
        <v>103113.61346732086</v>
      </c>
      <c r="T1646" s="14">
        <f t="shared" ca="1" si="460"/>
        <v>1.35</v>
      </c>
      <c r="U1646" s="7">
        <f t="shared" ca="1" si="468"/>
        <v>4.3863445520400998E-3</v>
      </c>
    </row>
    <row r="1647" spans="1:21" x14ac:dyDescent="0.2">
      <c r="A1647">
        <f t="shared" si="461"/>
        <v>1646</v>
      </c>
      <c r="B1647">
        <f t="shared" ca="1" si="451"/>
        <v>5</v>
      </c>
      <c r="C1647" s="7">
        <f t="shared" ca="1" si="452"/>
        <v>1.5105450837664602E-2</v>
      </c>
      <c r="D1647" t="str">
        <f t="shared" ca="1" si="462"/>
        <v>Yes</v>
      </c>
      <c r="E1647">
        <f t="shared" ca="1" si="453"/>
        <v>1.7</v>
      </c>
      <c r="F1647" s="1">
        <f ca="1">InitialHomeValue* (1 + 'Portfolio Simulation'!C1647)^'Portfolio Simulation'!B1647</f>
        <v>1077843.7285520283</v>
      </c>
      <c r="G1647" s="1">
        <f t="shared" ca="1" si="454"/>
        <v>183233.43385384482</v>
      </c>
      <c r="H1647" s="1">
        <f t="shared" ca="1" si="455"/>
        <v>248832</v>
      </c>
      <c r="I1647" s="1">
        <f t="shared" ca="1" si="463"/>
        <v>183233.43385384482</v>
      </c>
      <c r="J1647" s="1">
        <f t="shared" si="456"/>
        <v>100000</v>
      </c>
      <c r="K1647" s="1">
        <f t="shared" si="457"/>
        <v>1000000</v>
      </c>
      <c r="L1647" s="1">
        <f t="shared" si="464"/>
        <v>-100000</v>
      </c>
      <c r="M1647" s="1">
        <f t="shared" ca="1" si="458"/>
        <v>183233.43385384482</v>
      </c>
      <c r="N1647" s="10">
        <v>45931</v>
      </c>
      <c r="O1647" s="10">
        <f t="shared" ca="1" si="465"/>
        <v>47757</v>
      </c>
      <c r="P1647" s="7">
        <f t="shared" ca="1" si="466"/>
        <v>0.1286833941936493</v>
      </c>
      <c r="Q1647" s="13"/>
      <c r="R1647" s="1">
        <f t="shared" si="467"/>
        <v>-100000</v>
      </c>
      <c r="S1647" s="1">
        <f t="shared" ca="1" si="459"/>
        <v>177844.21521108469</v>
      </c>
      <c r="T1647" s="14">
        <f t="shared" ca="1" si="460"/>
        <v>1.65</v>
      </c>
      <c r="U1647" s="7">
        <f t="shared" ca="1" si="468"/>
        <v>0.12196823954582214</v>
      </c>
    </row>
    <row r="1648" spans="1:21" x14ac:dyDescent="0.2">
      <c r="A1648">
        <f t="shared" si="461"/>
        <v>1647</v>
      </c>
      <c r="B1648">
        <f t="shared" ca="1" si="451"/>
        <v>9</v>
      </c>
      <c r="C1648" s="7">
        <f t="shared" ca="1" si="452"/>
        <v>5.9720029363548865E-2</v>
      </c>
      <c r="D1648" t="str">
        <f t="shared" ca="1" si="462"/>
        <v>Yes</v>
      </c>
      <c r="E1648">
        <f t="shared" ca="1" si="453"/>
        <v>1.7</v>
      </c>
      <c r="F1648" s="1">
        <f ca="1">InitialHomeValue* (1 + 'Portfolio Simulation'!C1648)^'Portfolio Simulation'!B1648</f>
        <v>1685467.1234063397</v>
      </c>
      <c r="G1648" s="1">
        <f t="shared" ca="1" si="454"/>
        <v>286529.41097907774</v>
      </c>
      <c r="H1648" s="1">
        <f t="shared" ca="1" si="455"/>
        <v>515978.03519999993</v>
      </c>
      <c r="I1648" s="1">
        <f t="shared" ca="1" si="463"/>
        <v>286529.41097907774</v>
      </c>
      <c r="J1648" s="1">
        <f t="shared" si="456"/>
        <v>100000</v>
      </c>
      <c r="K1648" s="1">
        <f t="shared" si="457"/>
        <v>1000000</v>
      </c>
      <c r="L1648" s="1">
        <f t="shared" si="464"/>
        <v>-100000</v>
      </c>
      <c r="M1648" s="1">
        <f t="shared" ca="1" si="458"/>
        <v>286529.41097907774</v>
      </c>
      <c r="N1648" s="10">
        <v>45931</v>
      </c>
      <c r="O1648" s="10">
        <f t="shared" ca="1" si="465"/>
        <v>49218</v>
      </c>
      <c r="P1648" s="7">
        <f t="shared" ca="1" si="466"/>
        <v>0.12399833798408508</v>
      </c>
      <c r="Q1648" s="13"/>
      <c r="R1648" s="1">
        <f t="shared" si="467"/>
        <v>-100000</v>
      </c>
      <c r="S1648" s="1">
        <f t="shared" ca="1" si="459"/>
        <v>278102.07536204602</v>
      </c>
      <c r="T1648" s="14">
        <f t="shared" ca="1" si="460"/>
        <v>1.65</v>
      </c>
      <c r="U1648" s="7">
        <f t="shared" ca="1" si="468"/>
        <v>0.12027848362922666</v>
      </c>
    </row>
    <row r="1649" spans="1:21" x14ac:dyDescent="0.2">
      <c r="A1649">
        <f t="shared" si="461"/>
        <v>1648</v>
      </c>
      <c r="B1649">
        <f t="shared" ca="1" si="451"/>
        <v>6</v>
      </c>
      <c r="C1649" s="7">
        <f t="shared" ca="1" si="452"/>
        <v>3.6003672267447565E-2</v>
      </c>
      <c r="D1649" t="str">
        <f t="shared" ca="1" si="462"/>
        <v>Yes</v>
      </c>
      <c r="E1649">
        <f t="shared" ca="1" si="453"/>
        <v>1.7</v>
      </c>
      <c r="F1649" s="1">
        <f ca="1">InitialHomeValue* (1 + 'Portfolio Simulation'!C1649)^'Portfolio Simulation'!B1649</f>
        <v>1236424.9751222786</v>
      </c>
      <c r="G1649" s="1">
        <f t="shared" ca="1" si="454"/>
        <v>210192.24577078735</v>
      </c>
      <c r="H1649" s="1">
        <f t="shared" ca="1" si="455"/>
        <v>298598.39999999997</v>
      </c>
      <c r="I1649" s="1">
        <f t="shared" ca="1" si="463"/>
        <v>210192.24577078735</v>
      </c>
      <c r="J1649" s="1">
        <f t="shared" si="456"/>
        <v>100000</v>
      </c>
      <c r="K1649" s="1">
        <f t="shared" si="457"/>
        <v>1000000</v>
      </c>
      <c r="L1649" s="1">
        <f t="shared" si="464"/>
        <v>-100000</v>
      </c>
      <c r="M1649" s="1">
        <f t="shared" ca="1" si="458"/>
        <v>210192.24577078735</v>
      </c>
      <c r="N1649" s="10">
        <v>45931</v>
      </c>
      <c r="O1649" s="10">
        <f t="shared" ca="1" si="465"/>
        <v>48122</v>
      </c>
      <c r="P1649" s="7">
        <f t="shared" ca="1" si="466"/>
        <v>0.13173541426658633</v>
      </c>
      <c r="Q1649" s="13"/>
      <c r="R1649" s="1">
        <f t="shared" si="467"/>
        <v>-100000</v>
      </c>
      <c r="S1649" s="1">
        <f t="shared" ca="1" si="459"/>
        <v>204010.12089517596</v>
      </c>
      <c r="T1649" s="14">
        <f t="shared" ca="1" si="460"/>
        <v>1.65</v>
      </c>
      <c r="U1649" s="7">
        <f t="shared" ca="1" si="468"/>
        <v>0.12612101435661313</v>
      </c>
    </row>
    <row r="1650" spans="1:21" x14ac:dyDescent="0.2">
      <c r="A1650">
        <f t="shared" si="461"/>
        <v>1649</v>
      </c>
      <c r="B1650">
        <f t="shared" ca="1" si="451"/>
        <v>9</v>
      </c>
      <c r="C1650" s="7">
        <f t="shared" ca="1" si="452"/>
        <v>1.672766803480441E-2</v>
      </c>
      <c r="D1650" t="str">
        <f t="shared" ca="1" si="462"/>
        <v>Yes</v>
      </c>
      <c r="E1650">
        <f t="shared" ca="1" si="453"/>
        <v>1.7</v>
      </c>
      <c r="F1650" s="1">
        <f ca="1">InitialHomeValue* (1 + 'Portfolio Simulation'!C1650)^'Portfolio Simulation'!B1650</f>
        <v>1161025.5547694706</v>
      </c>
      <c r="G1650" s="1">
        <f t="shared" ca="1" si="454"/>
        <v>197374.34431081</v>
      </c>
      <c r="H1650" s="1">
        <f t="shared" ca="1" si="455"/>
        <v>515978.03519999993</v>
      </c>
      <c r="I1650" s="1">
        <f t="shared" ca="1" si="463"/>
        <v>197374.34431081</v>
      </c>
      <c r="J1650" s="1">
        <f t="shared" si="456"/>
        <v>100000</v>
      </c>
      <c r="K1650" s="1">
        <f t="shared" si="457"/>
        <v>1000000</v>
      </c>
      <c r="L1650" s="1">
        <f t="shared" si="464"/>
        <v>-100000</v>
      </c>
      <c r="M1650" s="1">
        <f t="shared" ca="1" si="458"/>
        <v>197374.34431081</v>
      </c>
      <c r="N1650" s="10">
        <v>45931</v>
      </c>
      <c r="O1650" s="10">
        <f t="shared" ca="1" si="465"/>
        <v>49218</v>
      </c>
      <c r="P1650" s="7">
        <f t="shared" ca="1" si="466"/>
        <v>7.8425416350364693E-2</v>
      </c>
      <c r="Q1650" s="13"/>
      <c r="R1650" s="1">
        <f t="shared" si="467"/>
        <v>-100000</v>
      </c>
      <c r="S1650" s="1">
        <f t="shared" ca="1" si="459"/>
        <v>191569.21653696266</v>
      </c>
      <c r="T1650" s="14">
        <f t="shared" ca="1" si="460"/>
        <v>1.65</v>
      </c>
      <c r="U1650" s="7">
        <f t="shared" ca="1" si="468"/>
        <v>7.4856379628181466E-2</v>
      </c>
    </row>
    <row r="1651" spans="1:21" x14ac:dyDescent="0.2">
      <c r="A1651">
        <f t="shared" si="461"/>
        <v>1650</v>
      </c>
      <c r="B1651">
        <f t="shared" ca="1" si="451"/>
        <v>1</v>
      </c>
      <c r="C1651" s="7">
        <f t="shared" ca="1" si="452"/>
        <v>6.3430190466669825E-2</v>
      </c>
      <c r="D1651" t="str">
        <f t="shared" ca="1" si="462"/>
        <v>Yes</v>
      </c>
      <c r="E1651">
        <f t="shared" ca="1" si="453"/>
        <v>1.7</v>
      </c>
      <c r="F1651" s="1">
        <f ca="1">InitialHomeValue* (1 + 'Portfolio Simulation'!C1651)^'Portfolio Simulation'!B1651</f>
        <v>1063430.1904666699</v>
      </c>
      <c r="G1651" s="1">
        <f t="shared" ca="1" si="454"/>
        <v>180783.13237933387</v>
      </c>
      <c r="H1651" s="1">
        <f t="shared" ca="1" si="455"/>
        <v>120000</v>
      </c>
      <c r="I1651" s="1">
        <f t="shared" ca="1" si="463"/>
        <v>120000</v>
      </c>
      <c r="J1651" s="1">
        <f t="shared" si="456"/>
        <v>100000</v>
      </c>
      <c r="K1651" s="1">
        <f t="shared" si="457"/>
        <v>1000000</v>
      </c>
      <c r="L1651" s="1">
        <f t="shared" si="464"/>
        <v>-100000</v>
      </c>
      <c r="M1651" s="1">
        <f t="shared" ca="1" si="458"/>
        <v>120000</v>
      </c>
      <c r="N1651" s="10">
        <v>45931</v>
      </c>
      <c r="O1651" s="10">
        <f t="shared" ca="1" si="465"/>
        <v>46296</v>
      </c>
      <c r="P1651" s="7">
        <f t="shared" ca="1" si="466"/>
        <v>0.19999999403953553</v>
      </c>
      <c r="Q1651" s="13"/>
      <c r="R1651" s="1">
        <f t="shared" si="467"/>
        <v>-100000</v>
      </c>
      <c r="S1651" s="1">
        <f t="shared" ca="1" si="459"/>
        <v>175465.98142700052</v>
      </c>
      <c r="T1651" s="14">
        <f t="shared" ca="1" si="460"/>
        <v>1.65</v>
      </c>
      <c r="U1651" s="7">
        <f t="shared" ca="1" si="468"/>
        <v>0.75465980768203722</v>
      </c>
    </row>
    <row r="1652" spans="1:21" x14ac:dyDescent="0.2">
      <c r="A1652">
        <f t="shared" si="461"/>
        <v>1651</v>
      </c>
      <c r="B1652">
        <f t="shared" ca="1" si="451"/>
        <v>4</v>
      </c>
      <c r="C1652" s="7">
        <f t="shared" ca="1" si="452"/>
        <v>9.4210065545963811E-2</v>
      </c>
      <c r="D1652" t="str">
        <f t="shared" ca="1" si="462"/>
        <v>Yes</v>
      </c>
      <c r="E1652">
        <f t="shared" ca="1" si="453"/>
        <v>1.7</v>
      </c>
      <c r="F1652" s="1">
        <f ca="1">InitialHomeValue* (1 + 'Portfolio Simulation'!C1652)^'Portfolio Simulation'!B1652</f>
        <v>1433516.9155150894</v>
      </c>
      <c r="G1652" s="1">
        <f t="shared" ca="1" si="454"/>
        <v>243697.87563756519</v>
      </c>
      <c r="H1652" s="1">
        <f t="shared" ca="1" si="455"/>
        <v>207360</v>
      </c>
      <c r="I1652" s="1">
        <f t="shared" ca="1" si="463"/>
        <v>207360</v>
      </c>
      <c r="J1652" s="1">
        <f t="shared" si="456"/>
        <v>100000</v>
      </c>
      <c r="K1652" s="1">
        <f t="shared" si="457"/>
        <v>1000000</v>
      </c>
      <c r="L1652" s="1">
        <f t="shared" si="464"/>
        <v>-100000</v>
      </c>
      <c r="M1652" s="1">
        <f t="shared" ca="1" si="458"/>
        <v>207360</v>
      </c>
      <c r="N1652" s="10">
        <v>45931</v>
      </c>
      <c r="O1652" s="10">
        <f t="shared" ca="1" si="465"/>
        <v>47392</v>
      </c>
      <c r="P1652" s="7">
        <f t="shared" ca="1" si="466"/>
        <v>0.19985025525093081</v>
      </c>
      <c r="Q1652" s="13"/>
      <c r="R1652" s="1">
        <f t="shared" si="467"/>
        <v>-100000</v>
      </c>
      <c r="S1652" s="1">
        <f t="shared" ca="1" si="459"/>
        <v>236530.29105998977</v>
      </c>
      <c r="T1652" s="14">
        <f t="shared" ca="1" si="460"/>
        <v>1.65</v>
      </c>
      <c r="U1652" s="7">
        <f t="shared" ca="1" si="468"/>
        <v>0.23996010422706601</v>
      </c>
    </row>
    <row r="1653" spans="1:21" x14ac:dyDescent="0.2">
      <c r="A1653">
        <f t="shared" si="461"/>
        <v>1652</v>
      </c>
      <c r="B1653">
        <f t="shared" ca="1" si="451"/>
        <v>7</v>
      </c>
      <c r="C1653" s="7">
        <f t="shared" ca="1" si="452"/>
        <v>3.9679899392962681E-2</v>
      </c>
      <c r="D1653" t="str">
        <f t="shared" ca="1" si="462"/>
        <v>Yes</v>
      </c>
      <c r="E1653">
        <f t="shared" ca="1" si="453"/>
        <v>1.7</v>
      </c>
      <c r="F1653" s="1">
        <f ca="1">InitialHomeValue* (1 + 'Portfolio Simulation'!C1653)^'Portfolio Simulation'!B1653</f>
        <v>1313099.1901276533</v>
      </c>
      <c r="G1653" s="1">
        <f t="shared" ca="1" si="454"/>
        <v>223226.86232170105</v>
      </c>
      <c r="H1653" s="1">
        <f t="shared" ca="1" si="455"/>
        <v>358318.07999999996</v>
      </c>
      <c r="I1653" s="1">
        <f t="shared" ca="1" si="463"/>
        <v>223226.86232170105</v>
      </c>
      <c r="J1653" s="1">
        <f t="shared" si="456"/>
        <v>100000</v>
      </c>
      <c r="K1653" s="1">
        <f t="shared" si="457"/>
        <v>1000000</v>
      </c>
      <c r="L1653" s="1">
        <f t="shared" si="464"/>
        <v>-100000</v>
      </c>
      <c r="M1653" s="1">
        <f t="shared" ca="1" si="458"/>
        <v>223226.86232170105</v>
      </c>
      <c r="N1653" s="10">
        <v>45931</v>
      </c>
      <c r="O1653" s="10">
        <f t="shared" ca="1" si="465"/>
        <v>48488</v>
      </c>
      <c r="P1653" s="7">
        <f t="shared" ca="1" si="466"/>
        <v>0.12145527005195619</v>
      </c>
      <c r="Q1653" s="13"/>
      <c r="R1653" s="1">
        <f t="shared" si="467"/>
        <v>-100000</v>
      </c>
      <c r="S1653" s="1">
        <f t="shared" ca="1" si="459"/>
        <v>216661.36637106279</v>
      </c>
      <c r="T1653" s="14">
        <f t="shared" ca="1" si="460"/>
        <v>1.65</v>
      </c>
      <c r="U1653" s="7">
        <f t="shared" ca="1" si="468"/>
        <v>0.11668649315834045</v>
      </c>
    </row>
    <row r="1654" spans="1:21" x14ac:dyDescent="0.2">
      <c r="A1654">
        <f t="shared" si="461"/>
        <v>1653</v>
      </c>
      <c r="B1654">
        <f t="shared" ca="1" si="451"/>
        <v>4</v>
      </c>
      <c r="C1654" s="7">
        <f t="shared" ca="1" si="452"/>
        <v>1.218791974884403E-2</v>
      </c>
      <c r="D1654" t="str">
        <f t="shared" ca="1" si="462"/>
        <v>Yes</v>
      </c>
      <c r="E1654">
        <f t="shared" ca="1" si="453"/>
        <v>1.7</v>
      </c>
      <c r="F1654" s="1">
        <f ca="1">InitialHomeValue* (1 + 'Portfolio Simulation'!C1654)^'Portfolio Simulation'!B1654</f>
        <v>1049650.215224996</v>
      </c>
      <c r="G1654" s="1">
        <f t="shared" ca="1" si="454"/>
        <v>178440.53658824932</v>
      </c>
      <c r="H1654" s="1">
        <f t="shared" ca="1" si="455"/>
        <v>207360</v>
      </c>
      <c r="I1654" s="1">
        <f t="shared" ca="1" si="463"/>
        <v>178440.53658824932</v>
      </c>
      <c r="J1654" s="1">
        <f t="shared" si="456"/>
        <v>100000</v>
      </c>
      <c r="K1654" s="1">
        <f t="shared" si="457"/>
        <v>1000000</v>
      </c>
      <c r="L1654" s="1">
        <f t="shared" si="464"/>
        <v>-100000</v>
      </c>
      <c r="M1654" s="1">
        <f t="shared" ca="1" si="458"/>
        <v>178440.53658824932</v>
      </c>
      <c r="N1654" s="10">
        <v>45931</v>
      </c>
      <c r="O1654" s="10">
        <f t="shared" ca="1" si="465"/>
        <v>47392</v>
      </c>
      <c r="P1654" s="7">
        <f t="shared" ca="1" si="466"/>
        <v>0.15566070675849919</v>
      </c>
      <c r="Q1654" s="13"/>
      <c r="R1654" s="1">
        <f t="shared" si="467"/>
        <v>-100000</v>
      </c>
      <c r="S1654" s="1">
        <f t="shared" ca="1" si="459"/>
        <v>173192.28551212433</v>
      </c>
      <c r="T1654" s="14">
        <f t="shared" ca="1" si="460"/>
        <v>1.65</v>
      </c>
      <c r="U1654" s="7">
        <f t="shared" ca="1" si="468"/>
        <v>0.14707369208335877</v>
      </c>
    </row>
    <row r="1655" spans="1:21" x14ac:dyDescent="0.2">
      <c r="A1655">
        <f t="shared" si="461"/>
        <v>1654</v>
      </c>
      <c r="B1655">
        <f t="shared" ca="1" si="451"/>
        <v>1</v>
      </c>
      <c r="C1655" s="7">
        <f t="shared" ca="1" si="452"/>
        <v>-2.0208356555994466E-2</v>
      </c>
      <c r="D1655" t="str">
        <f t="shared" ca="1" si="462"/>
        <v>No</v>
      </c>
      <c r="E1655">
        <f t="shared" ca="1" si="453"/>
        <v>1.4</v>
      </c>
      <c r="F1655" s="1">
        <f ca="1">InitialHomeValue* (1 + 'Portfolio Simulation'!C1655)^'Portfolio Simulation'!B1655</f>
        <v>979791.64344400552</v>
      </c>
      <c r="G1655" s="1">
        <f t="shared" ca="1" si="454"/>
        <v>137170.83008216077</v>
      </c>
      <c r="H1655" s="1">
        <f t="shared" ca="1" si="455"/>
        <v>120000</v>
      </c>
      <c r="I1655" s="1">
        <f t="shared" ca="1" si="463"/>
        <v>120000</v>
      </c>
      <c r="J1655" s="1">
        <f t="shared" si="456"/>
        <v>100000</v>
      </c>
      <c r="K1655" s="1">
        <f t="shared" si="457"/>
        <v>1000000</v>
      </c>
      <c r="L1655" s="1">
        <f t="shared" si="464"/>
        <v>-100000</v>
      </c>
      <c r="M1655" s="1">
        <f t="shared" ca="1" si="458"/>
        <v>120000</v>
      </c>
      <c r="N1655" s="10">
        <v>45931</v>
      </c>
      <c r="O1655" s="10">
        <f t="shared" ca="1" si="465"/>
        <v>46296</v>
      </c>
      <c r="P1655" s="7">
        <f t="shared" ca="1" si="466"/>
        <v>0.19999999403953553</v>
      </c>
      <c r="Q1655" s="13"/>
      <c r="R1655" s="1">
        <f t="shared" si="467"/>
        <v>-100000</v>
      </c>
      <c r="S1655" s="1">
        <f t="shared" ca="1" si="459"/>
        <v>132271.87186494077</v>
      </c>
      <c r="T1655" s="14">
        <f t="shared" ca="1" si="460"/>
        <v>1.35</v>
      </c>
      <c r="U1655" s="7">
        <f t="shared" ca="1" si="468"/>
        <v>0.32271872162818915</v>
      </c>
    </row>
    <row r="1656" spans="1:21" x14ac:dyDescent="0.2">
      <c r="A1656">
        <f t="shared" si="461"/>
        <v>1655</v>
      </c>
      <c r="B1656">
        <f t="shared" ca="1" si="451"/>
        <v>5</v>
      </c>
      <c r="C1656" s="7">
        <f t="shared" ca="1" si="452"/>
        <v>7.3945512425107843E-2</v>
      </c>
      <c r="D1656" t="str">
        <f t="shared" ca="1" si="462"/>
        <v>Yes</v>
      </c>
      <c r="E1656">
        <f t="shared" ca="1" si="453"/>
        <v>1.7</v>
      </c>
      <c r="F1656" s="1">
        <f ca="1">InitialHomeValue* (1 + 'Portfolio Simulation'!C1656)^'Portfolio Simulation'!B1656</f>
        <v>1428601.9481973813</v>
      </c>
      <c r="G1656" s="1">
        <f t="shared" ca="1" si="454"/>
        <v>242862.33119355483</v>
      </c>
      <c r="H1656" s="1">
        <f t="shared" ca="1" si="455"/>
        <v>248832</v>
      </c>
      <c r="I1656" s="1">
        <f t="shared" ca="1" si="463"/>
        <v>242862.33119355483</v>
      </c>
      <c r="J1656" s="1">
        <f t="shared" si="456"/>
        <v>100000</v>
      </c>
      <c r="K1656" s="1">
        <f t="shared" si="457"/>
        <v>1000000</v>
      </c>
      <c r="L1656" s="1">
        <f t="shared" si="464"/>
        <v>-100000</v>
      </c>
      <c r="M1656" s="1">
        <f t="shared" ca="1" si="458"/>
        <v>242862.33119355483</v>
      </c>
      <c r="N1656" s="10">
        <v>45931</v>
      </c>
      <c r="O1656" s="10">
        <f t="shared" ca="1" si="465"/>
        <v>47757</v>
      </c>
      <c r="P1656" s="7">
        <f t="shared" ca="1" si="466"/>
        <v>0.19407009482383733</v>
      </c>
      <c r="Q1656" s="13"/>
      <c r="R1656" s="1">
        <f t="shared" si="467"/>
        <v>-100000</v>
      </c>
      <c r="S1656" s="1">
        <f t="shared" ca="1" si="459"/>
        <v>235719.32145256794</v>
      </c>
      <c r="T1656" s="14">
        <f t="shared" ca="1" si="460"/>
        <v>1.65</v>
      </c>
      <c r="U1656" s="7">
        <f t="shared" ca="1" si="468"/>
        <v>0.18696591258049011</v>
      </c>
    </row>
    <row r="1657" spans="1:21" x14ac:dyDescent="0.2">
      <c r="A1657">
        <f t="shared" si="461"/>
        <v>1656</v>
      </c>
      <c r="B1657">
        <f t="shared" ca="1" si="451"/>
        <v>8</v>
      </c>
      <c r="C1657" s="7">
        <f t="shared" ca="1" si="452"/>
        <v>0.15839190160462649</v>
      </c>
      <c r="D1657" t="str">
        <f t="shared" ca="1" si="462"/>
        <v>Yes</v>
      </c>
      <c r="E1657">
        <f t="shared" ca="1" si="453"/>
        <v>1.7</v>
      </c>
      <c r="F1657" s="1">
        <f ca="1">InitialHomeValue* (1 + 'Portfolio Simulation'!C1657)^'Portfolio Simulation'!B1657</f>
        <v>3242232.1015988463</v>
      </c>
      <c r="G1657" s="1">
        <f t="shared" ca="1" si="454"/>
        <v>551179.45727180387</v>
      </c>
      <c r="H1657" s="1">
        <f t="shared" ca="1" si="455"/>
        <v>429981.69599999994</v>
      </c>
      <c r="I1657" s="1">
        <f t="shared" ca="1" si="463"/>
        <v>429981.69599999994</v>
      </c>
      <c r="J1657" s="1">
        <f t="shared" si="456"/>
        <v>100000</v>
      </c>
      <c r="K1657" s="1">
        <f t="shared" si="457"/>
        <v>1000000</v>
      </c>
      <c r="L1657" s="1">
        <f t="shared" si="464"/>
        <v>-100000</v>
      </c>
      <c r="M1657" s="1">
        <f t="shared" ca="1" si="458"/>
        <v>429981.69599999994</v>
      </c>
      <c r="N1657" s="10">
        <v>45931</v>
      </c>
      <c r="O1657" s="10">
        <f t="shared" ca="1" si="465"/>
        <v>48853</v>
      </c>
      <c r="P1657" s="7">
        <f t="shared" ca="1" si="466"/>
        <v>0.19985025525093081</v>
      </c>
      <c r="Q1657" s="13"/>
      <c r="R1657" s="1">
        <f t="shared" si="467"/>
        <v>-100000</v>
      </c>
      <c r="S1657" s="1">
        <f t="shared" ca="1" si="459"/>
        <v>534968.29676380963</v>
      </c>
      <c r="T1657" s="14">
        <f t="shared" ca="1" si="460"/>
        <v>1.65</v>
      </c>
      <c r="U1657" s="7">
        <f t="shared" ca="1" si="468"/>
        <v>0.23304433226585392</v>
      </c>
    </row>
    <row r="1658" spans="1:21" x14ac:dyDescent="0.2">
      <c r="A1658">
        <f t="shared" si="461"/>
        <v>1657</v>
      </c>
      <c r="B1658">
        <f t="shared" ca="1" si="451"/>
        <v>7</v>
      </c>
      <c r="C1658" s="7">
        <f t="shared" ca="1" si="452"/>
        <v>2.7853238329547E-2</v>
      </c>
      <c r="D1658" t="str">
        <f t="shared" ca="1" si="462"/>
        <v>Yes</v>
      </c>
      <c r="E1658">
        <f t="shared" ca="1" si="453"/>
        <v>1.7</v>
      </c>
      <c r="F1658" s="1">
        <f ca="1">InitialHomeValue* (1 + 'Portfolio Simulation'!C1658)^'Portfolio Simulation'!B1658</f>
        <v>1212042.2514746948</v>
      </c>
      <c r="G1658" s="1">
        <f t="shared" ca="1" si="454"/>
        <v>206047.18275069812</v>
      </c>
      <c r="H1658" s="1">
        <f t="shared" ca="1" si="455"/>
        <v>358318.07999999996</v>
      </c>
      <c r="I1658" s="1">
        <f t="shared" ca="1" si="463"/>
        <v>206047.18275069812</v>
      </c>
      <c r="J1658" s="1">
        <f t="shared" si="456"/>
        <v>100000</v>
      </c>
      <c r="K1658" s="1">
        <f t="shared" si="457"/>
        <v>1000000</v>
      </c>
      <c r="L1658" s="1">
        <f t="shared" si="464"/>
        <v>-100000</v>
      </c>
      <c r="M1658" s="1">
        <f t="shared" ca="1" si="458"/>
        <v>206047.18275069812</v>
      </c>
      <c r="N1658" s="10">
        <v>45931</v>
      </c>
      <c r="O1658" s="10">
        <f t="shared" ca="1" si="465"/>
        <v>48488</v>
      </c>
      <c r="P1658" s="7">
        <f t="shared" ca="1" si="466"/>
        <v>0.10870830416679383</v>
      </c>
      <c r="Q1658" s="13"/>
      <c r="R1658" s="1">
        <f t="shared" si="467"/>
        <v>-100000</v>
      </c>
      <c r="S1658" s="1">
        <f t="shared" ca="1" si="459"/>
        <v>199986.97149332464</v>
      </c>
      <c r="T1658" s="14">
        <f t="shared" ca="1" si="460"/>
        <v>1.65</v>
      </c>
      <c r="U1658" s="7">
        <f t="shared" ca="1" si="468"/>
        <v>0.1039937436580658</v>
      </c>
    </row>
    <row r="1659" spans="1:21" x14ac:dyDescent="0.2">
      <c r="A1659">
        <f t="shared" si="461"/>
        <v>1658</v>
      </c>
      <c r="B1659">
        <f t="shared" ca="1" si="451"/>
        <v>4</v>
      </c>
      <c r="C1659" s="7">
        <f t="shared" ca="1" si="452"/>
        <v>8.3699776254637523E-2</v>
      </c>
      <c r="D1659" t="str">
        <f t="shared" ca="1" si="462"/>
        <v>Yes</v>
      </c>
      <c r="E1659">
        <f t="shared" ca="1" si="453"/>
        <v>1.7</v>
      </c>
      <c r="F1659" s="1">
        <f ca="1">InitialHomeValue* (1 + 'Portfolio Simulation'!C1659)^'Portfolio Simulation'!B1659</f>
        <v>1379227.5856587526</v>
      </c>
      <c r="G1659" s="1">
        <f t="shared" ca="1" si="454"/>
        <v>234468.68956198797</v>
      </c>
      <c r="H1659" s="1">
        <f t="shared" ca="1" si="455"/>
        <v>207360</v>
      </c>
      <c r="I1659" s="1">
        <f t="shared" ca="1" si="463"/>
        <v>207360</v>
      </c>
      <c r="J1659" s="1">
        <f t="shared" si="456"/>
        <v>100000</v>
      </c>
      <c r="K1659" s="1">
        <f t="shared" si="457"/>
        <v>1000000</v>
      </c>
      <c r="L1659" s="1">
        <f t="shared" si="464"/>
        <v>-100000</v>
      </c>
      <c r="M1659" s="1">
        <f t="shared" ca="1" si="458"/>
        <v>207360</v>
      </c>
      <c r="N1659" s="10">
        <v>45931</v>
      </c>
      <c r="O1659" s="10">
        <f t="shared" ca="1" si="465"/>
        <v>47392</v>
      </c>
      <c r="P1659" s="7">
        <f t="shared" ca="1" si="466"/>
        <v>0.19985025525093081</v>
      </c>
      <c r="Q1659" s="13"/>
      <c r="R1659" s="1">
        <f t="shared" si="467"/>
        <v>-100000</v>
      </c>
      <c r="S1659" s="1">
        <f t="shared" ca="1" si="459"/>
        <v>227572.55163369418</v>
      </c>
      <c r="T1659" s="14">
        <f t="shared" ca="1" si="460"/>
        <v>1.65</v>
      </c>
      <c r="U1659" s="7">
        <f t="shared" ca="1" si="468"/>
        <v>0.22805795073509219</v>
      </c>
    </row>
    <row r="1660" spans="1:21" x14ac:dyDescent="0.2">
      <c r="A1660">
        <f t="shared" si="461"/>
        <v>1659</v>
      </c>
      <c r="B1660">
        <f t="shared" ca="1" si="451"/>
        <v>7</v>
      </c>
      <c r="C1660" s="7">
        <f t="shared" ca="1" si="452"/>
        <v>4.0524863608426713E-2</v>
      </c>
      <c r="D1660" t="str">
        <f t="shared" ca="1" si="462"/>
        <v>Yes</v>
      </c>
      <c r="E1660">
        <f t="shared" ca="1" si="453"/>
        <v>1.7</v>
      </c>
      <c r="F1660" s="1">
        <f ca="1">InitialHomeValue* (1 + 'Portfolio Simulation'!C1660)^'Portfolio Simulation'!B1660</f>
        <v>1320587.6629806531</v>
      </c>
      <c r="G1660" s="1">
        <f t="shared" ca="1" si="454"/>
        <v>224499.90270671106</v>
      </c>
      <c r="H1660" s="1">
        <f t="shared" ca="1" si="455"/>
        <v>358318.07999999996</v>
      </c>
      <c r="I1660" s="1">
        <f t="shared" ca="1" si="463"/>
        <v>224499.90270671106</v>
      </c>
      <c r="J1660" s="1">
        <f t="shared" si="456"/>
        <v>100000</v>
      </c>
      <c r="K1660" s="1">
        <f t="shared" si="457"/>
        <v>1000000</v>
      </c>
      <c r="L1660" s="1">
        <f t="shared" si="464"/>
        <v>-100000</v>
      </c>
      <c r="M1660" s="1">
        <f t="shared" ca="1" si="458"/>
        <v>224499.90270671106</v>
      </c>
      <c r="N1660" s="10">
        <v>45931</v>
      </c>
      <c r="O1660" s="10">
        <f t="shared" ca="1" si="465"/>
        <v>48488</v>
      </c>
      <c r="P1660" s="7">
        <f t="shared" ca="1" si="466"/>
        <v>0.12236596941947933</v>
      </c>
      <c r="Q1660" s="13"/>
      <c r="R1660" s="1">
        <f t="shared" si="467"/>
        <v>-100000</v>
      </c>
      <c r="S1660" s="1">
        <f t="shared" ca="1" si="459"/>
        <v>217896.96439180776</v>
      </c>
      <c r="T1660" s="14">
        <f t="shared" ca="1" si="460"/>
        <v>1.65</v>
      </c>
      <c r="U1660" s="7">
        <f t="shared" ca="1" si="468"/>
        <v>0.11759333014488221</v>
      </c>
    </row>
    <row r="1661" spans="1:21" x14ac:dyDescent="0.2">
      <c r="A1661">
        <f t="shared" si="461"/>
        <v>1660</v>
      </c>
      <c r="B1661">
        <f t="shared" ca="1" si="451"/>
        <v>4</v>
      </c>
      <c r="C1661" s="7">
        <f t="shared" ca="1" si="452"/>
        <v>0.14264213986751709</v>
      </c>
      <c r="D1661" t="str">
        <f t="shared" ca="1" si="462"/>
        <v>Yes</v>
      </c>
      <c r="E1661">
        <f t="shared" ca="1" si="453"/>
        <v>1.7</v>
      </c>
      <c r="F1661" s="1">
        <f ca="1">InitialHomeValue* (1 + 'Portfolio Simulation'!C1661)^'Portfolio Simulation'!B1661</f>
        <v>1704672.4643171302</v>
      </c>
      <c r="G1661" s="1">
        <f t="shared" ca="1" si="454"/>
        <v>289794.31893391215</v>
      </c>
      <c r="H1661" s="1">
        <f t="shared" ca="1" si="455"/>
        <v>207360</v>
      </c>
      <c r="I1661" s="1">
        <f t="shared" ca="1" si="463"/>
        <v>207360</v>
      </c>
      <c r="J1661" s="1">
        <f t="shared" si="456"/>
        <v>100000</v>
      </c>
      <c r="K1661" s="1">
        <f t="shared" si="457"/>
        <v>1000000</v>
      </c>
      <c r="L1661" s="1">
        <f t="shared" si="464"/>
        <v>-100000</v>
      </c>
      <c r="M1661" s="1">
        <f t="shared" ca="1" si="458"/>
        <v>207360</v>
      </c>
      <c r="N1661" s="10">
        <v>45931</v>
      </c>
      <c r="O1661" s="10">
        <f t="shared" ca="1" si="465"/>
        <v>47392</v>
      </c>
      <c r="P1661" s="7">
        <f t="shared" ca="1" si="466"/>
        <v>0.19985025525093081</v>
      </c>
      <c r="Q1661" s="13"/>
      <c r="R1661" s="1">
        <f t="shared" si="467"/>
        <v>-100000</v>
      </c>
      <c r="S1661" s="1">
        <f t="shared" ca="1" si="459"/>
        <v>281270.95661232644</v>
      </c>
      <c r="T1661" s="14">
        <f t="shared" ca="1" si="460"/>
        <v>1.65</v>
      </c>
      <c r="U1661" s="7">
        <f t="shared" ca="1" si="468"/>
        <v>0.29480500817298905</v>
      </c>
    </row>
    <row r="1662" spans="1:21" x14ac:dyDescent="0.2">
      <c r="A1662">
        <f t="shared" si="461"/>
        <v>1661</v>
      </c>
      <c r="B1662">
        <f t="shared" ca="1" si="451"/>
        <v>8</v>
      </c>
      <c r="C1662" s="7">
        <f t="shared" ca="1" si="452"/>
        <v>0.13890828495284357</v>
      </c>
      <c r="D1662" t="str">
        <f t="shared" ca="1" si="462"/>
        <v>Yes</v>
      </c>
      <c r="E1662">
        <f t="shared" ca="1" si="453"/>
        <v>1.7</v>
      </c>
      <c r="F1662" s="1">
        <f ca="1">InitialHomeValue* (1 + 'Portfolio Simulation'!C1662)^'Portfolio Simulation'!B1662</f>
        <v>2830805.4156888826</v>
      </c>
      <c r="G1662" s="1">
        <f t="shared" ca="1" si="454"/>
        <v>481236.92066711001</v>
      </c>
      <c r="H1662" s="1">
        <f t="shared" ca="1" si="455"/>
        <v>429981.69599999994</v>
      </c>
      <c r="I1662" s="1">
        <f t="shared" ca="1" si="463"/>
        <v>429981.69599999994</v>
      </c>
      <c r="J1662" s="1">
        <f t="shared" si="456"/>
        <v>100000</v>
      </c>
      <c r="K1662" s="1">
        <f t="shared" si="457"/>
        <v>1000000</v>
      </c>
      <c r="L1662" s="1">
        <f t="shared" si="464"/>
        <v>-100000</v>
      </c>
      <c r="M1662" s="1">
        <f t="shared" ca="1" si="458"/>
        <v>429981.69599999994</v>
      </c>
      <c r="N1662" s="10">
        <v>45931</v>
      </c>
      <c r="O1662" s="10">
        <f t="shared" ca="1" si="465"/>
        <v>48853</v>
      </c>
      <c r="P1662" s="7">
        <f t="shared" ca="1" si="466"/>
        <v>0.19985025525093081</v>
      </c>
      <c r="Q1662" s="13"/>
      <c r="R1662" s="1">
        <f t="shared" si="467"/>
        <v>-100000</v>
      </c>
      <c r="S1662" s="1">
        <f t="shared" ca="1" si="459"/>
        <v>467082.89358866564</v>
      </c>
      <c r="T1662" s="14">
        <f t="shared" ca="1" si="460"/>
        <v>1.65</v>
      </c>
      <c r="U1662" s="7">
        <f t="shared" ca="1" si="468"/>
        <v>0.21231917738914494</v>
      </c>
    </row>
    <row r="1663" spans="1:21" x14ac:dyDescent="0.2">
      <c r="A1663">
        <f t="shared" si="461"/>
        <v>1662</v>
      </c>
      <c r="B1663">
        <f t="shared" ca="1" si="451"/>
        <v>4</v>
      </c>
      <c r="C1663" s="7">
        <f t="shared" ca="1" si="452"/>
        <v>3.783095181174468E-3</v>
      </c>
      <c r="D1663" t="str">
        <f t="shared" ca="1" si="462"/>
        <v>Yes</v>
      </c>
      <c r="E1663">
        <f t="shared" ca="1" si="453"/>
        <v>1.7</v>
      </c>
      <c r="F1663" s="1">
        <f ca="1">InitialHomeValue* (1 + 'Portfolio Simulation'!C1663)^'Portfolio Simulation'!B1663</f>
        <v>1015218.4683561692</v>
      </c>
      <c r="G1663" s="1">
        <f t="shared" ca="1" si="454"/>
        <v>172587.13962054878</v>
      </c>
      <c r="H1663" s="1">
        <f t="shared" ca="1" si="455"/>
        <v>207360</v>
      </c>
      <c r="I1663" s="1">
        <f t="shared" ca="1" si="463"/>
        <v>172587.13962054878</v>
      </c>
      <c r="J1663" s="1">
        <f t="shared" si="456"/>
        <v>100000</v>
      </c>
      <c r="K1663" s="1">
        <f t="shared" si="457"/>
        <v>1000000</v>
      </c>
      <c r="L1663" s="1">
        <f t="shared" si="464"/>
        <v>-100000</v>
      </c>
      <c r="M1663" s="1">
        <f t="shared" ca="1" si="458"/>
        <v>172587.13962054878</v>
      </c>
      <c r="N1663" s="10">
        <v>45931</v>
      </c>
      <c r="O1663" s="10">
        <f t="shared" ca="1" si="465"/>
        <v>47392</v>
      </c>
      <c r="P1663" s="7">
        <f t="shared" ca="1" si="466"/>
        <v>0.14607107043266299</v>
      </c>
      <c r="Q1663" s="13"/>
      <c r="R1663" s="1">
        <f t="shared" si="467"/>
        <v>-100000</v>
      </c>
      <c r="S1663" s="1">
        <f t="shared" ca="1" si="459"/>
        <v>167511.04727876792</v>
      </c>
      <c r="T1663" s="14">
        <f t="shared" ca="1" si="460"/>
        <v>1.65</v>
      </c>
      <c r="U1663" s="7">
        <f t="shared" ca="1" si="468"/>
        <v>0.13755531907081606</v>
      </c>
    </row>
    <row r="1664" spans="1:21" x14ac:dyDescent="0.2">
      <c r="A1664">
        <f t="shared" si="461"/>
        <v>1663</v>
      </c>
      <c r="B1664">
        <f t="shared" ca="1" si="451"/>
        <v>4</v>
      </c>
      <c r="C1664" s="7">
        <f t="shared" ca="1" si="452"/>
        <v>1.0780566390876222E-2</v>
      </c>
      <c r="D1664" t="str">
        <f t="shared" ca="1" si="462"/>
        <v>Yes</v>
      </c>
      <c r="E1664">
        <f t="shared" ca="1" si="453"/>
        <v>1.7</v>
      </c>
      <c r="F1664" s="1">
        <f ca="1">InitialHomeValue* (1 + 'Portfolio Simulation'!C1664)^'Portfolio Simulation'!B1664</f>
        <v>1043824.6144370658</v>
      </c>
      <c r="G1664" s="1">
        <f t="shared" ca="1" si="454"/>
        <v>177450.1844543012</v>
      </c>
      <c r="H1664" s="1">
        <f t="shared" ca="1" si="455"/>
        <v>207360</v>
      </c>
      <c r="I1664" s="1">
        <f t="shared" ca="1" si="463"/>
        <v>177450.1844543012</v>
      </c>
      <c r="J1664" s="1">
        <f t="shared" si="456"/>
        <v>100000</v>
      </c>
      <c r="K1664" s="1">
        <f t="shared" si="457"/>
        <v>1000000</v>
      </c>
      <c r="L1664" s="1">
        <f t="shared" si="464"/>
        <v>-100000</v>
      </c>
      <c r="M1664" s="1">
        <f t="shared" ca="1" si="458"/>
        <v>177450.1844543012</v>
      </c>
      <c r="N1664" s="10">
        <v>45931</v>
      </c>
      <c r="O1664" s="10">
        <f t="shared" ca="1" si="465"/>
        <v>47392</v>
      </c>
      <c r="P1664" s="7">
        <f t="shared" ca="1" si="466"/>
        <v>0.15405495762825014</v>
      </c>
      <c r="Q1664" s="13"/>
      <c r="R1664" s="1">
        <f t="shared" si="467"/>
        <v>-100000</v>
      </c>
      <c r="S1664" s="1">
        <f t="shared" ca="1" si="459"/>
        <v>172231.06138211585</v>
      </c>
      <c r="T1664" s="14">
        <f t="shared" ca="1" si="460"/>
        <v>1.65</v>
      </c>
      <c r="U1664" s="7">
        <f t="shared" ca="1" si="468"/>
        <v>0.14547988772392273</v>
      </c>
    </row>
    <row r="1665" spans="1:21" x14ac:dyDescent="0.2">
      <c r="A1665">
        <f t="shared" si="461"/>
        <v>1664</v>
      </c>
      <c r="B1665">
        <f t="shared" ca="1" si="451"/>
        <v>8</v>
      </c>
      <c r="C1665" s="7">
        <f t="shared" ca="1" si="452"/>
        <v>1.8739393593471446E-2</v>
      </c>
      <c r="D1665" t="str">
        <f t="shared" ca="1" si="462"/>
        <v>Yes</v>
      </c>
      <c r="E1665">
        <f t="shared" ca="1" si="453"/>
        <v>1.7</v>
      </c>
      <c r="F1665" s="1">
        <f ca="1">InitialHomeValue* (1 + 'Portfolio Simulation'!C1665)^'Portfolio Simulation'!B1665</f>
        <v>1160125.0425113295</v>
      </c>
      <c r="G1665" s="1">
        <f t="shared" ca="1" si="454"/>
        <v>197221.25722692604</v>
      </c>
      <c r="H1665" s="1">
        <f t="shared" ca="1" si="455"/>
        <v>429981.69599999994</v>
      </c>
      <c r="I1665" s="1">
        <f t="shared" ca="1" si="463"/>
        <v>197221.25722692604</v>
      </c>
      <c r="J1665" s="1">
        <f t="shared" si="456"/>
        <v>100000</v>
      </c>
      <c r="K1665" s="1">
        <f t="shared" si="457"/>
        <v>1000000</v>
      </c>
      <c r="L1665" s="1">
        <f t="shared" si="464"/>
        <v>-100000</v>
      </c>
      <c r="M1665" s="1">
        <f t="shared" ca="1" si="458"/>
        <v>197221.25722692604</v>
      </c>
      <c r="N1665" s="10">
        <v>45931</v>
      </c>
      <c r="O1665" s="10">
        <f t="shared" ca="1" si="465"/>
        <v>48853</v>
      </c>
      <c r="P1665" s="7">
        <f t="shared" ca="1" si="466"/>
        <v>8.8538965582847601E-2</v>
      </c>
      <c r="Q1665" s="13"/>
      <c r="R1665" s="1">
        <f t="shared" si="467"/>
        <v>-100000</v>
      </c>
      <c r="S1665" s="1">
        <f t="shared" ca="1" si="459"/>
        <v>191420.63201436936</v>
      </c>
      <c r="T1665" s="14">
        <f t="shared" ca="1" si="460"/>
        <v>1.65</v>
      </c>
      <c r="U1665" s="7">
        <f t="shared" ca="1" si="468"/>
        <v>8.4487292170524586E-2</v>
      </c>
    </row>
    <row r="1666" spans="1:21" x14ac:dyDescent="0.2">
      <c r="A1666">
        <f t="shared" si="461"/>
        <v>1665</v>
      </c>
      <c r="B1666">
        <f t="shared" ca="1" si="451"/>
        <v>2</v>
      </c>
      <c r="C1666" s="7">
        <f t="shared" ca="1" si="452"/>
        <v>1.7798970186989199E-2</v>
      </c>
      <c r="D1666" t="str">
        <f t="shared" ca="1" si="462"/>
        <v>Yes</v>
      </c>
      <c r="E1666">
        <f t="shared" ca="1" si="453"/>
        <v>1.7</v>
      </c>
      <c r="F1666" s="1">
        <f ca="1">InitialHomeValue* (1 + 'Portfolio Simulation'!C1666)^'Portfolio Simulation'!B1666</f>
        <v>1035914.7437136958</v>
      </c>
      <c r="G1666" s="1">
        <f t="shared" ca="1" si="454"/>
        <v>176105.50643132828</v>
      </c>
      <c r="H1666" s="1">
        <f t="shared" ca="1" si="455"/>
        <v>144000</v>
      </c>
      <c r="I1666" s="1">
        <f t="shared" ca="1" si="463"/>
        <v>144000</v>
      </c>
      <c r="J1666" s="1">
        <f t="shared" si="456"/>
        <v>100000</v>
      </c>
      <c r="K1666" s="1">
        <f t="shared" si="457"/>
        <v>1000000</v>
      </c>
      <c r="L1666" s="1">
        <f t="shared" si="464"/>
        <v>-100000</v>
      </c>
      <c r="M1666" s="1">
        <f t="shared" ca="1" si="458"/>
        <v>144000</v>
      </c>
      <c r="N1666" s="10">
        <v>45931</v>
      </c>
      <c r="O1666" s="10">
        <f t="shared" ca="1" si="465"/>
        <v>46661</v>
      </c>
      <c r="P1666" s="7">
        <f t="shared" ca="1" si="466"/>
        <v>0.19999999403953553</v>
      </c>
      <c r="Q1666" s="13"/>
      <c r="R1666" s="1">
        <f t="shared" si="467"/>
        <v>-100000</v>
      </c>
      <c r="S1666" s="1">
        <f t="shared" ca="1" si="459"/>
        <v>170925.93271275982</v>
      </c>
      <c r="T1666" s="14">
        <f t="shared" ca="1" si="460"/>
        <v>1.65</v>
      </c>
      <c r="U1666" s="7">
        <f t="shared" ca="1" si="468"/>
        <v>0.30738645195961001</v>
      </c>
    </row>
    <row r="1667" spans="1:21" x14ac:dyDescent="0.2">
      <c r="A1667">
        <f t="shared" si="461"/>
        <v>1666</v>
      </c>
      <c r="B1667">
        <f t="shared" ref="B1667:B1730" ca="1" si="469">RANDBETWEEN(MinExitYear,MaxTerm)</f>
        <v>1</v>
      </c>
      <c r="C1667" s="7">
        <f t="shared" ref="C1667:C1730" ca="1" si="470">NORMINV(RAND(),HPAMean,HPAStdDev)</f>
        <v>8.4218457933389348E-2</v>
      </c>
      <c r="D1667" t="str">
        <f t="shared" ca="1" si="462"/>
        <v>Yes</v>
      </c>
      <c r="E1667">
        <f t="shared" ref="E1667:E1730" ca="1" si="471">IF(D1667="Yes",UpMultiplier,DownMultiplier)</f>
        <v>1.7</v>
      </c>
      <c r="F1667" s="1">
        <f ca="1">InitialHomeValue* (1 + 'Portfolio Simulation'!C1667)^'Portfolio Simulation'!B1667</f>
        <v>1084218.4579333893</v>
      </c>
      <c r="G1667" s="1">
        <f t="shared" ref="G1667:G1730" ca="1" si="472">F1667*E1667*(InvestmentAmount/InitialHomeValue)</f>
        <v>184317.13784867618</v>
      </c>
      <c r="H1667" s="1">
        <f t="shared" ref="H1667:H1730" ca="1" si="473">InvestmentAmount*(1 + IRRCap)^B1667</f>
        <v>120000</v>
      </c>
      <c r="I1667" s="1">
        <f t="shared" ca="1" si="463"/>
        <v>120000</v>
      </c>
      <c r="J1667" s="1">
        <f t="shared" ref="J1667:J1730" si="474">InvestmentAmount</f>
        <v>100000</v>
      </c>
      <c r="K1667" s="1">
        <f t="shared" ref="K1667:K1730" si="475">InitialHomeValue</f>
        <v>1000000</v>
      </c>
      <c r="L1667" s="1">
        <f t="shared" si="464"/>
        <v>-100000</v>
      </c>
      <c r="M1667" s="1">
        <f t="shared" ref="M1667:M1730" ca="1" si="476">IF(B1667&gt;0,I1667,0)</f>
        <v>120000</v>
      </c>
      <c r="N1667" s="10">
        <v>45931</v>
      </c>
      <c r="O1667" s="10">
        <f t="shared" ca="1" si="465"/>
        <v>46296</v>
      </c>
      <c r="P1667" s="7">
        <f t="shared" ca="1" si="466"/>
        <v>0.19999999403953553</v>
      </c>
      <c r="Q1667" s="13"/>
      <c r="R1667" s="1">
        <f t="shared" si="467"/>
        <v>-100000</v>
      </c>
      <c r="S1667" s="1">
        <f t="shared" ref="S1667:S1730" ca="1" si="477">F1667*T1667*(InvestmentAmount/InitialHomeValue)</f>
        <v>178896.04555900925</v>
      </c>
      <c r="T1667" s="14">
        <f t="shared" ref="T1667:T1730" ca="1" si="478">IF(D1667="Yes",ModifiedUpShare,ModifiedDownShare)</f>
        <v>1.65</v>
      </c>
      <c r="U1667" s="7">
        <f t="shared" ca="1" si="468"/>
        <v>0.78896044492721562</v>
      </c>
    </row>
    <row r="1668" spans="1:21" x14ac:dyDescent="0.2">
      <c r="A1668">
        <f t="shared" ref="A1668:A1731" si="479">ROW()-1</f>
        <v>1667</v>
      </c>
      <c r="B1668">
        <f t="shared" ca="1" si="469"/>
        <v>1</v>
      </c>
      <c r="C1668" s="7">
        <f t="shared" ca="1" si="470"/>
        <v>2.8325796501635334E-2</v>
      </c>
      <c r="D1668" t="str">
        <f t="shared" ref="D1668:D1731" ca="1" si="480">IF(C1668&gt;=0, "Yes", "No")</f>
        <v>Yes</v>
      </c>
      <c r="E1668">
        <f t="shared" ca="1" si="471"/>
        <v>1.7</v>
      </c>
      <c r="F1668" s="1">
        <f ca="1">InitialHomeValue* (1 + 'Portfolio Simulation'!C1668)^'Portfolio Simulation'!B1668</f>
        <v>1028325.7965016352</v>
      </c>
      <c r="G1668" s="1">
        <f t="shared" ca="1" si="472"/>
        <v>174815.38540527798</v>
      </c>
      <c r="H1668" s="1">
        <f t="shared" ca="1" si="473"/>
        <v>120000</v>
      </c>
      <c r="I1668" s="1">
        <f t="shared" ref="I1668:I1731" ca="1" si="481">MIN(G1668,H1668)</f>
        <v>120000</v>
      </c>
      <c r="J1668" s="1">
        <f t="shared" si="474"/>
        <v>100000</v>
      </c>
      <c r="K1668" s="1">
        <f t="shared" si="475"/>
        <v>1000000</v>
      </c>
      <c r="L1668" s="1">
        <f t="shared" ref="L1668:L1731" si="482">-J1668</f>
        <v>-100000</v>
      </c>
      <c r="M1668" s="1">
        <f t="shared" ca="1" si="476"/>
        <v>120000</v>
      </c>
      <c r="N1668" s="10">
        <v>45931</v>
      </c>
      <c r="O1668" s="10">
        <f t="shared" ref="O1668:O1731" ca="1" si="483">EDATE(N1668, B1668 *12)</f>
        <v>46296</v>
      </c>
      <c r="P1668" s="7">
        <f t="shared" ref="P1668:P1731" ca="1" si="484">XIRR(L1668:M1668,N1668:O1668)</f>
        <v>0.19999999403953553</v>
      </c>
      <c r="Q1668" s="13"/>
      <c r="R1668" s="1">
        <f t="shared" ref="R1668:R1731" si="485">-J1668</f>
        <v>-100000</v>
      </c>
      <c r="S1668" s="1">
        <f t="shared" ca="1" si="477"/>
        <v>169673.75642276983</v>
      </c>
      <c r="T1668" s="14">
        <f t="shared" ca="1" si="478"/>
        <v>1.65</v>
      </c>
      <c r="U1668" s="7">
        <f t="shared" ref="U1668:U1731" ca="1" si="486">XIRR(R1668:S1668,N1668:O1668)</f>
        <v>0.69673756361007699</v>
      </c>
    </row>
    <row r="1669" spans="1:21" x14ac:dyDescent="0.2">
      <c r="A1669">
        <f t="shared" si="479"/>
        <v>1668</v>
      </c>
      <c r="B1669">
        <f t="shared" ca="1" si="469"/>
        <v>4</v>
      </c>
      <c r="C1669" s="7">
        <f t="shared" ca="1" si="470"/>
        <v>-1.6347887595817154E-2</v>
      </c>
      <c r="D1669" t="str">
        <f t="shared" ca="1" si="480"/>
        <v>No</v>
      </c>
      <c r="E1669">
        <f t="shared" ca="1" si="471"/>
        <v>1.4</v>
      </c>
      <c r="F1669" s="1">
        <f ca="1">InitialHomeValue* (1 + 'Portfolio Simulation'!C1669)^'Portfolio Simulation'!B1669</f>
        <v>936194.56549814192</v>
      </c>
      <c r="G1669" s="1">
        <f t="shared" ca="1" si="472"/>
        <v>131067.23916973987</v>
      </c>
      <c r="H1669" s="1">
        <f t="shared" ca="1" si="473"/>
        <v>207360</v>
      </c>
      <c r="I1669" s="1">
        <f t="shared" ca="1" si="481"/>
        <v>131067.23916973987</v>
      </c>
      <c r="J1669" s="1">
        <f t="shared" si="474"/>
        <v>100000</v>
      </c>
      <c r="K1669" s="1">
        <f t="shared" si="475"/>
        <v>1000000</v>
      </c>
      <c r="L1669" s="1">
        <f t="shared" si="482"/>
        <v>-100000</v>
      </c>
      <c r="M1669" s="1">
        <f t="shared" ca="1" si="476"/>
        <v>131067.23916973987</v>
      </c>
      <c r="N1669" s="10">
        <v>45931</v>
      </c>
      <c r="O1669" s="10">
        <f t="shared" ca="1" si="483"/>
        <v>47392</v>
      </c>
      <c r="P1669" s="7">
        <f t="shared" ca="1" si="484"/>
        <v>6.9925239682197562E-2</v>
      </c>
      <c r="Q1669" s="13"/>
      <c r="R1669" s="1">
        <f t="shared" si="485"/>
        <v>-100000</v>
      </c>
      <c r="S1669" s="1">
        <f t="shared" ca="1" si="477"/>
        <v>126386.26634224918</v>
      </c>
      <c r="T1669" s="14">
        <f t="shared" ca="1" si="478"/>
        <v>1.35</v>
      </c>
      <c r="U1669" s="7">
        <f t="shared" ca="1" si="486"/>
        <v>6.0248258709907521E-2</v>
      </c>
    </row>
    <row r="1670" spans="1:21" x14ac:dyDescent="0.2">
      <c r="A1670">
        <f t="shared" si="479"/>
        <v>1669</v>
      </c>
      <c r="B1670">
        <f t="shared" ca="1" si="469"/>
        <v>4</v>
      </c>
      <c r="C1670" s="7">
        <f t="shared" ca="1" si="470"/>
        <v>8.5667431577757677E-2</v>
      </c>
      <c r="D1670" t="str">
        <f t="shared" ca="1" si="480"/>
        <v>Yes</v>
      </c>
      <c r="E1670">
        <f t="shared" ca="1" si="471"/>
        <v>1.7</v>
      </c>
      <c r="F1670" s="1">
        <f ca="1">InitialHomeValue* (1 + 'Portfolio Simulation'!C1670)^'Portfolio Simulation'!B1670</f>
        <v>1389271.8607739406</v>
      </c>
      <c r="G1670" s="1">
        <f t="shared" ca="1" si="472"/>
        <v>236176.21633156991</v>
      </c>
      <c r="H1670" s="1">
        <f t="shared" ca="1" si="473"/>
        <v>207360</v>
      </c>
      <c r="I1670" s="1">
        <f t="shared" ca="1" si="481"/>
        <v>207360</v>
      </c>
      <c r="J1670" s="1">
        <f t="shared" si="474"/>
        <v>100000</v>
      </c>
      <c r="K1670" s="1">
        <f t="shared" si="475"/>
        <v>1000000</v>
      </c>
      <c r="L1670" s="1">
        <f t="shared" si="482"/>
        <v>-100000</v>
      </c>
      <c r="M1670" s="1">
        <f t="shared" ca="1" si="476"/>
        <v>207360</v>
      </c>
      <c r="N1670" s="10">
        <v>45931</v>
      </c>
      <c r="O1670" s="10">
        <f t="shared" ca="1" si="483"/>
        <v>47392</v>
      </c>
      <c r="P1670" s="7">
        <f t="shared" ca="1" si="484"/>
        <v>0.19985025525093081</v>
      </c>
      <c r="Q1670" s="13"/>
      <c r="R1670" s="1">
        <f t="shared" si="485"/>
        <v>-100000</v>
      </c>
      <c r="S1670" s="1">
        <f t="shared" ca="1" si="477"/>
        <v>229229.85702770017</v>
      </c>
      <c r="T1670" s="14">
        <f t="shared" ca="1" si="478"/>
        <v>1.65</v>
      </c>
      <c r="U1670" s="7">
        <f t="shared" ca="1" si="486"/>
        <v>0.23028618693351743</v>
      </c>
    </row>
    <row r="1671" spans="1:21" x14ac:dyDescent="0.2">
      <c r="A1671">
        <f t="shared" si="479"/>
        <v>1670</v>
      </c>
      <c r="B1671">
        <f t="shared" ca="1" si="469"/>
        <v>1</v>
      </c>
      <c r="C1671" s="7">
        <f t="shared" ca="1" si="470"/>
        <v>0.11857261662171377</v>
      </c>
      <c r="D1671" t="str">
        <f t="shared" ca="1" si="480"/>
        <v>Yes</v>
      </c>
      <c r="E1671">
        <f t="shared" ca="1" si="471"/>
        <v>1.7</v>
      </c>
      <c r="F1671" s="1">
        <f ca="1">InitialHomeValue* (1 + 'Portfolio Simulation'!C1671)^'Portfolio Simulation'!B1671</f>
        <v>1118572.6166217139</v>
      </c>
      <c r="G1671" s="1">
        <f t="shared" ca="1" si="472"/>
        <v>190157.34482569137</v>
      </c>
      <c r="H1671" s="1">
        <f t="shared" ca="1" si="473"/>
        <v>120000</v>
      </c>
      <c r="I1671" s="1">
        <f t="shared" ca="1" si="481"/>
        <v>120000</v>
      </c>
      <c r="J1671" s="1">
        <f t="shared" si="474"/>
        <v>100000</v>
      </c>
      <c r="K1671" s="1">
        <f t="shared" si="475"/>
        <v>1000000</v>
      </c>
      <c r="L1671" s="1">
        <f t="shared" si="482"/>
        <v>-100000</v>
      </c>
      <c r="M1671" s="1">
        <f t="shared" ca="1" si="476"/>
        <v>120000</v>
      </c>
      <c r="N1671" s="10">
        <v>45931</v>
      </c>
      <c r="O1671" s="10">
        <f t="shared" ca="1" si="483"/>
        <v>46296</v>
      </c>
      <c r="P1671" s="7">
        <f t="shared" ca="1" si="484"/>
        <v>0.19999999403953553</v>
      </c>
      <c r="Q1671" s="13"/>
      <c r="R1671" s="1">
        <f t="shared" si="485"/>
        <v>-100000</v>
      </c>
      <c r="S1671" s="1">
        <f t="shared" ca="1" si="477"/>
        <v>184564.48174258278</v>
      </c>
      <c r="T1671" s="14">
        <f t="shared" ca="1" si="478"/>
        <v>1.65</v>
      </c>
      <c r="U1671" s="7">
        <f t="shared" ca="1" si="486"/>
        <v>0.84564481973648054</v>
      </c>
    </row>
    <row r="1672" spans="1:21" x14ac:dyDescent="0.2">
      <c r="A1672">
        <f t="shared" si="479"/>
        <v>1671</v>
      </c>
      <c r="B1672">
        <f t="shared" ca="1" si="469"/>
        <v>4</v>
      </c>
      <c r="C1672" s="7">
        <f t="shared" ca="1" si="470"/>
        <v>0.10196636907181092</v>
      </c>
      <c r="D1672" t="str">
        <f t="shared" ca="1" si="480"/>
        <v>Yes</v>
      </c>
      <c r="E1672">
        <f t="shared" ca="1" si="471"/>
        <v>1.7</v>
      </c>
      <c r="F1672" s="1">
        <f ca="1">InitialHomeValue* (1 + 'Portfolio Simulation'!C1672)^'Portfolio Simulation'!B1672</f>
        <v>1474597.0539764417</v>
      </c>
      <c r="G1672" s="1">
        <f t="shared" ca="1" si="472"/>
        <v>250681.49917599509</v>
      </c>
      <c r="H1672" s="1">
        <f t="shared" ca="1" si="473"/>
        <v>207360</v>
      </c>
      <c r="I1672" s="1">
        <f t="shared" ca="1" si="481"/>
        <v>207360</v>
      </c>
      <c r="J1672" s="1">
        <f t="shared" si="474"/>
        <v>100000</v>
      </c>
      <c r="K1672" s="1">
        <f t="shared" si="475"/>
        <v>1000000</v>
      </c>
      <c r="L1672" s="1">
        <f t="shared" si="482"/>
        <v>-100000</v>
      </c>
      <c r="M1672" s="1">
        <f t="shared" ca="1" si="476"/>
        <v>207360</v>
      </c>
      <c r="N1672" s="10">
        <v>45931</v>
      </c>
      <c r="O1672" s="10">
        <f t="shared" ca="1" si="483"/>
        <v>47392</v>
      </c>
      <c r="P1672" s="7">
        <f t="shared" ca="1" si="484"/>
        <v>0.19985025525093081</v>
      </c>
      <c r="Q1672" s="13"/>
      <c r="R1672" s="1">
        <f t="shared" si="485"/>
        <v>-100000</v>
      </c>
      <c r="S1672" s="1">
        <f t="shared" ca="1" si="477"/>
        <v>243308.51390611287</v>
      </c>
      <c r="T1672" s="14">
        <f t="shared" ca="1" si="478"/>
        <v>1.65</v>
      </c>
      <c r="U1672" s="7">
        <f t="shared" ca="1" si="486"/>
        <v>0.24874352812767031</v>
      </c>
    </row>
    <row r="1673" spans="1:21" x14ac:dyDescent="0.2">
      <c r="A1673">
        <f t="shared" si="479"/>
        <v>1672</v>
      </c>
      <c r="B1673">
        <f t="shared" ca="1" si="469"/>
        <v>3</v>
      </c>
      <c r="C1673" s="7">
        <f t="shared" ca="1" si="470"/>
        <v>9.5408565193283126E-2</v>
      </c>
      <c r="D1673" t="str">
        <f t="shared" ca="1" si="480"/>
        <v>Yes</v>
      </c>
      <c r="E1673">
        <f t="shared" ca="1" si="471"/>
        <v>1.7</v>
      </c>
      <c r="F1673" s="1">
        <f ca="1">InitialHomeValue* (1 + 'Portfolio Simulation'!C1673)^'Portfolio Simulation'!B1673</f>
        <v>1314402.5630611531</v>
      </c>
      <c r="G1673" s="1">
        <f t="shared" ca="1" si="472"/>
        <v>223448.435720396</v>
      </c>
      <c r="H1673" s="1">
        <f t="shared" ca="1" si="473"/>
        <v>172800</v>
      </c>
      <c r="I1673" s="1">
        <f t="shared" ca="1" si="481"/>
        <v>172800</v>
      </c>
      <c r="J1673" s="1">
        <f t="shared" si="474"/>
        <v>100000</v>
      </c>
      <c r="K1673" s="1">
        <f t="shared" si="475"/>
        <v>1000000</v>
      </c>
      <c r="L1673" s="1">
        <f t="shared" si="482"/>
        <v>-100000</v>
      </c>
      <c r="M1673" s="1">
        <f t="shared" ca="1" si="476"/>
        <v>172800</v>
      </c>
      <c r="N1673" s="10">
        <v>45931</v>
      </c>
      <c r="O1673" s="10">
        <f t="shared" ca="1" si="483"/>
        <v>47027</v>
      </c>
      <c r="P1673" s="7">
        <f t="shared" ca="1" si="484"/>
        <v>0.19980039000511171</v>
      </c>
      <c r="Q1673" s="13"/>
      <c r="R1673" s="1">
        <f t="shared" si="485"/>
        <v>-100000</v>
      </c>
      <c r="S1673" s="1">
        <f t="shared" ca="1" si="477"/>
        <v>216876.42290509024</v>
      </c>
      <c r="T1673" s="14">
        <f t="shared" ca="1" si="478"/>
        <v>1.65</v>
      </c>
      <c r="U1673" s="7">
        <f t="shared" ca="1" si="486"/>
        <v>0.29410205483436591</v>
      </c>
    </row>
    <row r="1674" spans="1:21" x14ac:dyDescent="0.2">
      <c r="A1674">
        <f t="shared" si="479"/>
        <v>1673</v>
      </c>
      <c r="B1674">
        <f t="shared" ca="1" si="469"/>
        <v>1</v>
      </c>
      <c r="C1674" s="7">
        <f t="shared" ca="1" si="470"/>
        <v>-2.9246636313237564E-2</v>
      </c>
      <c r="D1674" t="str">
        <f t="shared" ca="1" si="480"/>
        <v>No</v>
      </c>
      <c r="E1674">
        <f t="shared" ca="1" si="471"/>
        <v>1.4</v>
      </c>
      <c r="F1674" s="1">
        <f ca="1">InitialHomeValue* (1 + 'Portfolio Simulation'!C1674)^'Portfolio Simulation'!B1674</f>
        <v>970753.36368676252</v>
      </c>
      <c r="G1674" s="1">
        <f t="shared" ca="1" si="472"/>
        <v>135905.47091614673</v>
      </c>
      <c r="H1674" s="1">
        <f t="shared" ca="1" si="473"/>
        <v>120000</v>
      </c>
      <c r="I1674" s="1">
        <f t="shared" ca="1" si="481"/>
        <v>120000</v>
      </c>
      <c r="J1674" s="1">
        <f t="shared" si="474"/>
        <v>100000</v>
      </c>
      <c r="K1674" s="1">
        <f t="shared" si="475"/>
        <v>1000000</v>
      </c>
      <c r="L1674" s="1">
        <f t="shared" si="482"/>
        <v>-100000</v>
      </c>
      <c r="M1674" s="1">
        <f t="shared" ca="1" si="476"/>
        <v>120000</v>
      </c>
      <c r="N1674" s="10">
        <v>45931</v>
      </c>
      <c r="O1674" s="10">
        <f t="shared" ca="1" si="483"/>
        <v>46296</v>
      </c>
      <c r="P1674" s="7">
        <f t="shared" ca="1" si="484"/>
        <v>0.19999999403953553</v>
      </c>
      <c r="Q1674" s="13"/>
      <c r="R1674" s="1">
        <f t="shared" si="485"/>
        <v>-100000</v>
      </c>
      <c r="S1674" s="1">
        <f t="shared" ca="1" si="477"/>
        <v>131051.70409771295</v>
      </c>
      <c r="T1674" s="14">
        <f t="shared" ca="1" si="478"/>
        <v>1.35</v>
      </c>
      <c r="U1674" s="7">
        <f t="shared" ca="1" si="486"/>
        <v>0.31051704287529003</v>
      </c>
    </row>
    <row r="1675" spans="1:21" x14ac:dyDescent="0.2">
      <c r="A1675">
        <f t="shared" si="479"/>
        <v>1674</v>
      </c>
      <c r="B1675">
        <f t="shared" ca="1" si="469"/>
        <v>2</v>
      </c>
      <c r="C1675" s="7">
        <f t="shared" ca="1" si="470"/>
        <v>2.9920308004127951E-2</v>
      </c>
      <c r="D1675" t="str">
        <f t="shared" ca="1" si="480"/>
        <v>Yes</v>
      </c>
      <c r="E1675">
        <f t="shared" ca="1" si="471"/>
        <v>1.7</v>
      </c>
      <c r="F1675" s="1">
        <f ca="1">InitialHomeValue* (1 + 'Portfolio Simulation'!C1675)^'Portfolio Simulation'!B1675</f>
        <v>1060735.8408393178</v>
      </c>
      <c r="G1675" s="1">
        <f t="shared" ca="1" si="472"/>
        <v>180325.09294268402</v>
      </c>
      <c r="H1675" s="1">
        <f t="shared" ca="1" si="473"/>
        <v>144000</v>
      </c>
      <c r="I1675" s="1">
        <f t="shared" ca="1" si="481"/>
        <v>144000</v>
      </c>
      <c r="J1675" s="1">
        <f t="shared" si="474"/>
        <v>100000</v>
      </c>
      <c r="K1675" s="1">
        <f t="shared" si="475"/>
        <v>1000000</v>
      </c>
      <c r="L1675" s="1">
        <f t="shared" si="482"/>
        <v>-100000</v>
      </c>
      <c r="M1675" s="1">
        <f t="shared" ca="1" si="476"/>
        <v>144000</v>
      </c>
      <c r="N1675" s="10">
        <v>45931</v>
      </c>
      <c r="O1675" s="10">
        <f t="shared" ca="1" si="483"/>
        <v>46661</v>
      </c>
      <c r="P1675" s="7">
        <f t="shared" ca="1" si="484"/>
        <v>0.19999999403953553</v>
      </c>
      <c r="Q1675" s="13"/>
      <c r="R1675" s="1">
        <f t="shared" si="485"/>
        <v>-100000</v>
      </c>
      <c r="S1675" s="1">
        <f t="shared" ca="1" si="477"/>
        <v>175021.41373848743</v>
      </c>
      <c r="T1675" s="14">
        <f t="shared" ca="1" si="478"/>
        <v>1.65</v>
      </c>
      <c r="U1675" s="7">
        <f t="shared" ca="1" si="486"/>
        <v>0.32295659184455872</v>
      </c>
    </row>
    <row r="1676" spans="1:21" x14ac:dyDescent="0.2">
      <c r="A1676">
        <f t="shared" si="479"/>
        <v>1675</v>
      </c>
      <c r="B1676">
        <f t="shared" ca="1" si="469"/>
        <v>5</v>
      </c>
      <c r="C1676" s="7">
        <f t="shared" ca="1" si="470"/>
        <v>8.6042658552688972E-2</v>
      </c>
      <c r="D1676" t="str">
        <f t="shared" ca="1" si="480"/>
        <v>Yes</v>
      </c>
      <c r="E1676">
        <f t="shared" ca="1" si="471"/>
        <v>1.7</v>
      </c>
      <c r="F1676" s="1">
        <f ca="1">InitialHomeValue* (1 + 'Portfolio Simulation'!C1676)^'Portfolio Simulation'!B1676</f>
        <v>1510895.476544511</v>
      </c>
      <c r="G1676" s="1">
        <f t="shared" ca="1" si="472"/>
        <v>256852.23101256686</v>
      </c>
      <c r="H1676" s="1">
        <f t="shared" ca="1" si="473"/>
        <v>248832</v>
      </c>
      <c r="I1676" s="1">
        <f t="shared" ca="1" si="481"/>
        <v>248832</v>
      </c>
      <c r="J1676" s="1">
        <f t="shared" si="474"/>
        <v>100000</v>
      </c>
      <c r="K1676" s="1">
        <f t="shared" si="475"/>
        <v>1000000</v>
      </c>
      <c r="L1676" s="1">
        <f t="shared" si="482"/>
        <v>-100000</v>
      </c>
      <c r="M1676" s="1">
        <f t="shared" ca="1" si="476"/>
        <v>248832</v>
      </c>
      <c r="N1676" s="10">
        <v>45931</v>
      </c>
      <c r="O1676" s="10">
        <f t="shared" ca="1" si="483"/>
        <v>47757</v>
      </c>
      <c r="P1676" s="7">
        <f t="shared" ca="1" si="484"/>
        <v>0.19988018870353702</v>
      </c>
      <c r="Q1676" s="13"/>
      <c r="R1676" s="1">
        <f t="shared" si="485"/>
        <v>-100000</v>
      </c>
      <c r="S1676" s="1">
        <f t="shared" ca="1" si="477"/>
        <v>249297.75362984432</v>
      </c>
      <c r="T1676" s="14">
        <f t="shared" ca="1" si="478"/>
        <v>1.65</v>
      </c>
      <c r="U1676" s="7">
        <f t="shared" ca="1" si="486"/>
        <v>0.2003287851810456</v>
      </c>
    </row>
    <row r="1677" spans="1:21" x14ac:dyDescent="0.2">
      <c r="A1677">
        <f t="shared" si="479"/>
        <v>1676</v>
      </c>
      <c r="B1677">
        <f t="shared" ca="1" si="469"/>
        <v>10</v>
      </c>
      <c r="C1677" s="7">
        <f t="shared" ca="1" si="470"/>
        <v>1.6106786422543894E-3</v>
      </c>
      <c r="D1677" t="str">
        <f t="shared" ca="1" si="480"/>
        <v>Yes</v>
      </c>
      <c r="E1677">
        <f t="shared" ca="1" si="471"/>
        <v>1.7</v>
      </c>
      <c r="F1677" s="1">
        <f ca="1">InitialHomeValue* (1 + 'Portfolio Simulation'!C1677)^'Portfolio Simulation'!B1677</f>
        <v>1016224.0321218994</v>
      </c>
      <c r="G1677" s="1">
        <f t="shared" ca="1" si="472"/>
        <v>172758.08546072291</v>
      </c>
      <c r="H1677" s="1">
        <f t="shared" ca="1" si="473"/>
        <v>619173.64223999996</v>
      </c>
      <c r="I1677" s="1">
        <f t="shared" ca="1" si="481"/>
        <v>172758.08546072291</v>
      </c>
      <c r="J1677" s="1">
        <f t="shared" si="474"/>
        <v>100000</v>
      </c>
      <c r="K1677" s="1">
        <f t="shared" si="475"/>
        <v>1000000</v>
      </c>
      <c r="L1677" s="1">
        <f t="shared" si="482"/>
        <v>-100000</v>
      </c>
      <c r="M1677" s="1">
        <f t="shared" ca="1" si="476"/>
        <v>172758.08546072291</v>
      </c>
      <c r="N1677" s="10">
        <v>45931</v>
      </c>
      <c r="O1677" s="10">
        <f t="shared" ca="1" si="483"/>
        <v>49583</v>
      </c>
      <c r="P1677" s="7">
        <f t="shared" ca="1" si="484"/>
        <v>5.6162723898887629E-2</v>
      </c>
      <c r="Q1677" s="13"/>
      <c r="R1677" s="1">
        <f t="shared" si="485"/>
        <v>-100000</v>
      </c>
      <c r="S1677" s="1">
        <f t="shared" ca="1" si="477"/>
        <v>167676.96530011343</v>
      </c>
      <c r="T1677" s="14">
        <f t="shared" ca="1" si="478"/>
        <v>1.65</v>
      </c>
      <c r="U1677" s="7">
        <f t="shared" ca="1" si="486"/>
        <v>5.3016188740730288E-2</v>
      </c>
    </row>
    <row r="1678" spans="1:21" x14ac:dyDescent="0.2">
      <c r="A1678">
        <f t="shared" si="479"/>
        <v>1677</v>
      </c>
      <c r="B1678">
        <f t="shared" ca="1" si="469"/>
        <v>10</v>
      </c>
      <c r="C1678" s="7">
        <f t="shared" ca="1" si="470"/>
        <v>7.4956456803266652E-3</v>
      </c>
      <c r="D1678" t="str">
        <f t="shared" ca="1" si="480"/>
        <v>Yes</v>
      </c>
      <c r="E1678">
        <f t="shared" ca="1" si="471"/>
        <v>1.7</v>
      </c>
      <c r="F1678" s="1">
        <f ca="1">InitialHomeValue* (1 + 'Portfolio Simulation'!C1678)^'Portfolio Simulation'!B1678</f>
        <v>1077535.9742784495</v>
      </c>
      <c r="G1678" s="1">
        <f t="shared" ca="1" si="472"/>
        <v>183181.11562733643</v>
      </c>
      <c r="H1678" s="1">
        <f t="shared" ca="1" si="473"/>
        <v>619173.64223999996</v>
      </c>
      <c r="I1678" s="1">
        <f t="shared" ca="1" si="481"/>
        <v>183181.11562733643</v>
      </c>
      <c r="J1678" s="1">
        <f t="shared" si="474"/>
        <v>100000</v>
      </c>
      <c r="K1678" s="1">
        <f t="shared" si="475"/>
        <v>1000000</v>
      </c>
      <c r="L1678" s="1">
        <f t="shared" si="482"/>
        <v>-100000</v>
      </c>
      <c r="M1678" s="1">
        <f t="shared" ca="1" si="476"/>
        <v>183181.11562733643</v>
      </c>
      <c r="N1678" s="10">
        <v>45931</v>
      </c>
      <c r="O1678" s="10">
        <f t="shared" ca="1" si="483"/>
        <v>49583</v>
      </c>
      <c r="P1678" s="7">
        <f t="shared" ca="1" si="484"/>
        <v>6.236480176448822E-2</v>
      </c>
      <c r="Q1678" s="13"/>
      <c r="R1678" s="1">
        <f t="shared" si="485"/>
        <v>-100000</v>
      </c>
      <c r="S1678" s="1">
        <f t="shared" ca="1" si="477"/>
        <v>177793.43575594417</v>
      </c>
      <c r="T1678" s="14">
        <f t="shared" ca="1" si="478"/>
        <v>1.65</v>
      </c>
      <c r="U1678" s="7">
        <f t="shared" ca="1" si="486"/>
        <v>5.9199789166450495E-2</v>
      </c>
    </row>
    <row r="1679" spans="1:21" x14ac:dyDescent="0.2">
      <c r="A1679">
        <f t="shared" si="479"/>
        <v>1678</v>
      </c>
      <c r="B1679">
        <f t="shared" ca="1" si="469"/>
        <v>4</v>
      </c>
      <c r="C1679" s="7">
        <f t="shared" ca="1" si="470"/>
        <v>-0.10353115088254249</v>
      </c>
      <c r="D1679" t="str">
        <f t="shared" ca="1" si="480"/>
        <v>No</v>
      </c>
      <c r="E1679">
        <f t="shared" ca="1" si="471"/>
        <v>1.4</v>
      </c>
      <c r="F1679" s="1">
        <f ca="1">InitialHomeValue* (1 + 'Portfolio Simulation'!C1679)^'Portfolio Simulation'!B1679</f>
        <v>645863.60514299059</v>
      </c>
      <c r="G1679" s="1">
        <f t="shared" ca="1" si="472"/>
        <v>90420.904720018676</v>
      </c>
      <c r="H1679" s="1">
        <f t="shared" ca="1" si="473"/>
        <v>207360</v>
      </c>
      <c r="I1679" s="1">
        <f t="shared" ca="1" si="481"/>
        <v>90420.904720018676</v>
      </c>
      <c r="J1679" s="1">
        <f t="shared" si="474"/>
        <v>100000</v>
      </c>
      <c r="K1679" s="1">
        <f t="shared" si="475"/>
        <v>1000000</v>
      </c>
      <c r="L1679" s="1">
        <f t="shared" si="482"/>
        <v>-100000</v>
      </c>
      <c r="M1679" s="1">
        <f t="shared" ca="1" si="476"/>
        <v>90420.904720018676</v>
      </c>
      <c r="N1679" s="10">
        <v>45931</v>
      </c>
      <c r="O1679" s="10">
        <f t="shared" ca="1" si="483"/>
        <v>47392</v>
      </c>
      <c r="P1679" s="7">
        <f t="shared" ca="1" si="484"/>
        <v>-2.4842658638954167E-2</v>
      </c>
      <c r="Q1679" s="13"/>
      <c r="R1679" s="1">
        <f t="shared" si="485"/>
        <v>-100000</v>
      </c>
      <c r="S1679" s="1">
        <f t="shared" ca="1" si="477"/>
        <v>87191.58669430374</v>
      </c>
      <c r="T1679" s="14">
        <f t="shared" ca="1" si="478"/>
        <v>1.35</v>
      </c>
      <c r="U1679" s="7">
        <f t="shared" ca="1" si="486"/>
        <v>-3.366250693798066E-2</v>
      </c>
    </row>
    <row r="1680" spans="1:21" x14ac:dyDescent="0.2">
      <c r="A1680">
        <f t="shared" si="479"/>
        <v>1679</v>
      </c>
      <c r="B1680">
        <f t="shared" ca="1" si="469"/>
        <v>6</v>
      </c>
      <c r="C1680" s="7">
        <f t="shared" ca="1" si="470"/>
        <v>-3.6935878613469419E-2</v>
      </c>
      <c r="D1680" t="str">
        <f t="shared" ca="1" si="480"/>
        <v>No</v>
      </c>
      <c r="E1680">
        <f t="shared" ca="1" si="471"/>
        <v>1.4</v>
      </c>
      <c r="F1680" s="1">
        <f ca="1">InitialHomeValue* (1 + 'Portfolio Simulation'!C1680)^'Portfolio Simulation'!B1680</f>
        <v>797868.32117445895</v>
      </c>
      <c r="G1680" s="1">
        <f t="shared" ca="1" si="472"/>
        <v>111701.56496442424</v>
      </c>
      <c r="H1680" s="1">
        <f t="shared" ca="1" si="473"/>
        <v>298598.39999999997</v>
      </c>
      <c r="I1680" s="1">
        <f t="shared" ca="1" si="481"/>
        <v>111701.56496442424</v>
      </c>
      <c r="J1680" s="1">
        <f t="shared" si="474"/>
        <v>100000</v>
      </c>
      <c r="K1680" s="1">
        <f t="shared" si="475"/>
        <v>1000000</v>
      </c>
      <c r="L1680" s="1">
        <f t="shared" si="482"/>
        <v>-100000</v>
      </c>
      <c r="M1680" s="1">
        <f t="shared" ca="1" si="476"/>
        <v>111701.56496442424</v>
      </c>
      <c r="N1680" s="10">
        <v>45931</v>
      </c>
      <c r="O1680" s="10">
        <f t="shared" ca="1" si="483"/>
        <v>48122</v>
      </c>
      <c r="P1680" s="7">
        <f t="shared" ca="1" si="484"/>
        <v>1.8605980277061469E-2</v>
      </c>
      <c r="Q1680" s="13"/>
      <c r="R1680" s="1">
        <f t="shared" si="485"/>
        <v>-100000</v>
      </c>
      <c r="S1680" s="1">
        <f t="shared" ca="1" si="477"/>
        <v>107712.22335855197</v>
      </c>
      <c r="T1680" s="14">
        <f t="shared" ca="1" si="478"/>
        <v>1.35</v>
      </c>
      <c r="U1680" s="7">
        <f t="shared" ca="1" si="486"/>
        <v>1.2453404068946839E-2</v>
      </c>
    </row>
    <row r="1681" spans="1:21" x14ac:dyDescent="0.2">
      <c r="A1681">
        <f t="shared" si="479"/>
        <v>1680</v>
      </c>
      <c r="B1681">
        <f t="shared" ca="1" si="469"/>
        <v>10</v>
      </c>
      <c r="C1681" s="7">
        <f t="shared" ca="1" si="470"/>
        <v>5.3167904026769283E-2</v>
      </c>
      <c r="D1681" t="str">
        <f t="shared" ca="1" si="480"/>
        <v>Yes</v>
      </c>
      <c r="E1681">
        <f t="shared" ca="1" si="471"/>
        <v>1.7</v>
      </c>
      <c r="F1681" s="1">
        <f ca="1">InitialHomeValue* (1 + 'Portfolio Simulation'!C1681)^'Portfolio Simulation'!B1681</f>
        <v>1678711.8352596164</v>
      </c>
      <c r="G1681" s="1">
        <f t="shared" ca="1" si="472"/>
        <v>285381.01199413481</v>
      </c>
      <c r="H1681" s="1">
        <f t="shared" ca="1" si="473"/>
        <v>619173.64223999996</v>
      </c>
      <c r="I1681" s="1">
        <f t="shared" ca="1" si="481"/>
        <v>285381.01199413481</v>
      </c>
      <c r="J1681" s="1">
        <f t="shared" si="474"/>
        <v>100000</v>
      </c>
      <c r="K1681" s="1">
        <f t="shared" si="475"/>
        <v>1000000</v>
      </c>
      <c r="L1681" s="1">
        <f t="shared" si="482"/>
        <v>-100000</v>
      </c>
      <c r="M1681" s="1">
        <f t="shared" ca="1" si="476"/>
        <v>285381.01199413481</v>
      </c>
      <c r="N1681" s="10">
        <v>45931</v>
      </c>
      <c r="O1681" s="10">
        <f t="shared" ca="1" si="483"/>
        <v>49583</v>
      </c>
      <c r="P1681" s="7">
        <f t="shared" ca="1" si="484"/>
        <v>0.11049745678901671</v>
      </c>
      <c r="Q1681" s="13"/>
      <c r="R1681" s="1">
        <f t="shared" si="485"/>
        <v>-100000</v>
      </c>
      <c r="S1681" s="1">
        <f t="shared" ca="1" si="477"/>
        <v>276987.45281783672</v>
      </c>
      <c r="T1681" s="14">
        <f t="shared" ca="1" si="478"/>
        <v>1.65</v>
      </c>
      <c r="U1681" s="7">
        <f t="shared" ca="1" si="486"/>
        <v>0.1071890413761139</v>
      </c>
    </row>
    <row r="1682" spans="1:21" x14ac:dyDescent="0.2">
      <c r="A1682">
        <f t="shared" si="479"/>
        <v>1681</v>
      </c>
      <c r="B1682">
        <f t="shared" ca="1" si="469"/>
        <v>4</v>
      </c>
      <c r="C1682" s="7">
        <f t="shared" ca="1" si="470"/>
        <v>2.5795317055490666E-3</v>
      </c>
      <c r="D1682" t="str">
        <f t="shared" ca="1" si="480"/>
        <v>Yes</v>
      </c>
      <c r="E1682">
        <f t="shared" ca="1" si="471"/>
        <v>1.7</v>
      </c>
      <c r="F1682" s="1">
        <f ca="1">InitialHomeValue* (1 + 'Portfolio Simulation'!C1682)^'Portfolio Simulation'!B1682</f>
        <v>1010358.1194260402</v>
      </c>
      <c r="G1682" s="1">
        <f t="shared" ca="1" si="472"/>
        <v>171760.88030242684</v>
      </c>
      <c r="H1682" s="1">
        <f t="shared" ca="1" si="473"/>
        <v>207360</v>
      </c>
      <c r="I1682" s="1">
        <f t="shared" ca="1" si="481"/>
        <v>171760.88030242684</v>
      </c>
      <c r="J1682" s="1">
        <f t="shared" si="474"/>
        <v>100000</v>
      </c>
      <c r="K1682" s="1">
        <f t="shared" si="475"/>
        <v>1000000</v>
      </c>
      <c r="L1682" s="1">
        <f t="shared" si="482"/>
        <v>-100000</v>
      </c>
      <c r="M1682" s="1">
        <f t="shared" ca="1" si="476"/>
        <v>171760.88030242684</v>
      </c>
      <c r="N1682" s="10">
        <v>45931</v>
      </c>
      <c r="O1682" s="10">
        <f t="shared" ca="1" si="483"/>
        <v>47392</v>
      </c>
      <c r="P1682" s="7">
        <f t="shared" ca="1" si="484"/>
        <v>0.14469783902168273</v>
      </c>
      <c r="Q1682" s="13"/>
      <c r="R1682" s="1">
        <f t="shared" si="485"/>
        <v>-100000</v>
      </c>
      <c r="S1682" s="1">
        <f t="shared" ca="1" si="477"/>
        <v>166709.08970529665</v>
      </c>
      <c r="T1682" s="14">
        <f t="shared" ca="1" si="478"/>
        <v>1.65</v>
      </c>
      <c r="U1682" s="7">
        <f t="shared" ca="1" si="486"/>
        <v>0.13619229197502139</v>
      </c>
    </row>
    <row r="1683" spans="1:21" x14ac:dyDescent="0.2">
      <c r="A1683">
        <f t="shared" si="479"/>
        <v>1682</v>
      </c>
      <c r="B1683">
        <f t="shared" ca="1" si="469"/>
        <v>7</v>
      </c>
      <c r="C1683" s="7">
        <f t="shared" ca="1" si="470"/>
        <v>6.7779014546056025E-3</v>
      </c>
      <c r="D1683" t="str">
        <f t="shared" ca="1" si="480"/>
        <v>Yes</v>
      </c>
      <c r="E1683">
        <f t="shared" ca="1" si="471"/>
        <v>1.7</v>
      </c>
      <c r="F1683" s="1">
        <f ca="1">InitialHomeValue* (1 + 'Portfolio Simulation'!C1683)^'Portfolio Simulation'!B1683</f>
        <v>1048421.0214362137</v>
      </c>
      <c r="G1683" s="1">
        <f t="shared" ca="1" si="472"/>
        <v>178231.57364415633</v>
      </c>
      <c r="H1683" s="1">
        <f t="shared" ca="1" si="473"/>
        <v>358318.07999999996</v>
      </c>
      <c r="I1683" s="1">
        <f t="shared" ca="1" si="481"/>
        <v>178231.57364415633</v>
      </c>
      <c r="J1683" s="1">
        <f t="shared" si="474"/>
        <v>100000</v>
      </c>
      <c r="K1683" s="1">
        <f t="shared" si="475"/>
        <v>1000000</v>
      </c>
      <c r="L1683" s="1">
        <f t="shared" si="482"/>
        <v>-100000</v>
      </c>
      <c r="M1683" s="1">
        <f t="shared" ca="1" si="476"/>
        <v>178231.57364415633</v>
      </c>
      <c r="N1683" s="10">
        <v>45931</v>
      </c>
      <c r="O1683" s="10">
        <f t="shared" ca="1" si="483"/>
        <v>48488</v>
      </c>
      <c r="P1683" s="7">
        <f t="shared" ca="1" si="484"/>
        <v>8.5992696881294253E-2</v>
      </c>
      <c r="Q1683" s="13"/>
      <c r="R1683" s="1">
        <f t="shared" si="485"/>
        <v>-100000</v>
      </c>
      <c r="S1683" s="1">
        <f t="shared" ca="1" si="477"/>
        <v>172989.46853697527</v>
      </c>
      <c r="T1683" s="14">
        <f t="shared" ca="1" si="478"/>
        <v>1.65</v>
      </c>
      <c r="U1683" s="7">
        <f t="shared" ca="1" si="486"/>
        <v>8.137471973896028E-2</v>
      </c>
    </row>
    <row r="1684" spans="1:21" x14ac:dyDescent="0.2">
      <c r="A1684">
        <f t="shared" si="479"/>
        <v>1683</v>
      </c>
      <c r="B1684">
        <f t="shared" ca="1" si="469"/>
        <v>2</v>
      </c>
      <c r="C1684" s="7">
        <f t="shared" ca="1" si="470"/>
        <v>5.8106617376569109E-2</v>
      </c>
      <c r="D1684" t="str">
        <f t="shared" ca="1" si="480"/>
        <v>Yes</v>
      </c>
      <c r="E1684">
        <f t="shared" ca="1" si="471"/>
        <v>1.7</v>
      </c>
      <c r="F1684" s="1">
        <f ca="1">InitialHomeValue* (1 + 'Portfolio Simulation'!C1684)^'Portfolio Simulation'!B1684</f>
        <v>1119589.6137360854</v>
      </c>
      <c r="G1684" s="1">
        <f t="shared" ca="1" si="472"/>
        <v>190330.2343351345</v>
      </c>
      <c r="H1684" s="1">
        <f t="shared" ca="1" si="473"/>
        <v>144000</v>
      </c>
      <c r="I1684" s="1">
        <f t="shared" ca="1" si="481"/>
        <v>144000</v>
      </c>
      <c r="J1684" s="1">
        <f t="shared" si="474"/>
        <v>100000</v>
      </c>
      <c r="K1684" s="1">
        <f t="shared" si="475"/>
        <v>1000000</v>
      </c>
      <c r="L1684" s="1">
        <f t="shared" si="482"/>
        <v>-100000</v>
      </c>
      <c r="M1684" s="1">
        <f t="shared" ca="1" si="476"/>
        <v>144000</v>
      </c>
      <c r="N1684" s="10">
        <v>45931</v>
      </c>
      <c r="O1684" s="10">
        <f t="shared" ca="1" si="483"/>
        <v>46661</v>
      </c>
      <c r="P1684" s="7">
        <f t="shared" ca="1" si="484"/>
        <v>0.19999999403953553</v>
      </c>
      <c r="Q1684" s="13"/>
      <c r="R1684" s="1">
        <f t="shared" si="485"/>
        <v>-100000</v>
      </c>
      <c r="S1684" s="1">
        <f t="shared" ca="1" si="477"/>
        <v>184732.28626645409</v>
      </c>
      <c r="T1684" s="14">
        <f t="shared" ca="1" si="478"/>
        <v>1.65</v>
      </c>
      <c r="U1684" s="7">
        <f t="shared" ca="1" si="486"/>
        <v>0.35916256308555605</v>
      </c>
    </row>
    <row r="1685" spans="1:21" x14ac:dyDescent="0.2">
      <c r="A1685">
        <f t="shared" si="479"/>
        <v>1684</v>
      </c>
      <c r="B1685">
        <f t="shared" ca="1" si="469"/>
        <v>5</v>
      </c>
      <c r="C1685" s="7">
        <f t="shared" ca="1" si="470"/>
        <v>7.6823077274917717E-2</v>
      </c>
      <c r="D1685" t="str">
        <f t="shared" ca="1" si="480"/>
        <v>Yes</v>
      </c>
      <c r="E1685">
        <f t="shared" ca="1" si="471"/>
        <v>1.7</v>
      </c>
      <c r="F1685" s="1">
        <f ca="1">InitialHomeValue* (1 + 'Portfolio Simulation'!C1685)^'Portfolio Simulation'!B1685</f>
        <v>1447844.0025735153</v>
      </c>
      <c r="G1685" s="1">
        <f t="shared" ca="1" si="472"/>
        <v>246133.48043749761</v>
      </c>
      <c r="H1685" s="1">
        <f t="shared" ca="1" si="473"/>
        <v>248832</v>
      </c>
      <c r="I1685" s="1">
        <f t="shared" ca="1" si="481"/>
        <v>246133.48043749761</v>
      </c>
      <c r="J1685" s="1">
        <f t="shared" si="474"/>
        <v>100000</v>
      </c>
      <c r="K1685" s="1">
        <f t="shared" si="475"/>
        <v>1000000</v>
      </c>
      <c r="L1685" s="1">
        <f t="shared" si="482"/>
        <v>-100000</v>
      </c>
      <c r="M1685" s="1">
        <f t="shared" ca="1" si="476"/>
        <v>246133.48043749761</v>
      </c>
      <c r="N1685" s="10">
        <v>45931</v>
      </c>
      <c r="O1685" s="10">
        <f t="shared" ca="1" si="483"/>
        <v>47757</v>
      </c>
      <c r="P1685" s="7">
        <f t="shared" ca="1" si="484"/>
        <v>0.1972677767276764</v>
      </c>
      <c r="Q1685" s="13"/>
      <c r="R1685" s="1">
        <f t="shared" si="485"/>
        <v>-100000</v>
      </c>
      <c r="S1685" s="1">
        <f t="shared" ca="1" si="477"/>
        <v>238894.26042463002</v>
      </c>
      <c r="T1685" s="14">
        <f t="shared" ca="1" si="478"/>
        <v>1.65</v>
      </c>
      <c r="U1685" s="7">
        <f t="shared" ca="1" si="486"/>
        <v>0.19014456868171692</v>
      </c>
    </row>
    <row r="1686" spans="1:21" x14ac:dyDescent="0.2">
      <c r="A1686">
        <f t="shared" si="479"/>
        <v>1685</v>
      </c>
      <c r="B1686">
        <f t="shared" ca="1" si="469"/>
        <v>1</v>
      </c>
      <c r="C1686" s="7">
        <f t="shared" ca="1" si="470"/>
        <v>-4.7737528157861614E-2</v>
      </c>
      <c r="D1686" t="str">
        <f t="shared" ca="1" si="480"/>
        <v>No</v>
      </c>
      <c r="E1686">
        <f t="shared" ca="1" si="471"/>
        <v>1.4</v>
      </c>
      <c r="F1686" s="1">
        <f ca="1">InitialHomeValue* (1 + 'Portfolio Simulation'!C1686)^'Portfolio Simulation'!B1686</f>
        <v>952262.47184213845</v>
      </c>
      <c r="G1686" s="1">
        <f t="shared" ca="1" si="472"/>
        <v>133316.74605789938</v>
      </c>
      <c r="H1686" s="1">
        <f t="shared" ca="1" si="473"/>
        <v>120000</v>
      </c>
      <c r="I1686" s="1">
        <f t="shared" ca="1" si="481"/>
        <v>120000</v>
      </c>
      <c r="J1686" s="1">
        <f t="shared" si="474"/>
        <v>100000</v>
      </c>
      <c r="K1686" s="1">
        <f t="shared" si="475"/>
        <v>1000000</v>
      </c>
      <c r="L1686" s="1">
        <f t="shared" si="482"/>
        <v>-100000</v>
      </c>
      <c r="M1686" s="1">
        <f t="shared" ca="1" si="476"/>
        <v>120000</v>
      </c>
      <c r="N1686" s="10">
        <v>45931</v>
      </c>
      <c r="O1686" s="10">
        <f t="shared" ca="1" si="483"/>
        <v>46296</v>
      </c>
      <c r="P1686" s="7">
        <f t="shared" ca="1" si="484"/>
        <v>0.19999999403953553</v>
      </c>
      <c r="Q1686" s="13"/>
      <c r="R1686" s="1">
        <f t="shared" si="485"/>
        <v>-100000</v>
      </c>
      <c r="S1686" s="1">
        <f t="shared" ca="1" si="477"/>
        <v>128555.43369868871</v>
      </c>
      <c r="T1686" s="14">
        <f t="shared" ca="1" si="478"/>
        <v>1.35</v>
      </c>
      <c r="U1686" s="7">
        <f t="shared" ca="1" si="486"/>
        <v>0.28555433154106147</v>
      </c>
    </row>
    <row r="1687" spans="1:21" x14ac:dyDescent="0.2">
      <c r="A1687">
        <f t="shared" si="479"/>
        <v>1686</v>
      </c>
      <c r="B1687">
        <f t="shared" ca="1" si="469"/>
        <v>1</v>
      </c>
      <c r="C1687" s="7">
        <f t="shared" ca="1" si="470"/>
        <v>-5.9134569626846642E-2</v>
      </c>
      <c r="D1687" t="str">
        <f t="shared" ca="1" si="480"/>
        <v>No</v>
      </c>
      <c r="E1687">
        <f t="shared" ca="1" si="471"/>
        <v>1.4</v>
      </c>
      <c r="F1687" s="1">
        <f ca="1">InitialHomeValue* (1 + 'Portfolio Simulation'!C1687)^'Portfolio Simulation'!B1687</f>
        <v>940865.43037315342</v>
      </c>
      <c r="G1687" s="1">
        <f t="shared" ca="1" si="472"/>
        <v>131721.16025224148</v>
      </c>
      <c r="H1687" s="1">
        <f t="shared" ca="1" si="473"/>
        <v>120000</v>
      </c>
      <c r="I1687" s="1">
        <f t="shared" ca="1" si="481"/>
        <v>120000</v>
      </c>
      <c r="J1687" s="1">
        <f t="shared" si="474"/>
        <v>100000</v>
      </c>
      <c r="K1687" s="1">
        <f t="shared" si="475"/>
        <v>1000000</v>
      </c>
      <c r="L1687" s="1">
        <f t="shared" si="482"/>
        <v>-100000</v>
      </c>
      <c r="M1687" s="1">
        <f t="shared" ca="1" si="476"/>
        <v>120000</v>
      </c>
      <c r="N1687" s="10">
        <v>45931</v>
      </c>
      <c r="O1687" s="10">
        <f t="shared" ca="1" si="483"/>
        <v>46296</v>
      </c>
      <c r="P1687" s="7">
        <f t="shared" ca="1" si="484"/>
        <v>0.19999999403953553</v>
      </c>
      <c r="Q1687" s="13"/>
      <c r="R1687" s="1">
        <f t="shared" si="485"/>
        <v>-100000</v>
      </c>
      <c r="S1687" s="1">
        <f t="shared" ca="1" si="477"/>
        <v>127016.83310037572</v>
      </c>
      <c r="T1687" s="14">
        <f t="shared" ca="1" si="478"/>
        <v>1.35</v>
      </c>
      <c r="U1687" s="7">
        <f t="shared" ca="1" si="486"/>
        <v>0.27016833424568187</v>
      </c>
    </row>
    <row r="1688" spans="1:21" x14ac:dyDescent="0.2">
      <c r="A1688">
        <f t="shared" si="479"/>
        <v>1687</v>
      </c>
      <c r="B1688">
        <f t="shared" ca="1" si="469"/>
        <v>7</v>
      </c>
      <c r="C1688" s="7">
        <f t="shared" ca="1" si="470"/>
        <v>6.3717619643018739E-2</v>
      </c>
      <c r="D1688" t="str">
        <f t="shared" ca="1" si="480"/>
        <v>Yes</v>
      </c>
      <c r="E1688">
        <f t="shared" ca="1" si="471"/>
        <v>1.7</v>
      </c>
      <c r="F1688" s="1">
        <f ca="1">InitialHomeValue* (1 + 'Portfolio Simulation'!C1688)^'Portfolio Simulation'!B1688</f>
        <v>1540935.5382782093</v>
      </c>
      <c r="G1688" s="1">
        <f t="shared" ca="1" si="472"/>
        <v>261959.04150729557</v>
      </c>
      <c r="H1688" s="1">
        <f t="shared" ca="1" si="473"/>
        <v>358318.07999999996</v>
      </c>
      <c r="I1688" s="1">
        <f t="shared" ca="1" si="481"/>
        <v>261959.04150729557</v>
      </c>
      <c r="J1688" s="1">
        <f t="shared" si="474"/>
        <v>100000</v>
      </c>
      <c r="K1688" s="1">
        <f t="shared" si="475"/>
        <v>1000000</v>
      </c>
      <c r="L1688" s="1">
        <f t="shared" si="482"/>
        <v>-100000</v>
      </c>
      <c r="M1688" s="1">
        <f t="shared" ca="1" si="476"/>
        <v>261959.04150729557</v>
      </c>
      <c r="N1688" s="10">
        <v>45931</v>
      </c>
      <c r="O1688" s="10">
        <f t="shared" ca="1" si="483"/>
        <v>48488</v>
      </c>
      <c r="P1688" s="7">
        <f t="shared" ca="1" si="484"/>
        <v>0.14736314415931703</v>
      </c>
      <c r="Q1688" s="13"/>
      <c r="R1688" s="1">
        <f t="shared" si="485"/>
        <v>-100000</v>
      </c>
      <c r="S1688" s="1">
        <f t="shared" ca="1" si="477"/>
        <v>254254.36381590451</v>
      </c>
      <c r="T1688" s="14">
        <f t="shared" ca="1" si="478"/>
        <v>1.65</v>
      </c>
      <c r="U1688" s="7">
        <f t="shared" ca="1" si="486"/>
        <v>0.14248420596122743</v>
      </c>
    </row>
    <row r="1689" spans="1:21" x14ac:dyDescent="0.2">
      <c r="A1689">
        <f t="shared" si="479"/>
        <v>1688</v>
      </c>
      <c r="B1689">
        <f t="shared" ca="1" si="469"/>
        <v>3</v>
      </c>
      <c r="C1689" s="7">
        <f t="shared" ca="1" si="470"/>
        <v>9.3517230273889806E-2</v>
      </c>
      <c r="D1689" t="str">
        <f t="shared" ca="1" si="480"/>
        <v>Yes</v>
      </c>
      <c r="E1689">
        <f t="shared" ca="1" si="471"/>
        <v>1.7</v>
      </c>
      <c r="F1689" s="1">
        <f ca="1">InitialHomeValue* (1 + 'Portfolio Simulation'!C1689)^'Portfolio Simulation'!B1689</f>
        <v>1307605.960248335</v>
      </c>
      <c r="G1689" s="1">
        <f t="shared" ca="1" si="472"/>
        <v>222293.01324221698</v>
      </c>
      <c r="H1689" s="1">
        <f t="shared" ca="1" si="473"/>
        <v>172800</v>
      </c>
      <c r="I1689" s="1">
        <f t="shared" ca="1" si="481"/>
        <v>172800</v>
      </c>
      <c r="J1689" s="1">
        <f t="shared" si="474"/>
        <v>100000</v>
      </c>
      <c r="K1689" s="1">
        <f t="shared" si="475"/>
        <v>1000000</v>
      </c>
      <c r="L1689" s="1">
        <f t="shared" si="482"/>
        <v>-100000</v>
      </c>
      <c r="M1689" s="1">
        <f t="shared" ca="1" si="476"/>
        <v>172800</v>
      </c>
      <c r="N1689" s="10">
        <v>45931</v>
      </c>
      <c r="O1689" s="10">
        <f t="shared" ca="1" si="483"/>
        <v>47027</v>
      </c>
      <c r="P1689" s="7">
        <f t="shared" ca="1" si="484"/>
        <v>0.19980039000511171</v>
      </c>
      <c r="Q1689" s="13"/>
      <c r="R1689" s="1">
        <f t="shared" si="485"/>
        <v>-100000</v>
      </c>
      <c r="S1689" s="1">
        <f t="shared" ca="1" si="477"/>
        <v>215754.98344097531</v>
      </c>
      <c r="T1689" s="14">
        <f t="shared" ca="1" si="478"/>
        <v>1.65</v>
      </c>
      <c r="U1689" s="7">
        <f t="shared" ca="1" si="486"/>
        <v>0.29186969399452223</v>
      </c>
    </row>
    <row r="1690" spans="1:21" x14ac:dyDescent="0.2">
      <c r="A1690">
        <f t="shared" si="479"/>
        <v>1689</v>
      </c>
      <c r="B1690">
        <f t="shared" ca="1" si="469"/>
        <v>6</v>
      </c>
      <c r="C1690" s="7">
        <f t="shared" ca="1" si="470"/>
        <v>8.5493608542398181E-2</v>
      </c>
      <c r="D1690" t="str">
        <f t="shared" ca="1" si="480"/>
        <v>Yes</v>
      </c>
      <c r="E1690">
        <f t="shared" ca="1" si="471"/>
        <v>1.7</v>
      </c>
      <c r="F1690" s="1">
        <f ca="1">InitialHomeValue* (1 + 'Portfolio Simulation'!C1690)^'Portfolio Simulation'!B1690</f>
        <v>1635925.8835937476</v>
      </c>
      <c r="G1690" s="1">
        <f t="shared" ca="1" si="472"/>
        <v>278107.40021093708</v>
      </c>
      <c r="H1690" s="1">
        <f t="shared" ca="1" si="473"/>
        <v>298598.39999999997</v>
      </c>
      <c r="I1690" s="1">
        <f t="shared" ca="1" si="481"/>
        <v>278107.40021093708</v>
      </c>
      <c r="J1690" s="1">
        <f t="shared" si="474"/>
        <v>100000</v>
      </c>
      <c r="K1690" s="1">
        <f t="shared" si="475"/>
        <v>1000000</v>
      </c>
      <c r="L1690" s="1">
        <f t="shared" si="482"/>
        <v>-100000</v>
      </c>
      <c r="M1690" s="1">
        <f t="shared" ca="1" si="476"/>
        <v>278107.40021093708</v>
      </c>
      <c r="N1690" s="10">
        <v>45931</v>
      </c>
      <c r="O1690" s="10">
        <f t="shared" ca="1" si="483"/>
        <v>48122</v>
      </c>
      <c r="P1690" s="7">
        <f t="shared" ca="1" si="484"/>
        <v>0.18577321171760558</v>
      </c>
      <c r="Q1690" s="13"/>
      <c r="R1690" s="1">
        <f t="shared" si="485"/>
        <v>-100000</v>
      </c>
      <c r="S1690" s="1">
        <f t="shared" ca="1" si="477"/>
        <v>269927.77079296834</v>
      </c>
      <c r="T1690" s="14">
        <f t="shared" ca="1" si="478"/>
        <v>1.65</v>
      </c>
      <c r="U1690" s="7">
        <f t="shared" ca="1" si="486"/>
        <v>0.17989073395729069</v>
      </c>
    </row>
    <row r="1691" spans="1:21" x14ac:dyDescent="0.2">
      <c r="A1691">
        <f t="shared" si="479"/>
        <v>1690</v>
      </c>
      <c r="B1691">
        <f t="shared" ca="1" si="469"/>
        <v>9</v>
      </c>
      <c r="C1691" s="7">
        <f t="shared" ca="1" si="470"/>
        <v>4.0336439043565528E-2</v>
      </c>
      <c r="D1691" t="str">
        <f t="shared" ca="1" si="480"/>
        <v>Yes</v>
      </c>
      <c r="E1691">
        <f t="shared" ca="1" si="471"/>
        <v>1.7</v>
      </c>
      <c r="F1691" s="1">
        <f ca="1">InitialHomeValue* (1 + 'Portfolio Simulation'!C1691)^'Portfolio Simulation'!B1691</f>
        <v>1427461.1393021243</v>
      </c>
      <c r="G1691" s="1">
        <f t="shared" ca="1" si="472"/>
        <v>242668.39368136111</v>
      </c>
      <c r="H1691" s="1">
        <f t="shared" ca="1" si="473"/>
        <v>515978.03519999993</v>
      </c>
      <c r="I1691" s="1">
        <f t="shared" ca="1" si="481"/>
        <v>242668.39368136111</v>
      </c>
      <c r="J1691" s="1">
        <f t="shared" si="474"/>
        <v>100000</v>
      </c>
      <c r="K1691" s="1">
        <f t="shared" si="475"/>
        <v>1000000</v>
      </c>
      <c r="L1691" s="1">
        <f t="shared" si="482"/>
        <v>-100000</v>
      </c>
      <c r="M1691" s="1">
        <f t="shared" ca="1" si="476"/>
        <v>242668.39368136111</v>
      </c>
      <c r="N1691" s="10">
        <v>45931</v>
      </c>
      <c r="O1691" s="10">
        <f t="shared" ca="1" si="483"/>
        <v>49218</v>
      </c>
      <c r="P1691" s="7">
        <f t="shared" ca="1" si="484"/>
        <v>0.10345141291618348</v>
      </c>
      <c r="Q1691" s="13"/>
      <c r="R1691" s="1">
        <f t="shared" si="485"/>
        <v>-100000</v>
      </c>
      <c r="S1691" s="1">
        <f t="shared" ca="1" si="477"/>
        <v>235531.08798485051</v>
      </c>
      <c r="T1691" s="14">
        <f t="shared" ca="1" si="478"/>
        <v>1.65</v>
      </c>
      <c r="U1691" s="7">
        <f t="shared" ca="1" si="486"/>
        <v>9.9799555540084822E-2</v>
      </c>
    </row>
    <row r="1692" spans="1:21" x14ac:dyDescent="0.2">
      <c r="A1692">
        <f t="shared" si="479"/>
        <v>1691</v>
      </c>
      <c r="B1692">
        <f t="shared" ca="1" si="469"/>
        <v>8</v>
      </c>
      <c r="C1692" s="7">
        <f t="shared" ca="1" si="470"/>
        <v>4.8874299217267145E-2</v>
      </c>
      <c r="D1692" t="str">
        <f t="shared" ca="1" si="480"/>
        <v>Yes</v>
      </c>
      <c r="E1692">
        <f t="shared" ca="1" si="471"/>
        <v>1.7</v>
      </c>
      <c r="F1692" s="1">
        <f ca="1">InitialHomeValue* (1 + 'Portfolio Simulation'!C1692)^'Portfolio Simulation'!B1692</f>
        <v>1464831.0984164227</v>
      </c>
      <c r="G1692" s="1">
        <f t="shared" ca="1" si="472"/>
        <v>249021.28673079188</v>
      </c>
      <c r="H1692" s="1">
        <f t="shared" ca="1" si="473"/>
        <v>429981.69599999994</v>
      </c>
      <c r="I1692" s="1">
        <f t="shared" ca="1" si="481"/>
        <v>249021.28673079188</v>
      </c>
      <c r="J1692" s="1">
        <f t="shared" si="474"/>
        <v>100000</v>
      </c>
      <c r="K1692" s="1">
        <f t="shared" si="475"/>
        <v>1000000</v>
      </c>
      <c r="L1692" s="1">
        <f t="shared" si="482"/>
        <v>-100000</v>
      </c>
      <c r="M1692" s="1">
        <f t="shared" ca="1" si="476"/>
        <v>249021.28673079188</v>
      </c>
      <c r="N1692" s="10">
        <v>45931</v>
      </c>
      <c r="O1692" s="10">
        <f t="shared" ca="1" si="483"/>
        <v>48853</v>
      </c>
      <c r="P1692" s="7">
        <f t="shared" ca="1" si="484"/>
        <v>0.12071622014045716</v>
      </c>
      <c r="Q1692" s="13"/>
      <c r="R1692" s="1">
        <f t="shared" si="485"/>
        <v>-100000</v>
      </c>
      <c r="S1692" s="1">
        <f t="shared" ca="1" si="477"/>
        <v>241697.13123870973</v>
      </c>
      <c r="T1692" s="14">
        <f t="shared" ca="1" si="478"/>
        <v>1.65</v>
      </c>
      <c r="U1692" s="7">
        <f t="shared" ca="1" si="486"/>
        <v>0.11654477715492248</v>
      </c>
    </row>
    <row r="1693" spans="1:21" x14ac:dyDescent="0.2">
      <c r="A1693">
        <f t="shared" si="479"/>
        <v>1692</v>
      </c>
      <c r="B1693">
        <f t="shared" ca="1" si="469"/>
        <v>6</v>
      </c>
      <c r="C1693" s="7">
        <f t="shared" ca="1" si="470"/>
        <v>-9.3737438254696021E-2</v>
      </c>
      <c r="D1693" t="str">
        <f t="shared" ca="1" si="480"/>
        <v>No</v>
      </c>
      <c r="E1693">
        <f t="shared" ca="1" si="471"/>
        <v>1.4</v>
      </c>
      <c r="F1693" s="1">
        <f ca="1">InitialHomeValue* (1 + 'Portfolio Simulation'!C1693)^'Portfolio Simulation'!B1693</f>
        <v>554018.46080422984</v>
      </c>
      <c r="G1693" s="1">
        <f t="shared" ca="1" si="472"/>
        <v>77562.584512592177</v>
      </c>
      <c r="H1693" s="1">
        <f t="shared" ca="1" si="473"/>
        <v>298598.39999999997</v>
      </c>
      <c r="I1693" s="1">
        <f t="shared" ca="1" si="481"/>
        <v>77562.584512592177</v>
      </c>
      <c r="J1693" s="1">
        <f t="shared" si="474"/>
        <v>100000</v>
      </c>
      <c r="K1693" s="1">
        <f t="shared" si="475"/>
        <v>1000000</v>
      </c>
      <c r="L1693" s="1">
        <f t="shared" si="482"/>
        <v>-100000</v>
      </c>
      <c r="M1693" s="1">
        <f t="shared" ca="1" si="476"/>
        <v>77562.584512592177</v>
      </c>
      <c r="N1693" s="10">
        <v>45931</v>
      </c>
      <c r="O1693" s="10">
        <f t="shared" ca="1" si="483"/>
        <v>48122</v>
      </c>
      <c r="P1693" s="7">
        <f t="shared" ca="1" si="484"/>
        <v>-4.1444846987724299E-2</v>
      </c>
      <c r="Q1693" s="13"/>
      <c r="R1693" s="1">
        <f t="shared" si="485"/>
        <v>-100000</v>
      </c>
      <c r="S1693" s="1">
        <f t="shared" ca="1" si="477"/>
        <v>74792.492208571042</v>
      </c>
      <c r="T1693" s="14">
        <f t="shared" ca="1" si="478"/>
        <v>1.35</v>
      </c>
      <c r="U1693" s="7">
        <f t="shared" ca="1" si="486"/>
        <v>-4.7234705090522758E-2</v>
      </c>
    </row>
    <row r="1694" spans="1:21" x14ac:dyDescent="0.2">
      <c r="A1694">
        <f t="shared" si="479"/>
        <v>1693</v>
      </c>
      <c r="B1694">
        <f t="shared" ca="1" si="469"/>
        <v>4</v>
      </c>
      <c r="C1694" s="7">
        <f t="shared" ca="1" si="470"/>
        <v>7.696076665454446E-2</v>
      </c>
      <c r="D1694" t="str">
        <f t="shared" ca="1" si="480"/>
        <v>Yes</v>
      </c>
      <c r="E1694">
        <f t="shared" ca="1" si="471"/>
        <v>1.7</v>
      </c>
      <c r="F1694" s="1">
        <f ca="1">InitialHomeValue* (1 + 'Portfolio Simulation'!C1694)^'Portfolio Simulation'!B1694</f>
        <v>1345239.2477409486</v>
      </c>
      <c r="G1694" s="1">
        <f t="shared" ca="1" si="472"/>
        <v>228690.67211596124</v>
      </c>
      <c r="H1694" s="1">
        <f t="shared" ca="1" si="473"/>
        <v>207360</v>
      </c>
      <c r="I1694" s="1">
        <f t="shared" ca="1" si="481"/>
        <v>207360</v>
      </c>
      <c r="J1694" s="1">
        <f t="shared" si="474"/>
        <v>100000</v>
      </c>
      <c r="K1694" s="1">
        <f t="shared" si="475"/>
        <v>1000000</v>
      </c>
      <c r="L1694" s="1">
        <f t="shared" si="482"/>
        <v>-100000</v>
      </c>
      <c r="M1694" s="1">
        <f t="shared" ca="1" si="476"/>
        <v>207360</v>
      </c>
      <c r="N1694" s="10">
        <v>45931</v>
      </c>
      <c r="O1694" s="10">
        <f t="shared" ca="1" si="483"/>
        <v>47392</v>
      </c>
      <c r="P1694" s="7">
        <f t="shared" ca="1" si="484"/>
        <v>0.19985025525093081</v>
      </c>
      <c r="Q1694" s="13"/>
      <c r="R1694" s="1">
        <f t="shared" si="485"/>
        <v>-100000</v>
      </c>
      <c r="S1694" s="1">
        <f t="shared" ca="1" si="477"/>
        <v>221964.47587725651</v>
      </c>
      <c r="T1694" s="14">
        <f t="shared" ca="1" si="478"/>
        <v>1.65</v>
      </c>
      <c r="U1694" s="7">
        <f t="shared" ca="1" si="486"/>
        <v>0.22042645812034606</v>
      </c>
    </row>
    <row r="1695" spans="1:21" x14ac:dyDescent="0.2">
      <c r="A1695">
        <f t="shared" si="479"/>
        <v>1694</v>
      </c>
      <c r="B1695">
        <f t="shared" ca="1" si="469"/>
        <v>10</v>
      </c>
      <c r="C1695" s="7">
        <f t="shared" ca="1" si="470"/>
        <v>-7.1199145389940592E-3</v>
      </c>
      <c r="D1695" t="str">
        <f t="shared" ca="1" si="480"/>
        <v>No</v>
      </c>
      <c r="E1695">
        <f t="shared" ca="1" si="471"/>
        <v>1.4</v>
      </c>
      <c r="F1695" s="1">
        <f ca="1">InitialHomeValue* (1 + 'Portfolio Simulation'!C1695)^'Portfolio Simulation'!B1695</f>
        <v>931039.27118547389</v>
      </c>
      <c r="G1695" s="1">
        <f t="shared" ca="1" si="472"/>
        <v>130345.49796596634</v>
      </c>
      <c r="H1695" s="1">
        <f t="shared" ca="1" si="473"/>
        <v>619173.64223999996</v>
      </c>
      <c r="I1695" s="1">
        <f t="shared" ca="1" si="481"/>
        <v>130345.49796596634</v>
      </c>
      <c r="J1695" s="1">
        <f t="shared" si="474"/>
        <v>100000</v>
      </c>
      <c r="K1695" s="1">
        <f t="shared" si="475"/>
        <v>1000000</v>
      </c>
      <c r="L1695" s="1">
        <f t="shared" si="482"/>
        <v>-100000</v>
      </c>
      <c r="M1695" s="1">
        <f t="shared" ca="1" si="476"/>
        <v>130345.49796596634</v>
      </c>
      <c r="N1695" s="10">
        <v>45931</v>
      </c>
      <c r="O1695" s="10">
        <f t="shared" ca="1" si="483"/>
        <v>49583</v>
      </c>
      <c r="P1695" s="7">
        <f t="shared" ca="1" si="484"/>
        <v>2.6841232180595396E-2</v>
      </c>
      <c r="Q1695" s="13"/>
      <c r="R1695" s="1">
        <f t="shared" si="485"/>
        <v>-100000</v>
      </c>
      <c r="S1695" s="1">
        <f t="shared" ca="1" si="477"/>
        <v>125690.30161003899</v>
      </c>
      <c r="T1695" s="14">
        <f t="shared" ca="1" si="478"/>
        <v>1.35</v>
      </c>
      <c r="U1695" s="7">
        <f t="shared" ca="1" si="486"/>
        <v>2.3115673661231996E-2</v>
      </c>
    </row>
    <row r="1696" spans="1:21" x14ac:dyDescent="0.2">
      <c r="A1696">
        <f t="shared" si="479"/>
        <v>1695</v>
      </c>
      <c r="B1696">
        <f t="shared" ca="1" si="469"/>
        <v>6</v>
      </c>
      <c r="C1696" s="7">
        <f t="shared" ca="1" si="470"/>
        <v>4.3688239251789239E-2</v>
      </c>
      <c r="D1696" t="str">
        <f t="shared" ca="1" si="480"/>
        <v>Yes</v>
      </c>
      <c r="E1696">
        <f t="shared" ca="1" si="471"/>
        <v>1.7</v>
      </c>
      <c r="F1696" s="1">
        <f ca="1">InitialHomeValue* (1 + 'Portfolio Simulation'!C1696)^'Portfolio Simulation'!B1696</f>
        <v>1292482.6978664675</v>
      </c>
      <c r="G1696" s="1">
        <f t="shared" ca="1" si="472"/>
        <v>219722.05863729949</v>
      </c>
      <c r="H1696" s="1">
        <f t="shared" ca="1" si="473"/>
        <v>298598.39999999997</v>
      </c>
      <c r="I1696" s="1">
        <f t="shared" ca="1" si="481"/>
        <v>219722.05863729949</v>
      </c>
      <c r="J1696" s="1">
        <f t="shared" si="474"/>
        <v>100000</v>
      </c>
      <c r="K1696" s="1">
        <f t="shared" si="475"/>
        <v>1000000</v>
      </c>
      <c r="L1696" s="1">
        <f t="shared" si="482"/>
        <v>-100000</v>
      </c>
      <c r="M1696" s="1">
        <f t="shared" ca="1" si="476"/>
        <v>219722.05863729949</v>
      </c>
      <c r="N1696" s="10">
        <v>45931</v>
      </c>
      <c r="O1696" s="10">
        <f t="shared" ca="1" si="483"/>
        <v>48122</v>
      </c>
      <c r="P1696" s="7">
        <f t="shared" ca="1" si="484"/>
        <v>0.14012623429298401</v>
      </c>
      <c r="Q1696" s="13"/>
      <c r="R1696" s="1">
        <f t="shared" si="485"/>
        <v>-100000</v>
      </c>
      <c r="S1696" s="1">
        <f t="shared" ca="1" si="477"/>
        <v>213259.64514796715</v>
      </c>
      <c r="T1696" s="14">
        <f t="shared" ca="1" si="478"/>
        <v>1.65</v>
      </c>
      <c r="U1696" s="7">
        <f t="shared" ca="1" si="486"/>
        <v>0.13447020649909974</v>
      </c>
    </row>
    <row r="1697" spans="1:21" x14ac:dyDescent="0.2">
      <c r="A1697">
        <f t="shared" si="479"/>
        <v>1696</v>
      </c>
      <c r="B1697">
        <f t="shared" ca="1" si="469"/>
        <v>2</v>
      </c>
      <c r="C1697" s="7">
        <f t="shared" ca="1" si="470"/>
        <v>-1.6458173204497915E-2</v>
      </c>
      <c r="D1697" t="str">
        <f t="shared" ca="1" si="480"/>
        <v>No</v>
      </c>
      <c r="E1697">
        <f t="shared" ca="1" si="471"/>
        <v>1.4</v>
      </c>
      <c r="F1697" s="1">
        <f ca="1">InitialHomeValue* (1 + 'Portfolio Simulation'!C1697)^'Portfolio Simulation'!B1697</f>
        <v>967354.5250562334</v>
      </c>
      <c r="G1697" s="1">
        <f t="shared" ca="1" si="472"/>
        <v>135429.63350787267</v>
      </c>
      <c r="H1697" s="1">
        <f t="shared" ca="1" si="473"/>
        <v>144000</v>
      </c>
      <c r="I1697" s="1">
        <f t="shared" ca="1" si="481"/>
        <v>135429.63350787267</v>
      </c>
      <c r="J1697" s="1">
        <f t="shared" si="474"/>
        <v>100000</v>
      </c>
      <c r="K1697" s="1">
        <f t="shared" si="475"/>
        <v>1000000</v>
      </c>
      <c r="L1697" s="1">
        <f t="shared" si="482"/>
        <v>-100000</v>
      </c>
      <c r="M1697" s="1">
        <f t="shared" ca="1" si="476"/>
        <v>135429.63350787267</v>
      </c>
      <c r="N1697" s="10">
        <v>45931</v>
      </c>
      <c r="O1697" s="10">
        <f t="shared" ca="1" si="483"/>
        <v>46661</v>
      </c>
      <c r="P1697" s="7">
        <f t="shared" ca="1" si="484"/>
        <v>0.1637423813343048</v>
      </c>
      <c r="Q1697" s="13"/>
      <c r="R1697" s="1">
        <f t="shared" si="485"/>
        <v>-100000</v>
      </c>
      <c r="S1697" s="1">
        <f t="shared" ca="1" si="477"/>
        <v>130592.86088259153</v>
      </c>
      <c r="T1697" s="14">
        <f t="shared" ca="1" si="478"/>
        <v>1.35</v>
      </c>
      <c r="U1697" s="7">
        <f t="shared" ca="1" si="486"/>
        <v>0.14277233481407167</v>
      </c>
    </row>
    <row r="1698" spans="1:21" x14ac:dyDescent="0.2">
      <c r="A1698">
        <f t="shared" si="479"/>
        <v>1697</v>
      </c>
      <c r="B1698">
        <f t="shared" ca="1" si="469"/>
        <v>4</v>
      </c>
      <c r="C1698" s="7">
        <f t="shared" ca="1" si="470"/>
        <v>6.9290793794557839E-3</v>
      </c>
      <c r="D1698" t="str">
        <f t="shared" ca="1" si="480"/>
        <v>Yes</v>
      </c>
      <c r="E1698">
        <f t="shared" ca="1" si="471"/>
        <v>1.7</v>
      </c>
      <c r="F1698" s="1">
        <f ca="1">InitialHomeValue* (1 + 'Portfolio Simulation'!C1698)^'Portfolio Simulation'!B1698</f>
        <v>1028005.7233890161</v>
      </c>
      <c r="G1698" s="1">
        <f t="shared" ca="1" si="472"/>
        <v>174760.97297613276</v>
      </c>
      <c r="H1698" s="1">
        <f t="shared" ca="1" si="473"/>
        <v>207360</v>
      </c>
      <c r="I1698" s="1">
        <f t="shared" ca="1" si="481"/>
        <v>174760.97297613276</v>
      </c>
      <c r="J1698" s="1">
        <f t="shared" si="474"/>
        <v>100000</v>
      </c>
      <c r="K1698" s="1">
        <f t="shared" si="475"/>
        <v>1000000</v>
      </c>
      <c r="L1698" s="1">
        <f t="shared" si="482"/>
        <v>-100000</v>
      </c>
      <c r="M1698" s="1">
        <f t="shared" ca="1" si="476"/>
        <v>174760.97297613276</v>
      </c>
      <c r="N1698" s="10">
        <v>45931</v>
      </c>
      <c r="O1698" s="10">
        <f t="shared" ca="1" si="483"/>
        <v>47392</v>
      </c>
      <c r="P1698" s="7">
        <f t="shared" ca="1" si="484"/>
        <v>0.14966054558753969</v>
      </c>
      <c r="Q1698" s="13"/>
      <c r="R1698" s="1">
        <f t="shared" si="485"/>
        <v>-100000</v>
      </c>
      <c r="S1698" s="1">
        <f t="shared" ca="1" si="477"/>
        <v>169620.94435918765</v>
      </c>
      <c r="T1698" s="14">
        <f t="shared" ca="1" si="478"/>
        <v>1.65</v>
      </c>
      <c r="U1698" s="7">
        <f t="shared" ca="1" si="486"/>
        <v>0.14111811518669126</v>
      </c>
    </row>
    <row r="1699" spans="1:21" x14ac:dyDescent="0.2">
      <c r="A1699">
        <f t="shared" si="479"/>
        <v>1698</v>
      </c>
      <c r="B1699">
        <f t="shared" ca="1" si="469"/>
        <v>7</v>
      </c>
      <c r="C1699" s="7">
        <f t="shared" ca="1" si="470"/>
        <v>6.2211099232518829E-2</v>
      </c>
      <c r="D1699" t="str">
        <f t="shared" ca="1" si="480"/>
        <v>Yes</v>
      </c>
      <c r="E1699">
        <f t="shared" ca="1" si="471"/>
        <v>1.7</v>
      </c>
      <c r="F1699" s="1">
        <f ca="1">InitialHomeValue* (1 + 'Portfolio Simulation'!C1699)^'Portfolio Simulation'!B1699</f>
        <v>1525723.5364415452</v>
      </c>
      <c r="G1699" s="1">
        <f t="shared" ca="1" si="472"/>
        <v>259373.00119506271</v>
      </c>
      <c r="H1699" s="1">
        <f t="shared" ca="1" si="473"/>
        <v>358318.07999999996</v>
      </c>
      <c r="I1699" s="1">
        <f t="shared" ca="1" si="481"/>
        <v>259373.00119506271</v>
      </c>
      <c r="J1699" s="1">
        <f t="shared" si="474"/>
        <v>100000</v>
      </c>
      <c r="K1699" s="1">
        <f t="shared" si="475"/>
        <v>1000000</v>
      </c>
      <c r="L1699" s="1">
        <f t="shared" si="482"/>
        <v>-100000</v>
      </c>
      <c r="M1699" s="1">
        <f t="shared" ca="1" si="476"/>
        <v>259373.00119506271</v>
      </c>
      <c r="N1699" s="10">
        <v>45931</v>
      </c>
      <c r="O1699" s="10">
        <f t="shared" ca="1" si="483"/>
        <v>48488</v>
      </c>
      <c r="P1699" s="7">
        <f t="shared" ca="1" si="484"/>
        <v>0.14573943018913271</v>
      </c>
      <c r="Q1699" s="13"/>
      <c r="R1699" s="1">
        <f t="shared" si="485"/>
        <v>-100000</v>
      </c>
      <c r="S1699" s="1">
        <f t="shared" ca="1" si="477"/>
        <v>251744.38351285495</v>
      </c>
      <c r="T1699" s="14">
        <f t="shared" ca="1" si="478"/>
        <v>1.65</v>
      </c>
      <c r="U1699" s="7">
        <f t="shared" ca="1" si="486"/>
        <v>0.14086739420890809</v>
      </c>
    </row>
    <row r="1700" spans="1:21" x14ac:dyDescent="0.2">
      <c r="A1700">
        <f t="shared" si="479"/>
        <v>1699</v>
      </c>
      <c r="B1700">
        <f t="shared" ca="1" si="469"/>
        <v>3</v>
      </c>
      <c r="C1700" s="7">
        <f t="shared" ca="1" si="470"/>
        <v>8.2422890513076733E-2</v>
      </c>
      <c r="D1700" t="str">
        <f t="shared" ca="1" si="480"/>
        <v>Yes</v>
      </c>
      <c r="E1700">
        <f t="shared" ca="1" si="471"/>
        <v>1.7</v>
      </c>
      <c r="F1700" s="1">
        <f ca="1">InitialHomeValue* (1 + 'Portfolio Simulation'!C1700)^'Portfolio Simulation'!B1700</f>
        <v>1268209.2127976315</v>
      </c>
      <c r="G1700" s="1">
        <f t="shared" ca="1" si="472"/>
        <v>215595.56617559737</v>
      </c>
      <c r="H1700" s="1">
        <f t="shared" ca="1" si="473"/>
        <v>172800</v>
      </c>
      <c r="I1700" s="1">
        <f t="shared" ca="1" si="481"/>
        <v>172800</v>
      </c>
      <c r="J1700" s="1">
        <f t="shared" si="474"/>
        <v>100000</v>
      </c>
      <c r="K1700" s="1">
        <f t="shared" si="475"/>
        <v>1000000</v>
      </c>
      <c r="L1700" s="1">
        <f t="shared" si="482"/>
        <v>-100000</v>
      </c>
      <c r="M1700" s="1">
        <f t="shared" ca="1" si="476"/>
        <v>172800</v>
      </c>
      <c r="N1700" s="10">
        <v>45931</v>
      </c>
      <c r="O1700" s="10">
        <f t="shared" ca="1" si="483"/>
        <v>47027</v>
      </c>
      <c r="P1700" s="7">
        <f t="shared" ca="1" si="484"/>
        <v>0.19980039000511171</v>
      </c>
      <c r="Q1700" s="13"/>
      <c r="R1700" s="1">
        <f t="shared" si="485"/>
        <v>-100000</v>
      </c>
      <c r="S1700" s="1">
        <f t="shared" ca="1" si="477"/>
        <v>209254.52011160919</v>
      </c>
      <c r="T1700" s="14">
        <f t="shared" ca="1" si="478"/>
        <v>1.65</v>
      </c>
      <c r="U1700" s="7">
        <f t="shared" ca="1" si="486"/>
        <v>0.27877485156059267</v>
      </c>
    </row>
    <row r="1701" spans="1:21" x14ac:dyDescent="0.2">
      <c r="A1701">
        <f t="shared" si="479"/>
        <v>1700</v>
      </c>
      <c r="B1701">
        <f t="shared" ca="1" si="469"/>
        <v>5</v>
      </c>
      <c r="C1701" s="7">
        <f t="shared" ca="1" si="470"/>
        <v>7.6186401523391303E-3</v>
      </c>
      <c r="D1701" t="str">
        <f t="shared" ca="1" si="480"/>
        <v>Yes</v>
      </c>
      <c r="E1701">
        <f t="shared" ca="1" si="471"/>
        <v>1.7</v>
      </c>
      <c r="F1701" s="1">
        <f ca="1">InitialHomeValue* (1 + 'Portfolio Simulation'!C1701)^'Portfolio Simulation'!B1701</f>
        <v>1038678.0765493544</v>
      </c>
      <c r="G1701" s="1">
        <f t="shared" ca="1" si="472"/>
        <v>176575.27301339025</v>
      </c>
      <c r="H1701" s="1">
        <f t="shared" ca="1" si="473"/>
        <v>248832</v>
      </c>
      <c r="I1701" s="1">
        <f t="shared" ca="1" si="481"/>
        <v>176575.27301339025</v>
      </c>
      <c r="J1701" s="1">
        <f t="shared" si="474"/>
        <v>100000</v>
      </c>
      <c r="K1701" s="1">
        <f t="shared" si="475"/>
        <v>1000000</v>
      </c>
      <c r="L1701" s="1">
        <f t="shared" si="482"/>
        <v>-100000</v>
      </c>
      <c r="M1701" s="1">
        <f t="shared" ca="1" si="476"/>
        <v>176575.27301339025</v>
      </c>
      <c r="N1701" s="10">
        <v>45931</v>
      </c>
      <c r="O1701" s="10">
        <f t="shared" ca="1" si="483"/>
        <v>47757</v>
      </c>
      <c r="P1701" s="7">
        <f t="shared" ca="1" si="484"/>
        <v>0.1203634440898895</v>
      </c>
      <c r="Q1701" s="13"/>
      <c r="R1701" s="1">
        <f t="shared" si="485"/>
        <v>-100000</v>
      </c>
      <c r="S1701" s="1">
        <f t="shared" ca="1" si="477"/>
        <v>171381.88263064346</v>
      </c>
      <c r="T1701" s="14">
        <f t="shared" ca="1" si="478"/>
        <v>1.65</v>
      </c>
      <c r="U1701" s="7">
        <f t="shared" ca="1" si="486"/>
        <v>0.11369778513908388</v>
      </c>
    </row>
    <row r="1702" spans="1:21" x14ac:dyDescent="0.2">
      <c r="A1702">
        <f t="shared" si="479"/>
        <v>1701</v>
      </c>
      <c r="B1702">
        <f t="shared" ca="1" si="469"/>
        <v>3</v>
      </c>
      <c r="C1702" s="7">
        <f t="shared" ca="1" si="470"/>
        <v>8.7987202947731435E-2</v>
      </c>
      <c r="D1702" t="str">
        <f t="shared" ca="1" si="480"/>
        <v>Yes</v>
      </c>
      <c r="E1702">
        <f t="shared" ca="1" si="471"/>
        <v>1.7</v>
      </c>
      <c r="F1702" s="1">
        <f ca="1">InitialHomeValue* (1 + 'Portfolio Simulation'!C1702)^'Portfolio Simulation'!B1702</f>
        <v>1287868.0272330039</v>
      </c>
      <c r="G1702" s="1">
        <f t="shared" ca="1" si="472"/>
        <v>218937.56462961069</v>
      </c>
      <c r="H1702" s="1">
        <f t="shared" ca="1" si="473"/>
        <v>172800</v>
      </c>
      <c r="I1702" s="1">
        <f t="shared" ca="1" si="481"/>
        <v>172800</v>
      </c>
      <c r="J1702" s="1">
        <f t="shared" si="474"/>
        <v>100000</v>
      </c>
      <c r="K1702" s="1">
        <f t="shared" si="475"/>
        <v>1000000</v>
      </c>
      <c r="L1702" s="1">
        <f t="shared" si="482"/>
        <v>-100000</v>
      </c>
      <c r="M1702" s="1">
        <f t="shared" ca="1" si="476"/>
        <v>172800</v>
      </c>
      <c r="N1702" s="10">
        <v>45931</v>
      </c>
      <c r="O1702" s="10">
        <f t="shared" ca="1" si="483"/>
        <v>47027</v>
      </c>
      <c r="P1702" s="7">
        <f t="shared" ca="1" si="484"/>
        <v>0.19980039000511171</v>
      </c>
      <c r="Q1702" s="13"/>
      <c r="R1702" s="1">
        <f t="shared" si="485"/>
        <v>-100000</v>
      </c>
      <c r="S1702" s="1">
        <f t="shared" ca="1" si="477"/>
        <v>212498.22449344565</v>
      </c>
      <c r="T1702" s="14">
        <f t="shared" ca="1" si="478"/>
        <v>1.65</v>
      </c>
      <c r="U1702" s="7">
        <f t="shared" ca="1" si="486"/>
        <v>0.28534252047538766</v>
      </c>
    </row>
    <row r="1703" spans="1:21" x14ac:dyDescent="0.2">
      <c r="A1703">
        <f t="shared" si="479"/>
        <v>1702</v>
      </c>
      <c r="B1703">
        <f t="shared" ca="1" si="469"/>
        <v>4</v>
      </c>
      <c r="C1703" s="7">
        <f t="shared" ca="1" si="470"/>
        <v>7.9523970302727842E-2</v>
      </c>
      <c r="D1703" t="str">
        <f t="shared" ca="1" si="480"/>
        <v>Yes</v>
      </c>
      <c r="E1703">
        <f t="shared" ca="1" si="471"/>
        <v>1.7</v>
      </c>
      <c r="F1703" s="1">
        <f ca="1">InitialHomeValue* (1 + 'Portfolio Simulation'!C1703)^'Portfolio Simulation'!B1703</f>
        <v>1358091.9041133535</v>
      </c>
      <c r="G1703" s="1">
        <f t="shared" ca="1" si="472"/>
        <v>230875.6236992701</v>
      </c>
      <c r="H1703" s="1">
        <f t="shared" ca="1" si="473"/>
        <v>207360</v>
      </c>
      <c r="I1703" s="1">
        <f t="shared" ca="1" si="481"/>
        <v>207360</v>
      </c>
      <c r="J1703" s="1">
        <f t="shared" si="474"/>
        <v>100000</v>
      </c>
      <c r="K1703" s="1">
        <f t="shared" si="475"/>
        <v>1000000</v>
      </c>
      <c r="L1703" s="1">
        <f t="shared" si="482"/>
        <v>-100000</v>
      </c>
      <c r="M1703" s="1">
        <f t="shared" ca="1" si="476"/>
        <v>207360</v>
      </c>
      <c r="N1703" s="10">
        <v>45931</v>
      </c>
      <c r="O1703" s="10">
        <f t="shared" ca="1" si="483"/>
        <v>47392</v>
      </c>
      <c r="P1703" s="7">
        <f t="shared" ca="1" si="484"/>
        <v>0.19985025525093081</v>
      </c>
      <c r="Q1703" s="13"/>
      <c r="R1703" s="1">
        <f t="shared" si="485"/>
        <v>-100000</v>
      </c>
      <c r="S1703" s="1">
        <f t="shared" ca="1" si="477"/>
        <v>224085.16417870333</v>
      </c>
      <c r="T1703" s="14">
        <f t="shared" ca="1" si="478"/>
        <v>1.65</v>
      </c>
      <c r="U1703" s="7">
        <f t="shared" ca="1" si="486"/>
        <v>0.2233291208744049</v>
      </c>
    </row>
    <row r="1704" spans="1:21" x14ac:dyDescent="0.2">
      <c r="A1704">
        <f t="shared" si="479"/>
        <v>1703</v>
      </c>
      <c r="B1704">
        <f t="shared" ca="1" si="469"/>
        <v>7</v>
      </c>
      <c r="C1704" s="7">
        <f t="shared" ca="1" si="470"/>
        <v>6.805906729693971E-2</v>
      </c>
      <c r="D1704" t="str">
        <f t="shared" ca="1" si="480"/>
        <v>Yes</v>
      </c>
      <c r="E1704">
        <f t="shared" ca="1" si="471"/>
        <v>1.7</v>
      </c>
      <c r="F1704" s="1">
        <f ca="1">InitialHomeValue* (1 + 'Portfolio Simulation'!C1704)^'Portfolio Simulation'!B1704</f>
        <v>1585502.383434786</v>
      </c>
      <c r="G1704" s="1">
        <f t="shared" ca="1" si="472"/>
        <v>269535.40518391359</v>
      </c>
      <c r="H1704" s="1">
        <f t="shared" ca="1" si="473"/>
        <v>358318.07999999996</v>
      </c>
      <c r="I1704" s="1">
        <f t="shared" ca="1" si="481"/>
        <v>269535.40518391359</v>
      </c>
      <c r="J1704" s="1">
        <f t="shared" si="474"/>
        <v>100000</v>
      </c>
      <c r="K1704" s="1">
        <f t="shared" si="475"/>
        <v>1000000</v>
      </c>
      <c r="L1704" s="1">
        <f t="shared" si="482"/>
        <v>-100000</v>
      </c>
      <c r="M1704" s="1">
        <f t="shared" ca="1" si="476"/>
        <v>269535.40518391359</v>
      </c>
      <c r="N1704" s="10">
        <v>45931</v>
      </c>
      <c r="O1704" s="10">
        <f t="shared" ca="1" si="483"/>
        <v>48488</v>
      </c>
      <c r="P1704" s="7">
        <f t="shared" ca="1" si="484"/>
        <v>0.1520423114299774</v>
      </c>
      <c r="Q1704" s="13"/>
      <c r="R1704" s="1">
        <f t="shared" si="485"/>
        <v>-100000</v>
      </c>
      <c r="S1704" s="1">
        <f t="shared" ca="1" si="477"/>
        <v>261607.8932667397</v>
      </c>
      <c r="T1704" s="14">
        <f t="shared" ca="1" si="478"/>
        <v>1.65</v>
      </c>
      <c r="U1704" s="7">
        <f t="shared" ca="1" si="486"/>
        <v>0.14714347720146181</v>
      </c>
    </row>
    <row r="1705" spans="1:21" x14ac:dyDescent="0.2">
      <c r="A1705">
        <f t="shared" si="479"/>
        <v>1704</v>
      </c>
      <c r="B1705">
        <f t="shared" ca="1" si="469"/>
        <v>10</v>
      </c>
      <c r="C1705" s="7">
        <f t="shared" ca="1" si="470"/>
        <v>-2.6360929619572045E-3</v>
      </c>
      <c r="D1705" t="str">
        <f t="shared" ca="1" si="480"/>
        <v>No</v>
      </c>
      <c r="E1705">
        <f t="shared" ca="1" si="471"/>
        <v>1.4</v>
      </c>
      <c r="F1705" s="1">
        <f ca="1">InitialHomeValue* (1 + 'Portfolio Simulation'!C1705)^'Portfolio Simulation'!B1705</f>
        <v>973949.58668286633</v>
      </c>
      <c r="G1705" s="1">
        <f t="shared" ca="1" si="472"/>
        <v>136352.94213560128</v>
      </c>
      <c r="H1705" s="1">
        <f t="shared" ca="1" si="473"/>
        <v>619173.64223999996</v>
      </c>
      <c r="I1705" s="1">
        <f t="shared" ca="1" si="481"/>
        <v>136352.94213560128</v>
      </c>
      <c r="J1705" s="1">
        <f t="shared" si="474"/>
        <v>100000</v>
      </c>
      <c r="K1705" s="1">
        <f t="shared" si="475"/>
        <v>1000000</v>
      </c>
      <c r="L1705" s="1">
        <f t="shared" si="482"/>
        <v>-100000</v>
      </c>
      <c r="M1705" s="1">
        <f t="shared" ca="1" si="476"/>
        <v>136352.94213560128</v>
      </c>
      <c r="N1705" s="10">
        <v>45931</v>
      </c>
      <c r="O1705" s="10">
        <f t="shared" ca="1" si="483"/>
        <v>49583</v>
      </c>
      <c r="P1705" s="7">
        <f t="shared" ca="1" si="484"/>
        <v>3.1475880742073067E-2</v>
      </c>
      <c r="Q1705" s="13"/>
      <c r="R1705" s="1">
        <f t="shared" si="485"/>
        <v>-100000</v>
      </c>
      <c r="S1705" s="1">
        <f t="shared" ca="1" si="477"/>
        <v>131483.19420218698</v>
      </c>
      <c r="T1705" s="14">
        <f t="shared" ca="1" si="478"/>
        <v>1.35</v>
      </c>
      <c r="U1705" s="7">
        <f t="shared" ca="1" si="486"/>
        <v>2.7733501791954038E-2</v>
      </c>
    </row>
    <row r="1706" spans="1:21" x14ac:dyDescent="0.2">
      <c r="A1706">
        <f t="shared" si="479"/>
        <v>1705</v>
      </c>
      <c r="B1706">
        <f t="shared" ca="1" si="469"/>
        <v>2</v>
      </c>
      <c r="C1706" s="7">
        <f t="shared" ca="1" si="470"/>
        <v>7.4682892469364603E-2</v>
      </c>
      <c r="D1706" t="str">
        <f t="shared" ca="1" si="480"/>
        <v>Yes</v>
      </c>
      <c r="E1706">
        <f t="shared" ca="1" si="471"/>
        <v>1.7</v>
      </c>
      <c r="F1706" s="1">
        <f ca="1">InitialHomeValue* (1 + 'Portfolio Simulation'!C1706)^'Portfolio Simulation'!B1706</f>
        <v>1154943.3193663196</v>
      </c>
      <c r="G1706" s="1">
        <f t="shared" ca="1" si="472"/>
        <v>196340.36429227435</v>
      </c>
      <c r="H1706" s="1">
        <f t="shared" ca="1" si="473"/>
        <v>144000</v>
      </c>
      <c r="I1706" s="1">
        <f t="shared" ca="1" si="481"/>
        <v>144000</v>
      </c>
      <c r="J1706" s="1">
        <f t="shared" si="474"/>
        <v>100000</v>
      </c>
      <c r="K1706" s="1">
        <f t="shared" si="475"/>
        <v>1000000</v>
      </c>
      <c r="L1706" s="1">
        <f t="shared" si="482"/>
        <v>-100000</v>
      </c>
      <c r="M1706" s="1">
        <f t="shared" ca="1" si="476"/>
        <v>144000</v>
      </c>
      <c r="N1706" s="10">
        <v>45931</v>
      </c>
      <c r="O1706" s="10">
        <f t="shared" ca="1" si="483"/>
        <v>46661</v>
      </c>
      <c r="P1706" s="7">
        <f t="shared" ca="1" si="484"/>
        <v>0.19999999403953553</v>
      </c>
      <c r="Q1706" s="13"/>
      <c r="R1706" s="1">
        <f t="shared" si="485"/>
        <v>-100000</v>
      </c>
      <c r="S1706" s="1">
        <f t="shared" ca="1" si="477"/>
        <v>190565.64769544272</v>
      </c>
      <c r="T1706" s="14">
        <f t="shared" ca="1" si="478"/>
        <v>1.65</v>
      </c>
      <c r="U1706" s="7">
        <f t="shared" ca="1" si="486"/>
        <v>0.38045516610145569</v>
      </c>
    </row>
    <row r="1707" spans="1:21" x14ac:dyDescent="0.2">
      <c r="A1707">
        <f t="shared" si="479"/>
        <v>1706</v>
      </c>
      <c r="B1707">
        <f t="shared" ca="1" si="469"/>
        <v>6</v>
      </c>
      <c r="C1707" s="7">
        <f t="shared" ca="1" si="470"/>
        <v>4.2081630649206572E-2</v>
      </c>
      <c r="D1707" t="str">
        <f t="shared" ca="1" si="480"/>
        <v>Yes</v>
      </c>
      <c r="E1707">
        <f t="shared" ca="1" si="471"/>
        <v>1.7</v>
      </c>
      <c r="F1707" s="1">
        <f ca="1">InitialHomeValue* (1 + 'Portfolio Simulation'!C1707)^'Portfolio Simulation'!B1707</f>
        <v>1280590.9917787421</v>
      </c>
      <c r="G1707" s="1">
        <f t="shared" ca="1" si="472"/>
        <v>217700.46860238619</v>
      </c>
      <c r="H1707" s="1">
        <f t="shared" ca="1" si="473"/>
        <v>298598.39999999997</v>
      </c>
      <c r="I1707" s="1">
        <f t="shared" ca="1" si="481"/>
        <v>217700.46860238619</v>
      </c>
      <c r="J1707" s="1">
        <f t="shared" si="474"/>
        <v>100000</v>
      </c>
      <c r="K1707" s="1">
        <f t="shared" si="475"/>
        <v>1000000</v>
      </c>
      <c r="L1707" s="1">
        <f t="shared" si="482"/>
        <v>-100000</v>
      </c>
      <c r="M1707" s="1">
        <f t="shared" ca="1" si="476"/>
        <v>217700.46860238619</v>
      </c>
      <c r="N1707" s="10">
        <v>45931</v>
      </c>
      <c r="O1707" s="10">
        <f t="shared" ca="1" si="483"/>
        <v>48122</v>
      </c>
      <c r="P1707" s="7">
        <f t="shared" ca="1" si="484"/>
        <v>0.13837197422981265</v>
      </c>
      <c r="Q1707" s="13"/>
      <c r="R1707" s="1">
        <f t="shared" si="485"/>
        <v>-100000</v>
      </c>
      <c r="S1707" s="1">
        <f t="shared" ca="1" si="477"/>
        <v>211297.51364349245</v>
      </c>
      <c r="T1707" s="14">
        <f t="shared" ca="1" si="478"/>
        <v>1.65</v>
      </c>
      <c r="U1707" s="7">
        <f t="shared" ca="1" si="486"/>
        <v>0.13272464871406556</v>
      </c>
    </row>
    <row r="1708" spans="1:21" x14ac:dyDescent="0.2">
      <c r="A1708">
        <f t="shared" si="479"/>
        <v>1707</v>
      </c>
      <c r="B1708">
        <f t="shared" ca="1" si="469"/>
        <v>7</v>
      </c>
      <c r="C1708" s="7">
        <f t="shared" ca="1" si="470"/>
        <v>6.9495831125209045E-2</v>
      </c>
      <c r="D1708" t="str">
        <f t="shared" ca="1" si="480"/>
        <v>Yes</v>
      </c>
      <c r="E1708">
        <f t="shared" ca="1" si="471"/>
        <v>1.7</v>
      </c>
      <c r="F1708" s="1">
        <f ca="1">InitialHomeValue* (1 + 'Portfolio Simulation'!C1708)^'Portfolio Simulation'!B1708</f>
        <v>1600492.606568617</v>
      </c>
      <c r="G1708" s="1">
        <f t="shared" ca="1" si="472"/>
        <v>272083.74311666487</v>
      </c>
      <c r="H1708" s="1">
        <f t="shared" ca="1" si="473"/>
        <v>358318.07999999996</v>
      </c>
      <c r="I1708" s="1">
        <f t="shared" ca="1" si="481"/>
        <v>272083.74311666487</v>
      </c>
      <c r="J1708" s="1">
        <f t="shared" si="474"/>
        <v>100000</v>
      </c>
      <c r="K1708" s="1">
        <f t="shared" si="475"/>
        <v>1000000</v>
      </c>
      <c r="L1708" s="1">
        <f t="shared" si="482"/>
        <v>-100000</v>
      </c>
      <c r="M1708" s="1">
        <f t="shared" ca="1" si="476"/>
        <v>272083.74311666487</v>
      </c>
      <c r="N1708" s="10">
        <v>45931</v>
      </c>
      <c r="O1708" s="10">
        <f t="shared" ca="1" si="483"/>
        <v>48488</v>
      </c>
      <c r="P1708" s="7">
        <f t="shared" ca="1" si="484"/>
        <v>0.15359084010124208</v>
      </c>
      <c r="Q1708" s="13"/>
      <c r="R1708" s="1">
        <f t="shared" si="485"/>
        <v>-100000</v>
      </c>
      <c r="S1708" s="1">
        <f t="shared" ca="1" si="477"/>
        <v>264081.2800838218</v>
      </c>
      <c r="T1708" s="14">
        <f t="shared" ca="1" si="478"/>
        <v>1.65</v>
      </c>
      <c r="U1708" s="7">
        <f t="shared" ca="1" si="486"/>
        <v>0.14868541359901435</v>
      </c>
    </row>
    <row r="1709" spans="1:21" x14ac:dyDescent="0.2">
      <c r="A1709">
        <f t="shared" si="479"/>
        <v>1708</v>
      </c>
      <c r="B1709">
        <f t="shared" ca="1" si="469"/>
        <v>6</v>
      </c>
      <c r="C1709" s="7">
        <f t="shared" ca="1" si="470"/>
        <v>-6.3919337323572509E-2</v>
      </c>
      <c r="D1709" t="str">
        <f t="shared" ca="1" si="480"/>
        <v>No</v>
      </c>
      <c r="E1709">
        <f t="shared" ca="1" si="471"/>
        <v>1.4</v>
      </c>
      <c r="F1709" s="1">
        <f ca="1">InitialHomeValue* (1 + 'Portfolio Simulation'!C1709)^'Portfolio Simulation'!B1709</f>
        <v>672790.17817133362</v>
      </c>
      <c r="G1709" s="1">
        <f t="shared" ca="1" si="472"/>
        <v>94190.62494398671</v>
      </c>
      <c r="H1709" s="1">
        <f t="shared" ca="1" si="473"/>
        <v>298598.39999999997</v>
      </c>
      <c r="I1709" s="1">
        <f t="shared" ca="1" si="481"/>
        <v>94190.62494398671</v>
      </c>
      <c r="J1709" s="1">
        <f t="shared" si="474"/>
        <v>100000</v>
      </c>
      <c r="K1709" s="1">
        <f t="shared" si="475"/>
        <v>1000000</v>
      </c>
      <c r="L1709" s="1">
        <f t="shared" si="482"/>
        <v>-100000</v>
      </c>
      <c r="M1709" s="1">
        <f t="shared" ca="1" si="476"/>
        <v>94190.62494398671</v>
      </c>
      <c r="N1709" s="10">
        <v>45931</v>
      </c>
      <c r="O1709" s="10">
        <f t="shared" ca="1" si="483"/>
        <v>48122</v>
      </c>
      <c r="P1709" s="7">
        <f t="shared" ca="1" si="484"/>
        <v>-9.9208325147628791E-3</v>
      </c>
      <c r="Q1709" s="13"/>
      <c r="R1709" s="1">
        <f t="shared" si="485"/>
        <v>-100000</v>
      </c>
      <c r="S1709" s="1">
        <f t="shared" ca="1" si="477"/>
        <v>90826.674053130046</v>
      </c>
      <c r="T1709" s="14">
        <f t="shared" ca="1" si="478"/>
        <v>1.35</v>
      </c>
      <c r="U1709" s="7">
        <f t="shared" ca="1" si="486"/>
        <v>-1.5901097655296327E-2</v>
      </c>
    </row>
    <row r="1710" spans="1:21" x14ac:dyDescent="0.2">
      <c r="A1710">
        <f t="shared" si="479"/>
        <v>1709</v>
      </c>
      <c r="B1710">
        <f t="shared" ca="1" si="469"/>
        <v>7</v>
      </c>
      <c r="C1710" s="7">
        <f t="shared" ca="1" si="470"/>
        <v>3.7268171069312461E-2</v>
      </c>
      <c r="D1710" t="str">
        <f t="shared" ca="1" si="480"/>
        <v>Yes</v>
      </c>
      <c r="E1710">
        <f t="shared" ca="1" si="471"/>
        <v>1.7</v>
      </c>
      <c r="F1710" s="1">
        <f ca="1">InitialHomeValue* (1 + 'Portfolio Simulation'!C1710)^'Portfolio Simulation'!B1710</f>
        <v>1291925.1756202823</v>
      </c>
      <c r="G1710" s="1">
        <f t="shared" ca="1" si="472"/>
        <v>219627.27985544803</v>
      </c>
      <c r="H1710" s="1">
        <f t="shared" ca="1" si="473"/>
        <v>358318.07999999996</v>
      </c>
      <c r="I1710" s="1">
        <f t="shared" ca="1" si="481"/>
        <v>219627.27985544803</v>
      </c>
      <c r="J1710" s="1">
        <f t="shared" si="474"/>
        <v>100000</v>
      </c>
      <c r="K1710" s="1">
        <f t="shared" si="475"/>
        <v>1000000</v>
      </c>
      <c r="L1710" s="1">
        <f t="shared" si="482"/>
        <v>-100000</v>
      </c>
      <c r="M1710" s="1">
        <f t="shared" ca="1" si="476"/>
        <v>219627.27985544803</v>
      </c>
      <c r="N1710" s="10">
        <v>45931</v>
      </c>
      <c r="O1710" s="10">
        <f t="shared" ca="1" si="483"/>
        <v>48488</v>
      </c>
      <c r="P1710" s="7">
        <f t="shared" ca="1" si="484"/>
        <v>0.11885587573051451</v>
      </c>
      <c r="Q1710" s="13"/>
      <c r="R1710" s="1">
        <f t="shared" si="485"/>
        <v>-100000</v>
      </c>
      <c r="S1710" s="1">
        <f t="shared" ca="1" si="477"/>
        <v>213167.65397734658</v>
      </c>
      <c r="T1710" s="14">
        <f t="shared" ca="1" si="478"/>
        <v>1.65</v>
      </c>
      <c r="U1710" s="7">
        <f t="shared" ca="1" si="486"/>
        <v>0.11409816145896912</v>
      </c>
    </row>
    <row r="1711" spans="1:21" x14ac:dyDescent="0.2">
      <c r="A1711">
        <f t="shared" si="479"/>
        <v>1710</v>
      </c>
      <c r="B1711">
        <f t="shared" ca="1" si="469"/>
        <v>9</v>
      </c>
      <c r="C1711" s="7">
        <f t="shared" ca="1" si="470"/>
        <v>1.1860864480346966E-2</v>
      </c>
      <c r="D1711" t="str">
        <f t="shared" ca="1" si="480"/>
        <v>Yes</v>
      </c>
      <c r="E1711">
        <f t="shared" ca="1" si="471"/>
        <v>1.7</v>
      </c>
      <c r="F1711" s="1">
        <f ca="1">InitialHomeValue* (1 + 'Portfolio Simulation'!C1711)^'Portfolio Simulation'!B1711</f>
        <v>1111954.9489761479</v>
      </c>
      <c r="G1711" s="1">
        <f t="shared" ca="1" si="472"/>
        <v>189032.34132594516</v>
      </c>
      <c r="H1711" s="1">
        <f t="shared" ca="1" si="473"/>
        <v>515978.03519999993</v>
      </c>
      <c r="I1711" s="1">
        <f t="shared" ca="1" si="481"/>
        <v>189032.34132594516</v>
      </c>
      <c r="J1711" s="1">
        <f t="shared" si="474"/>
        <v>100000</v>
      </c>
      <c r="K1711" s="1">
        <f t="shared" si="475"/>
        <v>1000000</v>
      </c>
      <c r="L1711" s="1">
        <f t="shared" si="482"/>
        <v>-100000</v>
      </c>
      <c r="M1711" s="1">
        <f t="shared" ca="1" si="476"/>
        <v>189032.34132594516</v>
      </c>
      <c r="N1711" s="10">
        <v>45931</v>
      </c>
      <c r="O1711" s="10">
        <f t="shared" ca="1" si="483"/>
        <v>49218</v>
      </c>
      <c r="P1711" s="7">
        <f t="shared" ca="1" si="484"/>
        <v>7.3266413807868969E-2</v>
      </c>
      <c r="Q1711" s="13"/>
      <c r="R1711" s="1">
        <f t="shared" si="485"/>
        <v>-100000</v>
      </c>
      <c r="S1711" s="1">
        <f t="shared" ca="1" si="477"/>
        <v>183472.5665810644</v>
      </c>
      <c r="T1711" s="14">
        <f t="shared" ca="1" si="478"/>
        <v>1.65</v>
      </c>
      <c r="U1711" s="7">
        <f t="shared" ca="1" si="486"/>
        <v>6.9714447855949394E-2</v>
      </c>
    </row>
    <row r="1712" spans="1:21" x14ac:dyDescent="0.2">
      <c r="A1712">
        <f t="shared" si="479"/>
        <v>1711</v>
      </c>
      <c r="B1712">
        <f t="shared" ca="1" si="469"/>
        <v>6</v>
      </c>
      <c r="C1712" s="7">
        <f t="shared" ca="1" si="470"/>
        <v>9.2397739524461134E-2</v>
      </c>
      <c r="D1712" t="str">
        <f t="shared" ca="1" si="480"/>
        <v>Yes</v>
      </c>
      <c r="E1712">
        <f t="shared" ca="1" si="471"/>
        <v>1.7</v>
      </c>
      <c r="F1712" s="1">
        <f ca="1">InitialHomeValue* (1 + 'Portfolio Simulation'!C1712)^'Portfolio Simulation'!B1712</f>
        <v>1699357.5163075197</v>
      </c>
      <c r="G1712" s="1">
        <f t="shared" ca="1" si="472"/>
        <v>288890.77777227835</v>
      </c>
      <c r="H1712" s="1">
        <f t="shared" ca="1" si="473"/>
        <v>298598.39999999997</v>
      </c>
      <c r="I1712" s="1">
        <f t="shared" ca="1" si="481"/>
        <v>288890.77777227835</v>
      </c>
      <c r="J1712" s="1">
        <f t="shared" si="474"/>
        <v>100000</v>
      </c>
      <c r="K1712" s="1">
        <f t="shared" si="475"/>
        <v>1000000</v>
      </c>
      <c r="L1712" s="1">
        <f t="shared" si="482"/>
        <v>-100000</v>
      </c>
      <c r="M1712" s="1">
        <f t="shared" ca="1" si="476"/>
        <v>288890.77777227835</v>
      </c>
      <c r="N1712" s="10">
        <v>45931</v>
      </c>
      <c r="O1712" s="10">
        <f t="shared" ca="1" si="483"/>
        <v>48122</v>
      </c>
      <c r="P1712" s="7">
        <f t="shared" ca="1" si="484"/>
        <v>0.19331169724464417</v>
      </c>
      <c r="Q1712" s="13"/>
      <c r="R1712" s="1">
        <f t="shared" si="485"/>
        <v>-100000</v>
      </c>
      <c r="S1712" s="1">
        <f t="shared" ca="1" si="477"/>
        <v>280393.99019074073</v>
      </c>
      <c r="T1712" s="14">
        <f t="shared" ca="1" si="478"/>
        <v>1.65</v>
      </c>
      <c r="U1712" s="7">
        <f t="shared" ca="1" si="486"/>
        <v>0.18739182353019712</v>
      </c>
    </row>
    <row r="1713" spans="1:21" x14ac:dyDescent="0.2">
      <c r="A1713">
        <f t="shared" si="479"/>
        <v>1712</v>
      </c>
      <c r="B1713">
        <f t="shared" ca="1" si="469"/>
        <v>9</v>
      </c>
      <c r="C1713" s="7">
        <f t="shared" ca="1" si="470"/>
        <v>4.3612553681234907E-2</v>
      </c>
      <c r="D1713" t="str">
        <f t="shared" ca="1" si="480"/>
        <v>Yes</v>
      </c>
      <c r="E1713">
        <f t="shared" ca="1" si="471"/>
        <v>1.7</v>
      </c>
      <c r="F1713" s="1">
        <f ca="1">InitialHomeValue* (1 + 'Portfolio Simulation'!C1713)^'Portfolio Simulation'!B1713</f>
        <v>1468431.3625722122</v>
      </c>
      <c r="G1713" s="1">
        <f t="shared" ca="1" si="472"/>
        <v>249633.33163727607</v>
      </c>
      <c r="H1713" s="1">
        <f t="shared" ca="1" si="473"/>
        <v>515978.03519999993</v>
      </c>
      <c r="I1713" s="1">
        <f t="shared" ca="1" si="481"/>
        <v>249633.33163727607</v>
      </c>
      <c r="J1713" s="1">
        <f t="shared" si="474"/>
        <v>100000</v>
      </c>
      <c r="K1713" s="1">
        <f t="shared" si="475"/>
        <v>1000000</v>
      </c>
      <c r="L1713" s="1">
        <f t="shared" si="482"/>
        <v>-100000</v>
      </c>
      <c r="M1713" s="1">
        <f t="shared" ca="1" si="476"/>
        <v>249633.33163727607</v>
      </c>
      <c r="N1713" s="10">
        <v>45931</v>
      </c>
      <c r="O1713" s="10">
        <f t="shared" ca="1" si="483"/>
        <v>49218</v>
      </c>
      <c r="P1713" s="7">
        <f t="shared" ca="1" si="484"/>
        <v>0.10692417025566101</v>
      </c>
      <c r="Q1713" s="13"/>
      <c r="R1713" s="1">
        <f t="shared" si="485"/>
        <v>-100000</v>
      </c>
      <c r="S1713" s="1">
        <f t="shared" ca="1" si="477"/>
        <v>242291.17482441501</v>
      </c>
      <c r="T1713" s="14">
        <f t="shared" ca="1" si="478"/>
        <v>1.65</v>
      </c>
      <c r="U1713" s="7">
        <f t="shared" ca="1" si="486"/>
        <v>0.10326082110404969</v>
      </c>
    </row>
    <row r="1714" spans="1:21" x14ac:dyDescent="0.2">
      <c r="A1714">
        <f t="shared" si="479"/>
        <v>1713</v>
      </c>
      <c r="B1714">
        <f t="shared" ca="1" si="469"/>
        <v>7</v>
      </c>
      <c r="C1714" s="7">
        <f t="shared" ca="1" si="470"/>
        <v>5.5124701103857796E-2</v>
      </c>
      <c r="D1714" t="str">
        <f t="shared" ca="1" si="480"/>
        <v>Yes</v>
      </c>
      <c r="E1714">
        <f t="shared" ca="1" si="471"/>
        <v>1.7</v>
      </c>
      <c r="F1714" s="1">
        <f ca="1">InitialHomeValue* (1 + 'Portfolio Simulation'!C1714)^'Portfolio Simulation'!B1714</f>
        <v>1455883.1905560468</v>
      </c>
      <c r="G1714" s="1">
        <f t="shared" ca="1" si="472"/>
        <v>247500.14239452794</v>
      </c>
      <c r="H1714" s="1">
        <f t="shared" ca="1" si="473"/>
        <v>358318.07999999996</v>
      </c>
      <c r="I1714" s="1">
        <f t="shared" ca="1" si="481"/>
        <v>247500.14239452794</v>
      </c>
      <c r="J1714" s="1">
        <f t="shared" si="474"/>
        <v>100000</v>
      </c>
      <c r="K1714" s="1">
        <f t="shared" si="475"/>
        <v>1000000</v>
      </c>
      <c r="L1714" s="1">
        <f t="shared" si="482"/>
        <v>-100000</v>
      </c>
      <c r="M1714" s="1">
        <f t="shared" ca="1" si="476"/>
        <v>247500.14239452794</v>
      </c>
      <c r="N1714" s="10">
        <v>45931</v>
      </c>
      <c r="O1714" s="10">
        <f t="shared" ca="1" si="483"/>
        <v>48488</v>
      </c>
      <c r="P1714" s="7">
        <f t="shared" ca="1" si="484"/>
        <v>0.13810173869132997</v>
      </c>
      <c r="Q1714" s="13"/>
      <c r="R1714" s="1">
        <f t="shared" si="485"/>
        <v>-100000</v>
      </c>
      <c r="S1714" s="1">
        <f t="shared" ca="1" si="477"/>
        <v>240220.72644174771</v>
      </c>
      <c r="T1714" s="14">
        <f t="shared" ca="1" si="478"/>
        <v>1.65</v>
      </c>
      <c r="U1714" s="7">
        <f t="shared" ca="1" si="486"/>
        <v>0.13326218724250791</v>
      </c>
    </row>
    <row r="1715" spans="1:21" x14ac:dyDescent="0.2">
      <c r="A1715">
        <f t="shared" si="479"/>
        <v>1714</v>
      </c>
      <c r="B1715">
        <f t="shared" ca="1" si="469"/>
        <v>10</v>
      </c>
      <c r="C1715" s="7">
        <f t="shared" ca="1" si="470"/>
        <v>3.7538077615717397E-2</v>
      </c>
      <c r="D1715" t="str">
        <f t="shared" ca="1" si="480"/>
        <v>Yes</v>
      </c>
      <c r="E1715">
        <f t="shared" ca="1" si="471"/>
        <v>1.7</v>
      </c>
      <c r="F1715" s="1">
        <f ca="1">InitialHomeValue* (1 + 'Portfolio Simulation'!C1715)^'Portfolio Simulation'!B1715</f>
        <v>1445574.3803787199</v>
      </c>
      <c r="G1715" s="1">
        <f t="shared" ca="1" si="472"/>
        <v>245747.64466438239</v>
      </c>
      <c r="H1715" s="1">
        <f t="shared" ca="1" si="473"/>
        <v>619173.64223999996</v>
      </c>
      <c r="I1715" s="1">
        <f t="shared" ca="1" si="481"/>
        <v>245747.64466438239</v>
      </c>
      <c r="J1715" s="1">
        <f t="shared" si="474"/>
        <v>100000</v>
      </c>
      <c r="K1715" s="1">
        <f t="shared" si="475"/>
        <v>1000000</v>
      </c>
      <c r="L1715" s="1">
        <f t="shared" si="482"/>
        <v>-100000</v>
      </c>
      <c r="M1715" s="1">
        <f t="shared" ca="1" si="476"/>
        <v>245747.64466438239</v>
      </c>
      <c r="N1715" s="10">
        <v>45931</v>
      </c>
      <c r="O1715" s="10">
        <f t="shared" ca="1" si="483"/>
        <v>49583</v>
      </c>
      <c r="P1715" s="7">
        <f t="shared" ca="1" si="484"/>
        <v>9.4025769829750069E-2</v>
      </c>
      <c r="Q1715" s="13"/>
      <c r="R1715" s="1">
        <f t="shared" si="485"/>
        <v>-100000</v>
      </c>
      <c r="S1715" s="1">
        <f t="shared" ca="1" si="477"/>
        <v>238519.77276248878</v>
      </c>
      <c r="T1715" s="14">
        <f t="shared" ca="1" si="478"/>
        <v>1.65</v>
      </c>
      <c r="U1715" s="7">
        <f t="shared" ca="1" si="486"/>
        <v>9.0766432881355316E-2</v>
      </c>
    </row>
    <row r="1716" spans="1:21" x14ac:dyDescent="0.2">
      <c r="A1716">
        <f t="shared" si="479"/>
        <v>1715</v>
      </c>
      <c r="B1716">
        <f t="shared" ca="1" si="469"/>
        <v>8</v>
      </c>
      <c r="C1716" s="7">
        <f t="shared" ca="1" si="470"/>
        <v>-1.7232552100298441E-3</v>
      </c>
      <c r="D1716" t="str">
        <f t="shared" ca="1" si="480"/>
        <v>No</v>
      </c>
      <c r="E1716">
        <f t="shared" ca="1" si="471"/>
        <v>1.4</v>
      </c>
      <c r="F1716" s="1">
        <f ca="1">InitialHomeValue* (1 + 'Portfolio Simulation'!C1716)^'Portfolio Simulation'!B1716</f>
        <v>986296.82140071259</v>
      </c>
      <c r="G1716" s="1">
        <f t="shared" ca="1" si="472"/>
        <v>138081.55499609976</v>
      </c>
      <c r="H1716" s="1">
        <f t="shared" ca="1" si="473"/>
        <v>429981.69599999994</v>
      </c>
      <c r="I1716" s="1">
        <f t="shared" ca="1" si="481"/>
        <v>138081.55499609976</v>
      </c>
      <c r="J1716" s="1">
        <f t="shared" si="474"/>
        <v>100000</v>
      </c>
      <c r="K1716" s="1">
        <f t="shared" si="475"/>
        <v>1000000</v>
      </c>
      <c r="L1716" s="1">
        <f t="shared" si="482"/>
        <v>-100000</v>
      </c>
      <c r="M1716" s="1">
        <f t="shared" ca="1" si="476"/>
        <v>138081.55499609976</v>
      </c>
      <c r="N1716" s="10">
        <v>45931</v>
      </c>
      <c r="O1716" s="10">
        <f t="shared" ca="1" si="483"/>
        <v>48853</v>
      </c>
      <c r="P1716" s="7">
        <f t="shared" ca="1" si="484"/>
        <v>4.1130021214485182E-2</v>
      </c>
      <c r="Q1716" s="13"/>
      <c r="R1716" s="1">
        <f t="shared" si="485"/>
        <v>-100000</v>
      </c>
      <c r="S1716" s="1">
        <f t="shared" ca="1" si="477"/>
        <v>133150.07088909621</v>
      </c>
      <c r="T1716" s="14">
        <f t="shared" ca="1" si="478"/>
        <v>1.35</v>
      </c>
      <c r="U1716" s="7">
        <f t="shared" ca="1" si="486"/>
        <v>3.6411055922508248E-2</v>
      </c>
    </row>
    <row r="1717" spans="1:21" x14ac:dyDescent="0.2">
      <c r="A1717">
        <f t="shared" si="479"/>
        <v>1716</v>
      </c>
      <c r="B1717">
        <f t="shared" ca="1" si="469"/>
        <v>3</v>
      </c>
      <c r="C1717" s="7">
        <f t="shared" ca="1" si="470"/>
        <v>-2.6759585508940472E-2</v>
      </c>
      <c r="D1717" t="str">
        <f t="shared" ca="1" si="480"/>
        <v>No</v>
      </c>
      <c r="E1717">
        <f t="shared" ca="1" si="471"/>
        <v>1.4</v>
      </c>
      <c r="F1717" s="1">
        <f ca="1">InitialHomeValue* (1 + 'Portfolio Simulation'!C1717)^'Portfolio Simulation'!B1717</f>
        <v>921850.30784166802</v>
      </c>
      <c r="G1717" s="1">
        <f t="shared" ca="1" si="472"/>
        <v>129059.04309783352</v>
      </c>
      <c r="H1717" s="1">
        <f t="shared" ca="1" si="473"/>
        <v>172800</v>
      </c>
      <c r="I1717" s="1">
        <f t="shared" ca="1" si="481"/>
        <v>129059.04309783352</v>
      </c>
      <c r="J1717" s="1">
        <f t="shared" si="474"/>
        <v>100000</v>
      </c>
      <c r="K1717" s="1">
        <f t="shared" si="475"/>
        <v>1000000</v>
      </c>
      <c r="L1717" s="1">
        <f t="shared" si="482"/>
        <v>-100000</v>
      </c>
      <c r="M1717" s="1">
        <f t="shared" ca="1" si="476"/>
        <v>129059.04309783352</v>
      </c>
      <c r="N1717" s="10">
        <v>45931</v>
      </c>
      <c r="O1717" s="10">
        <f t="shared" ca="1" si="483"/>
        <v>47027</v>
      </c>
      <c r="P1717" s="7">
        <f t="shared" ca="1" si="484"/>
        <v>8.8668820261955272E-2</v>
      </c>
      <c r="Q1717" s="13"/>
      <c r="R1717" s="1">
        <f t="shared" si="485"/>
        <v>-100000</v>
      </c>
      <c r="S1717" s="1">
        <f t="shared" ca="1" si="477"/>
        <v>124449.79155862521</v>
      </c>
      <c r="T1717" s="14">
        <f t="shared" ca="1" si="478"/>
        <v>1.35</v>
      </c>
      <c r="U1717" s="7">
        <f t="shared" ca="1" si="486"/>
        <v>7.5562950968742368E-2</v>
      </c>
    </row>
    <row r="1718" spans="1:21" x14ac:dyDescent="0.2">
      <c r="A1718">
        <f t="shared" si="479"/>
        <v>1717</v>
      </c>
      <c r="B1718">
        <f t="shared" ca="1" si="469"/>
        <v>2</v>
      </c>
      <c r="C1718" s="7">
        <f t="shared" ca="1" si="470"/>
        <v>5.6384487368320656E-2</v>
      </c>
      <c r="D1718" t="str">
        <f t="shared" ca="1" si="480"/>
        <v>Yes</v>
      </c>
      <c r="E1718">
        <f t="shared" ca="1" si="471"/>
        <v>1.7</v>
      </c>
      <c r="F1718" s="1">
        <f ca="1">InitialHomeValue* (1 + 'Portfolio Simulation'!C1718)^'Portfolio Simulation'!B1718</f>
        <v>1115948.1851524296</v>
      </c>
      <c r="G1718" s="1">
        <f t="shared" ca="1" si="472"/>
        <v>189711.19147591304</v>
      </c>
      <c r="H1718" s="1">
        <f t="shared" ca="1" si="473"/>
        <v>144000</v>
      </c>
      <c r="I1718" s="1">
        <f t="shared" ca="1" si="481"/>
        <v>144000</v>
      </c>
      <c r="J1718" s="1">
        <f t="shared" si="474"/>
        <v>100000</v>
      </c>
      <c r="K1718" s="1">
        <f t="shared" si="475"/>
        <v>1000000</v>
      </c>
      <c r="L1718" s="1">
        <f t="shared" si="482"/>
        <v>-100000</v>
      </c>
      <c r="M1718" s="1">
        <f t="shared" ca="1" si="476"/>
        <v>144000</v>
      </c>
      <c r="N1718" s="10">
        <v>45931</v>
      </c>
      <c r="O1718" s="10">
        <f t="shared" ca="1" si="483"/>
        <v>46661</v>
      </c>
      <c r="P1718" s="7">
        <f t="shared" ca="1" si="484"/>
        <v>0.19999999403953553</v>
      </c>
      <c r="Q1718" s="13"/>
      <c r="R1718" s="1">
        <f t="shared" si="485"/>
        <v>-100000</v>
      </c>
      <c r="S1718" s="1">
        <f t="shared" ca="1" si="477"/>
        <v>184131.45055015088</v>
      </c>
      <c r="T1718" s="14">
        <f t="shared" ca="1" si="478"/>
        <v>1.65</v>
      </c>
      <c r="U1718" s="7">
        <f t="shared" ca="1" si="486"/>
        <v>0.35695044398307807</v>
      </c>
    </row>
    <row r="1719" spans="1:21" x14ac:dyDescent="0.2">
      <c r="A1719">
        <f t="shared" si="479"/>
        <v>1718</v>
      </c>
      <c r="B1719">
        <f t="shared" ca="1" si="469"/>
        <v>1</v>
      </c>
      <c r="C1719" s="7">
        <f t="shared" ca="1" si="470"/>
        <v>1.4863014001862929E-2</v>
      </c>
      <c r="D1719" t="str">
        <f t="shared" ca="1" si="480"/>
        <v>Yes</v>
      </c>
      <c r="E1719">
        <f t="shared" ca="1" si="471"/>
        <v>1.7</v>
      </c>
      <c r="F1719" s="1">
        <f ca="1">InitialHomeValue* (1 + 'Portfolio Simulation'!C1719)^'Portfolio Simulation'!B1719</f>
        <v>1014863.0140018628</v>
      </c>
      <c r="G1719" s="1">
        <f t="shared" ca="1" si="472"/>
        <v>172526.71238031669</v>
      </c>
      <c r="H1719" s="1">
        <f t="shared" ca="1" si="473"/>
        <v>120000</v>
      </c>
      <c r="I1719" s="1">
        <f t="shared" ca="1" si="481"/>
        <v>120000</v>
      </c>
      <c r="J1719" s="1">
        <f t="shared" si="474"/>
        <v>100000</v>
      </c>
      <c r="K1719" s="1">
        <f t="shared" si="475"/>
        <v>1000000</v>
      </c>
      <c r="L1719" s="1">
        <f t="shared" si="482"/>
        <v>-100000</v>
      </c>
      <c r="M1719" s="1">
        <f t="shared" ca="1" si="476"/>
        <v>120000</v>
      </c>
      <c r="N1719" s="10">
        <v>45931</v>
      </c>
      <c r="O1719" s="10">
        <f t="shared" ca="1" si="483"/>
        <v>46296</v>
      </c>
      <c r="P1719" s="7">
        <f t="shared" ca="1" si="484"/>
        <v>0.19999999403953553</v>
      </c>
      <c r="Q1719" s="13"/>
      <c r="R1719" s="1">
        <f t="shared" si="485"/>
        <v>-100000</v>
      </c>
      <c r="S1719" s="1">
        <f t="shared" ca="1" si="477"/>
        <v>167452.39731030737</v>
      </c>
      <c r="T1719" s="14">
        <f t="shared" ca="1" si="478"/>
        <v>1.65</v>
      </c>
      <c r="U1719" s="7">
        <f t="shared" ca="1" si="486"/>
        <v>0.6745239675045015</v>
      </c>
    </row>
    <row r="1720" spans="1:21" x14ac:dyDescent="0.2">
      <c r="A1720">
        <f t="shared" si="479"/>
        <v>1719</v>
      </c>
      <c r="B1720">
        <f t="shared" ca="1" si="469"/>
        <v>4</v>
      </c>
      <c r="C1720" s="7">
        <f t="shared" ca="1" si="470"/>
        <v>3.6716210742143734E-2</v>
      </c>
      <c r="D1720" t="str">
        <f t="shared" ca="1" si="480"/>
        <v>Yes</v>
      </c>
      <c r="E1720">
        <f t="shared" ca="1" si="471"/>
        <v>1.7</v>
      </c>
      <c r="F1720" s="1">
        <f ca="1">InitialHomeValue* (1 + 'Portfolio Simulation'!C1720)^'Portfolio Simulation'!B1720</f>
        <v>1155153.1266529711</v>
      </c>
      <c r="G1720" s="1">
        <f t="shared" ca="1" si="472"/>
        <v>196376.03153100511</v>
      </c>
      <c r="H1720" s="1">
        <f t="shared" ca="1" si="473"/>
        <v>207360</v>
      </c>
      <c r="I1720" s="1">
        <f t="shared" ca="1" si="481"/>
        <v>196376.03153100511</v>
      </c>
      <c r="J1720" s="1">
        <f t="shared" si="474"/>
        <v>100000</v>
      </c>
      <c r="K1720" s="1">
        <f t="shared" si="475"/>
        <v>1000000</v>
      </c>
      <c r="L1720" s="1">
        <f t="shared" si="482"/>
        <v>-100000</v>
      </c>
      <c r="M1720" s="1">
        <f t="shared" ca="1" si="476"/>
        <v>196376.03153100511</v>
      </c>
      <c r="N1720" s="10">
        <v>45931</v>
      </c>
      <c r="O1720" s="10">
        <f t="shared" ca="1" si="483"/>
        <v>47392</v>
      </c>
      <c r="P1720" s="7">
        <f t="shared" ca="1" si="484"/>
        <v>0.18364636301994325</v>
      </c>
      <c r="Q1720" s="13"/>
      <c r="R1720" s="1">
        <f t="shared" si="485"/>
        <v>-100000</v>
      </c>
      <c r="S1720" s="1">
        <f t="shared" ca="1" si="477"/>
        <v>190600.26589774026</v>
      </c>
      <c r="T1720" s="14">
        <f t="shared" ca="1" si="478"/>
        <v>1.65</v>
      </c>
      <c r="U1720" s="7">
        <f t="shared" ca="1" si="486"/>
        <v>0.17485141158103942</v>
      </c>
    </row>
    <row r="1721" spans="1:21" x14ac:dyDescent="0.2">
      <c r="A1721">
        <f t="shared" si="479"/>
        <v>1720</v>
      </c>
      <c r="B1721">
        <f t="shared" ca="1" si="469"/>
        <v>8</v>
      </c>
      <c r="C1721" s="7">
        <f t="shared" ca="1" si="470"/>
        <v>0.13851445254404621</v>
      </c>
      <c r="D1721" t="str">
        <f t="shared" ca="1" si="480"/>
        <v>Yes</v>
      </c>
      <c r="E1721">
        <f t="shared" ca="1" si="471"/>
        <v>1.7</v>
      </c>
      <c r="F1721" s="1">
        <f ca="1">InitialHomeValue* (1 + 'Portfolio Simulation'!C1721)^'Portfolio Simulation'!B1721</f>
        <v>2822983.7882464575</v>
      </c>
      <c r="G1721" s="1">
        <f t="shared" ca="1" si="472"/>
        <v>479907.24400189781</v>
      </c>
      <c r="H1721" s="1">
        <f t="shared" ca="1" si="473"/>
        <v>429981.69599999994</v>
      </c>
      <c r="I1721" s="1">
        <f t="shared" ca="1" si="481"/>
        <v>429981.69599999994</v>
      </c>
      <c r="J1721" s="1">
        <f t="shared" si="474"/>
        <v>100000</v>
      </c>
      <c r="K1721" s="1">
        <f t="shared" si="475"/>
        <v>1000000</v>
      </c>
      <c r="L1721" s="1">
        <f t="shared" si="482"/>
        <v>-100000</v>
      </c>
      <c r="M1721" s="1">
        <f t="shared" ca="1" si="476"/>
        <v>429981.69599999994</v>
      </c>
      <c r="N1721" s="10">
        <v>45931</v>
      </c>
      <c r="O1721" s="10">
        <f t="shared" ca="1" si="483"/>
        <v>48853</v>
      </c>
      <c r="P1721" s="7">
        <f t="shared" ca="1" si="484"/>
        <v>0.19985025525093081</v>
      </c>
      <c r="Q1721" s="13"/>
      <c r="R1721" s="1">
        <f t="shared" si="485"/>
        <v>-100000</v>
      </c>
      <c r="S1721" s="1">
        <f t="shared" ca="1" si="477"/>
        <v>465792.32506066543</v>
      </c>
      <c r="T1721" s="14">
        <f t="shared" ca="1" si="478"/>
        <v>1.65</v>
      </c>
      <c r="U1721" s="7">
        <f t="shared" ca="1" si="486"/>
        <v>0.21190024018287659</v>
      </c>
    </row>
    <row r="1722" spans="1:21" x14ac:dyDescent="0.2">
      <c r="A1722">
        <f t="shared" si="479"/>
        <v>1721</v>
      </c>
      <c r="B1722">
        <f t="shared" ca="1" si="469"/>
        <v>3</v>
      </c>
      <c r="C1722" s="7">
        <f t="shared" ca="1" si="470"/>
        <v>2.1799654060389063E-2</v>
      </c>
      <c r="D1722" t="str">
        <f t="shared" ca="1" si="480"/>
        <v>Yes</v>
      </c>
      <c r="E1722">
        <f t="shared" ca="1" si="471"/>
        <v>1.7</v>
      </c>
      <c r="F1722" s="1">
        <f ca="1">InitialHomeValue* (1 + 'Portfolio Simulation'!C1722)^'Portfolio Simulation'!B1722</f>
        <v>1066834.9966714201</v>
      </c>
      <c r="G1722" s="1">
        <f t="shared" ca="1" si="472"/>
        <v>181361.9494341414</v>
      </c>
      <c r="H1722" s="1">
        <f t="shared" ca="1" si="473"/>
        <v>172800</v>
      </c>
      <c r="I1722" s="1">
        <f t="shared" ca="1" si="481"/>
        <v>172800</v>
      </c>
      <c r="J1722" s="1">
        <f t="shared" si="474"/>
        <v>100000</v>
      </c>
      <c r="K1722" s="1">
        <f t="shared" si="475"/>
        <v>1000000</v>
      </c>
      <c r="L1722" s="1">
        <f t="shared" si="482"/>
        <v>-100000</v>
      </c>
      <c r="M1722" s="1">
        <f t="shared" ca="1" si="476"/>
        <v>172800</v>
      </c>
      <c r="N1722" s="10">
        <v>45931</v>
      </c>
      <c r="O1722" s="10">
        <f t="shared" ca="1" si="483"/>
        <v>47027</v>
      </c>
      <c r="P1722" s="7">
        <f t="shared" ca="1" si="484"/>
        <v>0.19980039000511171</v>
      </c>
      <c r="Q1722" s="13"/>
      <c r="R1722" s="1">
        <f t="shared" si="485"/>
        <v>-100000</v>
      </c>
      <c r="S1722" s="1">
        <f t="shared" ca="1" si="477"/>
        <v>176027.77445078432</v>
      </c>
      <c r="T1722" s="14">
        <f t="shared" ca="1" si="478"/>
        <v>1.65</v>
      </c>
      <c r="U1722" s="7">
        <f t="shared" ca="1" si="486"/>
        <v>0.20721802115440366</v>
      </c>
    </row>
    <row r="1723" spans="1:21" x14ac:dyDescent="0.2">
      <c r="A1723">
        <f t="shared" si="479"/>
        <v>1722</v>
      </c>
      <c r="B1723">
        <f t="shared" ca="1" si="469"/>
        <v>5</v>
      </c>
      <c r="C1723" s="7">
        <f t="shared" ca="1" si="470"/>
        <v>6.6885000455211105E-2</v>
      </c>
      <c r="D1723" t="str">
        <f t="shared" ca="1" si="480"/>
        <v>Yes</v>
      </c>
      <c r="E1723">
        <f t="shared" ca="1" si="471"/>
        <v>1.7</v>
      </c>
      <c r="F1723" s="1">
        <f ca="1">InitialHomeValue* (1 + 'Portfolio Simulation'!C1723)^'Portfolio Simulation'!B1723</f>
        <v>1382254.6089228888</v>
      </c>
      <c r="G1723" s="1">
        <f t="shared" ca="1" si="472"/>
        <v>234983.28351689107</v>
      </c>
      <c r="H1723" s="1">
        <f t="shared" ca="1" si="473"/>
        <v>248832</v>
      </c>
      <c r="I1723" s="1">
        <f t="shared" ca="1" si="481"/>
        <v>234983.28351689107</v>
      </c>
      <c r="J1723" s="1">
        <f t="shared" si="474"/>
        <v>100000</v>
      </c>
      <c r="K1723" s="1">
        <f t="shared" si="475"/>
        <v>1000000</v>
      </c>
      <c r="L1723" s="1">
        <f t="shared" si="482"/>
        <v>-100000</v>
      </c>
      <c r="M1723" s="1">
        <f t="shared" ca="1" si="476"/>
        <v>234983.28351689107</v>
      </c>
      <c r="N1723" s="10">
        <v>45931</v>
      </c>
      <c r="O1723" s="10">
        <f t="shared" ca="1" si="483"/>
        <v>47757</v>
      </c>
      <c r="P1723" s="7">
        <f t="shared" ca="1" si="484"/>
        <v>0.1862241327762604</v>
      </c>
      <c r="Q1723" s="13"/>
      <c r="R1723" s="1">
        <f t="shared" si="485"/>
        <v>-100000</v>
      </c>
      <c r="S1723" s="1">
        <f t="shared" ca="1" si="477"/>
        <v>228072.01047227663</v>
      </c>
      <c r="T1723" s="14">
        <f t="shared" ca="1" si="478"/>
        <v>1.65</v>
      </c>
      <c r="U1723" s="7">
        <f t="shared" ca="1" si="486"/>
        <v>0.17916662096977237</v>
      </c>
    </row>
    <row r="1724" spans="1:21" x14ac:dyDescent="0.2">
      <c r="A1724">
        <f t="shared" si="479"/>
        <v>1723</v>
      </c>
      <c r="B1724">
        <f t="shared" ca="1" si="469"/>
        <v>3</v>
      </c>
      <c r="C1724" s="7">
        <f t="shared" ca="1" si="470"/>
        <v>5.6244923518686291E-2</v>
      </c>
      <c r="D1724" t="str">
        <f t="shared" ca="1" si="480"/>
        <v>Yes</v>
      </c>
      <c r="E1724">
        <f t="shared" ca="1" si="471"/>
        <v>1.7</v>
      </c>
      <c r="F1724" s="1">
        <f ca="1">InitialHomeValue* (1 + 'Portfolio Simulation'!C1724)^'Portfolio Simulation'!B1724</f>
        <v>1178403.1751539889</v>
      </c>
      <c r="G1724" s="1">
        <f t="shared" ca="1" si="472"/>
        <v>200328.53977617811</v>
      </c>
      <c r="H1724" s="1">
        <f t="shared" ca="1" si="473"/>
        <v>172800</v>
      </c>
      <c r="I1724" s="1">
        <f t="shared" ca="1" si="481"/>
        <v>172800</v>
      </c>
      <c r="J1724" s="1">
        <f t="shared" si="474"/>
        <v>100000</v>
      </c>
      <c r="K1724" s="1">
        <f t="shared" si="475"/>
        <v>1000000</v>
      </c>
      <c r="L1724" s="1">
        <f t="shared" si="482"/>
        <v>-100000</v>
      </c>
      <c r="M1724" s="1">
        <f t="shared" ca="1" si="476"/>
        <v>172800</v>
      </c>
      <c r="N1724" s="10">
        <v>45931</v>
      </c>
      <c r="O1724" s="10">
        <f t="shared" ca="1" si="483"/>
        <v>47027</v>
      </c>
      <c r="P1724" s="7">
        <f t="shared" ca="1" si="484"/>
        <v>0.19980039000511171</v>
      </c>
      <c r="Q1724" s="13"/>
      <c r="R1724" s="1">
        <f t="shared" si="485"/>
        <v>-100000</v>
      </c>
      <c r="S1724" s="1">
        <f t="shared" ca="1" si="477"/>
        <v>194436.52390040818</v>
      </c>
      <c r="T1724" s="14">
        <f t="shared" ca="1" si="478"/>
        <v>1.65</v>
      </c>
      <c r="U1724" s="7">
        <f t="shared" ca="1" si="486"/>
        <v>0.24787606596946718</v>
      </c>
    </row>
    <row r="1725" spans="1:21" x14ac:dyDescent="0.2">
      <c r="A1725">
        <f t="shared" si="479"/>
        <v>1724</v>
      </c>
      <c r="B1725">
        <f t="shared" ca="1" si="469"/>
        <v>6</v>
      </c>
      <c r="C1725" s="7">
        <f t="shared" ca="1" si="470"/>
        <v>2.7262633028088949E-2</v>
      </c>
      <c r="D1725" t="str">
        <f t="shared" ca="1" si="480"/>
        <v>Yes</v>
      </c>
      <c r="E1725">
        <f t="shared" ca="1" si="471"/>
        <v>1.7</v>
      </c>
      <c r="F1725" s="1">
        <f ca="1">InitialHomeValue* (1 + 'Portfolio Simulation'!C1725)^'Portfolio Simulation'!B1725</f>
        <v>1175138.202342947</v>
      </c>
      <c r="G1725" s="1">
        <f t="shared" ca="1" si="472"/>
        <v>199773.494398301</v>
      </c>
      <c r="H1725" s="1">
        <f t="shared" ca="1" si="473"/>
        <v>298598.39999999997</v>
      </c>
      <c r="I1725" s="1">
        <f t="shared" ca="1" si="481"/>
        <v>199773.494398301</v>
      </c>
      <c r="J1725" s="1">
        <f t="shared" si="474"/>
        <v>100000</v>
      </c>
      <c r="K1725" s="1">
        <f t="shared" si="475"/>
        <v>1000000</v>
      </c>
      <c r="L1725" s="1">
        <f t="shared" si="482"/>
        <v>-100000</v>
      </c>
      <c r="M1725" s="1">
        <f t="shared" ca="1" si="476"/>
        <v>199773.494398301</v>
      </c>
      <c r="N1725" s="10">
        <v>45931</v>
      </c>
      <c r="O1725" s="10">
        <f t="shared" ca="1" si="483"/>
        <v>48122</v>
      </c>
      <c r="P1725" s="7">
        <f t="shared" ca="1" si="484"/>
        <v>0.12219100594520568</v>
      </c>
      <c r="Q1725" s="13"/>
      <c r="R1725" s="1">
        <f t="shared" si="485"/>
        <v>-100000</v>
      </c>
      <c r="S1725" s="1">
        <f t="shared" ca="1" si="477"/>
        <v>193897.80338658625</v>
      </c>
      <c r="T1725" s="14">
        <f t="shared" ca="1" si="478"/>
        <v>1.65</v>
      </c>
      <c r="U1725" s="7">
        <f t="shared" ca="1" si="486"/>
        <v>0.11662395596504213</v>
      </c>
    </row>
    <row r="1726" spans="1:21" x14ac:dyDescent="0.2">
      <c r="A1726">
        <f t="shared" si="479"/>
        <v>1725</v>
      </c>
      <c r="B1726">
        <f t="shared" ca="1" si="469"/>
        <v>1</v>
      </c>
      <c r="C1726" s="7">
        <f t="shared" ca="1" si="470"/>
        <v>-2.3976505178430221E-2</v>
      </c>
      <c r="D1726" t="str">
        <f t="shared" ca="1" si="480"/>
        <v>No</v>
      </c>
      <c r="E1726">
        <f t="shared" ca="1" si="471"/>
        <v>1.4</v>
      </c>
      <c r="F1726" s="1">
        <f ca="1">InitialHomeValue* (1 + 'Portfolio Simulation'!C1726)^'Portfolio Simulation'!B1726</f>
        <v>976023.49482156977</v>
      </c>
      <c r="G1726" s="1">
        <f t="shared" ca="1" si="472"/>
        <v>136643.28927501975</v>
      </c>
      <c r="H1726" s="1">
        <f t="shared" ca="1" si="473"/>
        <v>120000</v>
      </c>
      <c r="I1726" s="1">
        <f t="shared" ca="1" si="481"/>
        <v>120000</v>
      </c>
      <c r="J1726" s="1">
        <f t="shared" si="474"/>
        <v>100000</v>
      </c>
      <c r="K1726" s="1">
        <f t="shared" si="475"/>
        <v>1000000</v>
      </c>
      <c r="L1726" s="1">
        <f t="shared" si="482"/>
        <v>-100000</v>
      </c>
      <c r="M1726" s="1">
        <f t="shared" ca="1" si="476"/>
        <v>120000</v>
      </c>
      <c r="N1726" s="10">
        <v>45931</v>
      </c>
      <c r="O1726" s="10">
        <f t="shared" ca="1" si="483"/>
        <v>46296</v>
      </c>
      <c r="P1726" s="7">
        <f t="shared" ca="1" si="484"/>
        <v>0.19999999403953553</v>
      </c>
      <c r="Q1726" s="13"/>
      <c r="R1726" s="1">
        <f t="shared" si="485"/>
        <v>-100000</v>
      </c>
      <c r="S1726" s="1">
        <f t="shared" ca="1" si="477"/>
        <v>131763.17180091192</v>
      </c>
      <c r="T1726" s="14">
        <f t="shared" ca="1" si="478"/>
        <v>1.35</v>
      </c>
      <c r="U1726" s="7">
        <f t="shared" ca="1" si="486"/>
        <v>0.31763171553611758</v>
      </c>
    </row>
    <row r="1727" spans="1:21" x14ac:dyDescent="0.2">
      <c r="A1727">
        <f t="shared" si="479"/>
        <v>1726</v>
      </c>
      <c r="B1727">
        <f t="shared" ca="1" si="469"/>
        <v>3</v>
      </c>
      <c r="C1727" s="7">
        <f t="shared" ca="1" si="470"/>
        <v>-2.8755044403191255E-2</v>
      </c>
      <c r="D1727" t="str">
        <f t="shared" ca="1" si="480"/>
        <v>No</v>
      </c>
      <c r="E1727">
        <f t="shared" ca="1" si="471"/>
        <v>1.4</v>
      </c>
      <c r="F1727" s="1">
        <f ca="1">InitialHomeValue* (1 + 'Portfolio Simulation'!C1727)^'Portfolio Simulation'!B1727</f>
        <v>916191.6483437015</v>
      </c>
      <c r="G1727" s="1">
        <f t="shared" ca="1" si="472"/>
        <v>128266.83076811821</v>
      </c>
      <c r="H1727" s="1">
        <f t="shared" ca="1" si="473"/>
        <v>172800</v>
      </c>
      <c r="I1727" s="1">
        <f t="shared" ca="1" si="481"/>
        <v>128266.83076811821</v>
      </c>
      <c r="J1727" s="1">
        <f t="shared" si="474"/>
        <v>100000</v>
      </c>
      <c r="K1727" s="1">
        <f t="shared" si="475"/>
        <v>1000000</v>
      </c>
      <c r="L1727" s="1">
        <f t="shared" si="482"/>
        <v>-100000</v>
      </c>
      <c r="M1727" s="1">
        <f t="shared" ca="1" si="476"/>
        <v>128266.83076811821</v>
      </c>
      <c r="N1727" s="10">
        <v>45931</v>
      </c>
      <c r="O1727" s="10">
        <f t="shared" ca="1" si="483"/>
        <v>47027</v>
      </c>
      <c r="P1727" s="7">
        <f t="shared" ca="1" si="484"/>
        <v>8.6438730359077467E-2</v>
      </c>
      <c r="Q1727" s="13"/>
      <c r="R1727" s="1">
        <f t="shared" si="485"/>
        <v>-100000</v>
      </c>
      <c r="S1727" s="1">
        <f t="shared" ca="1" si="477"/>
        <v>123685.87252639973</v>
      </c>
      <c r="T1727" s="14">
        <f t="shared" ca="1" si="478"/>
        <v>1.35</v>
      </c>
      <c r="U1727" s="7">
        <f t="shared" ca="1" si="486"/>
        <v>7.3359706997871435E-2</v>
      </c>
    </row>
    <row r="1728" spans="1:21" x14ac:dyDescent="0.2">
      <c r="A1728">
        <f t="shared" si="479"/>
        <v>1727</v>
      </c>
      <c r="B1728">
        <f t="shared" ca="1" si="469"/>
        <v>8</v>
      </c>
      <c r="C1728" s="7">
        <f t="shared" ca="1" si="470"/>
        <v>7.5233748130627373E-2</v>
      </c>
      <c r="D1728" t="str">
        <f t="shared" ca="1" si="480"/>
        <v>Yes</v>
      </c>
      <c r="E1728">
        <f t="shared" ca="1" si="471"/>
        <v>1.7</v>
      </c>
      <c r="F1728" s="1">
        <f ca="1">InitialHomeValue* (1 + 'Portfolio Simulation'!C1728)^'Portfolio Simulation'!B1728</f>
        <v>1786582.5847191818</v>
      </c>
      <c r="G1728" s="1">
        <f t="shared" ca="1" si="472"/>
        <v>303719.03940226091</v>
      </c>
      <c r="H1728" s="1">
        <f t="shared" ca="1" si="473"/>
        <v>429981.69599999994</v>
      </c>
      <c r="I1728" s="1">
        <f t="shared" ca="1" si="481"/>
        <v>303719.03940226091</v>
      </c>
      <c r="J1728" s="1">
        <f t="shared" si="474"/>
        <v>100000</v>
      </c>
      <c r="K1728" s="1">
        <f t="shared" si="475"/>
        <v>1000000</v>
      </c>
      <c r="L1728" s="1">
        <f t="shared" si="482"/>
        <v>-100000</v>
      </c>
      <c r="M1728" s="1">
        <f t="shared" ca="1" si="476"/>
        <v>303719.03940226091</v>
      </c>
      <c r="N1728" s="10">
        <v>45931</v>
      </c>
      <c r="O1728" s="10">
        <f t="shared" ca="1" si="483"/>
        <v>48853</v>
      </c>
      <c r="P1728" s="7">
        <f t="shared" ca="1" si="484"/>
        <v>0.14886162877082829</v>
      </c>
      <c r="Q1728" s="13"/>
      <c r="R1728" s="1">
        <f t="shared" si="485"/>
        <v>-100000</v>
      </c>
      <c r="S1728" s="1">
        <f t="shared" ca="1" si="477"/>
        <v>294786.12647866498</v>
      </c>
      <c r="T1728" s="14">
        <f t="shared" ca="1" si="478"/>
        <v>1.65</v>
      </c>
      <c r="U1728" s="7">
        <f t="shared" ca="1" si="486"/>
        <v>0.14458542466163635</v>
      </c>
    </row>
    <row r="1729" spans="1:21" x14ac:dyDescent="0.2">
      <c r="A1729">
        <f t="shared" si="479"/>
        <v>1728</v>
      </c>
      <c r="B1729">
        <f t="shared" ca="1" si="469"/>
        <v>1</v>
      </c>
      <c r="C1729" s="7">
        <f t="shared" ca="1" si="470"/>
        <v>-2.211941288219724E-2</v>
      </c>
      <c r="D1729" t="str">
        <f t="shared" ca="1" si="480"/>
        <v>No</v>
      </c>
      <c r="E1729">
        <f t="shared" ca="1" si="471"/>
        <v>1.4</v>
      </c>
      <c r="F1729" s="1">
        <f ca="1">InitialHomeValue* (1 + 'Portfolio Simulation'!C1729)^'Portfolio Simulation'!B1729</f>
        <v>977880.58711780282</v>
      </c>
      <c r="G1729" s="1">
        <f t="shared" ca="1" si="472"/>
        <v>136903.28219649239</v>
      </c>
      <c r="H1729" s="1">
        <f t="shared" ca="1" si="473"/>
        <v>120000</v>
      </c>
      <c r="I1729" s="1">
        <f t="shared" ca="1" si="481"/>
        <v>120000</v>
      </c>
      <c r="J1729" s="1">
        <f t="shared" si="474"/>
        <v>100000</v>
      </c>
      <c r="K1729" s="1">
        <f t="shared" si="475"/>
        <v>1000000</v>
      </c>
      <c r="L1729" s="1">
        <f t="shared" si="482"/>
        <v>-100000</v>
      </c>
      <c r="M1729" s="1">
        <f t="shared" ca="1" si="476"/>
        <v>120000</v>
      </c>
      <c r="N1729" s="10">
        <v>45931</v>
      </c>
      <c r="O1729" s="10">
        <f t="shared" ca="1" si="483"/>
        <v>46296</v>
      </c>
      <c r="P1729" s="7">
        <f t="shared" ca="1" si="484"/>
        <v>0.19999999403953553</v>
      </c>
      <c r="Q1729" s="13"/>
      <c r="R1729" s="1">
        <f t="shared" si="485"/>
        <v>-100000</v>
      </c>
      <c r="S1729" s="1">
        <f t="shared" ca="1" si="477"/>
        <v>132013.8792609034</v>
      </c>
      <c r="T1729" s="14">
        <f t="shared" ca="1" si="478"/>
        <v>1.35</v>
      </c>
      <c r="U1729" s="7">
        <f t="shared" ca="1" si="486"/>
        <v>0.32013879418373126</v>
      </c>
    </row>
    <row r="1730" spans="1:21" x14ac:dyDescent="0.2">
      <c r="A1730">
        <f t="shared" si="479"/>
        <v>1729</v>
      </c>
      <c r="B1730">
        <f t="shared" ca="1" si="469"/>
        <v>9</v>
      </c>
      <c r="C1730" s="7">
        <f t="shared" ca="1" si="470"/>
        <v>2.0397223762486268E-2</v>
      </c>
      <c r="D1730" t="str">
        <f t="shared" ca="1" si="480"/>
        <v>Yes</v>
      </c>
      <c r="E1730">
        <f t="shared" ca="1" si="471"/>
        <v>1.7</v>
      </c>
      <c r="F1730" s="1">
        <f ca="1">InitialHomeValue* (1 + 'Portfolio Simulation'!C1730)^'Portfolio Simulation'!B1730</f>
        <v>1199287.7979881777</v>
      </c>
      <c r="G1730" s="1">
        <f t="shared" ca="1" si="472"/>
        <v>203878.92565799021</v>
      </c>
      <c r="H1730" s="1">
        <f t="shared" ca="1" si="473"/>
        <v>515978.03519999993</v>
      </c>
      <c r="I1730" s="1">
        <f t="shared" ca="1" si="481"/>
        <v>203878.92565799021</v>
      </c>
      <c r="J1730" s="1">
        <f t="shared" si="474"/>
        <v>100000</v>
      </c>
      <c r="K1730" s="1">
        <f t="shared" si="475"/>
        <v>1000000</v>
      </c>
      <c r="L1730" s="1">
        <f t="shared" si="482"/>
        <v>-100000</v>
      </c>
      <c r="M1730" s="1">
        <f t="shared" ca="1" si="476"/>
        <v>203878.92565799021</v>
      </c>
      <c r="N1730" s="10">
        <v>45931</v>
      </c>
      <c r="O1730" s="10">
        <f t="shared" ca="1" si="483"/>
        <v>49218</v>
      </c>
      <c r="P1730" s="7">
        <f t="shared" ca="1" si="484"/>
        <v>8.2315275073051461E-2</v>
      </c>
      <c r="Q1730" s="13"/>
      <c r="R1730" s="1">
        <f t="shared" si="485"/>
        <v>-100000</v>
      </c>
      <c r="S1730" s="1">
        <f t="shared" ca="1" si="477"/>
        <v>197882.48666804933</v>
      </c>
      <c r="T1730" s="14">
        <f t="shared" ca="1" si="478"/>
        <v>1.65</v>
      </c>
      <c r="U1730" s="7">
        <f t="shared" ca="1" si="486"/>
        <v>7.8733363747596735E-2</v>
      </c>
    </row>
    <row r="1731" spans="1:21" x14ac:dyDescent="0.2">
      <c r="A1731">
        <f t="shared" si="479"/>
        <v>1730</v>
      </c>
      <c r="B1731">
        <f t="shared" ref="B1731:B1794" ca="1" si="487">RANDBETWEEN(MinExitYear,MaxTerm)</f>
        <v>2</v>
      </c>
      <c r="C1731" s="7">
        <f t="shared" ref="C1731:C1794" ca="1" si="488">NORMINV(RAND(),HPAMean,HPAStdDev)</f>
        <v>1.1100784330171296E-3</v>
      </c>
      <c r="D1731" t="str">
        <f t="shared" ca="1" si="480"/>
        <v>Yes</v>
      </c>
      <c r="E1731">
        <f t="shared" ref="E1731:E1794" ca="1" si="489">IF(D1731="Yes",UpMultiplier,DownMultiplier)</f>
        <v>1.7</v>
      </c>
      <c r="F1731" s="1">
        <f ca="1">InitialHomeValue* (1 + 'Portfolio Simulation'!C1731)^'Portfolio Simulation'!B1731</f>
        <v>1002221.3891401617</v>
      </c>
      <c r="G1731" s="1">
        <f t="shared" ref="G1731:G1794" ca="1" si="490">F1731*E1731*(InvestmentAmount/InitialHomeValue)</f>
        <v>170377.63615382751</v>
      </c>
      <c r="H1731" s="1">
        <f t="shared" ref="H1731:H1794" ca="1" si="491">InvestmentAmount*(1 + IRRCap)^B1731</f>
        <v>144000</v>
      </c>
      <c r="I1731" s="1">
        <f t="shared" ca="1" si="481"/>
        <v>144000</v>
      </c>
      <c r="J1731" s="1">
        <f t="shared" ref="J1731:J1794" si="492">InvestmentAmount</f>
        <v>100000</v>
      </c>
      <c r="K1731" s="1">
        <f t="shared" ref="K1731:K1794" si="493">InitialHomeValue</f>
        <v>1000000</v>
      </c>
      <c r="L1731" s="1">
        <f t="shared" si="482"/>
        <v>-100000</v>
      </c>
      <c r="M1731" s="1">
        <f t="shared" ref="M1731:M1794" ca="1" si="494">IF(B1731&gt;0,I1731,0)</f>
        <v>144000</v>
      </c>
      <c r="N1731" s="10">
        <v>45931</v>
      </c>
      <c r="O1731" s="10">
        <f t="shared" ca="1" si="483"/>
        <v>46661</v>
      </c>
      <c r="P1731" s="7">
        <f t="shared" ca="1" si="484"/>
        <v>0.19999999403953553</v>
      </c>
      <c r="Q1731" s="13"/>
      <c r="R1731" s="1">
        <f t="shared" si="485"/>
        <v>-100000</v>
      </c>
      <c r="S1731" s="1">
        <f t="shared" ref="S1731:S1794" ca="1" si="495">F1731*T1731*(InvestmentAmount/InitialHomeValue)</f>
        <v>165366.52920812668</v>
      </c>
      <c r="T1731" s="14">
        <f t="shared" ref="T1731:T1794" ca="1" si="496">IF(D1731="Yes",ModifiedUpShare,ModifiedDownShare)</f>
        <v>1.65</v>
      </c>
      <c r="U1731" s="7">
        <f t="shared" ca="1" si="486"/>
        <v>0.28594917654991159</v>
      </c>
    </row>
    <row r="1732" spans="1:21" x14ac:dyDescent="0.2">
      <c r="A1732">
        <f t="shared" ref="A1732:A1795" si="497">ROW()-1</f>
        <v>1731</v>
      </c>
      <c r="B1732">
        <f t="shared" ca="1" si="487"/>
        <v>2</v>
      </c>
      <c r="C1732" s="7">
        <f t="shared" ca="1" si="488"/>
        <v>8.0546945151341948E-2</v>
      </c>
      <c r="D1732" t="str">
        <f t="shared" ref="D1732:D1795" ca="1" si="498">IF(C1732&gt;=0, "Yes", "No")</f>
        <v>Yes</v>
      </c>
      <c r="E1732">
        <f t="shared" ca="1" si="489"/>
        <v>1.7</v>
      </c>
      <c r="F1732" s="1">
        <f ca="1">InitialHomeValue* (1 + 'Portfolio Simulation'!C1732)^'Portfolio Simulation'!B1732</f>
        <v>1167581.7006758971</v>
      </c>
      <c r="G1732" s="1">
        <f t="shared" ca="1" si="490"/>
        <v>198488.8891149025</v>
      </c>
      <c r="H1732" s="1">
        <f t="shared" ca="1" si="491"/>
        <v>144000</v>
      </c>
      <c r="I1732" s="1">
        <f t="shared" ref="I1732:I1795" ca="1" si="499">MIN(G1732,H1732)</f>
        <v>144000</v>
      </c>
      <c r="J1732" s="1">
        <f t="shared" si="492"/>
        <v>100000</v>
      </c>
      <c r="K1732" s="1">
        <f t="shared" si="493"/>
        <v>1000000</v>
      </c>
      <c r="L1732" s="1">
        <f t="shared" ref="L1732:L1795" si="500">-J1732</f>
        <v>-100000</v>
      </c>
      <c r="M1732" s="1">
        <f t="shared" ca="1" si="494"/>
        <v>144000</v>
      </c>
      <c r="N1732" s="10">
        <v>45931</v>
      </c>
      <c r="O1732" s="10">
        <f t="shared" ref="O1732:O1795" ca="1" si="501">EDATE(N1732, B1732 *12)</f>
        <v>46661</v>
      </c>
      <c r="P1732" s="7">
        <f t="shared" ref="P1732:P1795" ca="1" si="502">XIRR(L1732:M1732,N1732:O1732)</f>
        <v>0.19999999403953553</v>
      </c>
      <c r="Q1732" s="13"/>
      <c r="R1732" s="1">
        <f t="shared" ref="R1732:R1795" si="503">-J1732</f>
        <v>-100000</v>
      </c>
      <c r="S1732" s="1">
        <f t="shared" ca="1" si="495"/>
        <v>192650.98061152303</v>
      </c>
      <c r="T1732" s="14">
        <f t="shared" ca="1" si="496"/>
        <v>1.65</v>
      </c>
      <c r="U1732" s="7">
        <f t="shared" ref="U1732:U1795" ca="1" si="504">XIRR(R1732:S1732,N1732:O1732)</f>
        <v>0.38798767924308786</v>
      </c>
    </row>
    <row r="1733" spans="1:21" x14ac:dyDescent="0.2">
      <c r="A1733">
        <f t="shared" si="497"/>
        <v>1732</v>
      </c>
      <c r="B1733">
        <f t="shared" ca="1" si="487"/>
        <v>6</v>
      </c>
      <c r="C1733" s="7">
        <f t="shared" ca="1" si="488"/>
        <v>9.979545941846113E-2</v>
      </c>
      <c r="D1733" t="str">
        <f t="shared" ca="1" si="498"/>
        <v>Yes</v>
      </c>
      <c r="E1733">
        <f t="shared" ca="1" si="489"/>
        <v>1.7</v>
      </c>
      <c r="F1733" s="1">
        <f ca="1">InitialHomeValue* (1 + 'Portfolio Simulation'!C1733)^'Portfolio Simulation'!B1733</f>
        <v>1769585.4306603614</v>
      </c>
      <c r="G1733" s="1">
        <f t="shared" ca="1" si="490"/>
        <v>300829.52321226144</v>
      </c>
      <c r="H1733" s="1">
        <f t="shared" ca="1" si="491"/>
        <v>298598.39999999997</v>
      </c>
      <c r="I1733" s="1">
        <f t="shared" ca="1" si="499"/>
        <v>298598.39999999997</v>
      </c>
      <c r="J1733" s="1">
        <f t="shared" si="492"/>
        <v>100000</v>
      </c>
      <c r="K1733" s="1">
        <f t="shared" si="493"/>
        <v>1000000</v>
      </c>
      <c r="L1733" s="1">
        <f t="shared" si="500"/>
        <v>-100000</v>
      </c>
      <c r="M1733" s="1">
        <f t="shared" ca="1" si="494"/>
        <v>298598.39999999997</v>
      </c>
      <c r="N1733" s="10">
        <v>45931</v>
      </c>
      <c r="O1733" s="10">
        <f t="shared" ca="1" si="501"/>
        <v>48122</v>
      </c>
      <c r="P1733" s="7">
        <f t="shared" ca="1" si="502"/>
        <v>0.19990014433860781</v>
      </c>
      <c r="Q1733" s="13"/>
      <c r="R1733" s="1">
        <f t="shared" si="503"/>
        <v>-100000</v>
      </c>
      <c r="S1733" s="1">
        <f t="shared" ca="1" si="495"/>
        <v>291981.59605895961</v>
      </c>
      <c r="T1733" s="14">
        <f t="shared" ca="1" si="496"/>
        <v>1.65</v>
      </c>
      <c r="U1733" s="7">
        <f t="shared" ca="1" si="504"/>
        <v>0.19542916417121889</v>
      </c>
    </row>
    <row r="1734" spans="1:21" x14ac:dyDescent="0.2">
      <c r="A1734">
        <f t="shared" si="497"/>
        <v>1733</v>
      </c>
      <c r="B1734">
        <f t="shared" ca="1" si="487"/>
        <v>8</v>
      </c>
      <c r="C1734" s="7">
        <f t="shared" ca="1" si="488"/>
        <v>-1.484952627944847E-2</v>
      </c>
      <c r="D1734" t="str">
        <f t="shared" ca="1" si="498"/>
        <v>No</v>
      </c>
      <c r="E1734">
        <f t="shared" ca="1" si="489"/>
        <v>1.4</v>
      </c>
      <c r="F1734" s="1">
        <f ca="1">InitialHomeValue* (1 + 'Portfolio Simulation'!C1734)^'Portfolio Simulation'!B1734</f>
        <v>887198.02040572418</v>
      </c>
      <c r="G1734" s="1">
        <f t="shared" ca="1" si="490"/>
        <v>124207.72285680138</v>
      </c>
      <c r="H1734" s="1">
        <f t="shared" ca="1" si="491"/>
        <v>429981.69599999994</v>
      </c>
      <c r="I1734" s="1">
        <f t="shared" ca="1" si="499"/>
        <v>124207.72285680138</v>
      </c>
      <c r="J1734" s="1">
        <f t="shared" si="492"/>
        <v>100000</v>
      </c>
      <c r="K1734" s="1">
        <f t="shared" si="493"/>
        <v>1000000</v>
      </c>
      <c r="L1734" s="1">
        <f t="shared" si="500"/>
        <v>-100000</v>
      </c>
      <c r="M1734" s="1">
        <f t="shared" ca="1" si="494"/>
        <v>124207.72285680138</v>
      </c>
      <c r="N1734" s="10">
        <v>45931</v>
      </c>
      <c r="O1734" s="10">
        <f t="shared" ca="1" si="501"/>
        <v>48853</v>
      </c>
      <c r="P1734" s="7">
        <f t="shared" ca="1" si="502"/>
        <v>2.7449581027030944E-2</v>
      </c>
      <c r="Q1734" s="13"/>
      <c r="R1734" s="1">
        <f t="shared" si="503"/>
        <v>-100000</v>
      </c>
      <c r="S1734" s="1">
        <f t="shared" ca="1" si="495"/>
        <v>119771.73275477276</v>
      </c>
      <c r="T1734" s="14">
        <f t="shared" ca="1" si="496"/>
        <v>1.35</v>
      </c>
      <c r="U1734" s="7">
        <f t="shared" ca="1" si="504"/>
        <v>2.2792622447013858E-2</v>
      </c>
    </row>
    <row r="1735" spans="1:21" x14ac:dyDescent="0.2">
      <c r="A1735">
        <f t="shared" si="497"/>
        <v>1734</v>
      </c>
      <c r="B1735">
        <f t="shared" ca="1" si="487"/>
        <v>3</v>
      </c>
      <c r="C1735" s="7">
        <f t="shared" ca="1" si="488"/>
        <v>9.446699484612936E-2</v>
      </c>
      <c r="D1735" t="str">
        <f t="shared" ca="1" si="498"/>
        <v>Yes</v>
      </c>
      <c r="E1735">
        <f t="shared" ca="1" si="489"/>
        <v>1.7</v>
      </c>
      <c r="F1735" s="1">
        <f ca="1">InitialHomeValue* (1 + 'Portfolio Simulation'!C1735)^'Portfolio Simulation'!B1735</f>
        <v>1311016.0485851301</v>
      </c>
      <c r="G1735" s="1">
        <f t="shared" ca="1" si="490"/>
        <v>222872.72825947215</v>
      </c>
      <c r="H1735" s="1">
        <f t="shared" ca="1" si="491"/>
        <v>172800</v>
      </c>
      <c r="I1735" s="1">
        <f t="shared" ca="1" si="499"/>
        <v>172800</v>
      </c>
      <c r="J1735" s="1">
        <f t="shared" si="492"/>
        <v>100000</v>
      </c>
      <c r="K1735" s="1">
        <f t="shared" si="493"/>
        <v>1000000</v>
      </c>
      <c r="L1735" s="1">
        <f t="shared" si="500"/>
        <v>-100000</v>
      </c>
      <c r="M1735" s="1">
        <f t="shared" ca="1" si="494"/>
        <v>172800</v>
      </c>
      <c r="N1735" s="10">
        <v>45931</v>
      </c>
      <c r="O1735" s="10">
        <f t="shared" ca="1" si="501"/>
        <v>47027</v>
      </c>
      <c r="P1735" s="7">
        <f t="shared" ca="1" si="502"/>
        <v>0.19980039000511171</v>
      </c>
      <c r="Q1735" s="13"/>
      <c r="R1735" s="1">
        <f t="shared" si="503"/>
        <v>-100000</v>
      </c>
      <c r="S1735" s="1">
        <f t="shared" ca="1" si="495"/>
        <v>216317.6480165465</v>
      </c>
      <c r="T1735" s="14">
        <f t="shared" ca="1" si="496"/>
        <v>1.65</v>
      </c>
      <c r="U1735" s="7">
        <f t="shared" ca="1" si="504"/>
        <v>0.29299070239067082</v>
      </c>
    </row>
    <row r="1736" spans="1:21" x14ac:dyDescent="0.2">
      <c r="A1736">
        <f t="shared" si="497"/>
        <v>1735</v>
      </c>
      <c r="B1736">
        <f t="shared" ca="1" si="487"/>
        <v>3</v>
      </c>
      <c r="C1736" s="7">
        <f t="shared" ca="1" si="488"/>
        <v>3.5301942849085118E-2</v>
      </c>
      <c r="D1736" t="str">
        <f t="shared" ca="1" si="498"/>
        <v>Yes</v>
      </c>
      <c r="E1736">
        <f t="shared" ca="1" si="489"/>
        <v>1.7</v>
      </c>
      <c r="F1736" s="1">
        <f ca="1">InitialHomeValue* (1 + 'Portfolio Simulation'!C1736)^'Portfolio Simulation'!B1736</f>
        <v>1109688.5042943095</v>
      </c>
      <c r="G1736" s="1">
        <f t="shared" ca="1" si="490"/>
        <v>188647.04573003261</v>
      </c>
      <c r="H1736" s="1">
        <f t="shared" ca="1" si="491"/>
        <v>172800</v>
      </c>
      <c r="I1736" s="1">
        <f t="shared" ca="1" si="499"/>
        <v>172800</v>
      </c>
      <c r="J1736" s="1">
        <f t="shared" si="492"/>
        <v>100000</v>
      </c>
      <c r="K1736" s="1">
        <f t="shared" si="493"/>
        <v>1000000</v>
      </c>
      <c r="L1736" s="1">
        <f t="shared" si="500"/>
        <v>-100000</v>
      </c>
      <c r="M1736" s="1">
        <f t="shared" ca="1" si="494"/>
        <v>172800</v>
      </c>
      <c r="N1736" s="10">
        <v>45931</v>
      </c>
      <c r="O1736" s="10">
        <f t="shared" ca="1" si="501"/>
        <v>47027</v>
      </c>
      <c r="P1736" s="7">
        <f t="shared" ca="1" si="502"/>
        <v>0.19980039000511171</v>
      </c>
      <c r="Q1736" s="13"/>
      <c r="R1736" s="1">
        <f t="shared" si="503"/>
        <v>-100000</v>
      </c>
      <c r="S1736" s="1">
        <f t="shared" ca="1" si="495"/>
        <v>183098.60320856108</v>
      </c>
      <c r="T1736" s="14">
        <f t="shared" ca="1" si="496"/>
        <v>1.65</v>
      </c>
      <c r="U1736" s="7">
        <f t="shared" ca="1" si="504"/>
        <v>0.22315581440925597</v>
      </c>
    </row>
    <row r="1737" spans="1:21" x14ac:dyDescent="0.2">
      <c r="A1737">
        <f t="shared" si="497"/>
        <v>1736</v>
      </c>
      <c r="B1737">
        <f t="shared" ca="1" si="487"/>
        <v>5</v>
      </c>
      <c r="C1737" s="7">
        <f t="shared" ca="1" si="488"/>
        <v>-4.3058406126322175E-3</v>
      </c>
      <c r="D1737" t="str">
        <f t="shared" ca="1" si="498"/>
        <v>No</v>
      </c>
      <c r="E1737">
        <f t="shared" ca="1" si="489"/>
        <v>1.4</v>
      </c>
      <c r="F1737" s="1">
        <f ca="1">InitialHomeValue* (1 + 'Portfolio Simulation'!C1737)^'Portfolio Simulation'!B1737</f>
        <v>978655.40297368949</v>
      </c>
      <c r="G1737" s="1">
        <f t="shared" ca="1" si="490"/>
        <v>137011.75641631652</v>
      </c>
      <c r="H1737" s="1">
        <f t="shared" ca="1" si="491"/>
        <v>248832</v>
      </c>
      <c r="I1737" s="1">
        <f t="shared" ca="1" si="499"/>
        <v>137011.75641631652</v>
      </c>
      <c r="J1737" s="1">
        <f t="shared" si="492"/>
        <v>100000</v>
      </c>
      <c r="K1737" s="1">
        <f t="shared" si="493"/>
        <v>1000000</v>
      </c>
      <c r="L1737" s="1">
        <f t="shared" si="500"/>
        <v>-100000</v>
      </c>
      <c r="M1737" s="1">
        <f t="shared" ca="1" si="494"/>
        <v>137011.75641631652</v>
      </c>
      <c r="N1737" s="10">
        <v>45931</v>
      </c>
      <c r="O1737" s="10">
        <f t="shared" ca="1" si="501"/>
        <v>47757</v>
      </c>
      <c r="P1737" s="7">
        <f t="shared" ca="1" si="502"/>
        <v>6.4968070387840263E-2</v>
      </c>
      <c r="Q1737" s="13"/>
      <c r="R1737" s="1">
        <f t="shared" si="503"/>
        <v>-100000</v>
      </c>
      <c r="S1737" s="1">
        <f t="shared" ca="1" si="495"/>
        <v>132118.4794014481</v>
      </c>
      <c r="T1737" s="14">
        <f t="shared" ca="1" si="496"/>
        <v>1.35</v>
      </c>
      <c r="U1737" s="7">
        <f t="shared" ca="1" si="504"/>
        <v>5.7254311442375194E-2</v>
      </c>
    </row>
    <row r="1738" spans="1:21" x14ac:dyDescent="0.2">
      <c r="A1738">
        <f t="shared" si="497"/>
        <v>1737</v>
      </c>
      <c r="B1738">
        <f t="shared" ca="1" si="487"/>
        <v>10</v>
      </c>
      <c r="C1738" s="7">
        <f t="shared" ca="1" si="488"/>
        <v>6.3750009021142681E-2</v>
      </c>
      <c r="D1738" t="str">
        <f t="shared" ca="1" si="498"/>
        <v>Yes</v>
      </c>
      <c r="E1738">
        <f t="shared" ca="1" si="489"/>
        <v>1.7</v>
      </c>
      <c r="F1738" s="1">
        <f ca="1">InitialHomeValue* (1 + 'Portfolio Simulation'!C1738)^'Portfolio Simulation'!B1738</f>
        <v>1855221.4961421313</v>
      </c>
      <c r="G1738" s="1">
        <f t="shared" ca="1" si="490"/>
        <v>315387.65434416232</v>
      </c>
      <c r="H1738" s="1">
        <f t="shared" ca="1" si="491"/>
        <v>619173.64223999996</v>
      </c>
      <c r="I1738" s="1">
        <f t="shared" ca="1" si="499"/>
        <v>315387.65434416232</v>
      </c>
      <c r="J1738" s="1">
        <f t="shared" si="492"/>
        <v>100000</v>
      </c>
      <c r="K1738" s="1">
        <f t="shared" si="493"/>
        <v>1000000</v>
      </c>
      <c r="L1738" s="1">
        <f t="shared" si="500"/>
        <v>-100000</v>
      </c>
      <c r="M1738" s="1">
        <f t="shared" ca="1" si="494"/>
        <v>315387.65434416232</v>
      </c>
      <c r="N1738" s="10">
        <v>45931</v>
      </c>
      <c r="O1738" s="10">
        <f t="shared" ca="1" si="501"/>
        <v>49583</v>
      </c>
      <c r="P1738" s="7">
        <f t="shared" ca="1" si="502"/>
        <v>0.12164945006370542</v>
      </c>
      <c r="Q1738" s="13"/>
      <c r="R1738" s="1">
        <f t="shared" si="503"/>
        <v>-100000</v>
      </c>
      <c r="S1738" s="1">
        <f t="shared" ca="1" si="495"/>
        <v>306111.54686345166</v>
      </c>
      <c r="T1738" s="14">
        <f t="shared" ca="1" si="496"/>
        <v>1.65</v>
      </c>
      <c r="U1738" s="7">
        <f t="shared" ca="1" si="504"/>
        <v>0.11830782294273376</v>
      </c>
    </row>
    <row r="1739" spans="1:21" x14ac:dyDescent="0.2">
      <c r="A1739">
        <f t="shared" si="497"/>
        <v>1738</v>
      </c>
      <c r="B1739">
        <f t="shared" ca="1" si="487"/>
        <v>8</v>
      </c>
      <c r="C1739" s="7">
        <f t="shared" ca="1" si="488"/>
        <v>1.5915884871159774E-2</v>
      </c>
      <c r="D1739" t="str">
        <f t="shared" ca="1" si="498"/>
        <v>Yes</v>
      </c>
      <c r="E1739">
        <f t="shared" ca="1" si="489"/>
        <v>1.7</v>
      </c>
      <c r="F1739" s="1">
        <f ca="1">InitialHomeValue* (1 + 'Portfolio Simulation'!C1739)^'Portfolio Simulation'!B1739</f>
        <v>1134650.2367437524</v>
      </c>
      <c r="G1739" s="1">
        <f t="shared" ca="1" si="490"/>
        <v>192890.54024643791</v>
      </c>
      <c r="H1739" s="1">
        <f t="shared" ca="1" si="491"/>
        <v>429981.69599999994</v>
      </c>
      <c r="I1739" s="1">
        <f t="shared" ca="1" si="499"/>
        <v>192890.54024643791</v>
      </c>
      <c r="J1739" s="1">
        <f t="shared" si="492"/>
        <v>100000</v>
      </c>
      <c r="K1739" s="1">
        <f t="shared" si="493"/>
        <v>1000000</v>
      </c>
      <c r="L1739" s="1">
        <f t="shared" si="500"/>
        <v>-100000</v>
      </c>
      <c r="M1739" s="1">
        <f t="shared" ca="1" si="494"/>
        <v>192890.54024643791</v>
      </c>
      <c r="N1739" s="10">
        <v>45931</v>
      </c>
      <c r="O1739" s="10">
        <f t="shared" ca="1" si="501"/>
        <v>48853</v>
      </c>
      <c r="P1739" s="7">
        <f t="shared" ca="1" si="502"/>
        <v>8.5524067282676697E-2</v>
      </c>
      <c r="Q1739" s="13"/>
      <c r="R1739" s="1">
        <f t="shared" si="503"/>
        <v>-100000</v>
      </c>
      <c r="S1739" s="1">
        <f t="shared" ca="1" si="495"/>
        <v>187217.28906271915</v>
      </c>
      <c r="T1739" s="14">
        <f t="shared" ca="1" si="496"/>
        <v>1.65</v>
      </c>
      <c r="U1739" s="7">
        <f t="shared" ca="1" si="504"/>
        <v>8.1483611464500422E-2</v>
      </c>
    </row>
    <row r="1740" spans="1:21" x14ac:dyDescent="0.2">
      <c r="A1740">
        <f t="shared" si="497"/>
        <v>1739</v>
      </c>
      <c r="B1740">
        <f t="shared" ca="1" si="487"/>
        <v>2</v>
      </c>
      <c r="C1740" s="7">
        <f t="shared" ca="1" si="488"/>
        <v>2.4877537314437946E-2</v>
      </c>
      <c r="D1740" t="str">
        <f t="shared" ca="1" si="498"/>
        <v>Yes</v>
      </c>
      <c r="E1740">
        <f t="shared" ca="1" si="489"/>
        <v>1.7</v>
      </c>
      <c r="F1740" s="1">
        <f ca="1">InitialHomeValue* (1 + 'Portfolio Simulation'!C1740)^'Portfolio Simulation'!B1740</f>
        <v>1050373.9664917069</v>
      </c>
      <c r="G1740" s="1">
        <f t="shared" ca="1" si="490"/>
        <v>178563.57430359017</v>
      </c>
      <c r="H1740" s="1">
        <f t="shared" ca="1" si="491"/>
        <v>144000</v>
      </c>
      <c r="I1740" s="1">
        <f t="shared" ca="1" si="499"/>
        <v>144000</v>
      </c>
      <c r="J1740" s="1">
        <f t="shared" si="492"/>
        <v>100000</v>
      </c>
      <c r="K1740" s="1">
        <f t="shared" si="493"/>
        <v>1000000</v>
      </c>
      <c r="L1740" s="1">
        <f t="shared" si="500"/>
        <v>-100000</v>
      </c>
      <c r="M1740" s="1">
        <f t="shared" ca="1" si="494"/>
        <v>144000</v>
      </c>
      <c r="N1740" s="10">
        <v>45931</v>
      </c>
      <c r="O1740" s="10">
        <f t="shared" ca="1" si="501"/>
        <v>46661</v>
      </c>
      <c r="P1740" s="7">
        <f t="shared" ca="1" si="502"/>
        <v>0.19999999403953553</v>
      </c>
      <c r="Q1740" s="13"/>
      <c r="R1740" s="1">
        <f t="shared" si="503"/>
        <v>-100000</v>
      </c>
      <c r="S1740" s="1">
        <f t="shared" ca="1" si="495"/>
        <v>173311.70447113164</v>
      </c>
      <c r="T1740" s="14">
        <f t="shared" ca="1" si="496"/>
        <v>1.65</v>
      </c>
      <c r="U1740" s="7">
        <f t="shared" ca="1" si="504"/>
        <v>0.31647903323173532</v>
      </c>
    </row>
    <row r="1741" spans="1:21" x14ac:dyDescent="0.2">
      <c r="A1741">
        <f t="shared" si="497"/>
        <v>1740</v>
      </c>
      <c r="B1741">
        <f t="shared" ca="1" si="487"/>
        <v>5</v>
      </c>
      <c r="C1741" s="7">
        <f t="shared" ca="1" si="488"/>
        <v>4.5346257876670015E-2</v>
      </c>
      <c r="D1741" t="str">
        <f t="shared" ca="1" si="498"/>
        <v>Yes</v>
      </c>
      <c r="E1741">
        <f t="shared" ca="1" si="489"/>
        <v>1.7</v>
      </c>
      <c r="F1741" s="1">
        <f ca="1">InitialHomeValue* (1 + 'Portfolio Simulation'!C1741)^'Portfolio Simulation'!B1741</f>
        <v>1248247.9010948737</v>
      </c>
      <c r="G1741" s="1">
        <f t="shared" ca="1" si="490"/>
        <v>212202.14318612852</v>
      </c>
      <c r="H1741" s="1">
        <f t="shared" ca="1" si="491"/>
        <v>248832</v>
      </c>
      <c r="I1741" s="1">
        <f t="shared" ca="1" si="499"/>
        <v>212202.14318612852</v>
      </c>
      <c r="J1741" s="1">
        <f t="shared" si="492"/>
        <v>100000</v>
      </c>
      <c r="K1741" s="1">
        <f t="shared" si="493"/>
        <v>1000000</v>
      </c>
      <c r="L1741" s="1">
        <f t="shared" si="500"/>
        <v>-100000</v>
      </c>
      <c r="M1741" s="1">
        <f t="shared" ca="1" si="494"/>
        <v>212202.14318612852</v>
      </c>
      <c r="N1741" s="10">
        <v>45931</v>
      </c>
      <c r="O1741" s="10">
        <f t="shared" ca="1" si="501"/>
        <v>47757</v>
      </c>
      <c r="P1741" s="7">
        <f t="shared" ca="1" si="502"/>
        <v>0.16228910088539131</v>
      </c>
      <c r="Q1741" s="13"/>
      <c r="R1741" s="1">
        <f t="shared" si="503"/>
        <v>-100000</v>
      </c>
      <c r="S1741" s="1">
        <f t="shared" ca="1" si="495"/>
        <v>205960.90368065416</v>
      </c>
      <c r="T1741" s="14">
        <f t="shared" ca="1" si="496"/>
        <v>1.65</v>
      </c>
      <c r="U1741" s="7">
        <f t="shared" ca="1" si="504"/>
        <v>0.15537399649620057</v>
      </c>
    </row>
    <row r="1742" spans="1:21" x14ac:dyDescent="0.2">
      <c r="A1742">
        <f t="shared" si="497"/>
        <v>1741</v>
      </c>
      <c r="B1742">
        <f t="shared" ca="1" si="487"/>
        <v>6</v>
      </c>
      <c r="C1742" s="7">
        <f t="shared" ca="1" si="488"/>
        <v>5.9962047189015322E-2</v>
      </c>
      <c r="D1742" t="str">
        <f t="shared" ca="1" si="498"/>
        <v>Yes</v>
      </c>
      <c r="E1742">
        <f t="shared" ca="1" si="489"/>
        <v>1.7</v>
      </c>
      <c r="F1742" s="1">
        <f ca="1">InitialHomeValue* (1 + 'Portfolio Simulation'!C1742)^'Portfolio Simulation'!B1742</f>
        <v>1418214.4029976672</v>
      </c>
      <c r="G1742" s="1">
        <f t="shared" ca="1" si="490"/>
        <v>241096.44850960342</v>
      </c>
      <c r="H1742" s="1">
        <f t="shared" ca="1" si="491"/>
        <v>298598.39999999997</v>
      </c>
      <c r="I1742" s="1">
        <f t="shared" ca="1" si="499"/>
        <v>241096.44850960342</v>
      </c>
      <c r="J1742" s="1">
        <f t="shared" si="492"/>
        <v>100000</v>
      </c>
      <c r="K1742" s="1">
        <f t="shared" si="493"/>
        <v>1000000</v>
      </c>
      <c r="L1742" s="1">
        <f t="shared" si="500"/>
        <v>-100000</v>
      </c>
      <c r="M1742" s="1">
        <f t="shared" ca="1" si="494"/>
        <v>241096.44850960342</v>
      </c>
      <c r="N1742" s="10">
        <v>45931</v>
      </c>
      <c r="O1742" s="10">
        <f t="shared" ca="1" si="501"/>
        <v>48122</v>
      </c>
      <c r="P1742" s="7">
        <f t="shared" ca="1" si="502"/>
        <v>0.15789558291435238</v>
      </c>
      <c r="Q1742" s="13"/>
      <c r="R1742" s="1">
        <f t="shared" si="503"/>
        <v>-100000</v>
      </c>
      <c r="S1742" s="1">
        <f t="shared" ca="1" si="495"/>
        <v>234005.37649461508</v>
      </c>
      <c r="T1742" s="14">
        <f t="shared" ca="1" si="496"/>
        <v>1.65</v>
      </c>
      <c r="U1742" s="7">
        <f t="shared" ca="1" si="504"/>
        <v>0.15215139985084536</v>
      </c>
    </row>
    <row r="1743" spans="1:21" x14ac:dyDescent="0.2">
      <c r="A1743">
        <f t="shared" si="497"/>
        <v>1742</v>
      </c>
      <c r="B1743">
        <f t="shared" ca="1" si="487"/>
        <v>4</v>
      </c>
      <c r="C1743" s="7">
        <f t="shared" ca="1" si="488"/>
        <v>0.10299086663316523</v>
      </c>
      <c r="D1743" t="str">
        <f t="shared" ca="1" si="498"/>
        <v>Yes</v>
      </c>
      <c r="E1743">
        <f t="shared" ca="1" si="489"/>
        <v>1.7</v>
      </c>
      <c r="F1743" s="1">
        <f ca="1">InitialHomeValue* (1 + 'Portfolio Simulation'!C1743)^'Portfolio Simulation'!B1743</f>
        <v>1480088.4345094035</v>
      </c>
      <c r="G1743" s="1">
        <f t="shared" ca="1" si="490"/>
        <v>251615.03386659862</v>
      </c>
      <c r="H1743" s="1">
        <f t="shared" ca="1" si="491"/>
        <v>207360</v>
      </c>
      <c r="I1743" s="1">
        <f t="shared" ca="1" si="499"/>
        <v>207360</v>
      </c>
      <c r="J1743" s="1">
        <f t="shared" si="492"/>
        <v>100000</v>
      </c>
      <c r="K1743" s="1">
        <f t="shared" si="493"/>
        <v>1000000</v>
      </c>
      <c r="L1743" s="1">
        <f t="shared" si="500"/>
        <v>-100000</v>
      </c>
      <c r="M1743" s="1">
        <f t="shared" ca="1" si="494"/>
        <v>207360</v>
      </c>
      <c r="N1743" s="10">
        <v>45931</v>
      </c>
      <c r="O1743" s="10">
        <f t="shared" ca="1" si="501"/>
        <v>47392</v>
      </c>
      <c r="P1743" s="7">
        <f t="shared" ca="1" si="502"/>
        <v>0.19985025525093081</v>
      </c>
      <c r="Q1743" s="13"/>
      <c r="R1743" s="1">
        <f t="shared" si="503"/>
        <v>-100000</v>
      </c>
      <c r="S1743" s="1">
        <f t="shared" ca="1" si="495"/>
        <v>244214.5916940516</v>
      </c>
      <c r="T1743" s="14">
        <f t="shared" ca="1" si="496"/>
        <v>1.65</v>
      </c>
      <c r="U1743" s="7">
        <f t="shared" ca="1" si="504"/>
        <v>0.24990368485450745</v>
      </c>
    </row>
    <row r="1744" spans="1:21" x14ac:dyDescent="0.2">
      <c r="A1744">
        <f t="shared" si="497"/>
        <v>1743</v>
      </c>
      <c r="B1744">
        <f t="shared" ca="1" si="487"/>
        <v>7</v>
      </c>
      <c r="C1744" s="7">
        <f t="shared" ca="1" si="488"/>
        <v>6.9283540898317994E-4</v>
      </c>
      <c r="D1744" t="str">
        <f t="shared" ca="1" si="498"/>
        <v>Yes</v>
      </c>
      <c r="E1744">
        <f t="shared" ca="1" si="489"/>
        <v>1.7</v>
      </c>
      <c r="F1744" s="1">
        <f ca="1">InitialHomeValue* (1 + 'Portfolio Simulation'!C1744)^'Portfolio Simulation'!B1744</f>
        <v>1004859.939950075</v>
      </c>
      <c r="G1744" s="1">
        <f t="shared" ca="1" si="490"/>
        <v>170826.18979151276</v>
      </c>
      <c r="H1744" s="1">
        <f t="shared" ca="1" si="491"/>
        <v>358318.07999999996</v>
      </c>
      <c r="I1744" s="1">
        <f t="shared" ca="1" si="499"/>
        <v>170826.18979151276</v>
      </c>
      <c r="J1744" s="1">
        <f t="shared" si="492"/>
        <v>100000</v>
      </c>
      <c r="K1744" s="1">
        <f t="shared" si="493"/>
        <v>1000000</v>
      </c>
      <c r="L1744" s="1">
        <f t="shared" si="500"/>
        <v>-100000</v>
      </c>
      <c r="M1744" s="1">
        <f t="shared" ca="1" si="494"/>
        <v>170826.18979151276</v>
      </c>
      <c r="N1744" s="10">
        <v>45931</v>
      </c>
      <c r="O1744" s="10">
        <f t="shared" ca="1" si="501"/>
        <v>48488</v>
      </c>
      <c r="P1744" s="7">
        <f t="shared" ca="1" si="502"/>
        <v>7.9433968663215657E-2</v>
      </c>
      <c r="Q1744" s="13"/>
      <c r="R1744" s="1">
        <f t="shared" si="503"/>
        <v>-100000</v>
      </c>
      <c r="S1744" s="1">
        <f t="shared" ca="1" si="495"/>
        <v>165801.89009176238</v>
      </c>
      <c r="T1744" s="14">
        <f t="shared" ca="1" si="496"/>
        <v>1.65</v>
      </c>
      <c r="U1744" s="7">
        <f t="shared" ca="1" si="504"/>
        <v>7.4843880534172055E-2</v>
      </c>
    </row>
    <row r="1745" spans="1:21" x14ac:dyDescent="0.2">
      <c r="A1745">
        <f t="shared" si="497"/>
        <v>1744</v>
      </c>
      <c r="B1745">
        <f t="shared" ca="1" si="487"/>
        <v>7</v>
      </c>
      <c r="C1745" s="7">
        <f t="shared" ca="1" si="488"/>
        <v>8.6505638819024712E-3</v>
      </c>
      <c r="D1745" t="str">
        <f t="shared" ca="1" si="498"/>
        <v>Yes</v>
      </c>
      <c r="E1745">
        <f t="shared" ca="1" si="489"/>
        <v>1.7</v>
      </c>
      <c r="F1745" s="1">
        <f ca="1">InitialHomeValue* (1 + 'Portfolio Simulation'!C1745)^'Portfolio Simulation'!B1745</f>
        <v>1062148.2784960598</v>
      </c>
      <c r="G1745" s="1">
        <f t="shared" ca="1" si="490"/>
        <v>180565.20734433018</v>
      </c>
      <c r="H1745" s="1">
        <f t="shared" ca="1" si="491"/>
        <v>358318.07999999996</v>
      </c>
      <c r="I1745" s="1">
        <f t="shared" ca="1" si="499"/>
        <v>180565.20734433018</v>
      </c>
      <c r="J1745" s="1">
        <f t="shared" si="492"/>
        <v>100000</v>
      </c>
      <c r="K1745" s="1">
        <f t="shared" si="493"/>
        <v>1000000</v>
      </c>
      <c r="L1745" s="1">
        <f t="shared" si="500"/>
        <v>-100000</v>
      </c>
      <c r="M1745" s="1">
        <f t="shared" ca="1" si="494"/>
        <v>180565.20734433018</v>
      </c>
      <c r="N1745" s="10">
        <v>45931</v>
      </c>
      <c r="O1745" s="10">
        <f t="shared" ca="1" si="501"/>
        <v>48488</v>
      </c>
      <c r="P1745" s="7">
        <f t="shared" ca="1" si="502"/>
        <v>8.801111876964568E-2</v>
      </c>
      <c r="Q1745" s="13"/>
      <c r="R1745" s="1">
        <f t="shared" si="503"/>
        <v>-100000</v>
      </c>
      <c r="S1745" s="1">
        <f t="shared" ca="1" si="495"/>
        <v>175254.46595184988</v>
      </c>
      <c r="T1745" s="14">
        <f t="shared" ca="1" si="496"/>
        <v>1.65</v>
      </c>
      <c r="U1745" s="7">
        <f t="shared" ca="1" si="504"/>
        <v>8.3384564518928547E-2</v>
      </c>
    </row>
    <row r="1746" spans="1:21" x14ac:dyDescent="0.2">
      <c r="A1746">
        <f t="shared" si="497"/>
        <v>1745</v>
      </c>
      <c r="B1746">
        <f t="shared" ca="1" si="487"/>
        <v>8</v>
      </c>
      <c r="C1746" s="7">
        <f t="shared" ca="1" si="488"/>
        <v>2.4074585583212852E-2</v>
      </c>
      <c r="D1746" t="str">
        <f t="shared" ca="1" si="498"/>
        <v>Yes</v>
      </c>
      <c r="E1746">
        <f t="shared" ca="1" si="489"/>
        <v>1.7</v>
      </c>
      <c r="F1746" s="1">
        <f ca="1">InitialHomeValue* (1 + 'Portfolio Simulation'!C1746)^'Portfolio Simulation'!B1746</f>
        <v>1209630.4401412953</v>
      </c>
      <c r="G1746" s="1">
        <f t="shared" ca="1" si="490"/>
        <v>205637.17482402021</v>
      </c>
      <c r="H1746" s="1">
        <f t="shared" ca="1" si="491"/>
        <v>429981.69599999994</v>
      </c>
      <c r="I1746" s="1">
        <f t="shared" ca="1" si="499"/>
        <v>205637.17482402021</v>
      </c>
      <c r="J1746" s="1">
        <f t="shared" si="492"/>
        <v>100000</v>
      </c>
      <c r="K1746" s="1">
        <f t="shared" si="493"/>
        <v>1000000</v>
      </c>
      <c r="L1746" s="1">
        <f t="shared" si="500"/>
        <v>-100000</v>
      </c>
      <c r="M1746" s="1">
        <f t="shared" ca="1" si="494"/>
        <v>205637.17482402021</v>
      </c>
      <c r="N1746" s="10">
        <v>45931</v>
      </c>
      <c r="O1746" s="10">
        <f t="shared" ca="1" si="501"/>
        <v>48853</v>
      </c>
      <c r="P1746" s="7">
        <f t="shared" ca="1" si="502"/>
        <v>9.4235786795616158E-2</v>
      </c>
      <c r="Q1746" s="13"/>
      <c r="R1746" s="1">
        <f t="shared" si="503"/>
        <v>-100000</v>
      </c>
      <c r="S1746" s="1">
        <f t="shared" ca="1" si="495"/>
        <v>199589.02262331371</v>
      </c>
      <c r="T1746" s="14">
        <f t="shared" ca="1" si="496"/>
        <v>1.65</v>
      </c>
      <c r="U1746" s="7">
        <f t="shared" ca="1" si="504"/>
        <v>9.0162912011146568E-2</v>
      </c>
    </row>
    <row r="1747" spans="1:21" x14ac:dyDescent="0.2">
      <c r="A1747">
        <f t="shared" si="497"/>
        <v>1746</v>
      </c>
      <c r="B1747">
        <f t="shared" ca="1" si="487"/>
        <v>2</v>
      </c>
      <c r="C1747" s="7">
        <f t="shared" ca="1" si="488"/>
        <v>0.1096552315715133</v>
      </c>
      <c r="D1747" t="str">
        <f t="shared" ca="1" si="498"/>
        <v>Yes</v>
      </c>
      <c r="E1747">
        <f t="shared" ca="1" si="489"/>
        <v>1.7</v>
      </c>
      <c r="F1747" s="1">
        <f ca="1">InitialHomeValue* (1 + 'Portfolio Simulation'!C1747)^'Portfolio Simulation'!B1747</f>
        <v>1231334.732954029</v>
      </c>
      <c r="G1747" s="1">
        <f t="shared" ca="1" si="490"/>
        <v>209326.90460218492</v>
      </c>
      <c r="H1747" s="1">
        <f t="shared" ca="1" si="491"/>
        <v>144000</v>
      </c>
      <c r="I1747" s="1">
        <f t="shared" ca="1" si="499"/>
        <v>144000</v>
      </c>
      <c r="J1747" s="1">
        <f t="shared" si="492"/>
        <v>100000</v>
      </c>
      <c r="K1747" s="1">
        <f t="shared" si="493"/>
        <v>1000000</v>
      </c>
      <c r="L1747" s="1">
        <f t="shared" si="500"/>
        <v>-100000</v>
      </c>
      <c r="M1747" s="1">
        <f t="shared" ca="1" si="494"/>
        <v>144000</v>
      </c>
      <c r="N1747" s="10">
        <v>45931</v>
      </c>
      <c r="O1747" s="10">
        <f t="shared" ca="1" si="501"/>
        <v>46661</v>
      </c>
      <c r="P1747" s="7">
        <f t="shared" ca="1" si="502"/>
        <v>0.19999999403953553</v>
      </c>
      <c r="Q1747" s="13"/>
      <c r="R1747" s="1">
        <f t="shared" si="503"/>
        <v>-100000</v>
      </c>
      <c r="S1747" s="1">
        <f t="shared" ca="1" si="495"/>
        <v>203170.2309374148</v>
      </c>
      <c r="T1747" s="14">
        <f t="shared" ca="1" si="496"/>
        <v>1.65</v>
      </c>
      <c r="U1747" s="7">
        <f t="shared" ca="1" si="504"/>
        <v>0.42537795901298536</v>
      </c>
    </row>
    <row r="1748" spans="1:21" x14ac:dyDescent="0.2">
      <c r="A1748">
        <f t="shared" si="497"/>
        <v>1747</v>
      </c>
      <c r="B1748">
        <f t="shared" ca="1" si="487"/>
        <v>7</v>
      </c>
      <c r="C1748" s="7">
        <f t="shared" ca="1" si="488"/>
        <v>9.2649068768057147E-2</v>
      </c>
      <c r="D1748" t="str">
        <f t="shared" ca="1" si="498"/>
        <v>Yes</v>
      </c>
      <c r="E1748">
        <f t="shared" ca="1" si="489"/>
        <v>1.7</v>
      </c>
      <c r="F1748" s="1">
        <f ca="1">InitialHomeValue* (1 + 'Portfolio Simulation'!C1748)^'Portfolio Simulation'!B1748</f>
        <v>1859366.0614468602</v>
      </c>
      <c r="G1748" s="1">
        <f t="shared" ca="1" si="490"/>
        <v>316092.23044596624</v>
      </c>
      <c r="H1748" s="1">
        <f t="shared" ca="1" si="491"/>
        <v>358318.07999999996</v>
      </c>
      <c r="I1748" s="1">
        <f t="shared" ca="1" si="499"/>
        <v>316092.23044596624</v>
      </c>
      <c r="J1748" s="1">
        <f t="shared" si="492"/>
        <v>100000</v>
      </c>
      <c r="K1748" s="1">
        <f t="shared" si="493"/>
        <v>1000000</v>
      </c>
      <c r="L1748" s="1">
        <f t="shared" si="500"/>
        <v>-100000</v>
      </c>
      <c r="M1748" s="1">
        <f t="shared" ca="1" si="494"/>
        <v>316092.23044596624</v>
      </c>
      <c r="N1748" s="10">
        <v>45931</v>
      </c>
      <c r="O1748" s="10">
        <f t="shared" ca="1" si="501"/>
        <v>48488</v>
      </c>
      <c r="P1748" s="7">
        <f t="shared" ca="1" si="502"/>
        <v>0.17854488492012027</v>
      </c>
      <c r="Q1748" s="13"/>
      <c r="R1748" s="1">
        <f t="shared" si="503"/>
        <v>-100000</v>
      </c>
      <c r="S1748" s="1">
        <f t="shared" ca="1" si="495"/>
        <v>306795.40013873193</v>
      </c>
      <c r="T1748" s="14">
        <f t="shared" ca="1" si="496"/>
        <v>1.65</v>
      </c>
      <c r="U1748" s="7">
        <f t="shared" ca="1" si="504"/>
        <v>0.17353335022926333</v>
      </c>
    </row>
    <row r="1749" spans="1:21" x14ac:dyDescent="0.2">
      <c r="A1749">
        <f t="shared" si="497"/>
        <v>1748</v>
      </c>
      <c r="B1749">
        <f t="shared" ca="1" si="487"/>
        <v>10</v>
      </c>
      <c r="C1749" s="7">
        <f t="shared" ca="1" si="488"/>
        <v>2.289464687369188E-2</v>
      </c>
      <c r="D1749" t="str">
        <f t="shared" ca="1" si="498"/>
        <v>Yes</v>
      </c>
      <c r="E1749">
        <f t="shared" ca="1" si="489"/>
        <v>1.7</v>
      </c>
      <c r="F1749" s="1">
        <f ca="1">InitialHomeValue* (1 + 'Portfolio Simulation'!C1749)^'Portfolio Simulation'!B1749</f>
        <v>1254033.2685842265</v>
      </c>
      <c r="G1749" s="1">
        <f t="shared" ca="1" si="490"/>
        <v>213185.65565931849</v>
      </c>
      <c r="H1749" s="1">
        <f t="shared" ca="1" si="491"/>
        <v>619173.64223999996</v>
      </c>
      <c r="I1749" s="1">
        <f t="shared" ca="1" si="499"/>
        <v>213185.65565931849</v>
      </c>
      <c r="J1749" s="1">
        <f t="shared" si="492"/>
        <v>100000</v>
      </c>
      <c r="K1749" s="1">
        <f t="shared" si="493"/>
        <v>1000000</v>
      </c>
      <c r="L1749" s="1">
        <f t="shared" si="500"/>
        <v>-100000</v>
      </c>
      <c r="M1749" s="1">
        <f t="shared" ca="1" si="494"/>
        <v>213185.65565931849</v>
      </c>
      <c r="N1749" s="10">
        <v>45931</v>
      </c>
      <c r="O1749" s="10">
        <f t="shared" ca="1" si="501"/>
        <v>49583</v>
      </c>
      <c r="P1749" s="7">
        <f t="shared" ca="1" si="502"/>
        <v>7.8593489527702315E-2</v>
      </c>
      <c r="Q1749" s="13"/>
      <c r="R1749" s="1">
        <f t="shared" si="503"/>
        <v>-100000</v>
      </c>
      <c r="S1749" s="1">
        <f t="shared" ca="1" si="495"/>
        <v>206915.48931639738</v>
      </c>
      <c r="T1749" s="14">
        <f t="shared" ca="1" si="496"/>
        <v>1.65</v>
      </c>
      <c r="U1749" s="7">
        <f t="shared" ca="1" si="504"/>
        <v>7.5380125641822823E-2</v>
      </c>
    </row>
    <row r="1750" spans="1:21" x14ac:dyDescent="0.2">
      <c r="A1750">
        <f t="shared" si="497"/>
        <v>1749</v>
      </c>
      <c r="B1750">
        <f t="shared" ca="1" si="487"/>
        <v>6</v>
      </c>
      <c r="C1750" s="7">
        <f t="shared" ca="1" si="488"/>
        <v>8.9543284649689095E-2</v>
      </c>
      <c r="D1750" t="str">
        <f t="shared" ca="1" si="498"/>
        <v>Yes</v>
      </c>
      <c r="E1750">
        <f t="shared" ca="1" si="489"/>
        <v>1.7</v>
      </c>
      <c r="F1750" s="1">
        <f ca="1">InitialHomeValue* (1 + 'Portfolio Simulation'!C1750)^'Portfolio Simulation'!B1750</f>
        <v>1672888.2459070496</v>
      </c>
      <c r="G1750" s="1">
        <f t="shared" ca="1" si="490"/>
        <v>284391.00180419843</v>
      </c>
      <c r="H1750" s="1">
        <f t="shared" ca="1" si="491"/>
        <v>298598.39999999997</v>
      </c>
      <c r="I1750" s="1">
        <f t="shared" ca="1" si="499"/>
        <v>284391.00180419843</v>
      </c>
      <c r="J1750" s="1">
        <f t="shared" si="492"/>
        <v>100000</v>
      </c>
      <c r="K1750" s="1">
        <f t="shared" si="493"/>
        <v>1000000</v>
      </c>
      <c r="L1750" s="1">
        <f t="shared" si="500"/>
        <v>-100000</v>
      </c>
      <c r="M1750" s="1">
        <f t="shared" ca="1" si="494"/>
        <v>284391.00180419843</v>
      </c>
      <c r="N1750" s="10">
        <v>45931</v>
      </c>
      <c r="O1750" s="10">
        <f t="shared" ca="1" si="501"/>
        <v>48122</v>
      </c>
      <c r="P1750" s="7">
        <f t="shared" ca="1" si="502"/>
        <v>0.19019498229026791</v>
      </c>
      <c r="Q1750" s="13"/>
      <c r="R1750" s="1">
        <f t="shared" si="503"/>
        <v>-100000</v>
      </c>
      <c r="S1750" s="1">
        <f t="shared" ca="1" si="495"/>
        <v>276026.56057466316</v>
      </c>
      <c r="T1750" s="14">
        <f t="shared" ca="1" si="496"/>
        <v>1.65</v>
      </c>
      <c r="U1750" s="7">
        <f t="shared" ca="1" si="504"/>
        <v>0.1842905700206757</v>
      </c>
    </row>
    <row r="1751" spans="1:21" x14ac:dyDescent="0.2">
      <c r="A1751">
        <f t="shared" si="497"/>
        <v>1750</v>
      </c>
      <c r="B1751">
        <f t="shared" ca="1" si="487"/>
        <v>6</v>
      </c>
      <c r="C1751" s="7">
        <f t="shared" ca="1" si="488"/>
        <v>0.14396571810477418</v>
      </c>
      <c r="D1751" t="str">
        <f t="shared" ca="1" si="498"/>
        <v>Yes</v>
      </c>
      <c r="E1751">
        <f t="shared" ca="1" si="489"/>
        <v>1.7</v>
      </c>
      <c r="F1751" s="1">
        <f ca="1">InitialHomeValue* (1 + 'Portfolio Simulation'!C1751)^'Portfolio Simulation'!B1751</f>
        <v>2241186.817732465</v>
      </c>
      <c r="G1751" s="1">
        <f t="shared" ca="1" si="490"/>
        <v>381001.75901451905</v>
      </c>
      <c r="H1751" s="1">
        <f t="shared" ca="1" si="491"/>
        <v>298598.39999999997</v>
      </c>
      <c r="I1751" s="1">
        <f t="shared" ca="1" si="499"/>
        <v>298598.39999999997</v>
      </c>
      <c r="J1751" s="1">
        <f t="shared" si="492"/>
        <v>100000</v>
      </c>
      <c r="K1751" s="1">
        <f t="shared" si="493"/>
        <v>1000000</v>
      </c>
      <c r="L1751" s="1">
        <f t="shared" si="500"/>
        <v>-100000</v>
      </c>
      <c r="M1751" s="1">
        <f t="shared" ca="1" si="494"/>
        <v>298598.39999999997</v>
      </c>
      <c r="N1751" s="10">
        <v>45931</v>
      </c>
      <c r="O1751" s="10">
        <f t="shared" ca="1" si="501"/>
        <v>48122</v>
      </c>
      <c r="P1751" s="7">
        <f t="shared" ca="1" si="502"/>
        <v>0.19990014433860781</v>
      </c>
      <c r="Q1751" s="13"/>
      <c r="R1751" s="1">
        <f t="shared" si="503"/>
        <v>-100000</v>
      </c>
      <c r="S1751" s="1">
        <f t="shared" ca="1" si="495"/>
        <v>369795.82492585672</v>
      </c>
      <c r="T1751" s="14">
        <f t="shared" ca="1" si="496"/>
        <v>1.65</v>
      </c>
      <c r="U1751" s="7">
        <f t="shared" ca="1" si="504"/>
        <v>0.24341793656349178</v>
      </c>
    </row>
    <row r="1752" spans="1:21" x14ac:dyDescent="0.2">
      <c r="A1752">
        <f t="shared" si="497"/>
        <v>1751</v>
      </c>
      <c r="B1752">
        <f t="shared" ca="1" si="487"/>
        <v>3</v>
      </c>
      <c r="C1752" s="7">
        <f t="shared" ca="1" si="488"/>
        <v>4.9090361311358605E-2</v>
      </c>
      <c r="D1752" t="str">
        <f t="shared" ca="1" si="498"/>
        <v>Yes</v>
      </c>
      <c r="E1752">
        <f t="shared" ca="1" si="489"/>
        <v>1.7</v>
      </c>
      <c r="F1752" s="1">
        <f ca="1">InitialHomeValue* (1 + 'Portfolio Simulation'!C1752)^'Portfolio Simulation'!B1752</f>
        <v>1154618.9757286585</v>
      </c>
      <c r="G1752" s="1">
        <f t="shared" ca="1" si="490"/>
        <v>196285.22587387194</v>
      </c>
      <c r="H1752" s="1">
        <f t="shared" ca="1" si="491"/>
        <v>172800</v>
      </c>
      <c r="I1752" s="1">
        <f t="shared" ca="1" si="499"/>
        <v>172800</v>
      </c>
      <c r="J1752" s="1">
        <f t="shared" si="492"/>
        <v>100000</v>
      </c>
      <c r="K1752" s="1">
        <f t="shared" si="493"/>
        <v>1000000</v>
      </c>
      <c r="L1752" s="1">
        <f t="shared" si="500"/>
        <v>-100000</v>
      </c>
      <c r="M1752" s="1">
        <f t="shared" ca="1" si="494"/>
        <v>172800</v>
      </c>
      <c r="N1752" s="10">
        <v>45931</v>
      </c>
      <c r="O1752" s="10">
        <f t="shared" ca="1" si="501"/>
        <v>47027</v>
      </c>
      <c r="P1752" s="7">
        <f t="shared" ca="1" si="502"/>
        <v>0.19980039000511171</v>
      </c>
      <c r="Q1752" s="13"/>
      <c r="R1752" s="1">
        <f t="shared" si="503"/>
        <v>-100000</v>
      </c>
      <c r="S1752" s="1">
        <f t="shared" ca="1" si="495"/>
        <v>190512.13099522865</v>
      </c>
      <c r="T1752" s="14">
        <f t="shared" ca="1" si="496"/>
        <v>1.65</v>
      </c>
      <c r="U1752" s="7">
        <f t="shared" ca="1" si="504"/>
        <v>0.23943116068840026</v>
      </c>
    </row>
    <row r="1753" spans="1:21" x14ac:dyDescent="0.2">
      <c r="A1753">
        <f t="shared" si="497"/>
        <v>1752</v>
      </c>
      <c r="B1753">
        <f t="shared" ca="1" si="487"/>
        <v>8</v>
      </c>
      <c r="C1753" s="7">
        <f t="shared" ca="1" si="488"/>
        <v>-8.0005861907694972E-2</v>
      </c>
      <c r="D1753" t="str">
        <f t="shared" ca="1" si="498"/>
        <v>No</v>
      </c>
      <c r="E1753">
        <f t="shared" ca="1" si="489"/>
        <v>1.4</v>
      </c>
      <c r="F1753" s="1">
        <f ca="1">InitialHomeValue* (1 + 'Portfolio Simulation'!C1753)^'Portfolio Simulation'!B1753</f>
        <v>513192.71335867431</v>
      </c>
      <c r="G1753" s="1">
        <f t="shared" ca="1" si="490"/>
        <v>71846.979870214403</v>
      </c>
      <c r="H1753" s="1">
        <f t="shared" ca="1" si="491"/>
        <v>429981.69599999994</v>
      </c>
      <c r="I1753" s="1">
        <f t="shared" ca="1" si="499"/>
        <v>71846.979870214403</v>
      </c>
      <c r="J1753" s="1">
        <f t="shared" si="492"/>
        <v>100000</v>
      </c>
      <c r="K1753" s="1">
        <f t="shared" si="493"/>
        <v>1000000</v>
      </c>
      <c r="L1753" s="1">
        <f t="shared" si="500"/>
        <v>-100000</v>
      </c>
      <c r="M1753" s="1">
        <f t="shared" ca="1" si="494"/>
        <v>71846.979870214403</v>
      </c>
      <c r="N1753" s="10">
        <v>45931</v>
      </c>
      <c r="O1753" s="10">
        <f t="shared" ca="1" si="501"/>
        <v>48853</v>
      </c>
      <c r="P1753" s="7">
        <f t="shared" ca="1" si="502"/>
        <v>-4.0459409356117249E-2</v>
      </c>
      <c r="Q1753" s="13"/>
      <c r="R1753" s="1">
        <f t="shared" si="503"/>
        <v>-100000</v>
      </c>
      <c r="S1753" s="1">
        <f t="shared" ca="1" si="495"/>
        <v>69281.016303421042</v>
      </c>
      <c r="T1753" s="14">
        <f t="shared" ca="1" si="496"/>
        <v>1.35</v>
      </c>
      <c r="U1753" s="7">
        <f t="shared" ca="1" si="504"/>
        <v>-4.4808569550514224E-2</v>
      </c>
    </row>
    <row r="1754" spans="1:21" x14ac:dyDescent="0.2">
      <c r="A1754">
        <f t="shared" si="497"/>
        <v>1753</v>
      </c>
      <c r="B1754">
        <f t="shared" ca="1" si="487"/>
        <v>8</v>
      </c>
      <c r="C1754" s="7">
        <f t="shared" ca="1" si="488"/>
        <v>-8.7431890109075483E-2</v>
      </c>
      <c r="D1754" t="str">
        <f t="shared" ca="1" si="498"/>
        <v>No</v>
      </c>
      <c r="E1754">
        <f t="shared" ca="1" si="489"/>
        <v>1.4</v>
      </c>
      <c r="F1754" s="1">
        <f ca="1">InitialHomeValue* (1 + 'Portfolio Simulation'!C1754)^'Portfolio Simulation'!B1754</f>
        <v>480974.78000306134</v>
      </c>
      <c r="G1754" s="1">
        <f t="shared" ca="1" si="490"/>
        <v>67336.46920042859</v>
      </c>
      <c r="H1754" s="1">
        <f t="shared" ca="1" si="491"/>
        <v>429981.69599999994</v>
      </c>
      <c r="I1754" s="1">
        <f t="shared" ca="1" si="499"/>
        <v>67336.46920042859</v>
      </c>
      <c r="J1754" s="1">
        <f t="shared" si="492"/>
        <v>100000</v>
      </c>
      <c r="K1754" s="1">
        <f t="shared" si="493"/>
        <v>1000000</v>
      </c>
      <c r="L1754" s="1">
        <f t="shared" si="500"/>
        <v>-100000</v>
      </c>
      <c r="M1754" s="1">
        <f t="shared" ca="1" si="494"/>
        <v>67336.46920042859</v>
      </c>
      <c r="N1754" s="10">
        <v>45931</v>
      </c>
      <c r="O1754" s="10">
        <f t="shared" ca="1" si="501"/>
        <v>48853</v>
      </c>
      <c r="P1754" s="7">
        <f t="shared" ca="1" si="502"/>
        <v>-4.8199370503425612E-2</v>
      </c>
      <c r="Q1754" s="13"/>
      <c r="R1754" s="1">
        <f t="shared" si="503"/>
        <v>-100000</v>
      </c>
      <c r="S1754" s="1">
        <f t="shared" ca="1" si="495"/>
        <v>64931.59530041329</v>
      </c>
      <c r="T1754" s="14">
        <f t="shared" ca="1" si="496"/>
        <v>1.35</v>
      </c>
      <c r="U1754" s="7">
        <f t="shared" ca="1" si="504"/>
        <v>-5.2513447403907801E-2</v>
      </c>
    </row>
    <row r="1755" spans="1:21" x14ac:dyDescent="0.2">
      <c r="A1755">
        <f t="shared" si="497"/>
        <v>1754</v>
      </c>
      <c r="B1755">
        <f t="shared" ca="1" si="487"/>
        <v>7</v>
      </c>
      <c r="C1755" s="7">
        <f t="shared" ca="1" si="488"/>
        <v>-0.10387839134324177</v>
      </c>
      <c r="D1755" t="str">
        <f t="shared" ca="1" si="498"/>
        <v>No</v>
      </c>
      <c r="E1755">
        <f t="shared" ca="1" si="489"/>
        <v>1.4</v>
      </c>
      <c r="F1755" s="1">
        <f ca="1">InitialHomeValue* (1 + 'Portfolio Simulation'!C1755)^'Portfolio Simulation'!B1755</f>
        <v>464054.1370490556</v>
      </c>
      <c r="G1755" s="1">
        <f t="shared" ca="1" si="490"/>
        <v>64967.579186867784</v>
      </c>
      <c r="H1755" s="1">
        <f t="shared" ca="1" si="491"/>
        <v>358318.07999999996</v>
      </c>
      <c r="I1755" s="1">
        <f t="shared" ca="1" si="499"/>
        <v>64967.579186867784</v>
      </c>
      <c r="J1755" s="1">
        <f t="shared" si="492"/>
        <v>100000</v>
      </c>
      <c r="K1755" s="1">
        <f t="shared" si="493"/>
        <v>1000000</v>
      </c>
      <c r="L1755" s="1">
        <f t="shared" si="500"/>
        <v>-100000</v>
      </c>
      <c r="M1755" s="1">
        <f t="shared" ca="1" si="494"/>
        <v>64967.579186867784</v>
      </c>
      <c r="N1755" s="10">
        <v>45931</v>
      </c>
      <c r="O1755" s="10">
        <f t="shared" ca="1" si="501"/>
        <v>48488</v>
      </c>
      <c r="P1755" s="7">
        <f t="shared" ca="1" si="502"/>
        <v>-5.9706762433052049E-2</v>
      </c>
      <c r="Q1755" s="13"/>
      <c r="R1755" s="1">
        <f t="shared" si="503"/>
        <v>-100000</v>
      </c>
      <c r="S1755" s="1">
        <f t="shared" ca="1" si="495"/>
        <v>62647.308501622516</v>
      </c>
      <c r="T1755" s="14">
        <f t="shared" ca="1" si="496"/>
        <v>1.35</v>
      </c>
      <c r="U1755" s="7">
        <f t="shared" ca="1" si="504"/>
        <v>-6.45754724740982E-2</v>
      </c>
    </row>
    <row r="1756" spans="1:21" x14ac:dyDescent="0.2">
      <c r="A1756">
        <f t="shared" si="497"/>
        <v>1755</v>
      </c>
      <c r="B1756">
        <f t="shared" ca="1" si="487"/>
        <v>7</v>
      </c>
      <c r="C1756" s="7">
        <f t="shared" ca="1" si="488"/>
        <v>5.030510882295923E-2</v>
      </c>
      <c r="D1756" t="str">
        <f t="shared" ca="1" si="498"/>
        <v>Yes</v>
      </c>
      <c r="E1756">
        <f t="shared" ca="1" si="489"/>
        <v>1.7</v>
      </c>
      <c r="F1756" s="1">
        <f ca="1">InitialHomeValue* (1 + 'Portfolio Simulation'!C1756)^'Portfolio Simulation'!B1756</f>
        <v>1409965.0439173107</v>
      </c>
      <c r="G1756" s="1">
        <f t="shared" ca="1" si="490"/>
        <v>239694.05746594281</v>
      </c>
      <c r="H1756" s="1">
        <f t="shared" ca="1" si="491"/>
        <v>358318.07999999996</v>
      </c>
      <c r="I1756" s="1">
        <f t="shared" ca="1" si="499"/>
        <v>239694.05746594281</v>
      </c>
      <c r="J1756" s="1">
        <f t="shared" si="492"/>
        <v>100000</v>
      </c>
      <c r="K1756" s="1">
        <f t="shared" si="493"/>
        <v>1000000</v>
      </c>
      <c r="L1756" s="1">
        <f t="shared" si="500"/>
        <v>-100000</v>
      </c>
      <c r="M1756" s="1">
        <f t="shared" ca="1" si="494"/>
        <v>239694.05746594281</v>
      </c>
      <c r="N1756" s="10">
        <v>45931</v>
      </c>
      <c r="O1756" s="10">
        <f t="shared" ca="1" si="501"/>
        <v>48488</v>
      </c>
      <c r="P1756" s="7">
        <f t="shared" ca="1" si="502"/>
        <v>0.13290718197822574</v>
      </c>
      <c r="Q1756" s="13"/>
      <c r="R1756" s="1">
        <f t="shared" si="503"/>
        <v>-100000</v>
      </c>
      <c r="S1756" s="1">
        <f t="shared" ca="1" si="495"/>
        <v>232644.23224635623</v>
      </c>
      <c r="T1756" s="14">
        <f t="shared" ca="1" si="496"/>
        <v>1.65</v>
      </c>
      <c r="U1756" s="7">
        <f t="shared" ca="1" si="504"/>
        <v>0.12808972001075744</v>
      </c>
    </row>
    <row r="1757" spans="1:21" x14ac:dyDescent="0.2">
      <c r="A1757">
        <f t="shared" si="497"/>
        <v>1756</v>
      </c>
      <c r="B1757">
        <f t="shared" ca="1" si="487"/>
        <v>3</v>
      </c>
      <c r="C1757" s="7">
        <f t="shared" ca="1" si="488"/>
        <v>6.4873459024647487E-2</v>
      </c>
      <c r="D1757" t="str">
        <f t="shared" ca="1" si="498"/>
        <v>Yes</v>
      </c>
      <c r="E1757">
        <f t="shared" ca="1" si="489"/>
        <v>1.7</v>
      </c>
      <c r="F1757" s="1">
        <f ca="1">InitialHomeValue* (1 + 'Portfolio Simulation'!C1757)^'Portfolio Simulation'!B1757</f>
        <v>1207519.0983449824</v>
      </c>
      <c r="G1757" s="1">
        <f t="shared" ca="1" si="490"/>
        <v>205278.24671864702</v>
      </c>
      <c r="H1757" s="1">
        <f t="shared" ca="1" si="491"/>
        <v>172800</v>
      </c>
      <c r="I1757" s="1">
        <f t="shared" ca="1" si="499"/>
        <v>172800</v>
      </c>
      <c r="J1757" s="1">
        <f t="shared" si="492"/>
        <v>100000</v>
      </c>
      <c r="K1757" s="1">
        <f t="shared" si="493"/>
        <v>1000000</v>
      </c>
      <c r="L1757" s="1">
        <f t="shared" si="500"/>
        <v>-100000</v>
      </c>
      <c r="M1757" s="1">
        <f t="shared" ca="1" si="494"/>
        <v>172800</v>
      </c>
      <c r="N1757" s="10">
        <v>45931</v>
      </c>
      <c r="O1757" s="10">
        <f t="shared" ca="1" si="501"/>
        <v>47027</v>
      </c>
      <c r="P1757" s="7">
        <f t="shared" ca="1" si="502"/>
        <v>0.19980039000511171</v>
      </c>
      <c r="Q1757" s="13"/>
      <c r="R1757" s="1">
        <f t="shared" si="503"/>
        <v>-100000</v>
      </c>
      <c r="S1757" s="1">
        <f t="shared" ca="1" si="495"/>
        <v>199240.65122692208</v>
      </c>
      <c r="T1757" s="14">
        <f t="shared" ca="1" si="496"/>
        <v>1.65</v>
      </c>
      <c r="U1757" s="7">
        <f t="shared" ca="1" si="504"/>
        <v>0.2580607116222382</v>
      </c>
    </row>
    <row r="1758" spans="1:21" x14ac:dyDescent="0.2">
      <c r="A1758">
        <f t="shared" si="497"/>
        <v>1757</v>
      </c>
      <c r="B1758">
        <f t="shared" ca="1" si="487"/>
        <v>8</v>
      </c>
      <c r="C1758" s="7">
        <f t="shared" ca="1" si="488"/>
        <v>6.0777673221928646E-2</v>
      </c>
      <c r="D1758" t="str">
        <f t="shared" ca="1" si="498"/>
        <v>Yes</v>
      </c>
      <c r="E1758">
        <f t="shared" ca="1" si="489"/>
        <v>1.7</v>
      </c>
      <c r="F1758" s="1">
        <f ca="1">InitialHomeValue* (1 + 'Portfolio Simulation'!C1758)^'Portfolio Simulation'!B1758</f>
        <v>1603226.7945164088</v>
      </c>
      <c r="G1758" s="1">
        <f t="shared" ca="1" si="490"/>
        <v>272548.55506778951</v>
      </c>
      <c r="H1758" s="1">
        <f t="shared" ca="1" si="491"/>
        <v>429981.69599999994</v>
      </c>
      <c r="I1758" s="1">
        <f t="shared" ca="1" si="499"/>
        <v>272548.55506778951</v>
      </c>
      <c r="J1758" s="1">
        <f t="shared" si="492"/>
        <v>100000</v>
      </c>
      <c r="K1758" s="1">
        <f t="shared" si="493"/>
        <v>1000000</v>
      </c>
      <c r="L1758" s="1">
        <f t="shared" si="500"/>
        <v>-100000</v>
      </c>
      <c r="M1758" s="1">
        <f t="shared" ca="1" si="494"/>
        <v>272548.55506778951</v>
      </c>
      <c r="N1758" s="10">
        <v>45931</v>
      </c>
      <c r="O1758" s="10">
        <f t="shared" ca="1" si="501"/>
        <v>48853</v>
      </c>
      <c r="P1758" s="7">
        <f t="shared" ca="1" si="502"/>
        <v>0.13342615962028503</v>
      </c>
      <c r="Q1758" s="13"/>
      <c r="R1758" s="1">
        <f t="shared" si="503"/>
        <v>-100000</v>
      </c>
      <c r="S1758" s="1">
        <f t="shared" ca="1" si="495"/>
        <v>264532.42109520745</v>
      </c>
      <c r="T1758" s="14">
        <f t="shared" ca="1" si="496"/>
        <v>1.65</v>
      </c>
      <c r="U1758" s="7">
        <f t="shared" ca="1" si="504"/>
        <v>0.12920740246772766</v>
      </c>
    </row>
    <row r="1759" spans="1:21" x14ac:dyDescent="0.2">
      <c r="A1759">
        <f t="shared" si="497"/>
        <v>1758</v>
      </c>
      <c r="B1759">
        <f t="shared" ca="1" si="487"/>
        <v>7</v>
      </c>
      <c r="C1759" s="7">
        <f t="shared" ca="1" si="488"/>
        <v>-3.051366270217493E-2</v>
      </c>
      <c r="D1759" t="str">
        <f t="shared" ca="1" si="498"/>
        <v>No</v>
      </c>
      <c r="E1759">
        <f t="shared" ca="1" si="489"/>
        <v>1.4</v>
      </c>
      <c r="F1759" s="1">
        <f ca="1">InitialHomeValue* (1 + 'Portfolio Simulation'!C1759)^'Portfolio Simulation'!B1759</f>
        <v>804992.53213281417</v>
      </c>
      <c r="G1759" s="1">
        <f t="shared" ca="1" si="490"/>
        <v>112698.95449859399</v>
      </c>
      <c r="H1759" s="1">
        <f t="shared" ca="1" si="491"/>
        <v>358318.07999999996</v>
      </c>
      <c r="I1759" s="1">
        <f t="shared" ca="1" si="499"/>
        <v>112698.95449859399</v>
      </c>
      <c r="J1759" s="1">
        <f t="shared" si="492"/>
        <v>100000</v>
      </c>
      <c r="K1759" s="1">
        <f t="shared" si="493"/>
        <v>1000000</v>
      </c>
      <c r="L1759" s="1">
        <f t="shared" si="500"/>
        <v>-100000</v>
      </c>
      <c r="M1759" s="1">
        <f t="shared" ca="1" si="494"/>
        <v>112698.95449859399</v>
      </c>
      <c r="N1759" s="10">
        <v>45931</v>
      </c>
      <c r="O1759" s="10">
        <f t="shared" ca="1" si="501"/>
        <v>48488</v>
      </c>
      <c r="P1759" s="7">
        <f t="shared" ca="1" si="502"/>
        <v>1.7211648821830749E-2</v>
      </c>
      <c r="Q1759" s="13"/>
      <c r="R1759" s="1">
        <f t="shared" si="503"/>
        <v>-100000</v>
      </c>
      <c r="S1759" s="1">
        <f t="shared" ca="1" si="495"/>
        <v>108673.99183792992</v>
      </c>
      <c r="T1759" s="14">
        <f t="shared" ca="1" si="496"/>
        <v>1.35</v>
      </c>
      <c r="U1759" s="7">
        <f t="shared" ca="1" si="504"/>
        <v>1.1944666504859924E-2</v>
      </c>
    </row>
    <row r="1760" spans="1:21" x14ac:dyDescent="0.2">
      <c r="A1760">
        <f t="shared" si="497"/>
        <v>1759</v>
      </c>
      <c r="B1760">
        <f t="shared" ca="1" si="487"/>
        <v>2</v>
      </c>
      <c r="C1760" s="7">
        <f t="shared" ca="1" si="488"/>
        <v>-2.1439977929253066E-2</v>
      </c>
      <c r="D1760" t="str">
        <f t="shared" ca="1" si="498"/>
        <v>No</v>
      </c>
      <c r="E1760">
        <f t="shared" ca="1" si="489"/>
        <v>1.4</v>
      </c>
      <c r="F1760" s="1">
        <f ca="1">InitialHomeValue* (1 + 'Portfolio Simulation'!C1760)^'Portfolio Simulation'!B1760</f>
        <v>957579.71679510071</v>
      </c>
      <c r="G1760" s="1">
        <f t="shared" ca="1" si="490"/>
        <v>134061.16035131409</v>
      </c>
      <c r="H1760" s="1">
        <f t="shared" ca="1" si="491"/>
        <v>144000</v>
      </c>
      <c r="I1760" s="1">
        <f t="shared" ca="1" si="499"/>
        <v>134061.16035131409</v>
      </c>
      <c r="J1760" s="1">
        <f t="shared" si="492"/>
        <v>100000</v>
      </c>
      <c r="K1760" s="1">
        <f t="shared" si="493"/>
        <v>1000000</v>
      </c>
      <c r="L1760" s="1">
        <f t="shared" si="500"/>
        <v>-100000</v>
      </c>
      <c r="M1760" s="1">
        <f t="shared" ca="1" si="494"/>
        <v>134061.16035131409</v>
      </c>
      <c r="N1760" s="10">
        <v>45931</v>
      </c>
      <c r="O1760" s="10">
        <f t="shared" ca="1" si="501"/>
        <v>46661</v>
      </c>
      <c r="P1760" s="7">
        <f t="shared" ca="1" si="502"/>
        <v>0.15784782767295838</v>
      </c>
      <c r="Q1760" s="13"/>
      <c r="R1760" s="1">
        <f t="shared" si="503"/>
        <v>-100000</v>
      </c>
      <c r="S1760" s="1">
        <f t="shared" ca="1" si="495"/>
        <v>129273.26176733861</v>
      </c>
      <c r="T1760" s="14">
        <f t="shared" ca="1" si="496"/>
        <v>1.35</v>
      </c>
      <c r="U1760" s="7">
        <f t="shared" ca="1" si="504"/>
        <v>0.136983996629715</v>
      </c>
    </row>
    <row r="1761" spans="1:21" x14ac:dyDescent="0.2">
      <c r="A1761">
        <f t="shared" si="497"/>
        <v>1760</v>
      </c>
      <c r="B1761">
        <f t="shared" ca="1" si="487"/>
        <v>5</v>
      </c>
      <c r="C1761" s="7">
        <f t="shared" ca="1" si="488"/>
        <v>0.12777693904730844</v>
      </c>
      <c r="D1761" t="str">
        <f t="shared" ca="1" si="498"/>
        <v>Yes</v>
      </c>
      <c r="E1761">
        <f t="shared" ca="1" si="489"/>
        <v>1.7</v>
      </c>
      <c r="F1761" s="1">
        <f ca="1">InitialHomeValue* (1 + 'Portfolio Simulation'!C1761)^'Portfolio Simulation'!B1761</f>
        <v>1824383.136038821</v>
      </c>
      <c r="G1761" s="1">
        <f t="shared" ca="1" si="490"/>
        <v>310145.1331265996</v>
      </c>
      <c r="H1761" s="1">
        <f t="shared" ca="1" si="491"/>
        <v>248832</v>
      </c>
      <c r="I1761" s="1">
        <f t="shared" ca="1" si="499"/>
        <v>248832</v>
      </c>
      <c r="J1761" s="1">
        <f t="shared" si="492"/>
        <v>100000</v>
      </c>
      <c r="K1761" s="1">
        <f t="shared" si="493"/>
        <v>1000000</v>
      </c>
      <c r="L1761" s="1">
        <f t="shared" si="500"/>
        <v>-100000</v>
      </c>
      <c r="M1761" s="1">
        <f t="shared" ca="1" si="494"/>
        <v>248832</v>
      </c>
      <c r="N1761" s="10">
        <v>45931</v>
      </c>
      <c r="O1761" s="10">
        <f t="shared" ca="1" si="501"/>
        <v>47757</v>
      </c>
      <c r="P1761" s="7">
        <f t="shared" ca="1" si="502"/>
        <v>0.19988018870353702</v>
      </c>
      <c r="Q1761" s="13"/>
      <c r="R1761" s="1">
        <f t="shared" si="503"/>
        <v>-100000</v>
      </c>
      <c r="S1761" s="1">
        <f t="shared" ca="1" si="495"/>
        <v>301023.21744640544</v>
      </c>
      <c r="T1761" s="14">
        <f t="shared" ca="1" si="496"/>
        <v>1.65</v>
      </c>
      <c r="U1761" s="7">
        <f t="shared" ca="1" si="504"/>
        <v>0.24642909169197086</v>
      </c>
    </row>
    <row r="1762" spans="1:21" x14ac:dyDescent="0.2">
      <c r="A1762">
        <f t="shared" si="497"/>
        <v>1761</v>
      </c>
      <c r="B1762">
        <f t="shared" ca="1" si="487"/>
        <v>7</v>
      </c>
      <c r="C1762" s="7">
        <f t="shared" ca="1" si="488"/>
        <v>3.5283379858968719E-2</v>
      </c>
      <c r="D1762" t="str">
        <f t="shared" ca="1" si="498"/>
        <v>Yes</v>
      </c>
      <c r="E1762">
        <f t="shared" ca="1" si="489"/>
        <v>1.7</v>
      </c>
      <c r="F1762" s="1">
        <f ca="1">InitialHomeValue* (1 + 'Portfolio Simulation'!C1762)^'Portfolio Simulation'!B1762</f>
        <v>1274719.6899867018</v>
      </c>
      <c r="G1762" s="1">
        <f t="shared" ca="1" si="490"/>
        <v>216702.3472977393</v>
      </c>
      <c r="H1762" s="1">
        <f t="shared" ca="1" si="491"/>
        <v>358318.07999999996</v>
      </c>
      <c r="I1762" s="1">
        <f t="shared" ca="1" si="499"/>
        <v>216702.3472977393</v>
      </c>
      <c r="J1762" s="1">
        <f t="shared" si="492"/>
        <v>100000</v>
      </c>
      <c r="K1762" s="1">
        <f t="shared" si="493"/>
        <v>1000000</v>
      </c>
      <c r="L1762" s="1">
        <f t="shared" si="500"/>
        <v>-100000</v>
      </c>
      <c r="M1762" s="1">
        <f t="shared" ca="1" si="494"/>
        <v>216702.3472977393</v>
      </c>
      <c r="N1762" s="10">
        <v>45931</v>
      </c>
      <c r="O1762" s="10">
        <f t="shared" ca="1" si="501"/>
        <v>48488</v>
      </c>
      <c r="P1762" s="7">
        <f t="shared" ca="1" si="502"/>
        <v>0.11671664118766786</v>
      </c>
      <c r="Q1762" s="13"/>
      <c r="R1762" s="1">
        <f t="shared" si="503"/>
        <v>-100000</v>
      </c>
      <c r="S1762" s="1">
        <f t="shared" ca="1" si="495"/>
        <v>210328.74884780581</v>
      </c>
      <c r="T1762" s="14">
        <f t="shared" ca="1" si="496"/>
        <v>1.65</v>
      </c>
      <c r="U1762" s="7">
        <f t="shared" ca="1" si="504"/>
        <v>0.11196802258491517</v>
      </c>
    </row>
    <row r="1763" spans="1:21" x14ac:dyDescent="0.2">
      <c r="A1763">
        <f t="shared" si="497"/>
        <v>1762</v>
      </c>
      <c r="B1763">
        <f t="shared" ca="1" si="487"/>
        <v>5</v>
      </c>
      <c r="C1763" s="7">
        <f t="shared" ca="1" si="488"/>
        <v>-6.7058858415189153E-3</v>
      </c>
      <c r="D1763" t="str">
        <f t="shared" ca="1" si="498"/>
        <v>No</v>
      </c>
      <c r="E1763">
        <f t="shared" ca="1" si="489"/>
        <v>1.4</v>
      </c>
      <c r="F1763" s="1">
        <f ca="1">InitialHomeValue* (1 + 'Portfolio Simulation'!C1763)^'Portfolio Simulation'!B1763</f>
        <v>966917.25437562366</v>
      </c>
      <c r="G1763" s="1">
        <f t="shared" ca="1" si="490"/>
        <v>135368.41561258733</v>
      </c>
      <c r="H1763" s="1">
        <f t="shared" ca="1" si="491"/>
        <v>248832</v>
      </c>
      <c r="I1763" s="1">
        <f t="shared" ca="1" si="499"/>
        <v>135368.41561258733</v>
      </c>
      <c r="J1763" s="1">
        <f t="shared" si="492"/>
        <v>100000</v>
      </c>
      <c r="K1763" s="1">
        <f t="shared" si="493"/>
        <v>1000000</v>
      </c>
      <c r="L1763" s="1">
        <f t="shared" si="500"/>
        <v>-100000</v>
      </c>
      <c r="M1763" s="1">
        <f t="shared" ca="1" si="494"/>
        <v>135368.41561258733</v>
      </c>
      <c r="N1763" s="10">
        <v>45931</v>
      </c>
      <c r="O1763" s="10">
        <f t="shared" ca="1" si="501"/>
        <v>47757</v>
      </c>
      <c r="P1763" s="7">
        <f t="shared" ca="1" si="502"/>
        <v>6.2402454018592832E-2</v>
      </c>
      <c r="Q1763" s="13"/>
      <c r="R1763" s="1">
        <f t="shared" si="503"/>
        <v>-100000</v>
      </c>
      <c r="S1763" s="1">
        <f t="shared" ca="1" si="495"/>
        <v>130533.82934070921</v>
      </c>
      <c r="T1763" s="14">
        <f t="shared" ca="1" si="496"/>
        <v>1.35</v>
      </c>
      <c r="U1763" s="7">
        <f t="shared" ca="1" si="504"/>
        <v>5.4707273840904236E-2</v>
      </c>
    </row>
    <row r="1764" spans="1:21" x14ac:dyDescent="0.2">
      <c r="A1764">
        <f t="shared" si="497"/>
        <v>1763</v>
      </c>
      <c r="B1764">
        <f t="shared" ca="1" si="487"/>
        <v>2</v>
      </c>
      <c r="C1764" s="7">
        <f t="shared" ca="1" si="488"/>
        <v>4.3172183729279057E-2</v>
      </c>
      <c r="D1764" t="str">
        <f t="shared" ca="1" si="498"/>
        <v>Yes</v>
      </c>
      <c r="E1764">
        <f t="shared" ca="1" si="489"/>
        <v>1.7</v>
      </c>
      <c r="F1764" s="1">
        <f ca="1">InitialHomeValue* (1 + 'Portfolio Simulation'!C1764)^'Portfolio Simulation'!B1764</f>
        <v>1088208.204906513</v>
      </c>
      <c r="G1764" s="1">
        <f t="shared" ca="1" si="490"/>
        <v>184995.39483410722</v>
      </c>
      <c r="H1764" s="1">
        <f t="shared" ca="1" si="491"/>
        <v>144000</v>
      </c>
      <c r="I1764" s="1">
        <f t="shared" ca="1" si="499"/>
        <v>144000</v>
      </c>
      <c r="J1764" s="1">
        <f t="shared" si="492"/>
        <v>100000</v>
      </c>
      <c r="K1764" s="1">
        <f t="shared" si="493"/>
        <v>1000000</v>
      </c>
      <c r="L1764" s="1">
        <f t="shared" si="500"/>
        <v>-100000</v>
      </c>
      <c r="M1764" s="1">
        <f t="shared" ca="1" si="494"/>
        <v>144000</v>
      </c>
      <c r="N1764" s="10">
        <v>45931</v>
      </c>
      <c r="O1764" s="10">
        <f t="shared" ca="1" si="501"/>
        <v>46661</v>
      </c>
      <c r="P1764" s="7">
        <f t="shared" ca="1" si="502"/>
        <v>0.19999999403953553</v>
      </c>
      <c r="Q1764" s="13"/>
      <c r="R1764" s="1">
        <f t="shared" si="503"/>
        <v>-100000</v>
      </c>
      <c r="S1764" s="1">
        <f t="shared" ca="1" si="495"/>
        <v>179554.35380957465</v>
      </c>
      <c r="T1764" s="14">
        <f t="shared" ca="1" si="496"/>
        <v>1.65</v>
      </c>
      <c r="U1764" s="7">
        <f t="shared" ca="1" si="504"/>
        <v>0.33997892737388613</v>
      </c>
    </row>
    <row r="1765" spans="1:21" x14ac:dyDescent="0.2">
      <c r="A1765">
        <f t="shared" si="497"/>
        <v>1764</v>
      </c>
      <c r="B1765">
        <f t="shared" ca="1" si="487"/>
        <v>4</v>
      </c>
      <c r="C1765" s="7">
        <f t="shared" ca="1" si="488"/>
        <v>-3.2613570334035544E-2</v>
      </c>
      <c r="D1765" t="str">
        <f t="shared" ca="1" si="498"/>
        <v>No</v>
      </c>
      <c r="E1765">
        <f t="shared" ca="1" si="489"/>
        <v>1.4</v>
      </c>
      <c r="F1765" s="1">
        <f ca="1">InitialHomeValue* (1 + 'Portfolio Simulation'!C1765)^'Portfolio Simulation'!B1765</f>
        <v>875789.96278392884</v>
      </c>
      <c r="G1765" s="1">
        <f t="shared" ca="1" si="490"/>
        <v>122610.59478975004</v>
      </c>
      <c r="H1765" s="1">
        <f t="shared" ca="1" si="491"/>
        <v>207360</v>
      </c>
      <c r="I1765" s="1">
        <f t="shared" ca="1" si="499"/>
        <v>122610.59478975004</v>
      </c>
      <c r="J1765" s="1">
        <f t="shared" si="492"/>
        <v>100000</v>
      </c>
      <c r="K1765" s="1">
        <f t="shared" si="493"/>
        <v>1000000</v>
      </c>
      <c r="L1765" s="1">
        <f t="shared" si="500"/>
        <v>-100000</v>
      </c>
      <c r="M1765" s="1">
        <f t="shared" ca="1" si="494"/>
        <v>122610.59478975004</v>
      </c>
      <c r="N1765" s="10">
        <v>45931</v>
      </c>
      <c r="O1765" s="10">
        <f t="shared" ca="1" si="501"/>
        <v>47392</v>
      </c>
      <c r="P1765" s="7">
        <f t="shared" ca="1" si="502"/>
        <v>5.2244952321052557E-2</v>
      </c>
      <c r="Q1765" s="13"/>
      <c r="R1765" s="1">
        <f t="shared" si="503"/>
        <v>-100000</v>
      </c>
      <c r="S1765" s="1">
        <f t="shared" ca="1" si="495"/>
        <v>118231.64497583041</v>
      </c>
      <c r="T1765" s="14">
        <f t="shared" ca="1" si="496"/>
        <v>1.35</v>
      </c>
      <c r="U1765" s="7">
        <f t="shared" ca="1" si="504"/>
        <v>4.2727884650230405E-2</v>
      </c>
    </row>
    <row r="1766" spans="1:21" x14ac:dyDescent="0.2">
      <c r="A1766">
        <f t="shared" si="497"/>
        <v>1765</v>
      </c>
      <c r="B1766">
        <f t="shared" ca="1" si="487"/>
        <v>1</v>
      </c>
      <c r="C1766" s="7">
        <f t="shared" ca="1" si="488"/>
        <v>-4.6867937678784027E-2</v>
      </c>
      <c r="D1766" t="str">
        <f t="shared" ca="1" si="498"/>
        <v>No</v>
      </c>
      <c r="E1766">
        <f t="shared" ca="1" si="489"/>
        <v>1.4</v>
      </c>
      <c r="F1766" s="1">
        <f ca="1">InitialHomeValue* (1 + 'Portfolio Simulation'!C1766)^'Portfolio Simulation'!B1766</f>
        <v>953132.06232121598</v>
      </c>
      <c r="G1766" s="1">
        <f t="shared" ca="1" si="490"/>
        <v>133438.48872497023</v>
      </c>
      <c r="H1766" s="1">
        <f t="shared" ca="1" si="491"/>
        <v>120000</v>
      </c>
      <c r="I1766" s="1">
        <f t="shared" ca="1" si="499"/>
        <v>120000</v>
      </c>
      <c r="J1766" s="1">
        <f t="shared" si="492"/>
        <v>100000</v>
      </c>
      <c r="K1766" s="1">
        <f t="shared" si="493"/>
        <v>1000000</v>
      </c>
      <c r="L1766" s="1">
        <f t="shared" si="500"/>
        <v>-100000</v>
      </c>
      <c r="M1766" s="1">
        <f t="shared" ca="1" si="494"/>
        <v>120000</v>
      </c>
      <c r="N1766" s="10">
        <v>45931</v>
      </c>
      <c r="O1766" s="10">
        <f t="shared" ca="1" si="501"/>
        <v>46296</v>
      </c>
      <c r="P1766" s="7">
        <f t="shared" ca="1" si="502"/>
        <v>0.19999999403953553</v>
      </c>
      <c r="Q1766" s="13"/>
      <c r="R1766" s="1">
        <f t="shared" si="503"/>
        <v>-100000</v>
      </c>
      <c r="S1766" s="1">
        <f t="shared" ca="1" si="495"/>
        <v>128672.82841336419</v>
      </c>
      <c r="T1766" s="14">
        <f t="shared" ca="1" si="496"/>
        <v>1.35</v>
      </c>
      <c r="U1766" s="7">
        <f t="shared" ca="1" si="504"/>
        <v>0.28672828078269963</v>
      </c>
    </row>
    <row r="1767" spans="1:21" x14ac:dyDescent="0.2">
      <c r="A1767">
        <f t="shared" si="497"/>
        <v>1766</v>
      </c>
      <c r="B1767">
        <f t="shared" ca="1" si="487"/>
        <v>10</v>
      </c>
      <c r="C1767" s="7">
        <f t="shared" ca="1" si="488"/>
        <v>-3.1150229571350399E-4</v>
      </c>
      <c r="D1767" t="str">
        <f t="shared" ca="1" si="498"/>
        <v>No</v>
      </c>
      <c r="E1767">
        <f t="shared" ca="1" si="489"/>
        <v>1.4</v>
      </c>
      <c r="F1767" s="1">
        <f ca="1">InitialHomeValue* (1 + 'Portfolio Simulation'!C1767)^'Portfolio Simulation'!B1767</f>
        <v>996889.33993330598</v>
      </c>
      <c r="G1767" s="1">
        <f t="shared" ca="1" si="490"/>
        <v>139564.50759066283</v>
      </c>
      <c r="H1767" s="1">
        <f t="shared" ca="1" si="491"/>
        <v>619173.64223999996</v>
      </c>
      <c r="I1767" s="1">
        <f t="shared" ca="1" si="499"/>
        <v>139564.50759066283</v>
      </c>
      <c r="J1767" s="1">
        <f t="shared" si="492"/>
        <v>100000</v>
      </c>
      <c r="K1767" s="1">
        <f t="shared" si="493"/>
        <v>1000000</v>
      </c>
      <c r="L1767" s="1">
        <f t="shared" si="500"/>
        <v>-100000</v>
      </c>
      <c r="M1767" s="1">
        <f t="shared" ca="1" si="494"/>
        <v>139564.50759066283</v>
      </c>
      <c r="N1767" s="10">
        <v>45931</v>
      </c>
      <c r="O1767" s="10">
        <f t="shared" ca="1" si="501"/>
        <v>49583</v>
      </c>
      <c r="P1767" s="7">
        <f t="shared" ca="1" si="502"/>
        <v>3.3878657221794131E-2</v>
      </c>
      <c r="Q1767" s="13"/>
      <c r="R1767" s="1">
        <f t="shared" si="503"/>
        <v>-100000</v>
      </c>
      <c r="S1767" s="1">
        <f t="shared" ca="1" si="495"/>
        <v>134580.06089099633</v>
      </c>
      <c r="T1767" s="14">
        <f t="shared" ca="1" si="496"/>
        <v>1.35</v>
      </c>
      <c r="U1767" s="7">
        <f t="shared" ca="1" si="504"/>
        <v>3.0127564072608942E-2</v>
      </c>
    </row>
    <row r="1768" spans="1:21" x14ac:dyDescent="0.2">
      <c r="A1768">
        <f t="shared" si="497"/>
        <v>1767</v>
      </c>
      <c r="B1768">
        <f t="shared" ca="1" si="487"/>
        <v>10</v>
      </c>
      <c r="C1768" s="7">
        <f t="shared" ca="1" si="488"/>
        <v>2.9092304698880612E-3</v>
      </c>
      <c r="D1768" t="str">
        <f t="shared" ca="1" si="498"/>
        <v>Yes</v>
      </c>
      <c r="E1768">
        <f t="shared" ca="1" si="489"/>
        <v>1.7</v>
      </c>
      <c r="F1768" s="1">
        <f ca="1">InitialHomeValue* (1 + 'Portfolio Simulation'!C1768)^'Portfolio Simulation'!B1768</f>
        <v>1029476.1374963596</v>
      </c>
      <c r="G1768" s="1">
        <f t="shared" ca="1" si="490"/>
        <v>175010.94337438117</v>
      </c>
      <c r="H1768" s="1">
        <f t="shared" ca="1" si="491"/>
        <v>619173.64223999996</v>
      </c>
      <c r="I1768" s="1">
        <f t="shared" ca="1" si="499"/>
        <v>175010.94337438117</v>
      </c>
      <c r="J1768" s="1">
        <f t="shared" si="492"/>
        <v>100000</v>
      </c>
      <c r="K1768" s="1">
        <f t="shared" si="493"/>
        <v>1000000</v>
      </c>
      <c r="L1768" s="1">
        <f t="shared" si="500"/>
        <v>-100000</v>
      </c>
      <c r="M1768" s="1">
        <f t="shared" ca="1" si="494"/>
        <v>175010.94337438117</v>
      </c>
      <c r="N1768" s="10">
        <v>45931</v>
      </c>
      <c r="O1768" s="10">
        <f t="shared" ca="1" si="501"/>
        <v>49583</v>
      </c>
      <c r="P1768" s="7">
        <f t="shared" ca="1" si="502"/>
        <v>5.7531246542930611E-2</v>
      </c>
      <c r="Q1768" s="13"/>
      <c r="R1768" s="1">
        <f t="shared" si="503"/>
        <v>-100000</v>
      </c>
      <c r="S1768" s="1">
        <f t="shared" ca="1" si="495"/>
        <v>169863.56268689933</v>
      </c>
      <c r="T1768" s="14">
        <f t="shared" ca="1" si="496"/>
        <v>1.65</v>
      </c>
      <c r="U1768" s="7">
        <f t="shared" ca="1" si="504"/>
        <v>5.4380634427070612E-2</v>
      </c>
    </row>
    <row r="1769" spans="1:21" x14ac:dyDescent="0.2">
      <c r="A1769">
        <f t="shared" si="497"/>
        <v>1768</v>
      </c>
      <c r="B1769">
        <f t="shared" ca="1" si="487"/>
        <v>3</v>
      </c>
      <c r="C1769" s="7">
        <f t="shared" ca="1" si="488"/>
        <v>-5.3278529867158489E-4</v>
      </c>
      <c r="D1769" t="str">
        <f t="shared" ca="1" si="498"/>
        <v>No</v>
      </c>
      <c r="E1769">
        <f t="shared" ca="1" si="489"/>
        <v>1.4</v>
      </c>
      <c r="F1769" s="1">
        <f ca="1">InitialHomeValue* (1 + 'Portfolio Simulation'!C1769)^'Portfolio Simulation'!B1769</f>
        <v>998402.49553327204</v>
      </c>
      <c r="G1769" s="1">
        <f t="shared" ca="1" si="490"/>
        <v>139776.34937465808</v>
      </c>
      <c r="H1769" s="1">
        <f t="shared" ca="1" si="491"/>
        <v>172800</v>
      </c>
      <c r="I1769" s="1">
        <f t="shared" ca="1" si="499"/>
        <v>139776.34937465808</v>
      </c>
      <c r="J1769" s="1">
        <f t="shared" si="492"/>
        <v>100000</v>
      </c>
      <c r="K1769" s="1">
        <f t="shared" si="493"/>
        <v>1000000</v>
      </c>
      <c r="L1769" s="1">
        <f t="shared" si="500"/>
        <v>-100000</v>
      </c>
      <c r="M1769" s="1">
        <f t="shared" ca="1" si="494"/>
        <v>139776.34937465808</v>
      </c>
      <c r="N1769" s="10">
        <v>45931</v>
      </c>
      <c r="O1769" s="10">
        <f t="shared" ca="1" si="501"/>
        <v>47027</v>
      </c>
      <c r="P1769" s="7">
        <f t="shared" ca="1" si="502"/>
        <v>0.11797905564308167</v>
      </c>
      <c r="Q1769" s="13"/>
      <c r="R1769" s="1">
        <f t="shared" si="503"/>
        <v>-100000</v>
      </c>
      <c r="S1769" s="1">
        <f t="shared" ca="1" si="495"/>
        <v>134784.33689699174</v>
      </c>
      <c r="T1769" s="14">
        <f t="shared" ca="1" si="496"/>
        <v>1.35</v>
      </c>
      <c r="U1769" s="7">
        <f t="shared" ca="1" si="504"/>
        <v>0.10452032685279847</v>
      </c>
    </row>
    <row r="1770" spans="1:21" x14ac:dyDescent="0.2">
      <c r="A1770">
        <f t="shared" si="497"/>
        <v>1769</v>
      </c>
      <c r="B1770">
        <f t="shared" ca="1" si="487"/>
        <v>1</v>
      </c>
      <c r="C1770" s="7">
        <f t="shared" ca="1" si="488"/>
        <v>9.7712244833920617E-2</v>
      </c>
      <c r="D1770" t="str">
        <f t="shared" ca="1" si="498"/>
        <v>Yes</v>
      </c>
      <c r="E1770">
        <f t="shared" ca="1" si="489"/>
        <v>1.7</v>
      </c>
      <c r="F1770" s="1">
        <f ca="1">InitialHomeValue* (1 + 'Portfolio Simulation'!C1770)^'Portfolio Simulation'!B1770</f>
        <v>1097712.2448339206</v>
      </c>
      <c r="G1770" s="1">
        <f t="shared" ca="1" si="490"/>
        <v>186611.08162176653</v>
      </c>
      <c r="H1770" s="1">
        <f t="shared" ca="1" si="491"/>
        <v>120000</v>
      </c>
      <c r="I1770" s="1">
        <f t="shared" ca="1" si="499"/>
        <v>120000</v>
      </c>
      <c r="J1770" s="1">
        <f t="shared" si="492"/>
        <v>100000</v>
      </c>
      <c r="K1770" s="1">
        <f t="shared" si="493"/>
        <v>1000000</v>
      </c>
      <c r="L1770" s="1">
        <f t="shared" si="500"/>
        <v>-100000</v>
      </c>
      <c r="M1770" s="1">
        <f t="shared" ca="1" si="494"/>
        <v>120000</v>
      </c>
      <c r="N1770" s="10">
        <v>45931</v>
      </c>
      <c r="O1770" s="10">
        <f t="shared" ca="1" si="501"/>
        <v>46296</v>
      </c>
      <c r="P1770" s="7">
        <f t="shared" ca="1" si="502"/>
        <v>0.19999999403953553</v>
      </c>
      <c r="Q1770" s="13"/>
      <c r="R1770" s="1">
        <f t="shared" si="503"/>
        <v>-100000</v>
      </c>
      <c r="S1770" s="1">
        <f t="shared" ca="1" si="495"/>
        <v>181122.52039759691</v>
      </c>
      <c r="T1770" s="14">
        <f t="shared" ca="1" si="496"/>
        <v>1.65</v>
      </c>
      <c r="U1770" s="7">
        <f t="shared" ca="1" si="504"/>
        <v>0.81122521162033068</v>
      </c>
    </row>
    <row r="1771" spans="1:21" x14ac:dyDescent="0.2">
      <c r="A1771">
        <f t="shared" si="497"/>
        <v>1770</v>
      </c>
      <c r="B1771">
        <f t="shared" ca="1" si="487"/>
        <v>6</v>
      </c>
      <c r="C1771" s="7">
        <f t="shared" ca="1" si="488"/>
        <v>4.0248491432132667E-2</v>
      </c>
      <c r="D1771" t="str">
        <f t="shared" ca="1" si="498"/>
        <v>Yes</v>
      </c>
      <c r="E1771">
        <f t="shared" ca="1" si="489"/>
        <v>1.7</v>
      </c>
      <c r="F1771" s="1">
        <f ca="1">InitialHomeValue* (1 + 'Portfolio Simulation'!C1771)^'Portfolio Simulation'!B1771</f>
        <v>1267134.0693202626</v>
      </c>
      <c r="G1771" s="1">
        <f t="shared" ca="1" si="490"/>
        <v>215412.79178444465</v>
      </c>
      <c r="H1771" s="1">
        <f t="shared" ca="1" si="491"/>
        <v>298598.39999999997</v>
      </c>
      <c r="I1771" s="1">
        <f t="shared" ca="1" si="499"/>
        <v>215412.79178444465</v>
      </c>
      <c r="J1771" s="1">
        <f t="shared" si="492"/>
        <v>100000</v>
      </c>
      <c r="K1771" s="1">
        <f t="shared" si="493"/>
        <v>1000000</v>
      </c>
      <c r="L1771" s="1">
        <f t="shared" si="500"/>
        <v>-100000</v>
      </c>
      <c r="M1771" s="1">
        <f t="shared" ca="1" si="494"/>
        <v>215412.79178444465</v>
      </c>
      <c r="N1771" s="10">
        <v>45931</v>
      </c>
      <c r="O1771" s="10">
        <f t="shared" ca="1" si="501"/>
        <v>48122</v>
      </c>
      <c r="P1771" s="7">
        <f t="shared" ca="1" si="502"/>
        <v>0.13637035489082341</v>
      </c>
      <c r="Q1771" s="13"/>
      <c r="R1771" s="1">
        <f t="shared" si="503"/>
        <v>-100000</v>
      </c>
      <c r="S1771" s="1">
        <f t="shared" ca="1" si="495"/>
        <v>209077.12143784334</v>
      </c>
      <c r="T1771" s="14">
        <f t="shared" ca="1" si="496"/>
        <v>1.65</v>
      </c>
      <c r="U1771" s="7">
        <f t="shared" ca="1" si="504"/>
        <v>0.13073295950889588</v>
      </c>
    </row>
    <row r="1772" spans="1:21" x14ac:dyDescent="0.2">
      <c r="A1772">
        <f t="shared" si="497"/>
        <v>1771</v>
      </c>
      <c r="B1772">
        <f t="shared" ca="1" si="487"/>
        <v>4</v>
      </c>
      <c r="C1772" s="7">
        <f t="shared" ca="1" si="488"/>
        <v>1.5465958467922257E-2</v>
      </c>
      <c r="D1772" t="str">
        <f t="shared" ca="1" si="498"/>
        <v>Yes</v>
      </c>
      <c r="E1772">
        <f t="shared" ca="1" si="489"/>
        <v>1.7</v>
      </c>
      <c r="F1772" s="1">
        <f ca="1">InitialHomeValue* (1 + 'Portfolio Simulation'!C1772)^'Portfolio Simulation'!B1772</f>
        <v>1063313.8638879894</v>
      </c>
      <c r="G1772" s="1">
        <f t="shared" ca="1" si="490"/>
        <v>180763.35686095821</v>
      </c>
      <c r="H1772" s="1">
        <f t="shared" ca="1" si="491"/>
        <v>207360</v>
      </c>
      <c r="I1772" s="1">
        <f t="shared" ca="1" si="499"/>
        <v>180763.35686095821</v>
      </c>
      <c r="J1772" s="1">
        <f t="shared" si="492"/>
        <v>100000</v>
      </c>
      <c r="K1772" s="1">
        <f t="shared" si="493"/>
        <v>1000000</v>
      </c>
      <c r="L1772" s="1">
        <f t="shared" si="500"/>
        <v>-100000</v>
      </c>
      <c r="M1772" s="1">
        <f t="shared" ca="1" si="494"/>
        <v>180763.35686095821</v>
      </c>
      <c r="N1772" s="10">
        <v>45931</v>
      </c>
      <c r="O1772" s="10">
        <f t="shared" ca="1" si="501"/>
        <v>47392</v>
      </c>
      <c r="P1772" s="7">
        <f t="shared" ca="1" si="502"/>
        <v>0.15940082669258124</v>
      </c>
      <c r="Q1772" s="13"/>
      <c r="R1772" s="1">
        <f t="shared" si="503"/>
        <v>-100000</v>
      </c>
      <c r="S1772" s="1">
        <f t="shared" ca="1" si="495"/>
        <v>175446.78754151825</v>
      </c>
      <c r="T1772" s="14">
        <f t="shared" ca="1" si="496"/>
        <v>1.65</v>
      </c>
      <c r="U1772" s="7">
        <f t="shared" ca="1" si="504"/>
        <v>0.15078602433204655</v>
      </c>
    </row>
    <row r="1773" spans="1:21" x14ac:dyDescent="0.2">
      <c r="A1773">
        <f t="shared" si="497"/>
        <v>1772</v>
      </c>
      <c r="B1773">
        <f t="shared" ca="1" si="487"/>
        <v>2</v>
      </c>
      <c r="C1773" s="7">
        <f t="shared" ca="1" si="488"/>
        <v>5.4941860792292935E-2</v>
      </c>
      <c r="D1773" t="str">
        <f t="shared" ca="1" si="498"/>
        <v>Yes</v>
      </c>
      <c r="E1773">
        <f t="shared" ca="1" si="489"/>
        <v>1.7</v>
      </c>
      <c r="F1773" s="1">
        <f ca="1">InitialHomeValue* (1 + 'Portfolio Simulation'!C1773)^'Portfolio Simulation'!B1773</f>
        <v>1112902.3296519057</v>
      </c>
      <c r="G1773" s="1">
        <f t="shared" ca="1" si="490"/>
        <v>189193.39604082398</v>
      </c>
      <c r="H1773" s="1">
        <f t="shared" ca="1" si="491"/>
        <v>144000</v>
      </c>
      <c r="I1773" s="1">
        <f t="shared" ca="1" si="499"/>
        <v>144000</v>
      </c>
      <c r="J1773" s="1">
        <f t="shared" si="492"/>
        <v>100000</v>
      </c>
      <c r="K1773" s="1">
        <f t="shared" si="493"/>
        <v>1000000</v>
      </c>
      <c r="L1773" s="1">
        <f t="shared" si="500"/>
        <v>-100000</v>
      </c>
      <c r="M1773" s="1">
        <f t="shared" ca="1" si="494"/>
        <v>144000</v>
      </c>
      <c r="N1773" s="10">
        <v>45931</v>
      </c>
      <c r="O1773" s="10">
        <f t="shared" ca="1" si="501"/>
        <v>46661</v>
      </c>
      <c r="P1773" s="7">
        <f t="shared" ca="1" si="502"/>
        <v>0.19999999403953553</v>
      </c>
      <c r="Q1773" s="13"/>
      <c r="R1773" s="1">
        <f t="shared" si="503"/>
        <v>-100000</v>
      </c>
      <c r="S1773" s="1">
        <f t="shared" ca="1" si="495"/>
        <v>183628.88439256442</v>
      </c>
      <c r="T1773" s="14">
        <f t="shared" ca="1" si="496"/>
        <v>1.65</v>
      </c>
      <c r="U1773" s="7">
        <f t="shared" ca="1" si="504"/>
        <v>0.355097359418869</v>
      </c>
    </row>
    <row r="1774" spans="1:21" x14ac:dyDescent="0.2">
      <c r="A1774">
        <f t="shared" si="497"/>
        <v>1773</v>
      </c>
      <c r="B1774">
        <f t="shared" ca="1" si="487"/>
        <v>8</v>
      </c>
      <c r="C1774" s="7">
        <f t="shared" ca="1" si="488"/>
        <v>6.0484784588825044E-3</v>
      </c>
      <c r="D1774" t="str">
        <f t="shared" ca="1" si="498"/>
        <v>Yes</v>
      </c>
      <c r="E1774">
        <f t="shared" ca="1" si="489"/>
        <v>1.7</v>
      </c>
      <c r="F1774" s="1">
        <f ca="1">InitialHomeValue* (1 + 'Portfolio Simulation'!C1774)^'Portfolio Simulation'!B1774</f>
        <v>1049424.6679532256</v>
      </c>
      <c r="G1774" s="1">
        <f t="shared" ca="1" si="490"/>
        <v>178402.19355204835</v>
      </c>
      <c r="H1774" s="1">
        <f t="shared" ca="1" si="491"/>
        <v>429981.69599999994</v>
      </c>
      <c r="I1774" s="1">
        <f t="shared" ca="1" si="499"/>
        <v>178402.19355204835</v>
      </c>
      <c r="J1774" s="1">
        <f t="shared" si="492"/>
        <v>100000</v>
      </c>
      <c r="K1774" s="1">
        <f t="shared" si="493"/>
        <v>1000000</v>
      </c>
      <c r="L1774" s="1">
        <f t="shared" si="500"/>
        <v>-100000</v>
      </c>
      <c r="M1774" s="1">
        <f t="shared" ca="1" si="494"/>
        <v>178402.19355204835</v>
      </c>
      <c r="N1774" s="10">
        <v>45931</v>
      </c>
      <c r="O1774" s="10">
        <f t="shared" ca="1" si="501"/>
        <v>48853</v>
      </c>
      <c r="P1774" s="7">
        <f t="shared" ca="1" si="502"/>
        <v>7.4987748265266427E-2</v>
      </c>
      <c r="Q1774" s="13"/>
      <c r="R1774" s="1">
        <f t="shared" si="503"/>
        <v>-100000</v>
      </c>
      <c r="S1774" s="1">
        <f t="shared" ca="1" si="495"/>
        <v>173155.07021228224</v>
      </c>
      <c r="T1774" s="14">
        <f t="shared" ca="1" si="496"/>
        <v>1.65</v>
      </c>
      <c r="U1774" s="7">
        <f t="shared" ca="1" si="504"/>
        <v>7.0986512303352373E-2</v>
      </c>
    </row>
    <row r="1775" spans="1:21" x14ac:dyDescent="0.2">
      <c r="A1775">
        <f t="shared" si="497"/>
        <v>1774</v>
      </c>
      <c r="B1775">
        <f t="shared" ca="1" si="487"/>
        <v>9</v>
      </c>
      <c r="C1775" s="7">
        <f t="shared" ca="1" si="488"/>
        <v>-6.6506970798503706E-2</v>
      </c>
      <c r="D1775" t="str">
        <f t="shared" ca="1" si="498"/>
        <v>No</v>
      </c>
      <c r="E1775">
        <f t="shared" ca="1" si="489"/>
        <v>1.4</v>
      </c>
      <c r="F1775" s="1">
        <f ca="1">InitialHomeValue* (1 + 'Portfolio Simulation'!C1775)^'Portfolio Simulation'!B1775</f>
        <v>538269.42690752284</v>
      </c>
      <c r="G1775" s="1">
        <f t="shared" ca="1" si="490"/>
        <v>75357.71976705319</v>
      </c>
      <c r="H1775" s="1">
        <f t="shared" ca="1" si="491"/>
        <v>515978.03519999993</v>
      </c>
      <c r="I1775" s="1">
        <f t="shared" ca="1" si="499"/>
        <v>75357.71976705319</v>
      </c>
      <c r="J1775" s="1">
        <f t="shared" si="492"/>
        <v>100000</v>
      </c>
      <c r="K1775" s="1">
        <f t="shared" si="493"/>
        <v>1000000</v>
      </c>
      <c r="L1775" s="1">
        <f t="shared" si="500"/>
        <v>-100000</v>
      </c>
      <c r="M1775" s="1">
        <f t="shared" ca="1" si="494"/>
        <v>75357.71976705319</v>
      </c>
      <c r="N1775" s="10">
        <v>45931</v>
      </c>
      <c r="O1775" s="10">
        <f t="shared" ca="1" si="501"/>
        <v>49218</v>
      </c>
      <c r="P1775" s="7">
        <f t="shared" ca="1" si="502"/>
        <v>-3.0928471684455873E-2</v>
      </c>
      <c r="Q1775" s="13"/>
      <c r="R1775" s="1">
        <f t="shared" si="503"/>
        <v>-100000</v>
      </c>
      <c r="S1775" s="1">
        <f t="shared" ca="1" si="495"/>
        <v>72666.372632515602</v>
      </c>
      <c r="T1775" s="14">
        <f t="shared" ca="1" si="496"/>
        <v>1.35</v>
      </c>
      <c r="U1775" s="7">
        <f t="shared" ca="1" si="504"/>
        <v>-3.4834067523479458E-2</v>
      </c>
    </row>
    <row r="1776" spans="1:21" x14ac:dyDescent="0.2">
      <c r="A1776">
        <f t="shared" si="497"/>
        <v>1775</v>
      </c>
      <c r="B1776">
        <f t="shared" ca="1" si="487"/>
        <v>3</v>
      </c>
      <c r="C1776" s="7">
        <f t="shared" ca="1" si="488"/>
        <v>-0.17707526313302141</v>
      </c>
      <c r="D1776" t="str">
        <f t="shared" ca="1" si="498"/>
        <v>No</v>
      </c>
      <c r="E1776">
        <f t="shared" ca="1" si="489"/>
        <v>1.4</v>
      </c>
      <c r="F1776" s="1">
        <f ca="1">InitialHomeValue* (1 + 'Portfolio Simulation'!C1776)^'Portfolio Simulation'!B1776</f>
        <v>557288.84727744211</v>
      </c>
      <c r="G1776" s="1">
        <f t="shared" ca="1" si="490"/>
        <v>78020.438618841901</v>
      </c>
      <c r="H1776" s="1">
        <f t="shared" ca="1" si="491"/>
        <v>172800</v>
      </c>
      <c r="I1776" s="1">
        <f t="shared" ca="1" si="499"/>
        <v>78020.438618841901</v>
      </c>
      <c r="J1776" s="1">
        <f t="shared" si="492"/>
        <v>100000</v>
      </c>
      <c r="K1776" s="1">
        <f t="shared" si="493"/>
        <v>1000000</v>
      </c>
      <c r="L1776" s="1">
        <f t="shared" si="500"/>
        <v>-100000</v>
      </c>
      <c r="M1776" s="1">
        <f t="shared" ca="1" si="494"/>
        <v>78020.438618841901</v>
      </c>
      <c r="N1776" s="10">
        <v>45931</v>
      </c>
      <c r="O1776" s="10">
        <f t="shared" ca="1" si="501"/>
        <v>47027</v>
      </c>
      <c r="P1776" s="7">
        <f t="shared" ca="1" si="502"/>
        <v>-7.9333701729774483E-2</v>
      </c>
      <c r="Q1776" s="13"/>
      <c r="R1776" s="1">
        <f t="shared" si="503"/>
        <v>-100000</v>
      </c>
      <c r="S1776" s="1">
        <f t="shared" ca="1" si="495"/>
        <v>75233.994382454694</v>
      </c>
      <c r="T1776" s="14">
        <f t="shared" ca="1" si="496"/>
        <v>1.35</v>
      </c>
      <c r="U1776" s="7">
        <f t="shared" ca="1" si="504"/>
        <v>-9.0417084097862255E-2</v>
      </c>
    </row>
    <row r="1777" spans="1:21" x14ac:dyDescent="0.2">
      <c r="A1777">
        <f t="shared" si="497"/>
        <v>1776</v>
      </c>
      <c r="B1777">
        <f t="shared" ca="1" si="487"/>
        <v>2</v>
      </c>
      <c r="C1777" s="7">
        <f t="shared" ca="1" si="488"/>
        <v>-4.1806171588314525E-2</v>
      </c>
      <c r="D1777" t="str">
        <f t="shared" ca="1" si="498"/>
        <v>No</v>
      </c>
      <c r="E1777">
        <f t="shared" ca="1" si="489"/>
        <v>1.4</v>
      </c>
      <c r="F1777" s="1">
        <f ca="1">InitialHomeValue* (1 + 'Portfolio Simulation'!C1777)^'Portfolio Simulation'!B1777</f>
        <v>918135.41280624247</v>
      </c>
      <c r="G1777" s="1">
        <f t="shared" ca="1" si="490"/>
        <v>128538.95779287395</v>
      </c>
      <c r="H1777" s="1">
        <f t="shared" ca="1" si="491"/>
        <v>144000</v>
      </c>
      <c r="I1777" s="1">
        <f t="shared" ca="1" si="499"/>
        <v>128538.95779287395</v>
      </c>
      <c r="J1777" s="1">
        <f t="shared" si="492"/>
        <v>100000</v>
      </c>
      <c r="K1777" s="1">
        <f t="shared" si="493"/>
        <v>1000000</v>
      </c>
      <c r="L1777" s="1">
        <f t="shared" si="500"/>
        <v>-100000</v>
      </c>
      <c r="M1777" s="1">
        <f t="shared" ca="1" si="494"/>
        <v>128538.95779287395</v>
      </c>
      <c r="N1777" s="10">
        <v>45931</v>
      </c>
      <c r="O1777" s="10">
        <f t="shared" ca="1" si="501"/>
        <v>46661</v>
      </c>
      <c r="P1777" s="7">
        <f t="shared" ca="1" si="502"/>
        <v>0.13375023007392881</v>
      </c>
      <c r="Q1777" s="13"/>
      <c r="R1777" s="1">
        <f t="shared" si="503"/>
        <v>-100000</v>
      </c>
      <c r="S1777" s="1">
        <f t="shared" ca="1" si="495"/>
        <v>123948.28072884274</v>
      </c>
      <c r="T1777" s="14">
        <f t="shared" ca="1" si="496"/>
        <v>1.35</v>
      </c>
      <c r="U1777" s="7">
        <f t="shared" ca="1" si="504"/>
        <v>0.11332061886787415</v>
      </c>
    </row>
    <row r="1778" spans="1:21" x14ac:dyDescent="0.2">
      <c r="A1778">
        <f t="shared" si="497"/>
        <v>1777</v>
      </c>
      <c r="B1778">
        <f t="shared" ca="1" si="487"/>
        <v>4</v>
      </c>
      <c r="C1778" s="7">
        <f t="shared" ca="1" si="488"/>
        <v>7.1915282659230639E-2</v>
      </c>
      <c r="D1778" t="str">
        <f t="shared" ca="1" si="498"/>
        <v>Yes</v>
      </c>
      <c r="E1778">
        <f t="shared" ca="1" si="489"/>
        <v>1.7</v>
      </c>
      <c r="F1778" s="1">
        <f ca="1">InitialHomeValue* (1 + 'Portfolio Simulation'!C1778)^'Portfolio Simulation'!B1778</f>
        <v>1320206.4536155972</v>
      </c>
      <c r="G1778" s="1">
        <f t="shared" ca="1" si="490"/>
        <v>224435.09711465152</v>
      </c>
      <c r="H1778" s="1">
        <f t="shared" ca="1" si="491"/>
        <v>207360</v>
      </c>
      <c r="I1778" s="1">
        <f t="shared" ca="1" si="499"/>
        <v>207360</v>
      </c>
      <c r="J1778" s="1">
        <f t="shared" si="492"/>
        <v>100000</v>
      </c>
      <c r="K1778" s="1">
        <f t="shared" si="493"/>
        <v>1000000</v>
      </c>
      <c r="L1778" s="1">
        <f t="shared" si="500"/>
        <v>-100000</v>
      </c>
      <c r="M1778" s="1">
        <f t="shared" ca="1" si="494"/>
        <v>207360</v>
      </c>
      <c r="N1778" s="10">
        <v>45931</v>
      </c>
      <c r="O1778" s="10">
        <f t="shared" ca="1" si="501"/>
        <v>47392</v>
      </c>
      <c r="P1778" s="7">
        <f t="shared" ca="1" si="502"/>
        <v>0.19985025525093081</v>
      </c>
      <c r="Q1778" s="13"/>
      <c r="R1778" s="1">
        <f t="shared" si="503"/>
        <v>-100000</v>
      </c>
      <c r="S1778" s="1">
        <f t="shared" ca="1" si="495"/>
        <v>217834.06484657354</v>
      </c>
      <c r="T1778" s="14">
        <f t="shared" ca="1" si="496"/>
        <v>1.65</v>
      </c>
      <c r="U1778" s="7">
        <f t="shared" ca="1" si="504"/>
        <v>0.2147127449512482</v>
      </c>
    </row>
    <row r="1779" spans="1:21" x14ac:dyDescent="0.2">
      <c r="A1779">
        <f t="shared" si="497"/>
        <v>1778</v>
      </c>
      <c r="B1779">
        <f t="shared" ca="1" si="487"/>
        <v>6</v>
      </c>
      <c r="C1779" s="7">
        <f t="shared" ca="1" si="488"/>
        <v>0.10281715728365681</v>
      </c>
      <c r="D1779" t="str">
        <f t="shared" ca="1" si="498"/>
        <v>Yes</v>
      </c>
      <c r="E1779">
        <f t="shared" ca="1" si="489"/>
        <v>1.7</v>
      </c>
      <c r="F1779" s="1">
        <f ca="1">InitialHomeValue* (1 + 'Portfolio Simulation'!C1779)^'Portfolio Simulation'!B1779</f>
        <v>1798958.25087929</v>
      </c>
      <c r="G1779" s="1">
        <f t="shared" ca="1" si="490"/>
        <v>305822.90264947934</v>
      </c>
      <c r="H1779" s="1">
        <f t="shared" ca="1" si="491"/>
        <v>298598.39999999997</v>
      </c>
      <c r="I1779" s="1">
        <f t="shared" ca="1" si="499"/>
        <v>298598.39999999997</v>
      </c>
      <c r="J1779" s="1">
        <f t="shared" si="492"/>
        <v>100000</v>
      </c>
      <c r="K1779" s="1">
        <f t="shared" si="493"/>
        <v>1000000</v>
      </c>
      <c r="L1779" s="1">
        <f t="shared" si="500"/>
        <v>-100000</v>
      </c>
      <c r="M1779" s="1">
        <f t="shared" ca="1" si="494"/>
        <v>298598.39999999997</v>
      </c>
      <c r="N1779" s="10">
        <v>45931</v>
      </c>
      <c r="O1779" s="10">
        <f t="shared" ca="1" si="501"/>
        <v>48122</v>
      </c>
      <c r="P1779" s="7">
        <f t="shared" ca="1" si="502"/>
        <v>0.19990014433860781</v>
      </c>
      <c r="Q1779" s="13"/>
      <c r="R1779" s="1">
        <f t="shared" si="503"/>
        <v>-100000</v>
      </c>
      <c r="S1779" s="1">
        <f t="shared" ca="1" si="495"/>
        <v>296828.11139508284</v>
      </c>
      <c r="T1779" s="14">
        <f t="shared" ca="1" si="496"/>
        <v>1.65</v>
      </c>
      <c r="U1779" s="7">
        <f t="shared" ca="1" si="504"/>
        <v>0.19871211647987366</v>
      </c>
    </row>
    <row r="1780" spans="1:21" x14ac:dyDescent="0.2">
      <c r="A1780">
        <f t="shared" si="497"/>
        <v>1779</v>
      </c>
      <c r="B1780">
        <f t="shared" ca="1" si="487"/>
        <v>5</v>
      </c>
      <c r="C1780" s="7">
        <f t="shared" ca="1" si="488"/>
        <v>3.8732868016993549E-2</v>
      </c>
      <c r="D1780" t="str">
        <f t="shared" ca="1" si="498"/>
        <v>Yes</v>
      </c>
      <c r="E1780">
        <f t="shared" ca="1" si="489"/>
        <v>1.7</v>
      </c>
      <c r="F1780" s="1">
        <f ca="1">InitialHomeValue* (1 + 'Portfolio Simulation'!C1780)^'Portfolio Simulation'!B1780</f>
        <v>1209259.1155033067</v>
      </c>
      <c r="G1780" s="1">
        <f t="shared" ca="1" si="490"/>
        <v>205574.04963556214</v>
      </c>
      <c r="H1780" s="1">
        <f t="shared" ca="1" si="491"/>
        <v>248832</v>
      </c>
      <c r="I1780" s="1">
        <f t="shared" ca="1" si="499"/>
        <v>205574.04963556214</v>
      </c>
      <c r="J1780" s="1">
        <f t="shared" si="492"/>
        <v>100000</v>
      </c>
      <c r="K1780" s="1">
        <f t="shared" si="493"/>
        <v>1000000</v>
      </c>
      <c r="L1780" s="1">
        <f t="shared" si="500"/>
        <v>-100000</v>
      </c>
      <c r="M1780" s="1">
        <f t="shared" ca="1" si="494"/>
        <v>205574.04963556214</v>
      </c>
      <c r="N1780" s="10">
        <v>45931</v>
      </c>
      <c r="O1780" s="10">
        <f t="shared" ca="1" si="501"/>
        <v>47757</v>
      </c>
      <c r="P1780" s="7">
        <f t="shared" ca="1" si="502"/>
        <v>0.15493988394737243</v>
      </c>
      <c r="Q1780" s="13"/>
      <c r="R1780" s="1">
        <f t="shared" si="503"/>
        <v>-100000</v>
      </c>
      <c r="S1780" s="1">
        <f t="shared" ca="1" si="495"/>
        <v>199527.7540580456</v>
      </c>
      <c r="T1780" s="14">
        <f t="shared" ca="1" si="496"/>
        <v>1.65</v>
      </c>
      <c r="U1780" s="7">
        <f t="shared" ca="1" si="504"/>
        <v>0.14806850552558903</v>
      </c>
    </row>
    <row r="1781" spans="1:21" x14ac:dyDescent="0.2">
      <c r="A1781">
        <f t="shared" si="497"/>
        <v>1780</v>
      </c>
      <c r="B1781">
        <f t="shared" ca="1" si="487"/>
        <v>9</v>
      </c>
      <c r="C1781" s="7">
        <f t="shared" ca="1" si="488"/>
        <v>-2.7196342077689378E-2</v>
      </c>
      <c r="D1781" t="str">
        <f t="shared" ca="1" si="498"/>
        <v>No</v>
      </c>
      <c r="E1781">
        <f t="shared" ca="1" si="489"/>
        <v>1.4</v>
      </c>
      <c r="F1781" s="1">
        <f ca="1">InitialHomeValue* (1 + 'Portfolio Simulation'!C1781)^'Portfolio Simulation'!B1781</f>
        <v>780237.38317331742</v>
      </c>
      <c r="G1781" s="1">
        <f t="shared" ca="1" si="490"/>
        <v>109233.23364426443</v>
      </c>
      <c r="H1781" s="1">
        <f t="shared" ca="1" si="491"/>
        <v>515978.03519999993</v>
      </c>
      <c r="I1781" s="1">
        <f t="shared" ca="1" si="499"/>
        <v>109233.23364426443</v>
      </c>
      <c r="J1781" s="1">
        <f t="shared" si="492"/>
        <v>100000</v>
      </c>
      <c r="K1781" s="1">
        <f t="shared" si="493"/>
        <v>1000000</v>
      </c>
      <c r="L1781" s="1">
        <f t="shared" si="500"/>
        <v>-100000</v>
      </c>
      <c r="M1781" s="1">
        <f t="shared" ca="1" si="494"/>
        <v>109233.23364426443</v>
      </c>
      <c r="N1781" s="10">
        <v>45931</v>
      </c>
      <c r="O1781" s="10">
        <f t="shared" ca="1" si="501"/>
        <v>49218</v>
      </c>
      <c r="P1781" s="7">
        <f t="shared" ca="1" si="502"/>
        <v>9.8550707101821913E-3</v>
      </c>
      <c r="Q1781" s="13"/>
      <c r="R1781" s="1">
        <f t="shared" si="503"/>
        <v>-100000</v>
      </c>
      <c r="S1781" s="1">
        <f t="shared" ca="1" si="495"/>
        <v>105332.04672839787</v>
      </c>
      <c r="T1781" s="14">
        <f t="shared" ca="1" si="496"/>
        <v>1.35</v>
      </c>
      <c r="U1781" s="7">
        <f t="shared" ca="1" si="504"/>
        <v>5.7851046323776243E-3</v>
      </c>
    </row>
    <row r="1782" spans="1:21" x14ac:dyDescent="0.2">
      <c r="A1782">
        <f t="shared" si="497"/>
        <v>1781</v>
      </c>
      <c r="B1782">
        <f t="shared" ca="1" si="487"/>
        <v>7</v>
      </c>
      <c r="C1782" s="7">
        <f t="shared" ca="1" si="488"/>
        <v>0.16630887436645794</v>
      </c>
      <c r="D1782" t="str">
        <f t="shared" ca="1" si="498"/>
        <v>Yes</v>
      </c>
      <c r="E1782">
        <f t="shared" ca="1" si="489"/>
        <v>1.7</v>
      </c>
      <c r="F1782" s="1">
        <f ca="1">InitialHomeValue* (1 + 'Portfolio Simulation'!C1782)^'Portfolio Simulation'!B1782</f>
        <v>2935587.7117543933</v>
      </c>
      <c r="G1782" s="1">
        <f t="shared" ca="1" si="490"/>
        <v>499049.91099824687</v>
      </c>
      <c r="H1782" s="1">
        <f t="shared" ca="1" si="491"/>
        <v>358318.07999999996</v>
      </c>
      <c r="I1782" s="1">
        <f t="shared" ca="1" si="499"/>
        <v>358318.07999999996</v>
      </c>
      <c r="J1782" s="1">
        <f t="shared" si="492"/>
        <v>100000</v>
      </c>
      <c r="K1782" s="1">
        <f t="shared" si="493"/>
        <v>1000000</v>
      </c>
      <c r="L1782" s="1">
        <f t="shared" si="500"/>
        <v>-100000</v>
      </c>
      <c r="M1782" s="1">
        <f t="shared" ca="1" si="494"/>
        <v>358318.07999999996</v>
      </c>
      <c r="N1782" s="10">
        <v>45931</v>
      </c>
      <c r="O1782" s="10">
        <f t="shared" ca="1" si="501"/>
        <v>48488</v>
      </c>
      <c r="P1782" s="7">
        <f t="shared" ca="1" si="502"/>
        <v>0.19982888102531438</v>
      </c>
      <c r="Q1782" s="13"/>
      <c r="R1782" s="1">
        <f t="shared" si="503"/>
        <v>-100000</v>
      </c>
      <c r="S1782" s="1">
        <f t="shared" ca="1" si="495"/>
        <v>484371.97243947489</v>
      </c>
      <c r="T1782" s="14">
        <f t="shared" ca="1" si="496"/>
        <v>1.65</v>
      </c>
      <c r="U1782" s="7">
        <f t="shared" ca="1" si="504"/>
        <v>0.25258195996284483</v>
      </c>
    </row>
    <row r="1783" spans="1:21" x14ac:dyDescent="0.2">
      <c r="A1783">
        <f t="shared" si="497"/>
        <v>1782</v>
      </c>
      <c r="B1783">
        <f t="shared" ca="1" si="487"/>
        <v>4</v>
      </c>
      <c r="C1783" s="7">
        <f t="shared" ca="1" si="488"/>
        <v>2.7118689932957615E-2</v>
      </c>
      <c r="D1783" t="str">
        <f t="shared" ca="1" si="498"/>
        <v>Yes</v>
      </c>
      <c r="E1783">
        <f t="shared" ca="1" si="489"/>
        <v>1.7</v>
      </c>
      <c r="F1783" s="1">
        <f ca="1">InitialHomeValue* (1 + 'Portfolio Simulation'!C1783)^'Portfolio Simulation'!B1783</f>
        <v>1112967.615511911</v>
      </c>
      <c r="G1783" s="1">
        <f t="shared" ca="1" si="490"/>
        <v>189204.49463702488</v>
      </c>
      <c r="H1783" s="1">
        <f t="shared" ca="1" si="491"/>
        <v>207360</v>
      </c>
      <c r="I1783" s="1">
        <f t="shared" ca="1" si="499"/>
        <v>189204.49463702488</v>
      </c>
      <c r="J1783" s="1">
        <f t="shared" si="492"/>
        <v>100000</v>
      </c>
      <c r="K1783" s="1">
        <f t="shared" si="493"/>
        <v>1000000</v>
      </c>
      <c r="L1783" s="1">
        <f t="shared" si="500"/>
        <v>-100000</v>
      </c>
      <c r="M1783" s="1">
        <f t="shared" ca="1" si="494"/>
        <v>189204.49463702488</v>
      </c>
      <c r="N1783" s="10">
        <v>45931</v>
      </c>
      <c r="O1783" s="10">
        <f t="shared" ca="1" si="501"/>
        <v>47392</v>
      </c>
      <c r="P1783" s="7">
        <f t="shared" ca="1" si="502"/>
        <v>0.17269608378410345</v>
      </c>
      <c r="Q1783" s="13"/>
      <c r="R1783" s="1">
        <f t="shared" si="503"/>
        <v>-100000</v>
      </c>
      <c r="S1783" s="1">
        <f t="shared" ca="1" si="495"/>
        <v>183639.65655946534</v>
      </c>
      <c r="T1783" s="14">
        <f t="shared" ca="1" si="496"/>
        <v>1.65</v>
      </c>
      <c r="U1783" s="7">
        <f t="shared" ca="1" si="504"/>
        <v>0.16398249268531806</v>
      </c>
    </row>
    <row r="1784" spans="1:21" x14ac:dyDescent="0.2">
      <c r="A1784">
        <f t="shared" si="497"/>
        <v>1783</v>
      </c>
      <c r="B1784">
        <f t="shared" ca="1" si="487"/>
        <v>1</v>
      </c>
      <c r="C1784" s="7">
        <f t="shared" ca="1" si="488"/>
        <v>5.2377440111124732E-2</v>
      </c>
      <c r="D1784" t="str">
        <f t="shared" ca="1" si="498"/>
        <v>Yes</v>
      </c>
      <c r="E1784">
        <f t="shared" ca="1" si="489"/>
        <v>1.7</v>
      </c>
      <c r="F1784" s="1">
        <f ca="1">InitialHomeValue* (1 + 'Portfolio Simulation'!C1784)^'Portfolio Simulation'!B1784</f>
        <v>1052377.4401111249</v>
      </c>
      <c r="G1784" s="1">
        <f t="shared" ca="1" si="490"/>
        <v>178904.16481889124</v>
      </c>
      <c r="H1784" s="1">
        <f t="shared" ca="1" si="491"/>
        <v>120000</v>
      </c>
      <c r="I1784" s="1">
        <f t="shared" ca="1" si="499"/>
        <v>120000</v>
      </c>
      <c r="J1784" s="1">
        <f t="shared" si="492"/>
        <v>100000</v>
      </c>
      <c r="K1784" s="1">
        <f t="shared" si="493"/>
        <v>1000000</v>
      </c>
      <c r="L1784" s="1">
        <f t="shared" si="500"/>
        <v>-100000</v>
      </c>
      <c r="M1784" s="1">
        <f t="shared" ca="1" si="494"/>
        <v>120000</v>
      </c>
      <c r="N1784" s="10">
        <v>45931</v>
      </c>
      <c r="O1784" s="10">
        <f t="shared" ca="1" si="501"/>
        <v>46296</v>
      </c>
      <c r="P1784" s="7">
        <f t="shared" ca="1" si="502"/>
        <v>0.19999999403953553</v>
      </c>
      <c r="Q1784" s="13"/>
      <c r="R1784" s="1">
        <f t="shared" si="503"/>
        <v>-100000</v>
      </c>
      <c r="S1784" s="1">
        <f t="shared" ca="1" si="495"/>
        <v>173642.27761833562</v>
      </c>
      <c r="T1784" s="14">
        <f t="shared" ca="1" si="496"/>
        <v>1.65</v>
      </c>
      <c r="U1784" s="7">
        <f t="shared" ca="1" si="504"/>
        <v>0.73642276525497441</v>
      </c>
    </row>
    <row r="1785" spans="1:21" x14ac:dyDescent="0.2">
      <c r="A1785">
        <f t="shared" si="497"/>
        <v>1784</v>
      </c>
      <c r="B1785">
        <f t="shared" ca="1" si="487"/>
        <v>8</v>
      </c>
      <c r="C1785" s="7">
        <f t="shared" ca="1" si="488"/>
        <v>7.1029769272187612E-2</v>
      </c>
      <c r="D1785" t="str">
        <f t="shared" ca="1" si="498"/>
        <v>Yes</v>
      </c>
      <c r="E1785">
        <f t="shared" ca="1" si="489"/>
        <v>1.7</v>
      </c>
      <c r="F1785" s="1">
        <f ca="1">InitialHomeValue* (1 + 'Portfolio Simulation'!C1785)^'Portfolio Simulation'!B1785</f>
        <v>1731459.5006072558</v>
      </c>
      <c r="G1785" s="1">
        <f t="shared" ca="1" si="490"/>
        <v>294348.11510323349</v>
      </c>
      <c r="H1785" s="1">
        <f t="shared" ca="1" si="491"/>
        <v>429981.69599999994</v>
      </c>
      <c r="I1785" s="1">
        <f t="shared" ca="1" si="499"/>
        <v>294348.11510323349</v>
      </c>
      <c r="J1785" s="1">
        <f t="shared" si="492"/>
        <v>100000</v>
      </c>
      <c r="K1785" s="1">
        <f t="shared" si="493"/>
        <v>1000000</v>
      </c>
      <c r="L1785" s="1">
        <f t="shared" si="500"/>
        <v>-100000</v>
      </c>
      <c r="M1785" s="1">
        <f t="shared" ca="1" si="494"/>
        <v>294348.11510323349</v>
      </c>
      <c r="N1785" s="10">
        <v>45931</v>
      </c>
      <c r="O1785" s="10">
        <f t="shared" ca="1" si="501"/>
        <v>48853</v>
      </c>
      <c r="P1785" s="7">
        <f t="shared" ca="1" si="502"/>
        <v>0.14437283873558046</v>
      </c>
      <c r="Q1785" s="13"/>
      <c r="R1785" s="1">
        <f t="shared" si="503"/>
        <v>-100000</v>
      </c>
      <c r="S1785" s="1">
        <f t="shared" ca="1" si="495"/>
        <v>285690.81760019722</v>
      </c>
      <c r="T1785" s="14">
        <f t="shared" ca="1" si="496"/>
        <v>1.65</v>
      </c>
      <c r="U1785" s="7">
        <f t="shared" ca="1" si="504"/>
        <v>0.14011334776878356</v>
      </c>
    </row>
    <row r="1786" spans="1:21" x14ac:dyDescent="0.2">
      <c r="A1786">
        <f t="shared" si="497"/>
        <v>1785</v>
      </c>
      <c r="B1786">
        <f t="shared" ca="1" si="487"/>
        <v>9</v>
      </c>
      <c r="C1786" s="7">
        <f t="shared" ca="1" si="488"/>
        <v>4.6185828493466918E-2</v>
      </c>
      <c r="D1786" t="str">
        <f t="shared" ca="1" si="498"/>
        <v>Yes</v>
      </c>
      <c r="E1786">
        <f t="shared" ca="1" si="489"/>
        <v>1.7</v>
      </c>
      <c r="F1786" s="1">
        <f ca="1">InitialHomeValue* (1 + 'Portfolio Simulation'!C1786)^'Portfolio Simulation'!B1786</f>
        <v>1501341.5206303822</v>
      </c>
      <c r="G1786" s="1">
        <f t="shared" ca="1" si="490"/>
        <v>255228.058507165</v>
      </c>
      <c r="H1786" s="1">
        <f t="shared" ca="1" si="491"/>
        <v>515978.03519999993</v>
      </c>
      <c r="I1786" s="1">
        <f t="shared" ca="1" si="499"/>
        <v>255228.058507165</v>
      </c>
      <c r="J1786" s="1">
        <f t="shared" si="492"/>
        <v>100000</v>
      </c>
      <c r="K1786" s="1">
        <f t="shared" si="493"/>
        <v>1000000</v>
      </c>
      <c r="L1786" s="1">
        <f t="shared" si="500"/>
        <v>-100000</v>
      </c>
      <c r="M1786" s="1">
        <f t="shared" ca="1" si="494"/>
        <v>255228.058507165</v>
      </c>
      <c r="N1786" s="10">
        <v>45931</v>
      </c>
      <c r="O1786" s="10">
        <f t="shared" ca="1" si="501"/>
        <v>49218</v>
      </c>
      <c r="P1786" s="7">
        <f t="shared" ca="1" si="502"/>
        <v>0.10965189337730408</v>
      </c>
      <c r="Q1786" s="13"/>
      <c r="R1786" s="1">
        <f t="shared" si="503"/>
        <v>-100000</v>
      </c>
      <c r="S1786" s="1">
        <f t="shared" ca="1" si="495"/>
        <v>247721.35090401309</v>
      </c>
      <c r="T1786" s="14">
        <f t="shared" ca="1" si="496"/>
        <v>1.65</v>
      </c>
      <c r="U1786" s="7">
        <f t="shared" ca="1" si="504"/>
        <v>0.10597950816154481</v>
      </c>
    </row>
    <row r="1787" spans="1:21" x14ac:dyDescent="0.2">
      <c r="A1787">
        <f t="shared" si="497"/>
        <v>1786</v>
      </c>
      <c r="B1787">
        <f t="shared" ca="1" si="487"/>
        <v>5</v>
      </c>
      <c r="C1787" s="7">
        <f t="shared" ca="1" si="488"/>
        <v>2.4478641369741413E-2</v>
      </c>
      <c r="D1787" t="str">
        <f t="shared" ca="1" si="498"/>
        <v>Yes</v>
      </c>
      <c r="E1787">
        <f t="shared" ca="1" si="489"/>
        <v>1.7</v>
      </c>
      <c r="F1787" s="1">
        <f ca="1">InitialHomeValue* (1 + 'Portfolio Simulation'!C1787)^'Portfolio Simulation'!B1787</f>
        <v>1128533.7266668694</v>
      </c>
      <c r="G1787" s="1">
        <f t="shared" ca="1" si="490"/>
        <v>191850.73353336781</v>
      </c>
      <c r="H1787" s="1">
        <f t="shared" ca="1" si="491"/>
        <v>248832</v>
      </c>
      <c r="I1787" s="1">
        <f t="shared" ca="1" si="499"/>
        <v>191850.73353336781</v>
      </c>
      <c r="J1787" s="1">
        <f t="shared" si="492"/>
        <v>100000</v>
      </c>
      <c r="K1787" s="1">
        <f t="shared" si="493"/>
        <v>1000000</v>
      </c>
      <c r="L1787" s="1">
        <f t="shared" si="500"/>
        <v>-100000</v>
      </c>
      <c r="M1787" s="1">
        <f t="shared" ca="1" si="494"/>
        <v>191850.73353336781</v>
      </c>
      <c r="N1787" s="10">
        <v>45931</v>
      </c>
      <c r="O1787" s="10">
        <f t="shared" ca="1" si="501"/>
        <v>47757</v>
      </c>
      <c r="P1787" s="7">
        <f t="shared" ca="1" si="502"/>
        <v>0.13909960389137269</v>
      </c>
      <c r="Q1787" s="13"/>
      <c r="R1787" s="1">
        <f t="shared" si="503"/>
        <v>-100000</v>
      </c>
      <c r="S1787" s="1">
        <f t="shared" ca="1" si="495"/>
        <v>186208.06490003344</v>
      </c>
      <c r="T1787" s="14">
        <f t="shared" ca="1" si="496"/>
        <v>1.65</v>
      </c>
      <c r="U1787" s="7">
        <f t="shared" ca="1" si="504"/>
        <v>0.13232247233390809</v>
      </c>
    </row>
    <row r="1788" spans="1:21" x14ac:dyDescent="0.2">
      <c r="A1788">
        <f t="shared" si="497"/>
        <v>1787</v>
      </c>
      <c r="B1788">
        <f t="shared" ca="1" si="487"/>
        <v>5</v>
      </c>
      <c r="C1788" s="7">
        <f t="shared" ca="1" si="488"/>
        <v>-4.5064363515352965E-2</v>
      </c>
      <c r="D1788" t="str">
        <f t="shared" ca="1" si="498"/>
        <v>No</v>
      </c>
      <c r="E1788">
        <f t="shared" ca="1" si="489"/>
        <v>1.4</v>
      </c>
      <c r="F1788" s="1">
        <f ca="1">InitialHomeValue* (1 + 'Portfolio Simulation'!C1788)^'Portfolio Simulation'!B1788</f>
        <v>794091.42016271106</v>
      </c>
      <c r="G1788" s="1">
        <f t="shared" ca="1" si="490"/>
        <v>111172.79882277954</v>
      </c>
      <c r="H1788" s="1">
        <f t="shared" ca="1" si="491"/>
        <v>248832</v>
      </c>
      <c r="I1788" s="1">
        <f t="shared" ca="1" si="499"/>
        <v>111172.79882277954</v>
      </c>
      <c r="J1788" s="1">
        <f t="shared" si="492"/>
        <v>100000</v>
      </c>
      <c r="K1788" s="1">
        <f t="shared" si="493"/>
        <v>1000000</v>
      </c>
      <c r="L1788" s="1">
        <f t="shared" si="500"/>
        <v>-100000</v>
      </c>
      <c r="M1788" s="1">
        <f t="shared" ca="1" si="494"/>
        <v>111172.79882277954</v>
      </c>
      <c r="N1788" s="10">
        <v>45931</v>
      </c>
      <c r="O1788" s="10">
        <f t="shared" ca="1" si="501"/>
        <v>47757</v>
      </c>
      <c r="P1788" s="7">
        <f t="shared" ca="1" si="502"/>
        <v>2.1397218108177182E-2</v>
      </c>
      <c r="Q1788" s="13"/>
      <c r="R1788" s="1">
        <f t="shared" si="503"/>
        <v>-100000</v>
      </c>
      <c r="S1788" s="1">
        <f t="shared" ca="1" si="495"/>
        <v>107202.341721966</v>
      </c>
      <c r="T1788" s="14">
        <f t="shared" ca="1" si="496"/>
        <v>1.35</v>
      </c>
      <c r="U1788" s="7">
        <f t="shared" ca="1" si="504"/>
        <v>1.3999047875404357E-2</v>
      </c>
    </row>
    <row r="1789" spans="1:21" x14ac:dyDescent="0.2">
      <c r="A1789">
        <f t="shared" si="497"/>
        <v>1788</v>
      </c>
      <c r="B1789">
        <f t="shared" ca="1" si="487"/>
        <v>8</v>
      </c>
      <c r="C1789" s="7">
        <f t="shared" ca="1" si="488"/>
        <v>1.2518730376741269E-2</v>
      </c>
      <c r="D1789" t="str">
        <f t="shared" ca="1" si="498"/>
        <v>Yes</v>
      </c>
      <c r="E1789">
        <f t="shared" ca="1" si="489"/>
        <v>1.7</v>
      </c>
      <c r="F1789" s="1">
        <f ca="1">InitialHomeValue* (1 + 'Portfolio Simulation'!C1789)^'Portfolio Simulation'!B1789</f>
        <v>1104649.5680873254</v>
      </c>
      <c r="G1789" s="1">
        <f t="shared" ca="1" si="490"/>
        <v>187790.42657484533</v>
      </c>
      <c r="H1789" s="1">
        <f t="shared" ca="1" si="491"/>
        <v>429981.69599999994</v>
      </c>
      <c r="I1789" s="1">
        <f t="shared" ca="1" si="499"/>
        <v>187790.42657484533</v>
      </c>
      <c r="J1789" s="1">
        <f t="shared" si="492"/>
        <v>100000</v>
      </c>
      <c r="K1789" s="1">
        <f t="shared" si="493"/>
        <v>1000000</v>
      </c>
      <c r="L1789" s="1">
        <f t="shared" si="500"/>
        <v>-100000</v>
      </c>
      <c r="M1789" s="1">
        <f t="shared" ca="1" si="494"/>
        <v>187790.42657484533</v>
      </c>
      <c r="N1789" s="10">
        <v>45931</v>
      </c>
      <c r="O1789" s="10">
        <f t="shared" ca="1" si="501"/>
        <v>48853</v>
      </c>
      <c r="P1789" s="7">
        <f t="shared" ca="1" si="502"/>
        <v>8.1896623969078083E-2</v>
      </c>
      <c r="Q1789" s="13"/>
      <c r="R1789" s="1">
        <f t="shared" si="503"/>
        <v>-100000</v>
      </c>
      <c r="S1789" s="1">
        <f t="shared" ca="1" si="495"/>
        <v>182267.17873440869</v>
      </c>
      <c r="T1789" s="14">
        <f t="shared" ca="1" si="496"/>
        <v>1.65</v>
      </c>
      <c r="U1789" s="7">
        <f t="shared" ca="1" si="504"/>
        <v>7.7869674563407917E-2</v>
      </c>
    </row>
    <row r="1790" spans="1:21" x14ac:dyDescent="0.2">
      <c r="A1790">
        <f t="shared" si="497"/>
        <v>1789</v>
      </c>
      <c r="B1790">
        <f t="shared" ca="1" si="487"/>
        <v>8</v>
      </c>
      <c r="C1790" s="7">
        <f t="shared" ca="1" si="488"/>
        <v>-1.1557711530151404E-2</v>
      </c>
      <c r="D1790" t="str">
        <f t="shared" ca="1" si="498"/>
        <v>No</v>
      </c>
      <c r="E1790">
        <f t="shared" ca="1" si="489"/>
        <v>1.4</v>
      </c>
      <c r="F1790" s="1">
        <f ca="1">InitialHomeValue* (1 + 'Portfolio Simulation'!C1790)^'Portfolio Simulation'!B1790</f>
        <v>911193.34714488988</v>
      </c>
      <c r="G1790" s="1">
        <f t="shared" ca="1" si="490"/>
        <v>127567.06860028458</v>
      </c>
      <c r="H1790" s="1">
        <f t="shared" ca="1" si="491"/>
        <v>429981.69599999994</v>
      </c>
      <c r="I1790" s="1">
        <f t="shared" ca="1" si="499"/>
        <v>127567.06860028458</v>
      </c>
      <c r="J1790" s="1">
        <f t="shared" si="492"/>
        <v>100000</v>
      </c>
      <c r="K1790" s="1">
        <f t="shared" si="493"/>
        <v>1000000</v>
      </c>
      <c r="L1790" s="1">
        <f t="shared" si="500"/>
        <v>-100000</v>
      </c>
      <c r="M1790" s="1">
        <f t="shared" ca="1" si="494"/>
        <v>127567.06860028458</v>
      </c>
      <c r="N1790" s="10">
        <v>45931</v>
      </c>
      <c r="O1790" s="10">
        <f t="shared" ca="1" si="501"/>
        <v>48853</v>
      </c>
      <c r="P1790" s="7">
        <f t="shared" ca="1" si="502"/>
        <v>3.0880382657051089E-2</v>
      </c>
      <c r="Q1790" s="13"/>
      <c r="R1790" s="1">
        <f t="shared" si="503"/>
        <v>-100000</v>
      </c>
      <c r="S1790" s="1">
        <f t="shared" ca="1" si="495"/>
        <v>123011.10186456014</v>
      </c>
      <c r="T1790" s="14">
        <f t="shared" ca="1" si="496"/>
        <v>1.35</v>
      </c>
      <c r="U1790" s="7">
        <f t="shared" ca="1" si="504"/>
        <v>2.6207873225212105E-2</v>
      </c>
    </row>
    <row r="1791" spans="1:21" x14ac:dyDescent="0.2">
      <c r="A1791">
        <f t="shared" si="497"/>
        <v>1790</v>
      </c>
      <c r="B1791">
        <f t="shared" ca="1" si="487"/>
        <v>3</v>
      </c>
      <c r="C1791" s="7">
        <f t="shared" ca="1" si="488"/>
        <v>-2.6751899588775125E-2</v>
      </c>
      <c r="D1791" t="str">
        <f t="shared" ca="1" si="498"/>
        <v>No</v>
      </c>
      <c r="E1791">
        <f t="shared" ca="1" si="489"/>
        <v>1.4</v>
      </c>
      <c r="F1791" s="1">
        <f ca="1">InitialHomeValue* (1 + 'Portfolio Simulation'!C1791)^'Portfolio Simulation'!B1791</f>
        <v>921872.14825351036</v>
      </c>
      <c r="G1791" s="1">
        <f t="shared" ca="1" si="490"/>
        <v>129062.10075549144</v>
      </c>
      <c r="H1791" s="1">
        <f t="shared" ca="1" si="491"/>
        <v>172800</v>
      </c>
      <c r="I1791" s="1">
        <f t="shared" ca="1" si="499"/>
        <v>129062.10075549144</v>
      </c>
      <c r="J1791" s="1">
        <f t="shared" si="492"/>
        <v>100000</v>
      </c>
      <c r="K1791" s="1">
        <f t="shared" si="493"/>
        <v>1000000</v>
      </c>
      <c r="L1791" s="1">
        <f t="shared" si="500"/>
        <v>-100000</v>
      </c>
      <c r="M1791" s="1">
        <f t="shared" ca="1" si="494"/>
        <v>129062.10075549144</v>
      </c>
      <c r="N1791" s="10">
        <v>45931</v>
      </c>
      <c r="O1791" s="10">
        <f t="shared" ca="1" si="501"/>
        <v>47027</v>
      </c>
      <c r="P1791" s="7">
        <f t="shared" ca="1" si="502"/>
        <v>8.8677409291267398E-2</v>
      </c>
      <c r="Q1791" s="13"/>
      <c r="R1791" s="1">
        <f t="shared" si="503"/>
        <v>-100000</v>
      </c>
      <c r="S1791" s="1">
        <f t="shared" ca="1" si="495"/>
        <v>124452.74001422392</v>
      </c>
      <c r="T1791" s="14">
        <f t="shared" ca="1" si="496"/>
        <v>1.35</v>
      </c>
      <c r="U1791" s="7">
        <f t="shared" ca="1" si="504"/>
        <v>7.5571432709693923E-2</v>
      </c>
    </row>
    <row r="1792" spans="1:21" x14ac:dyDescent="0.2">
      <c r="A1792">
        <f t="shared" si="497"/>
        <v>1791</v>
      </c>
      <c r="B1792">
        <f t="shared" ca="1" si="487"/>
        <v>4</v>
      </c>
      <c r="C1792" s="7">
        <f t="shared" ca="1" si="488"/>
        <v>2.4207918876500915E-2</v>
      </c>
      <c r="D1792" t="str">
        <f t="shared" ca="1" si="498"/>
        <v>Yes</v>
      </c>
      <c r="E1792">
        <f t="shared" ca="1" si="489"/>
        <v>1.7</v>
      </c>
      <c r="F1792" s="1">
        <f ca="1">InitialHomeValue* (1 + 'Portfolio Simulation'!C1792)^'Portfolio Simulation'!B1792</f>
        <v>1100404.9045688848</v>
      </c>
      <c r="G1792" s="1">
        <f t="shared" ca="1" si="490"/>
        <v>187068.83377671041</v>
      </c>
      <c r="H1792" s="1">
        <f t="shared" ca="1" si="491"/>
        <v>207360</v>
      </c>
      <c r="I1792" s="1">
        <f t="shared" ca="1" si="499"/>
        <v>187068.83377671041</v>
      </c>
      <c r="J1792" s="1">
        <f t="shared" si="492"/>
        <v>100000</v>
      </c>
      <c r="K1792" s="1">
        <f t="shared" si="493"/>
        <v>1000000</v>
      </c>
      <c r="L1792" s="1">
        <f t="shared" si="500"/>
        <v>-100000</v>
      </c>
      <c r="M1792" s="1">
        <f t="shared" ca="1" si="494"/>
        <v>187068.83377671041</v>
      </c>
      <c r="N1792" s="10">
        <v>45931</v>
      </c>
      <c r="O1792" s="10">
        <f t="shared" ca="1" si="501"/>
        <v>47392</v>
      </c>
      <c r="P1792" s="7">
        <f t="shared" ca="1" si="502"/>
        <v>0.16937503218650826</v>
      </c>
      <c r="Q1792" s="13"/>
      <c r="R1792" s="1">
        <f t="shared" si="503"/>
        <v>-100000</v>
      </c>
      <c r="S1792" s="1">
        <f t="shared" ca="1" si="495"/>
        <v>181566.80925386597</v>
      </c>
      <c r="T1792" s="14">
        <f t="shared" ca="1" si="496"/>
        <v>1.65</v>
      </c>
      <c r="U1792" s="7">
        <f t="shared" ca="1" si="504"/>
        <v>0.1606861174106598</v>
      </c>
    </row>
    <row r="1793" spans="1:21" x14ac:dyDescent="0.2">
      <c r="A1793">
        <f t="shared" si="497"/>
        <v>1792</v>
      </c>
      <c r="B1793">
        <f t="shared" ca="1" si="487"/>
        <v>9</v>
      </c>
      <c r="C1793" s="7">
        <f t="shared" ca="1" si="488"/>
        <v>1.1796277179477746E-2</v>
      </c>
      <c r="D1793" t="str">
        <f t="shared" ca="1" si="498"/>
        <v>Yes</v>
      </c>
      <c r="E1793">
        <f t="shared" ca="1" si="489"/>
        <v>1.7</v>
      </c>
      <c r="F1793" s="1">
        <f ca="1">InitialHomeValue* (1 + 'Portfolio Simulation'!C1793)^'Portfolio Simulation'!B1793</f>
        <v>1111316.3250934153</v>
      </c>
      <c r="G1793" s="1">
        <f t="shared" ca="1" si="490"/>
        <v>188923.77526588063</v>
      </c>
      <c r="H1793" s="1">
        <f t="shared" ca="1" si="491"/>
        <v>515978.03519999993</v>
      </c>
      <c r="I1793" s="1">
        <f t="shared" ca="1" si="499"/>
        <v>188923.77526588063</v>
      </c>
      <c r="J1793" s="1">
        <f t="shared" si="492"/>
        <v>100000</v>
      </c>
      <c r="K1793" s="1">
        <f t="shared" si="493"/>
        <v>1000000</v>
      </c>
      <c r="L1793" s="1">
        <f t="shared" si="500"/>
        <v>-100000</v>
      </c>
      <c r="M1793" s="1">
        <f t="shared" ca="1" si="494"/>
        <v>188923.77526588063</v>
      </c>
      <c r="N1793" s="10">
        <v>45931</v>
      </c>
      <c r="O1793" s="10">
        <f t="shared" ca="1" si="501"/>
        <v>49218</v>
      </c>
      <c r="P1793" s="7">
        <f t="shared" ca="1" si="502"/>
        <v>7.3197951912879949E-2</v>
      </c>
      <c r="Q1793" s="13"/>
      <c r="R1793" s="1">
        <f t="shared" si="503"/>
        <v>-100000</v>
      </c>
      <c r="S1793" s="1">
        <f t="shared" ca="1" si="495"/>
        <v>183367.19364041355</v>
      </c>
      <c r="T1793" s="14">
        <f t="shared" ca="1" si="496"/>
        <v>1.65</v>
      </c>
      <c r="U1793" s="7">
        <f t="shared" ca="1" si="504"/>
        <v>6.9646212458610551E-2</v>
      </c>
    </row>
    <row r="1794" spans="1:21" x14ac:dyDescent="0.2">
      <c r="A1794">
        <f t="shared" si="497"/>
        <v>1793</v>
      </c>
      <c r="B1794">
        <f t="shared" ca="1" si="487"/>
        <v>4</v>
      </c>
      <c r="C1794" s="7">
        <f t="shared" ca="1" si="488"/>
        <v>-1.1449479214731908E-2</v>
      </c>
      <c r="D1794" t="str">
        <f t="shared" ca="1" si="498"/>
        <v>No</v>
      </c>
      <c r="E1794">
        <f t="shared" ca="1" si="489"/>
        <v>1.4</v>
      </c>
      <c r="F1794" s="1">
        <f ca="1">InitialHomeValue* (1 + 'Portfolio Simulation'!C1794)^'Portfolio Simulation'!B1794</f>
        <v>954982.64009632019</v>
      </c>
      <c r="G1794" s="1">
        <f t="shared" ca="1" si="490"/>
        <v>133697.56961348484</v>
      </c>
      <c r="H1794" s="1">
        <f t="shared" ca="1" si="491"/>
        <v>207360</v>
      </c>
      <c r="I1794" s="1">
        <f t="shared" ca="1" si="499"/>
        <v>133697.56961348484</v>
      </c>
      <c r="J1794" s="1">
        <f t="shared" si="492"/>
        <v>100000</v>
      </c>
      <c r="K1794" s="1">
        <f t="shared" si="493"/>
        <v>1000000</v>
      </c>
      <c r="L1794" s="1">
        <f t="shared" si="500"/>
        <v>-100000</v>
      </c>
      <c r="M1794" s="1">
        <f t="shared" ca="1" si="494"/>
        <v>133697.56961348484</v>
      </c>
      <c r="N1794" s="10">
        <v>45931</v>
      </c>
      <c r="O1794" s="10">
        <f t="shared" ca="1" si="501"/>
        <v>47392</v>
      </c>
      <c r="P1794" s="7">
        <f t="shared" ca="1" si="502"/>
        <v>7.5249615311622622E-2</v>
      </c>
      <c r="Q1794" s="13"/>
      <c r="R1794" s="1">
        <f t="shared" si="503"/>
        <v>-100000</v>
      </c>
      <c r="S1794" s="1">
        <f t="shared" ca="1" si="495"/>
        <v>128922.65641300325</v>
      </c>
      <c r="T1794" s="14">
        <f t="shared" ca="1" si="496"/>
        <v>1.35</v>
      </c>
      <c r="U1794" s="7">
        <f t="shared" ca="1" si="504"/>
        <v>6.5524479746818534E-2</v>
      </c>
    </row>
    <row r="1795" spans="1:21" x14ac:dyDescent="0.2">
      <c r="A1795">
        <f t="shared" si="497"/>
        <v>1794</v>
      </c>
      <c r="B1795">
        <f t="shared" ref="B1795:B1858" ca="1" si="505">RANDBETWEEN(MinExitYear,MaxTerm)</f>
        <v>3</v>
      </c>
      <c r="C1795" s="7">
        <f t="shared" ref="C1795:C1858" ca="1" si="506">NORMINV(RAND(),HPAMean,HPAStdDev)</f>
        <v>1.6360083607534055E-2</v>
      </c>
      <c r="D1795" t="str">
        <f t="shared" ca="1" si="498"/>
        <v>Yes</v>
      </c>
      <c r="E1795">
        <f t="shared" ref="E1795:E1858" ca="1" si="507">IF(D1795="Yes",UpMultiplier,DownMultiplier)</f>
        <v>1.7</v>
      </c>
      <c r="F1795" s="1">
        <f ca="1">InitialHomeValue* (1 + 'Portfolio Simulation'!C1795)^'Portfolio Simulation'!B1795</f>
        <v>1049887.586644128</v>
      </c>
      <c r="G1795" s="1">
        <f t="shared" ref="G1795:G1858" ca="1" si="508">F1795*E1795*(InvestmentAmount/InitialHomeValue)</f>
        <v>178480.88972950177</v>
      </c>
      <c r="H1795" s="1">
        <f t="shared" ref="H1795:H1858" ca="1" si="509">InvestmentAmount*(1 + IRRCap)^B1795</f>
        <v>172800</v>
      </c>
      <c r="I1795" s="1">
        <f t="shared" ca="1" si="499"/>
        <v>172800</v>
      </c>
      <c r="J1795" s="1">
        <f t="shared" ref="J1795:J1858" si="510">InvestmentAmount</f>
        <v>100000</v>
      </c>
      <c r="K1795" s="1">
        <f t="shared" ref="K1795:K1858" si="511">InitialHomeValue</f>
        <v>1000000</v>
      </c>
      <c r="L1795" s="1">
        <f t="shared" si="500"/>
        <v>-100000</v>
      </c>
      <c r="M1795" s="1">
        <f t="shared" ref="M1795:M1858" ca="1" si="512">IF(B1795&gt;0,I1795,0)</f>
        <v>172800</v>
      </c>
      <c r="N1795" s="10">
        <v>45931</v>
      </c>
      <c r="O1795" s="10">
        <f t="shared" ca="1" si="501"/>
        <v>47027</v>
      </c>
      <c r="P1795" s="7">
        <f t="shared" ca="1" si="502"/>
        <v>0.19980039000511171</v>
      </c>
      <c r="Q1795" s="13"/>
      <c r="R1795" s="1">
        <f t="shared" si="503"/>
        <v>-100000</v>
      </c>
      <c r="S1795" s="1">
        <f t="shared" ref="S1795:S1858" ca="1" si="513">F1795*T1795*(InvestmentAmount/InitialHomeValue)</f>
        <v>173231.45179628112</v>
      </c>
      <c r="T1795" s="14">
        <f t="shared" ref="T1795:T1858" ca="1" si="514">IF(D1795="Yes",ModifiedUpShare,ModifiedDownShare)</f>
        <v>1.65</v>
      </c>
      <c r="U1795" s="7">
        <f t="shared" ca="1" si="504"/>
        <v>0.20079721808433534</v>
      </c>
    </row>
    <row r="1796" spans="1:21" x14ac:dyDescent="0.2">
      <c r="A1796">
        <f t="shared" ref="A1796:A1859" si="515">ROW()-1</f>
        <v>1795</v>
      </c>
      <c r="B1796">
        <f t="shared" ca="1" si="505"/>
        <v>8</v>
      </c>
      <c r="C1796" s="7">
        <f t="shared" ca="1" si="506"/>
        <v>4.9624414307842313E-2</v>
      </c>
      <c r="D1796" t="str">
        <f t="shared" ref="D1796:D1859" ca="1" si="516">IF(C1796&gt;=0, "Yes", "No")</f>
        <v>Yes</v>
      </c>
      <c r="E1796">
        <f t="shared" ca="1" si="507"/>
        <v>1.7</v>
      </c>
      <c r="F1796" s="1">
        <f ca="1">InitialHomeValue* (1 + 'Portfolio Simulation'!C1796)^'Portfolio Simulation'!B1796</f>
        <v>1473232.8388366294</v>
      </c>
      <c r="G1796" s="1">
        <f t="shared" ca="1" si="508"/>
        <v>250449.58260222702</v>
      </c>
      <c r="H1796" s="1">
        <f t="shared" ca="1" si="509"/>
        <v>429981.69599999994</v>
      </c>
      <c r="I1796" s="1">
        <f t="shared" ref="I1796:I1859" ca="1" si="517">MIN(G1796,H1796)</f>
        <v>250449.58260222702</v>
      </c>
      <c r="J1796" s="1">
        <f t="shared" si="510"/>
        <v>100000</v>
      </c>
      <c r="K1796" s="1">
        <f t="shared" si="511"/>
        <v>1000000</v>
      </c>
      <c r="L1796" s="1">
        <f t="shared" ref="L1796:L1859" si="518">-J1796</f>
        <v>-100000</v>
      </c>
      <c r="M1796" s="1">
        <f t="shared" ca="1" si="512"/>
        <v>250449.58260222702</v>
      </c>
      <c r="N1796" s="10">
        <v>45931</v>
      </c>
      <c r="O1796" s="10">
        <f t="shared" ref="O1796:O1859" ca="1" si="519">EDATE(N1796, B1796 *12)</f>
        <v>48853</v>
      </c>
      <c r="P1796" s="7">
        <f t="shared" ref="P1796:P1859" ca="1" si="520">XIRR(L1796:M1796,N1796:O1796)</f>
        <v>0.12151716351509095</v>
      </c>
      <c r="Q1796" s="13"/>
      <c r="R1796" s="1">
        <f t="shared" ref="R1796:R1859" si="521">-J1796</f>
        <v>-100000</v>
      </c>
      <c r="S1796" s="1">
        <f t="shared" ca="1" si="513"/>
        <v>243083.41840804383</v>
      </c>
      <c r="T1796" s="14">
        <f t="shared" ca="1" si="514"/>
        <v>1.65</v>
      </c>
      <c r="U1796" s="7">
        <f t="shared" ref="U1796:U1859" ca="1" si="522">XIRR(R1796:S1796,N1796:O1796)</f>
        <v>0.11734274029731753</v>
      </c>
    </row>
    <row r="1797" spans="1:21" x14ac:dyDescent="0.2">
      <c r="A1797">
        <f t="shared" si="515"/>
        <v>1796</v>
      </c>
      <c r="B1797">
        <f t="shared" ca="1" si="505"/>
        <v>10</v>
      </c>
      <c r="C1797" s="7">
        <f t="shared" ca="1" si="506"/>
        <v>4.8087509879444955E-2</v>
      </c>
      <c r="D1797" t="str">
        <f t="shared" ca="1" si="516"/>
        <v>Yes</v>
      </c>
      <c r="E1797">
        <f t="shared" ca="1" si="507"/>
        <v>1.7</v>
      </c>
      <c r="F1797" s="1">
        <f ca="1">InitialHomeValue* (1 + 'Portfolio Simulation'!C1797)^'Portfolio Simulation'!B1797</f>
        <v>1599467.6290929744</v>
      </c>
      <c r="G1797" s="1">
        <f t="shared" ca="1" si="508"/>
        <v>271909.49694580561</v>
      </c>
      <c r="H1797" s="1">
        <f t="shared" ca="1" si="509"/>
        <v>619173.64223999996</v>
      </c>
      <c r="I1797" s="1">
        <f t="shared" ca="1" si="517"/>
        <v>271909.49694580561</v>
      </c>
      <c r="J1797" s="1">
        <f t="shared" si="510"/>
        <v>100000</v>
      </c>
      <c r="K1797" s="1">
        <f t="shared" si="511"/>
        <v>1000000</v>
      </c>
      <c r="L1797" s="1">
        <f t="shared" si="518"/>
        <v>-100000</v>
      </c>
      <c r="M1797" s="1">
        <f t="shared" ca="1" si="512"/>
        <v>271909.49694580561</v>
      </c>
      <c r="N1797" s="10">
        <v>45931</v>
      </c>
      <c r="O1797" s="10">
        <f t="shared" ca="1" si="519"/>
        <v>49583</v>
      </c>
      <c r="P1797" s="7">
        <f t="shared" ca="1" si="520"/>
        <v>0.10514343380928043</v>
      </c>
      <c r="Q1797" s="13"/>
      <c r="R1797" s="1">
        <f t="shared" si="521"/>
        <v>-100000</v>
      </c>
      <c r="S1797" s="1">
        <f t="shared" ca="1" si="513"/>
        <v>263912.15880034078</v>
      </c>
      <c r="T1797" s="14">
        <f t="shared" ca="1" si="514"/>
        <v>1.65</v>
      </c>
      <c r="U1797" s="7">
        <f t="shared" ca="1" si="522"/>
        <v>0.1018509685993195</v>
      </c>
    </row>
    <row r="1798" spans="1:21" x14ac:dyDescent="0.2">
      <c r="A1798">
        <f t="shared" si="515"/>
        <v>1797</v>
      </c>
      <c r="B1798">
        <f t="shared" ca="1" si="505"/>
        <v>8</v>
      </c>
      <c r="C1798" s="7">
        <f t="shared" ca="1" si="506"/>
        <v>5.4895667974656961E-2</v>
      </c>
      <c r="D1798" t="str">
        <f t="shared" ca="1" si="516"/>
        <v>Yes</v>
      </c>
      <c r="E1798">
        <f t="shared" ca="1" si="507"/>
        <v>1.7</v>
      </c>
      <c r="F1798" s="1">
        <f ca="1">InitialHomeValue* (1 + 'Portfolio Simulation'!C1798)^'Portfolio Simulation'!B1798</f>
        <v>1533472.7781785347</v>
      </c>
      <c r="G1798" s="1">
        <f t="shared" ca="1" si="508"/>
        <v>260690.37229035093</v>
      </c>
      <c r="H1798" s="1">
        <f t="shared" ca="1" si="509"/>
        <v>429981.69599999994</v>
      </c>
      <c r="I1798" s="1">
        <f t="shared" ca="1" si="517"/>
        <v>260690.37229035093</v>
      </c>
      <c r="J1798" s="1">
        <f t="shared" si="510"/>
        <v>100000</v>
      </c>
      <c r="K1798" s="1">
        <f t="shared" si="511"/>
        <v>1000000</v>
      </c>
      <c r="L1798" s="1">
        <f t="shared" si="518"/>
        <v>-100000</v>
      </c>
      <c r="M1798" s="1">
        <f t="shared" ca="1" si="512"/>
        <v>260690.37229035093</v>
      </c>
      <c r="N1798" s="10">
        <v>45931</v>
      </c>
      <c r="O1798" s="10">
        <f t="shared" ca="1" si="519"/>
        <v>48853</v>
      </c>
      <c r="P1798" s="7">
        <f t="shared" ca="1" si="520"/>
        <v>0.12714560627937316</v>
      </c>
      <c r="Q1798" s="13"/>
      <c r="R1798" s="1">
        <f t="shared" si="521"/>
        <v>-100000</v>
      </c>
      <c r="S1798" s="1">
        <f t="shared" ca="1" si="513"/>
        <v>253023.00839945825</v>
      </c>
      <c r="T1798" s="14">
        <f t="shared" ca="1" si="514"/>
        <v>1.65</v>
      </c>
      <c r="U1798" s="7">
        <f t="shared" ca="1" si="522"/>
        <v>0.1229502260684967</v>
      </c>
    </row>
    <row r="1799" spans="1:21" x14ac:dyDescent="0.2">
      <c r="A1799">
        <f t="shared" si="515"/>
        <v>1798</v>
      </c>
      <c r="B1799">
        <f t="shared" ca="1" si="505"/>
        <v>4</v>
      </c>
      <c r="C1799" s="7">
        <f t="shared" ca="1" si="506"/>
        <v>7.1615475645287925E-3</v>
      </c>
      <c r="D1799" t="str">
        <f t="shared" ca="1" si="516"/>
        <v>Yes</v>
      </c>
      <c r="E1799">
        <f t="shared" ca="1" si="507"/>
        <v>1.7</v>
      </c>
      <c r="F1799" s="1">
        <f ca="1">InitialHomeValue* (1 + 'Portfolio Simulation'!C1799)^'Portfolio Simulation'!B1799</f>
        <v>1028955.3886686957</v>
      </c>
      <c r="G1799" s="1">
        <f t="shared" ca="1" si="508"/>
        <v>174922.41607367829</v>
      </c>
      <c r="H1799" s="1">
        <f t="shared" ca="1" si="509"/>
        <v>207360</v>
      </c>
      <c r="I1799" s="1">
        <f t="shared" ca="1" si="517"/>
        <v>174922.41607367829</v>
      </c>
      <c r="J1799" s="1">
        <f t="shared" si="510"/>
        <v>100000</v>
      </c>
      <c r="K1799" s="1">
        <f t="shared" si="511"/>
        <v>1000000</v>
      </c>
      <c r="L1799" s="1">
        <f t="shared" si="518"/>
        <v>-100000</v>
      </c>
      <c r="M1799" s="1">
        <f t="shared" ca="1" si="512"/>
        <v>174922.41607367829</v>
      </c>
      <c r="N1799" s="10">
        <v>45931</v>
      </c>
      <c r="O1799" s="10">
        <f t="shared" ca="1" si="519"/>
        <v>47392</v>
      </c>
      <c r="P1799" s="7">
        <f t="shared" ca="1" si="520"/>
        <v>0.14992578625679021</v>
      </c>
      <c r="Q1799" s="13"/>
      <c r="R1799" s="1">
        <f t="shared" si="521"/>
        <v>-100000</v>
      </c>
      <c r="S1799" s="1">
        <f t="shared" ca="1" si="513"/>
        <v>169777.63913033481</v>
      </c>
      <c r="T1799" s="14">
        <f t="shared" ca="1" si="514"/>
        <v>1.65</v>
      </c>
      <c r="U1799" s="7">
        <f t="shared" ca="1" si="522"/>
        <v>0.14138138890266419</v>
      </c>
    </row>
    <row r="1800" spans="1:21" x14ac:dyDescent="0.2">
      <c r="A1800">
        <f t="shared" si="515"/>
        <v>1799</v>
      </c>
      <c r="B1800">
        <f t="shared" ca="1" si="505"/>
        <v>4</v>
      </c>
      <c r="C1800" s="7">
        <f t="shared" ca="1" si="506"/>
        <v>2.9852120960700276E-2</v>
      </c>
      <c r="D1800" t="str">
        <f t="shared" ca="1" si="516"/>
        <v>Yes</v>
      </c>
      <c r="E1800">
        <f t="shared" ca="1" si="507"/>
        <v>1.7</v>
      </c>
      <c r="F1800" s="1">
        <f ca="1">InitialHomeValue* (1 + 'Portfolio Simulation'!C1800)^'Portfolio Simulation'!B1800</f>
        <v>1124862.5835106755</v>
      </c>
      <c r="G1800" s="1">
        <f t="shared" ca="1" si="508"/>
        <v>191226.63919681485</v>
      </c>
      <c r="H1800" s="1">
        <f t="shared" ca="1" si="509"/>
        <v>207360</v>
      </c>
      <c r="I1800" s="1">
        <f t="shared" ca="1" si="517"/>
        <v>191226.63919681485</v>
      </c>
      <c r="J1800" s="1">
        <f t="shared" si="510"/>
        <v>100000</v>
      </c>
      <c r="K1800" s="1">
        <f t="shared" si="511"/>
        <v>1000000</v>
      </c>
      <c r="L1800" s="1">
        <f t="shared" si="518"/>
        <v>-100000</v>
      </c>
      <c r="M1800" s="1">
        <f t="shared" ca="1" si="512"/>
        <v>191226.63919681485</v>
      </c>
      <c r="N1800" s="10">
        <v>45931</v>
      </c>
      <c r="O1800" s="10">
        <f t="shared" ca="1" si="519"/>
        <v>47392</v>
      </c>
      <c r="P1800" s="7">
        <f t="shared" ca="1" si="520"/>
        <v>0.17581480145454409</v>
      </c>
      <c r="Q1800" s="13"/>
      <c r="R1800" s="1">
        <f t="shared" si="521"/>
        <v>-100000</v>
      </c>
      <c r="S1800" s="1">
        <f t="shared" ca="1" si="513"/>
        <v>185602.32627926147</v>
      </c>
      <c r="T1800" s="14">
        <f t="shared" ca="1" si="514"/>
        <v>1.65</v>
      </c>
      <c r="U1800" s="7">
        <f t="shared" ca="1" si="522"/>
        <v>0.16707803606987001</v>
      </c>
    </row>
    <row r="1801" spans="1:21" x14ac:dyDescent="0.2">
      <c r="A1801">
        <f t="shared" si="515"/>
        <v>1800</v>
      </c>
      <c r="B1801">
        <f t="shared" ca="1" si="505"/>
        <v>8</v>
      </c>
      <c r="C1801" s="7">
        <f t="shared" ca="1" si="506"/>
        <v>-7.8081839791667926E-2</v>
      </c>
      <c r="D1801" t="str">
        <f t="shared" ca="1" si="516"/>
        <v>No</v>
      </c>
      <c r="E1801">
        <f t="shared" ca="1" si="507"/>
        <v>1.4</v>
      </c>
      <c r="F1801" s="1">
        <f ca="1">InitialHomeValue* (1 + 'Portfolio Simulation'!C1801)^'Portfolio Simulation'!B1801</f>
        <v>521841.91511464695</v>
      </c>
      <c r="G1801" s="1">
        <f t="shared" ca="1" si="508"/>
        <v>73057.86811605058</v>
      </c>
      <c r="H1801" s="1">
        <f t="shared" ca="1" si="509"/>
        <v>429981.69599999994</v>
      </c>
      <c r="I1801" s="1">
        <f t="shared" ca="1" si="517"/>
        <v>73057.86811605058</v>
      </c>
      <c r="J1801" s="1">
        <f t="shared" si="510"/>
        <v>100000</v>
      </c>
      <c r="K1801" s="1">
        <f t="shared" si="511"/>
        <v>1000000</v>
      </c>
      <c r="L1801" s="1">
        <f t="shared" si="518"/>
        <v>-100000</v>
      </c>
      <c r="M1801" s="1">
        <f t="shared" ca="1" si="512"/>
        <v>73057.86811605058</v>
      </c>
      <c r="N1801" s="10">
        <v>45931</v>
      </c>
      <c r="O1801" s="10">
        <f t="shared" ca="1" si="519"/>
        <v>48853</v>
      </c>
      <c r="P1801" s="7">
        <f t="shared" ca="1" si="520"/>
        <v>-3.8454058766365054E-2</v>
      </c>
      <c r="Q1801" s="13"/>
      <c r="R1801" s="1">
        <f t="shared" si="521"/>
        <v>-100000</v>
      </c>
      <c r="S1801" s="1">
        <f t="shared" ca="1" si="513"/>
        <v>70448.65854047735</v>
      </c>
      <c r="T1801" s="14">
        <f t="shared" ca="1" si="514"/>
        <v>1.35</v>
      </c>
      <c r="U1801" s="7">
        <f t="shared" ca="1" si="522"/>
        <v>-4.2812304198741893E-2</v>
      </c>
    </row>
    <row r="1802" spans="1:21" x14ac:dyDescent="0.2">
      <c r="A1802">
        <f t="shared" si="515"/>
        <v>1801</v>
      </c>
      <c r="B1802">
        <f t="shared" ca="1" si="505"/>
        <v>5</v>
      </c>
      <c r="C1802" s="7">
        <f t="shared" ca="1" si="506"/>
        <v>5.7493578948789925E-2</v>
      </c>
      <c r="D1802" t="str">
        <f t="shared" ca="1" si="516"/>
        <v>Yes</v>
      </c>
      <c r="E1802">
        <f t="shared" ca="1" si="507"/>
        <v>1.7</v>
      </c>
      <c r="F1802" s="1">
        <f ca="1">InitialHomeValue* (1 + 'Portfolio Simulation'!C1802)^'Portfolio Simulation'!B1802</f>
        <v>1322478.7281140669</v>
      </c>
      <c r="G1802" s="1">
        <f t="shared" ca="1" si="508"/>
        <v>224821.38377939138</v>
      </c>
      <c r="H1802" s="1">
        <f t="shared" ca="1" si="509"/>
        <v>248832</v>
      </c>
      <c r="I1802" s="1">
        <f t="shared" ca="1" si="517"/>
        <v>224821.38377939138</v>
      </c>
      <c r="J1802" s="1">
        <f t="shared" si="510"/>
        <v>100000</v>
      </c>
      <c r="K1802" s="1">
        <f t="shared" si="511"/>
        <v>1000000</v>
      </c>
      <c r="L1802" s="1">
        <f t="shared" si="518"/>
        <v>-100000</v>
      </c>
      <c r="M1802" s="1">
        <f t="shared" ca="1" si="512"/>
        <v>224821.38377939138</v>
      </c>
      <c r="N1802" s="10">
        <v>45931</v>
      </c>
      <c r="O1802" s="10">
        <f t="shared" ca="1" si="519"/>
        <v>47757</v>
      </c>
      <c r="P1802" s="7">
        <f t="shared" ca="1" si="520"/>
        <v>0.17578789591789246</v>
      </c>
      <c r="Q1802" s="13"/>
      <c r="R1802" s="1">
        <f t="shared" si="521"/>
        <v>-100000</v>
      </c>
      <c r="S1802" s="1">
        <f t="shared" ca="1" si="513"/>
        <v>218208.99013882104</v>
      </c>
      <c r="T1802" s="14">
        <f t="shared" ca="1" si="514"/>
        <v>1.65</v>
      </c>
      <c r="U1802" s="7">
        <f t="shared" ca="1" si="522"/>
        <v>0.16879249215126044</v>
      </c>
    </row>
    <row r="1803" spans="1:21" x14ac:dyDescent="0.2">
      <c r="A1803">
        <f t="shared" si="515"/>
        <v>1802</v>
      </c>
      <c r="B1803">
        <f t="shared" ca="1" si="505"/>
        <v>6</v>
      </c>
      <c r="C1803" s="7">
        <f t="shared" ca="1" si="506"/>
        <v>6.5330141956071452E-4</v>
      </c>
      <c r="D1803" t="str">
        <f t="shared" ca="1" si="516"/>
        <v>Yes</v>
      </c>
      <c r="E1803">
        <f t="shared" ca="1" si="507"/>
        <v>1.7</v>
      </c>
      <c r="F1803" s="1">
        <f ca="1">InitialHomeValue* (1 + 'Portfolio Simulation'!C1803)^'Portfolio Simulation'!B1803</f>
        <v>1003926.2161378855</v>
      </c>
      <c r="G1803" s="1">
        <f t="shared" ca="1" si="508"/>
        <v>170667.45674344053</v>
      </c>
      <c r="H1803" s="1">
        <f t="shared" ca="1" si="509"/>
        <v>298598.39999999997</v>
      </c>
      <c r="I1803" s="1">
        <f t="shared" ca="1" si="517"/>
        <v>170667.45674344053</v>
      </c>
      <c r="J1803" s="1">
        <f t="shared" si="510"/>
        <v>100000</v>
      </c>
      <c r="K1803" s="1">
        <f t="shared" si="511"/>
        <v>1000000</v>
      </c>
      <c r="L1803" s="1">
        <f t="shared" si="518"/>
        <v>-100000</v>
      </c>
      <c r="M1803" s="1">
        <f t="shared" ca="1" si="512"/>
        <v>170667.45674344053</v>
      </c>
      <c r="N1803" s="10">
        <v>45931</v>
      </c>
      <c r="O1803" s="10">
        <f t="shared" ca="1" si="519"/>
        <v>48122</v>
      </c>
      <c r="P1803" s="7">
        <f t="shared" ca="1" si="520"/>
        <v>9.3135824799537664E-2</v>
      </c>
      <c r="Q1803" s="13"/>
      <c r="R1803" s="1">
        <f t="shared" si="521"/>
        <v>-100000</v>
      </c>
      <c r="S1803" s="1">
        <f t="shared" ca="1" si="513"/>
        <v>165647.8256627511</v>
      </c>
      <c r="T1803" s="14">
        <f t="shared" ca="1" si="514"/>
        <v>1.65</v>
      </c>
      <c r="U1803" s="7">
        <f t="shared" ca="1" si="522"/>
        <v>8.7712910771369959E-2</v>
      </c>
    </row>
    <row r="1804" spans="1:21" x14ac:dyDescent="0.2">
      <c r="A1804">
        <f t="shared" si="515"/>
        <v>1803</v>
      </c>
      <c r="B1804">
        <f t="shared" ca="1" si="505"/>
        <v>4</v>
      </c>
      <c r="C1804" s="7">
        <f t="shared" ca="1" si="506"/>
        <v>9.0685338957325112E-2</v>
      </c>
      <c r="D1804" t="str">
        <f t="shared" ca="1" si="516"/>
        <v>Yes</v>
      </c>
      <c r="E1804">
        <f t="shared" ca="1" si="507"/>
        <v>1.7</v>
      </c>
      <c r="F1804" s="1">
        <f ca="1">InitialHomeValue* (1 + 'Portfolio Simulation'!C1804)^'Portfolio Simulation'!B1804</f>
        <v>1415135.0949304251</v>
      </c>
      <c r="G1804" s="1">
        <f t="shared" ca="1" si="508"/>
        <v>240572.96613817225</v>
      </c>
      <c r="H1804" s="1">
        <f t="shared" ca="1" si="509"/>
        <v>207360</v>
      </c>
      <c r="I1804" s="1">
        <f t="shared" ca="1" si="517"/>
        <v>207360</v>
      </c>
      <c r="J1804" s="1">
        <f t="shared" si="510"/>
        <v>100000</v>
      </c>
      <c r="K1804" s="1">
        <f t="shared" si="511"/>
        <v>1000000</v>
      </c>
      <c r="L1804" s="1">
        <f t="shared" si="518"/>
        <v>-100000</v>
      </c>
      <c r="M1804" s="1">
        <f t="shared" ca="1" si="512"/>
        <v>207360</v>
      </c>
      <c r="N1804" s="10">
        <v>45931</v>
      </c>
      <c r="O1804" s="10">
        <f t="shared" ca="1" si="519"/>
        <v>47392</v>
      </c>
      <c r="P1804" s="7">
        <f t="shared" ca="1" si="520"/>
        <v>0.19985025525093081</v>
      </c>
      <c r="Q1804" s="13"/>
      <c r="R1804" s="1">
        <f t="shared" si="521"/>
        <v>-100000</v>
      </c>
      <c r="S1804" s="1">
        <f t="shared" ca="1" si="513"/>
        <v>233497.29066352011</v>
      </c>
      <c r="T1804" s="14">
        <f t="shared" ca="1" si="514"/>
        <v>1.65</v>
      </c>
      <c r="U1804" s="7">
        <f t="shared" ca="1" si="522"/>
        <v>0.23596861958503723</v>
      </c>
    </row>
    <row r="1805" spans="1:21" x14ac:dyDescent="0.2">
      <c r="A1805">
        <f t="shared" si="515"/>
        <v>1804</v>
      </c>
      <c r="B1805">
        <f t="shared" ca="1" si="505"/>
        <v>6</v>
      </c>
      <c r="C1805" s="7">
        <f t="shared" ca="1" si="506"/>
        <v>-1.3215660608459277E-2</v>
      </c>
      <c r="D1805" t="str">
        <f t="shared" ca="1" si="516"/>
        <v>No</v>
      </c>
      <c r="E1805">
        <f t="shared" ca="1" si="507"/>
        <v>1.4</v>
      </c>
      <c r="F1805" s="1">
        <f ca="1">InitialHomeValue* (1 + 'Portfolio Simulation'!C1805)^'Portfolio Simulation'!B1805</f>
        <v>923280.13349762931</v>
      </c>
      <c r="G1805" s="1">
        <f t="shared" ca="1" si="508"/>
        <v>129259.21868966809</v>
      </c>
      <c r="H1805" s="1">
        <f t="shared" ca="1" si="509"/>
        <v>298598.39999999997</v>
      </c>
      <c r="I1805" s="1">
        <f t="shared" ca="1" si="517"/>
        <v>129259.21868966809</v>
      </c>
      <c r="J1805" s="1">
        <f t="shared" si="510"/>
        <v>100000</v>
      </c>
      <c r="K1805" s="1">
        <f t="shared" si="511"/>
        <v>1000000</v>
      </c>
      <c r="L1805" s="1">
        <f t="shared" si="518"/>
        <v>-100000</v>
      </c>
      <c r="M1805" s="1">
        <f t="shared" ca="1" si="512"/>
        <v>129259.21868966809</v>
      </c>
      <c r="N1805" s="10">
        <v>45931</v>
      </c>
      <c r="O1805" s="10">
        <f t="shared" ca="1" si="519"/>
        <v>48122</v>
      </c>
      <c r="P1805" s="7">
        <f t="shared" ca="1" si="520"/>
        <v>4.3682596087455755E-2</v>
      </c>
      <c r="Q1805" s="13"/>
      <c r="R1805" s="1">
        <f t="shared" si="521"/>
        <v>-100000</v>
      </c>
      <c r="S1805" s="1">
        <f t="shared" ca="1" si="513"/>
        <v>124642.81802217998</v>
      </c>
      <c r="T1805" s="14">
        <f t="shared" ca="1" si="514"/>
        <v>1.35</v>
      </c>
      <c r="U1805" s="7">
        <f t="shared" ca="1" si="522"/>
        <v>3.7378552556037919E-2</v>
      </c>
    </row>
    <row r="1806" spans="1:21" x14ac:dyDescent="0.2">
      <c r="A1806">
        <f t="shared" si="515"/>
        <v>1805</v>
      </c>
      <c r="B1806">
        <f t="shared" ca="1" si="505"/>
        <v>9</v>
      </c>
      <c r="C1806" s="7">
        <f t="shared" ca="1" si="506"/>
        <v>3.3295811292571337E-2</v>
      </c>
      <c r="D1806" t="str">
        <f t="shared" ca="1" si="516"/>
        <v>Yes</v>
      </c>
      <c r="E1806">
        <f t="shared" ca="1" si="507"/>
        <v>1.7</v>
      </c>
      <c r="F1806" s="1">
        <f ca="1">InitialHomeValue* (1 + 'Portfolio Simulation'!C1806)^'Portfolio Simulation'!B1806</f>
        <v>1342833.0446714731</v>
      </c>
      <c r="G1806" s="1">
        <f t="shared" ca="1" si="508"/>
        <v>228281.61759415042</v>
      </c>
      <c r="H1806" s="1">
        <f t="shared" ca="1" si="509"/>
        <v>515978.03519999993</v>
      </c>
      <c r="I1806" s="1">
        <f t="shared" ca="1" si="517"/>
        <v>228281.61759415042</v>
      </c>
      <c r="J1806" s="1">
        <f t="shared" si="510"/>
        <v>100000</v>
      </c>
      <c r="K1806" s="1">
        <f t="shared" si="511"/>
        <v>1000000</v>
      </c>
      <c r="L1806" s="1">
        <f t="shared" si="518"/>
        <v>-100000</v>
      </c>
      <c r="M1806" s="1">
        <f t="shared" ca="1" si="512"/>
        <v>228281.61759415042</v>
      </c>
      <c r="N1806" s="10">
        <v>45931</v>
      </c>
      <c r="O1806" s="10">
        <f t="shared" ca="1" si="519"/>
        <v>49218</v>
      </c>
      <c r="P1806" s="7">
        <f t="shared" ca="1" si="520"/>
        <v>9.5988175272941609E-2</v>
      </c>
      <c r="Q1806" s="13"/>
      <c r="R1806" s="1">
        <f t="shared" si="521"/>
        <v>-100000</v>
      </c>
      <c r="S1806" s="1">
        <f t="shared" ca="1" si="513"/>
        <v>221567.45237079306</v>
      </c>
      <c r="T1806" s="14">
        <f t="shared" ca="1" si="514"/>
        <v>1.65</v>
      </c>
      <c r="U1806" s="7">
        <f t="shared" ca="1" si="522"/>
        <v>9.2361018061637878E-2</v>
      </c>
    </row>
    <row r="1807" spans="1:21" x14ac:dyDescent="0.2">
      <c r="A1807">
        <f t="shared" si="515"/>
        <v>1806</v>
      </c>
      <c r="B1807">
        <f t="shared" ca="1" si="505"/>
        <v>4</v>
      </c>
      <c r="C1807" s="7">
        <f t="shared" ca="1" si="506"/>
        <v>7.0415489255179167E-2</v>
      </c>
      <c r="D1807" t="str">
        <f t="shared" ca="1" si="516"/>
        <v>Yes</v>
      </c>
      <c r="E1807">
        <f t="shared" ca="1" si="507"/>
        <v>1.7</v>
      </c>
      <c r="F1807" s="1">
        <f ca="1">InitialHomeValue* (1 + 'Portfolio Simulation'!C1807)^'Portfolio Simulation'!B1807</f>
        <v>1312833.1649951464</v>
      </c>
      <c r="G1807" s="1">
        <f t="shared" ca="1" si="508"/>
        <v>223181.63804917492</v>
      </c>
      <c r="H1807" s="1">
        <f t="shared" ca="1" si="509"/>
        <v>207360</v>
      </c>
      <c r="I1807" s="1">
        <f t="shared" ca="1" si="517"/>
        <v>207360</v>
      </c>
      <c r="J1807" s="1">
        <f t="shared" si="510"/>
        <v>100000</v>
      </c>
      <c r="K1807" s="1">
        <f t="shared" si="511"/>
        <v>1000000</v>
      </c>
      <c r="L1807" s="1">
        <f t="shared" si="518"/>
        <v>-100000</v>
      </c>
      <c r="M1807" s="1">
        <f t="shared" ca="1" si="512"/>
        <v>207360</v>
      </c>
      <c r="N1807" s="10">
        <v>45931</v>
      </c>
      <c r="O1807" s="10">
        <f t="shared" ca="1" si="519"/>
        <v>47392</v>
      </c>
      <c r="P1807" s="7">
        <f t="shared" ca="1" si="520"/>
        <v>0.19985025525093081</v>
      </c>
      <c r="Q1807" s="13"/>
      <c r="R1807" s="1">
        <f t="shared" si="521"/>
        <v>-100000</v>
      </c>
      <c r="S1807" s="1">
        <f t="shared" ca="1" si="513"/>
        <v>216617.47222419918</v>
      </c>
      <c r="T1807" s="14">
        <f t="shared" ca="1" si="514"/>
        <v>1.65</v>
      </c>
      <c r="U1807" s="7">
        <f t="shared" ca="1" si="522"/>
        <v>0.21301432251930241</v>
      </c>
    </row>
    <row r="1808" spans="1:21" x14ac:dyDescent="0.2">
      <c r="A1808">
        <f t="shared" si="515"/>
        <v>1807</v>
      </c>
      <c r="B1808">
        <f t="shared" ca="1" si="505"/>
        <v>9</v>
      </c>
      <c r="C1808" s="7">
        <f t="shared" ca="1" si="506"/>
        <v>-1.0666695660522949E-2</v>
      </c>
      <c r="D1808" t="str">
        <f t="shared" ca="1" si="516"/>
        <v>No</v>
      </c>
      <c r="E1808">
        <f t="shared" ca="1" si="507"/>
        <v>1.4</v>
      </c>
      <c r="F1808" s="1">
        <f ca="1">InitialHomeValue* (1 + 'Portfolio Simulation'!C1808)^'Portfolio Simulation'!B1808</f>
        <v>907995.42946268991</v>
      </c>
      <c r="G1808" s="1">
        <f t="shared" ca="1" si="508"/>
        <v>127119.36012477659</v>
      </c>
      <c r="H1808" s="1">
        <f t="shared" ca="1" si="509"/>
        <v>515978.03519999993</v>
      </c>
      <c r="I1808" s="1">
        <f t="shared" ca="1" si="517"/>
        <v>127119.36012477659</v>
      </c>
      <c r="J1808" s="1">
        <f t="shared" si="510"/>
        <v>100000</v>
      </c>
      <c r="K1808" s="1">
        <f t="shared" si="511"/>
        <v>1000000</v>
      </c>
      <c r="L1808" s="1">
        <f t="shared" si="518"/>
        <v>-100000</v>
      </c>
      <c r="M1808" s="1">
        <f t="shared" ca="1" si="512"/>
        <v>127119.36012477659</v>
      </c>
      <c r="N1808" s="10">
        <v>45931</v>
      </c>
      <c r="O1808" s="10">
        <f t="shared" ca="1" si="519"/>
        <v>49218</v>
      </c>
      <c r="P1808" s="7">
        <f t="shared" ca="1" si="520"/>
        <v>2.7003756165504461E-2</v>
      </c>
      <c r="Q1808" s="13"/>
      <c r="R1808" s="1">
        <f t="shared" si="521"/>
        <v>-100000</v>
      </c>
      <c r="S1808" s="1">
        <f t="shared" ca="1" si="513"/>
        <v>122579.38297746314</v>
      </c>
      <c r="T1808" s="14">
        <f t="shared" ca="1" si="514"/>
        <v>1.35</v>
      </c>
      <c r="U1808" s="7">
        <f t="shared" ca="1" si="522"/>
        <v>2.2864678502082826E-2</v>
      </c>
    </row>
    <row r="1809" spans="1:21" x14ac:dyDescent="0.2">
      <c r="A1809">
        <f t="shared" si="515"/>
        <v>1808</v>
      </c>
      <c r="B1809">
        <f t="shared" ca="1" si="505"/>
        <v>2</v>
      </c>
      <c r="C1809" s="7">
        <f t="shared" ca="1" si="506"/>
        <v>6.1710539718459828E-2</v>
      </c>
      <c r="D1809" t="str">
        <f t="shared" ca="1" si="516"/>
        <v>Yes</v>
      </c>
      <c r="E1809">
        <f t="shared" ca="1" si="507"/>
        <v>1.7</v>
      </c>
      <c r="F1809" s="1">
        <f ca="1">InitialHomeValue* (1 + 'Portfolio Simulation'!C1809)^'Portfolio Simulation'!B1809</f>
        <v>1127229.2701492633</v>
      </c>
      <c r="G1809" s="1">
        <f t="shared" ca="1" si="508"/>
        <v>191628.97592537478</v>
      </c>
      <c r="H1809" s="1">
        <f t="shared" ca="1" si="509"/>
        <v>144000</v>
      </c>
      <c r="I1809" s="1">
        <f t="shared" ca="1" si="517"/>
        <v>144000</v>
      </c>
      <c r="J1809" s="1">
        <f t="shared" si="510"/>
        <v>100000</v>
      </c>
      <c r="K1809" s="1">
        <f t="shared" si="511"/>
        <v>1000000</v>
      </c>
      <c r="L1809" s="1">
        <f t="shared" si="518"/>
        <v>-100000</v>
      </c>
      <c r="M1809" s="1">
        <f t="shared" ca="1" si="512"/>
        <v>144000</v>
      </c>
      <c r="N1809" s="10">
        <v>45931</v>
      </c>
      <c r="O1809" s="10">
        <f t="shared" ca="1" si="519"/>
        <v>46661</v>
      </c>
      <c r="P1809" s="7">
        <f t="shared" ca="1" si="520"/>
        <v>0.19999999403953553</v>
      </c>
      <c r="Q1809" s="13"/>
      <c r="R1809" s="1">
        <f t="shared" si="521"/>
        <v>-100000</v>
      </c>
      <c r="S1809" s="1">
        <f t="shared" ca="1" si="513"/>
        <v>185992.82957462844</v>
      </c>
      <c r="T1809" s="14">
        <f t="shared" ca="1" si="514"/>
        <v>1.65</v>
      </c>
      <c r="U1809" s="7">
        <f t="shared" ca="1" si="522"/>
        <v>0.36379187703132632</v>
      </c>
    </row>
    <row r="1810" spans="1:21" x14ac:dyDescent="0.2">
      <c r="A1810">
        <f t="shared" si="515"/>
        <v>1809</v>
      </c>
      <c r="B1810">
        <f t="shared" ca="1" si="505"/>
        <v>6</v>
      </c>
      <c r="C1810" s="7">
        <f t="shared" ca="1" si="506"/>
        <v>-4.4889293648117889E-2</v>
      </c>
      <c r="D1810" t="str">
        <f t="shared" ca="1" si="516"/>
        <v>No</v>
      </c>
      <c r="E1810">
        <f t="shared" ca="1" si="507"/>
        <v>1.4</v>
      </c>
      <c r="F1810" s="1">
        <f ca="1">InitialHomeValue* (1 + 'Portfolio Simulation'!C1810)^'Portfolio Simulation'!B1810</f>
        <v>759140.7070159727</v>
      </c>
      <c r="G1810" s="1">
        <f t="shared" ca="1" si="508"/>
        <v>106279.69898223616</v>
      </c>
      <c r="H1810" s="1">
        <f t="shared" ca="1" si="509"/>
        <v>298598.39999999997</v>
      </c>
      <c r="I1810" s="1">
        <f t="shared" ca="1" si="517"/>
        <v>106279.69898223616</v>
      </c>
      <c r="J1810" s="1">
        <f t="shared" si="510"/>
        <v>100000</v>
      </c>
      <c r="K1810" s="1">
        <f t="shared" si="511"/>
        <v>1000000</v>
      </c>
      <c r="L1810" s="1">
        <f t="shared" si="518"/>
        <v>-100000</v>
      </c>
      <c r="M1810" s="1">
        <f t="shared" ca="1" si="512"/>
        <v>106279.69898223616</v>
      </c>
      <c r="N1810" s="10">
        <v>45931</v>
      </c>
      <c r="O1810" s="10">
        <f t="shared" ca="1" si="519"/>
        <v>48122</v>
      </c>
      <c r="P1810" s="7">
        <f t="shared" ca="1" si="520"/>
        <v>1.0197696089744572E-2</v>
      </c>
      <c r="Q1810" s="13"/>
      <c r="R1810" s="1">
        <f t="shared" si="521"/>
        <v>-100000</v>
      </c>
      <c r="S1810" s="1">
        <f t="shared" ca="1" si="513"/>
        <v>102483.99544715633</v>
      </c>
      <c r="T1810" s="14">
        <f t="shared" ca="1" si="514"/>
        <v>1.35</v>
      </c>
      <c r="U1810" s="7">
        <f t="shared" ca="1" si="522"/>
        <v>4.095908999443054E-3</v>
      </c>
    </row>
    <row r="1811" spans="1:21" x14ac:dyDescent="0.2">
      <c r="A1811">
        <f t="shared" si="515"/>
        <v>1810</v>
      </c>
      <c r="B1811">
        <f t="shared" ca="1" si="505"/>
        <v>2</v>
      </c>
      <c r="C1811" s="7">
        <f t="shared" ca="1" si="506"/>
        <v>6.8761947276278733E-3</v>
      </c>
      <c r="D1811" t="str">
        <f t="shared" ca="1" si="516"/>
        <v>Yes</v>
      </c>
      <c r="E1811">
        <f t="shared" ca="1" si="507"/>
        <v>1.7</v>
      </c>
      <c r="F1811" s="1">
        <f ca="1">InitialHomeValue* (1 + 'Portfolio Simulation'!C1811)^'Portfolio Simulation'!B1811</f>
        <v>1013799.6715091881</v>
      </c>
      <c r="G1811" s="1">
        <f t="shared" ca="1" si="508"/>
        <v>172345.94415656198</v>
      </c>
      <c r="H1811" s="1">
        <f t="shared" ca="1" si="509"/>
        <v>144000</v>
      </c>
      <c r="I1811" s="1">
        <f t="shared" ca="1" si="517"/>
        <v>144000</v>
      </c>
      <c r="J1811" s="1">
        <f t="shared" si="510"/>
        <v>100000</v>
      </c>
      <c r="K1811" s="1">
        <f t="shared" si="511"/>
        <v>1000000</v>
      </c>
      <c r="L1811" s="1">
        <f t="shared" si="518"/>
        <v>-100000</v>
      </c>
      <c r="M1811" s="1">
        <f t="shared" ca="1" si="512"/>
        <v>144000</v>
      </c>
      <c r="N1811" s="10">
        <v>45931</v>
      </c>
      <c r="O1811" s="10">
        <f t="shared" ca="1" si="519"/>
        <v>46661</v>
      </c>
      <c r="P1811" s="7">
        <f t="shared" ca="1" si="520"/>
        <v>0.19999999403953553</v>
      </c>
      <c r="Q1811" s="13"/>
      <c r="R1811" s="1">
        <f t="shared" si="521"/>
        <v>-100000</v>
      </c>
      <c r="S1811" s="1">
        <f t="shared" ca="1" si="513"/>
        <v>167276.94579901604</v>
      </c>
      <c r="T1811" s="14">
        <f t="shared" ca="1" si="514"/>
        <v>1.65</v>
      </c>
      <c r="U1811" s="7">
        <f t="shared" ca="1" si="522"/>
        <v>0.29335588812828073</v>
      </c>
    </row>
    <row r="1812" spans="1:21" x14ac:dyDescent="0.2">
      <c r="A1812">
        <f t="shared" si="515"/>
        <v>1811</v>
      </c>
      <c r="B1812">
        <f t="shared" ca="1" si="505"/>
        <v>9</v>
      </c>
      <c r="C1812" s="7">
        <f t="shared" ca="1" si="506"/>
        <v>2.9814464895148187E-2</v>
      </c>
      <c r="D1812" t="str">
        <f t="shared" ca="1" si="516"/>
        <v>Yes</v>
      </c>
      <c r="E1812">
        <f t="shared" ca="1" si="507"/>
        <v>1.7</v>
      </c>
      <c r="F1812" s="1">
        <f ca="1">InitialHomeValue* (1 + 'Portfolio Simulation'!C1812)^'Portfolio Simulation'!B1812</f>
        <v>1302659.434416278</v>
      </c>
      <c r="G1812" s="1">
        <f t="shared" ca="1" si="508"/>
        <v>221452.10385076725</v>
      </c>
      <c r="H1812" s="1">
        <f t="shared" ca="1" si="509"/>
        <v>515978.03519999993</v>
      </c>
      <c r="I1812" s="1">
        <f t="shared" ca="1" si="517"/>
        <v>221452.10385076725</v>
      </c>
      <c r="J1812" s="1">
        <f t="shared" si="510"/>
        <v>100000</v>
      </c>
      <c r="K1812" s="1">
        <f t="shared" si="511"/>
        <v>1000000</v>
      </c>
      <c r="L1812" s="1">
        <f t="shared" si="518"/>
        <v>-100000</v>
      </c>
      <c r="M1812" s="1">
        <f t="shared" ca="1" si="512"/>
        <v>221452.10385076725</v>
      </c>
      <c r="N1812" s="10">
        <v>45931</v>
      </c>
      <c r="O1812" s="10">
        <f t="shared" ca="1" si="519"/>
        <v>49218</v>
      </c>
      <c r="P1812" s="7">
        <f t="shared" ca="1" si="520"/>
        <v>9.2297855019569414E-2</v>
      </c>
      <c r="Q1812" s="13"/>
      <c r="R1812" s="1">
        <f t="shared" si="521"/>
        <v>-100000</v>
      </c>
      <c r="S1812" s="1">
        <f t="shared" ca="1" si="513"/>
        <v>214938.80667868588</v>
      </c>
      <c r="T1812" s="14">
        <f t="shared" ca="1" si="514"/>
        <v>1.65</v>
      </c>
      <c r="U1812" s="7">
        <f t="shared" ca="1" si="522"/>
        <v>8.86829048395157E-2</v>
      </c>
    </row>
    <row r="1813" spans="1:21" x14ac:dyDescent="0.2">
      <c r="A1813">
        <f t="shared" si="515"/>
        <v>1812</v>
      </c>
      <c r="B1813">
        <f t="shared" ca="1" si="505"/>
        <v>2</v>
      </c>
      <c r="C1813" s="7">
        <f t="shared" ca="1" si="506"/>
        <v>-9.2115251816263337E-3</v>
      </c>
      <c r="D1813" t="str">
        <f t="shared" ca="1" si="516"/>
        <v>No</v>
      </c>
      <c r="E1813">
        <f t="shared" ca="1" si="507"/>
        <v>1.4</v>
      </c>
      <c r="F1813" s="1">
        <f ca="1">InitialHomeValue* (1 + 'Portfolio Simulation'!C1813)^'Portfolio Simulation'!B1813</f>
        <v>981661.80183291901</v>
      </c>
      <c r="G1813" s="1">
        <f t="shared" ca="1" si="508"/>
        <v>137432.65225660868</v>
      </c>
      <c r="H1813" s="1">
        <f t="shared" ca="1" si="509"/>
        <v>144000</v>
      </c>
      <c r="I1813" s="1">
        <f t="shared" ca="1" si="517"/>
        <v>137432.65225660868</v>
      </c>
      <c r="J1813" s="1">
        <f t="shared" si="510"/>
        <v>100000</v>
      </c>
      <c r="K1813" s="1">
        <f t="shared" si="511"/>
        <v>1000000</v>
      </c>
      <c r="L1813" s="1">
        <f t="shared" si="518"/>
        <v>-100000</v>
      </c>
      <c r="M1813" s="1">
        <f t="shared" ca="1" si="512"/>
        <v>137432.65225660868</v>
      </c>
      <c r="N1813" s="10">
        <v>45931</v>
      </c>
      <c r="O1813" s="10">
        <f t="shared" ca="1" si="519"/>
        <v>46661</v>
      </c>
      <c r="P1813" s="7">
        <f t="shared" ca="1" si="520"/>
        <v>0.1723167359828949</v>
      </c>
      <c r="Q1813" s="13"/>
      <c r="R1813" s="1">
        <f t="shared" si="521"/>
        <v>-100000</v>
      </c>
      <c r="S1813" s="1">
        <f t="shared" ca="1" si="513"/>
        <v>132524.34324744408</v>
      </c>
      <c r="T1813" s="14">
        <f t="shared" ca="1" si="514"/>
        <v>1.35</v>
      </c>
      <c r="U1813" s="7">
        <f t="shared" ca="1" si="522"/>
        <v>0.151192182302475</v>
      </c>
    </row>
    <row r="1814" spans="1:21" x14ac:dyDescent="0.2">
      <c r="A1814">
        <f t="shared" si="515"/>
        <v>1813</v>
      </c>
      <c r="B1814">
        <f t="shared" ca="1" si="505"/>
        <v>4</v>
      </c>
      <c r="C1814" s="7">
        <f t="shared" ca="1" si="506"/>
        <v>7.779961924467195E-2</v>
      </c>
      <c r="D1814" t="str">
        <f t="shared" ca="1" si="516"/>
        <v>Yes</v>
      </c>
      <c r="E1814">
        <f t="shared" ca="1" si="507"/>
        <v>1.7</v>
      </c>
      <c r="F1814" s="1">
        <f ca="1">InitialHomeValue* (1 + 'Portfolio Simulation'!C1814)^'Portfolio Simulation'!B1814</f>
        <v>1349435.4138135694</v>
      </c>
      <c r="G1814" s="1">
        <f t="shared" ca="1" si="508"/>
        <v>229404.0203483068</v>
      </c>
      <c r="H1814" s="1">
        <f t="shared" ca="1" si="509"/>
        <v>207360</v>
      </c>
      <c r="I1814" s="1">
        <f t="shared" ca="1" si="517"/>
        <v>207360</v>
      </c>
      <c r="J1814" s="1">
        <f t="shared" si="510"/>
        <v>100000</v>
      </c>
      <c r="K1814" s="1">
        <f t="shared" si="511"/>
        <v>1000000</v>
      </c>
      <c r="L1814" s="1">
        <f t="shared" si="518"/>
        <v>-100000</v>
      </c>
      <c r="M1814" s="1">
        <f t="shared" ca="1" si="512"/>
        <v>207360</v>
      </c>
      <c r="N1814" s="10">
        <v>45931</v>
      </c>
      <c r="O1814" s="10">
        <f t="shared" ca="1" si="519"/>
        <v>47392</v>
      </c>
      <c r="P1814" s="7">
        <f t="shared" ca="1" si="520"/>
        <v>0.19985025525093081</v>
      </c>
      <c r="Q1814" s="13"/>
      <c r="R1814" s="1">
        <f t="shared" si="521"/>
        <v>-100000</v>
      </c>
      <c r="S1814" s="1">
        <f t="shared" ca="1" si="513"/>
        <v>222656.84327923894</v>
      </c>
      <c r="T1814" s="14">
        <f t="shared" ca="1" si="514"/>
        <v>1.65</v>
      </c>
      <c r="U1814" s="7">
        <f t="shared" ca="1" si="522"/>
        <v>0.22137640118598939</v>
      </c>
    </row>
    <row r="1815" spans="1:21" x14ac:dyDescent="0.2">
      <c r="A1815">
        <f t="shared" si="515"/>
        <v>1814</v>
      </c>
      <c r="B1815">
        <f t="shared" ca="1" si="505"/>
        <v>4</v>
      </c>
      <c r="C1815" s="7">
        <f t="shared" ca="1" si="506"/>
        <v>2.3465427697327897E-2</v>
      </c>
      <c r="D1815" t="str">
        <f t="shared" ca="1" si="516"/>
        <v>Yes</v>
      </c>
      <c r="E1815">
        <f t="shared" ca="1" si="507"/>
        <v>1.7</v>
      </c>
      <c r="F1815" s="1">
        <f ca="1">InitialHomeValue* (1 + 'Portfolio Simulation'!C1815)^'Portfolio Simulation'!B1815</f>
        <v>1097217.4544869852</v>
      </c>
      <c r="G1815" s="1">
        <f t="shared" ca="1" si="508"/>
        <v>186526.96726278751</v>
      </c>
      <c r="H1815" s="1">
        <f t="shared" ca="1" si="509"/>
        <v>207360</v>
      </c>
      <c r="I1815" s="1">
        <f t="shared" ca="1" si="517"/>
        <v>186526.96726278751</v>
      </c>
      <c r="J1815" s="1">
        <f t="shared" si="510"/>
        <v>100000</v>
      </c>
      <c r="K1815" s="1">
        <f t="shared" si="511"/>
        <v>1000000</v>
      </c>
      <c r="L1815" s="1">
        <f t="shared" si="518"/>
        <v>-100000</v>
      </c>
      <c r="M1815" s="1">
        <f t="shared" ca="1" si="512"/>
        <v>186526.96726278751</v>
      </c>
      <c r="N1815" s="10">
        <v>45931</v>
      </c>
      <c r="O1815" s="10">
        <f t="shared" ca="1" si="519"/>
        <v>47392</v>
      </c>
      <c r="P1815" s="7">
        <f t="shared" ca="1" si="520"/>
        <v>0.16852788329124452</v>
      </c>
      <c r="Q1815" s="13"/>
      <c r="R1815" s="1">
        <f t="shared" si="521"/>
        <v>-100000</v>
      </c>
      <c r="S1815" s="1">
        <f t="shared" ca="1" si="513"/>
        <v>181040.87999035255</v>
      </c>
      <c r="T1815" s="14">
        <f t="shared" ca="1" si="514"/>
        <v>1.65</v>
      </c>
      <c r="U1815" s="7">
        <f t="shared" ca="1" si="522"/>
        <v>0.15984526276588443</v>
      </c>
    </row>
    <row r="1816" spans="1:21" x14ac:dyDescent="0.2">
      <c r="A1816">
        <f t="shared" si="515"/>
        <v>1815</v>
      </c>
      <c r="B1816">
        <f t="shared" ca="1" si="505"/>
        <v>6</v>
      </c>
      <c r="C1816" s="7">
        <f t="shared" ca="1" si="506"/>
        <v>-3.3148759997684407E-2</v>
      </c>
      <c r="D1816" t="str">
        <f t="shared" ca="1" si="516"/>
        <v>No</v>
      </c>
      <c r="E1816">
        <f t="shared" ca="1" si="507"/>
        <v>1.4</v>
      </c>
      <c r="F1816" s="1">
        <f ca="1">InitialHomeValue* (1 + 'Portfolio Simulation'!C1816)^'Portfolio Simulation'!B1816</f>
        <v>816879.41341778368</v>
      </c>
      <c r="G1816" s="1">
        <f t="shared" ca="1" si="508"/>
        <v>114363.11787848972</v>
      </c>
      <c r="H1816" s="1">
        <f t="shared" ca="1" si="509"/>
        <v>298598.39999999997</v>
      </c>
      <c r="I1816" s="1">
        <f t="shared" ca="1" si="517"/>
        <v>114363.11787848972</v>
      </c>
      <c r="J1816" s="1">
        <f t="shared" si="510"/>
        <v>100000</v>
      </c>
      <c r="K1816" s="1">
        <f t="shared" si="511"/>
        <v>1000000</v>
      </c>
      <c r="L1816" s="1">
        <f t="shared" si="518"/>
        <v>-100000</v>
      </c>
      <c r="M1816" s="1">
        <f t="shared" ca="1" si="512"/>
        <v>114363.11787848972</v>
      </c>
      <c r="N1816" s="10">
        <v>45931</v>
      </c>
      <c r="O1816" s="10">
        <f t="shared" ca="1" si="519"/>
        <v>48122</v>
      </c>
      <c r="P1816" s="7">
        <f t="shared" ca="1" si="520"/>
        <v>2.2609677910804753E-2</v>
      </c>
      <c r="Q1816" s="13"/>
      <c r="R1816" s="1">
        <f t="shared" si="521"/>
        <v>-100000</v>
      </c>
      <c r="S1816" s="1">
        <f t="shared" ca="1" si="513"/>
        <v>110278.7208114008</v>
      </c>
      <c r="T1816" s="14">
        <f t="shared" ca="1" si="514"/>
        <v>1.35</v>
      </c>
      <c r="U1816" s="7">
        <f t="shared" ca="1" si="522"/>
        <v>1.6432914137840277E-2</v>
      </c>
    </row>
    <row r="1817" spans="1:21" x14ac:dyDescent="0.2">
      <c r="A1817">
        <f t="shared" si="515"/>
        <v>1816</v>
      </c>
      <c r="B1817">
        <f t="shared" ca="1" si="505"/>
        <v>2</v>
      </c>
      <c r="C1817" s="7">
        <f t="shared" ca="1" si="506"/>
        <v>4.0115121095232853E-2</v>
      </c>
      <c r="D1817" t="str">
        <f t="shared" ca="1" si="516"/>
        <v>Yes</v>
      </c>
      <c r="E1817">
        <f t="shared" ca="1" si="507"/>
        <v>1.7</v>
      </c>
      <c r="F1817" s="1">
        <f ca="1">InitialHomeValue* (1 + 'Portfolio Simulation'!C1817)^'Portfolio Simulation'!B1817</f>
        <v>1081839.4651309508</v>
      </c>
      <c r="G1817" s="1">
        <f t="shared" ca="1" si="508"/>
        <v>183912.70907226164</v>
      </c>
      <c r="H1817" s="1">
        <f t="shared" ca="1" si="509"/>
        <v>144000</v>
      </c>
      <c r="I1817" s="1">
        <f t="shared" ca="1" si="517"/>
        <v>144000</v>
      </c>
      <c r="J1817" s="1">
        <f t="shared" si="510"/>
        <v>100000</v>
      </c>
      <c r="K1817" s="1">
        <f t="shared" si="511"/>
        <v>1000000</v>
      </c>
      <c r="L1817" s="1">
        <f t="shared" si="518"/>
        <v>-100000</v>
      </c>
      <c r="M1817" s="1">
        <f t="shared" ca="1" si="512"/>
        <v>144000</v>
      </c>
      <c r="N1817" s="10">
        <v>45931</v>
      </c>
      <c r="O1817" s="10">
        <f t="shared" ca="1" si="519"/>
        <v>46661</v>
      </c>
      <c r="P1817" s="7">
        <f t="shared" ca="1" si="520"/>
        <v>0.19999999403953553</v>
      </c>
      <c r="Q1817" s="13"/>
      <c r="R1817" s="1">
        <f t="shared" si="521"/>
        <v>-100000</v>
      </c>
      <c r="S1817" s="1">
        <f t="shared" ca="1" si="513"/>
        <v>178503.51174660688</v>
      </c>
      <c r="T1817" s="14">
        <f t="shared" ca="1" si="514"/>
        <v>1.65</v>
      </c>
      <c r="U1817" s="7">
        <f t="shared" ca="1" si="522"/>
        <v>0.33605206608772276</v>
      </c>
    </row>
    <row r="1818" spans="1:21" x14ac:dyDescent="0.2">
      <c r="A1818">
        <f t="shared" si="515"/>
        <v>1817</v>
      </c>
      <c r="B1818">
        <f t="shared" ca="1" si="505"/>
        <v>1</v>
      </c>
      <c r="C1818" s="7">
        <f t="shared" ca="1" si="506"/>
        <v>7.6386761274304868E-2</v>
      </c>
      <c r="D1818" t="str">
        <f t="shared" ca="1" si="516"/>
        <v>Yes</v>
      </c>
      <c r="E1818">
        <f t="shared" ca="1" si="507"/>
        <v>1.7</v>
      </c>
      <c r="F1818" s="1">
        <f ca="1">InitialHomeValue* (1 + 'Portfolio Simulation'!C1818)^'Portfolio Simulation'!B1818</f>
        <v>1076386.7612743047</v>
      </c>
      <c r="G1818" s="1">
        <f t="shared" ca="1" si="508"/>
        <v>182985.74941663179</v>
      </c>
      <c r="H1818" s="1">
        <f t="shared" ca="1" si="509"/>
        <v>120000</v>
      </c>
      <c r="I1818" s="1">
        <f t="shared" ca="1" si="517"/>
        <v>120000</v>
      </c>
      <c r="J1818" s="1">
        <f t="shared" si="510"/>
        <v>100000</v>
      </c>
      <c r="K1818" s="1">
        <f t="shared" si="511"/>
        <v>1000000</v>
      </c>
      <c r="L1818" s="1">
        <f t="shared" si="518"/>
        <v>-100000</v>
      </c>
      <c r="M1818" s="1">
        <f t="shared" ca="1" si="512"/>
        <v>120000</v>
      </c>
      <c r="N1818" s="10">
        <v>45931</v>
      </c>
      <c r="O1818" s="10">
        <f t="shared" ca="1" si="519"/>
        <v>46296</v>
      </c>
      <c r="P1818" s="7">
        <f t="shared" ca="1" si="520"/>
        <v>0.19999999403953553</v>
      </c>
      <c r="Q1818" s="13"/>
      <c r="R1818" s="1">
        <f t="shared" si="521"/>
        <v>-100000</v>
      </c>
      <c r="S1818" s="1">
        <f t="shared" ca="1" si="513"/>
        <v>177603.81561026027</v>
      </c>
      <c r="T1818" s="14">
        <f t="shared" ca="1" si="514"/>
        <v>1.65</v>
      </c>
      <c r="U1818" s="7">
        <f t="shared" ca="1" si="522"/>
        <v>0.77603815793991116</v>
      </c>
    </row>
    <row r="1819" spans="1:21" x14ac:dyDescent="0.2">
      <c r="A1819">
        <f t="shared" si="515"/>
        <v>1818</v>
      </c>
      <c r="B1819">
        <f t="shared" ca="1" si="505"/>
        <v>4</v>
      </c>
      <c r="C1819" s="7">
        <f t="shared" ca="1" si="506"/>
        <v>-2.4320453167063012E-2</v>
      </c>
      <c r="D1819" t="str">
        <f t="shared" ca="1" si="516"/>
        <v>No</v>
      </c>
      <c r="E1819">
        <f t="shared" ca="1" si="507"/>
        <v>1.4</v>
      </c>
      <c r="F1819" s="1">
        <f ca="1">InitialHomeValue* (1 + 'Portfolio Simulation'!C1819)^'Portfolio Simulation'!B1819</f>
        <v>906209.90316039405</v>
      </c>
      <c r="G1819" s="1">
        <f t="shared" ca="1" si="508"/>
        <v>126869.38644245517</v>
      </c>
      <c r="H1819" s="1">
        <f t="shared" ca="1" si="509"/>
        <v>207360</v>
      </c>
      <c r="I1819" s="1">
        <f t="shared" ca="1" si="517"/>
        <v>126869.38644245517</v>
      </c>
      <c r="J1819" s="1">
        <f t="shared" si="510"/>
        <v>100000</v>
      </c>
      <c r="K1819" s="1">
        <f t="shared" si="511"/>
        <v>1000000</v>
      </c>
      <c r="L1819" s="1">
        <f t="shared" si="518"/>
        <v>-100000</v>
      </c>
      <c r="M1819" s="1">
        <f t="shared" ca="1" si="512"/>
        <v>126869.38644245517</v>
      </c>
      <c r="N1819" s="10">
        <v>45931</v>
      </c>
      <c r="O1819" s="10">
        <f t="shared" ca="1" si="519"/>
        <v>47392</v>
      </c>
      <c r="P1819" s="7">
        <f t="shared" ca="1" si="520"/>
        <v>6.1259338259696955E-2</v>
      </c>
      <c r="Q1819" s="13"/>
      <c r="R1819" s="1">
        <f t="shared" si="521"/>
        <v>-100000</v>
      </c>
      <c r="S1819" s="1">
        <f t="shared" ca="1" si="513"/>
        <v>122338.33692665322</v>
      </c>
      <c r="T1819" s="14">
        <f t="shared" ca="1" si="514"/>
        <v>1.35</v>
      </c>
      <c r="U1819" s="7">
        <f t="shared" ca="1" si="522"/>
        <v>5.1660737395286566E-2</v>
      </c>
    </row>
    <row r="1820" spans="1:21" x14ac:dyDescent="0.2">
      <c r="A1820">
        <f t="shared" si="515"/>
        <v>1819</v>
      </c>
      <c r="B1820">
        <f t="shared" ca="1" si="505"/>
        <v>5</v>
      </c>
      <c r="C1820" s="7">
        <f t="shared" ca="1" si="506"/>
        <v>3.8510616112436571E-2</v>
      </c>
      <c r="D1820" t="str">
        <f t="shared" ca="1" si="516"/>
        <v>Yes</v>
      </c>
      <c r="E1820">
        <f t="shared" ca="1" si="507"/>
        <v>1.7</v>
      </c>
      <c r="F1820" s="1">
        <f ca="1">InitialHomeValue* (1 + 'Portfolio Simulation'!C1820)^'Portfolio Simulation'!B1820</f>
        <v>1207965.9766984701</v>
      </c>
      <c r="G1820" s="1">
        <f t="shared" ca="1" si="508"/>
        <v>205354.21603873992</v>
      </c>
      <c r="H1820" s="1">
        <f t="shared" ca="1" si="509"/>
        <v>248832</v>
      </c>
      <c r="I1820" s="1">
        <f t="shared" ca="1" si="517"/>
        <v>205354.21603873992</v>
      </c>
      <c r="J1820" s="1">
        <f t="shared" si="510"/>
        <v>100000</v>
      </c>
      <c r="K1820" s="1">
        <f t="shared" si="511"/>
        <v>1000000</v>
      </c>
      <c r="L1820" s="1">
        <f t="shared" si="518"/>
        <v>-100000</v>
      </c>
      <c r="M1820" s="1">
        <f t="shared" ca="1" si="512"/>
        <v>205354.21603873992</v>
      </c>
      <c r="N1820" s="10">
        <v>45931</v>
      </c>
      <c r="O1820" s="10">
        <f t="shared" ca="1" si="519"/>
        <v>47757</v>
      </c>
      <c r="P1820" s="7">
        <f t="shared" ca="1" si="520"/>
        <v>0.15469290614128114</v>
      </c>
      <c r="Q1820" s="13"/>
      <c r="R1820" s="1">
        <f t="shared" si="521"/>
        <v>-100000</v>
      </c>
      <c r="S1820" s="1">
        <f t="shared" ca="1" si="513"/>
        <v>199314.38615524757</v>
      </c>
      <c r="T1820" s="14">
        <f t="shared" ca="1" si="514"/>
        <v>1.65</v>
      </c>
      <c r="U1820" s="7">
        <f t="shared" ca="1" si="522"/>
        <v>0.14782299399375917</v>
      </c>
    </row>
    <row r="1821" spans="1:21" x14ac:dyDescent="0.2">
      <c r="A1821">
        <f t="shared" si="515"/>
        <v>1820</v>
      </c>
      <c r="B1821">
        <f t="shared" ca="1" si="505"/>
        <v>7</v>
      </c>
      <c r="C1821" s="7">
        <f t="shared" ca="1" si="506"/>
        <v>0.12478471364326578</v>
      </c>
      <c r="D1821" t="str">
        <f t="shared" ca="1" si="516"/>
        <v>Yes</v>
      </c>
      <c r="E1821">
        <f t="shared" ca="1" si="507"/>
        <v>1.7</v>
      </c>
      <c r="F1821" s="1">
        <f ca="1">InitialHomeValue* (1 + 'Portfolio Simulation'!C1821)^'Portfolio Simulation'!B1821</f>
        <v>2277643.9691981059</v>
      </c>
      <c r="G1821" s="1">
        <f t="shared" ca="1" si="508"/>
        <v>387199.47476367798</v>
      </c>
      <c r="H1821" s="1">
        <f t="shared" ca="1" si="509"/>
        <v>358318.07999999996</v>
      </c>
      <c r="I1821" s="1">
        <f t="shared" ca="1" si="517"/>
        <v>358318.07999999996</v>
      </c>
      <c r="J1821" s="1">
        <f t="shared" si="510"/>
        <v>100000</v>
      </c>
      <c r="K1821" s="1">
        <f t="shared" si="511"/>
        <v>1000000</v>
      </c>
      <c r="L1821" s="1">
        <f t="shared" si="518"/>
        <v>-100000</v>
      </c>
      <c r="M1821" s="1">
        <f t="shared" ca="1" si="512"/>
        <v>358318.07999999996</v>
      </c>
      <c r="N1821" s="10">
        <v>45931</v>
      </c>
      <c r="O1821" s="10">
        <f t="shared" ca="1" si="519"/>
        <v>48488</v>
      </c>
      <c r="P1821" s="7">
        <f t="shared" ca="1" si="520"/>
        <v>0.19982888102531438</v>
      </c>
      <c r="Q1821" s="13"/>
      <c r="R1821" s="1">
        <f t="shared" si="521"/>
        <v>-100000</v>
      </c>
      <c r="S1821" s="1">
        <f t="shared" ca="1" si="513"/>
        <v>375811.2549176875</v>
      </c>
      <c r="T1821" s="14">
        <f t="shared" ca="1" si="514"/>
        <v>1.65</v>
      </c>
      <c r="U1821" s="7">
        <f t="shared" ca="1" si="522"/>
        <v>0.2080204665660858</v>
      </c>
    </row>
    <row r="1822" spans="1:21" x14ac:dyDescent="0.2">
      <c r="A1822">
        <f t="shared" si="515"/>
        <v>1821</v>
      </c>
      <c r="B1822">
        <f t="shared" ca="1" si="505"/>
        <v>4</v>
      </c>
      <c r="C1822" s="7">
        <f t="shared" ca="1" si="506"/>
        <v>8.8476757833825789E-2</v>
      </c>
      <c r="D1822" t="str">
        <f t="shared" ca="1" si="516"/>
        <v>Yes</v>
      </c>
      <c r="E1822">
        <f t="shared" ca="1" si="507"/>
        <v>1.7</v>
      </c>
      <c r="F1822" s="1">
        <f ca="1">InitialHomeValue* (1 + 'Portfolio Simulation'!C1822)^'Portfolio Simulation'!B1822</f>
        <v>1403707.5637320138</v>
      </c>
      <c r="G1822" s="1">
        <f t="shared" ca="1" si="508"/>
        <v>238630.28583444236</v>
      </c>
      <c r="H1822" s="1">
        <f t="shared" ca="1" si="509"/>
        <v>207360</v>
      </c>
      <c r="I1822" s="1">
        <f t="shared" ca="1" si="517"/>
        <v>207360</v>
      </c>
      <c r="J1822" s="1">
        <f t="shared" si="510"/>
        <v>100000</v>
      </c>
      <c r="K1822" s="1">
        <f t="shared" si="511"/>
        <v>1000000</v>
      </c>
      <c r="L1822" s="1">
        <f t="shared" si="518"/>
        <v>-100000</v>
      </c>
      <c r="M1822" s="1">
        <f t="shared" ca="1" si="512"/>
        <v>207360</v>
      </c>
      <c r="N1822" s="10">
        <v>45931</v>
      </c>
      <c r="O1822" s="10">
        <f t="shared" ca="1" si="519"/>
        <v>47392</v>
      </c>
      <c r="P1822" s="7">
        <f t="shared" ca="1" si="520"/>
        <v>0.19985025525093081</v>
      </c>
      <c r="Q1822" s="13"/>
      <c r="R1822" s="1">
        <f t="shared" si="521"/>
        <v>-100000</v>
      </c>
      <c r="S1822" s="1">
        <f t="shared" ca="1" si="513"/>
        <v>231611.7480157823</v>
      </c>
      <c r="T1822" s="14">
        <f t="shared" ca="1" si="514"/>
        <v>1.65</v>
      </c>
      <c r="U1822" s="7">
        <f t="shared" ca="1" si="522"/>
        <v>0.23346754908561707</v>
      </c>
    </row>
    <row r="1823" spans="1:21" x14ac:dyDescent="0.2">
      <c r="A1823">
        <f t="shared" si="515"/>
        <v>1822</v>
      </c>
      <c r="B1823">
        <f t="shared" ca="1" si="505"/>
        <v>5</v>
      </c>
      <c r="C1823" s="7">
        <f t="shared" ca="1" si="506"/>
        <v>8.1108174463170327E-2</v>
      </c>
      <c r="D1823" t="str">
        <f t="shared" ca="1" si="516"/>
        <v>Yes</v>
      </c>
      <c r="E1823">
        <f t="shared" ca="1" si="507"/>
        <v>1.7</v>
      </c>
      <c r="F1823" s="1">
        <f ca="1">InitialHomeValue* (1 + 'Portfolio Simulation'!C1823)^'Portfolio Simulation'!B1823</f>
        <v>1476881.8581973915</v>
      </c>
      <c r="G1823" s="1">
        <f t="shared" ca="1" si="508"/>
        <v>251069.91589355655</v>
      </c>
      <c r="H1823" s="1">
        <f t="shared" ca="1" si="509"/>
        <v>248832</v>
      </c>
      <c r="I1823" s="1">
        <f t="shared" ca="1" si="517"/>
        <v>248832</v>
      </c>
      <c r="J1823" s="1">
        <f t="shared" si="510"/>
        <v>100000</v>
      </c>
      <c r="K1823" s="1">
        <f t="shared" si="511"/>
        <v>1000000</v>
      </c>
      <c r="L1823" s="1">
        <f t="shared" si="518"/>
        <v>-100000</v>
      </c>
      <c r="M1823" s="1">
        <f t="shared" ca="1" si="512"/>
        <v>248832</v>
      </c>
      <c r="N1823" s="10">
        <v>45931</v>
      </c>
      <c r="O1823" s="10">
        <f t="shared" ca="1" si="519"/>
        <v>47757</v>
      </c>
      <c r="P1823" s="7">
        <f t="shared" ca="1" si="520"/>
        <v>0.19988018870353702</v>
      </c>
      <c r="Q1823" s="13"/>
      <c r="R1823" s="1">
        <f t="shared" si="521"/>
        <v>-100000</v>
      </c>
      <c r="S1823" s="1">
        <f t="shared" ca="1" si="513"/>
        <v>243685.5066025696</v>
      </c>
      <c r="T1823" s="14">
        <f t="shared" ca="1" si="514"/>
        <v>1.65</v>
      </c>
      <c r="U1823" s="7">
        <f t="shared" ca="1" si="522"/>
        <v>0.19487801194190979</v>
      </c>
    </row>
    <row r="1824" spans="1:21" x14ac:dyDescent="0.2">
      <c r="A1824">
        <f t="shared" si="515"/>
        <v>1823</v>
      </c>
      <c r="B1824">
        <f t="shared" ca="1" si="505"/>
        <v>9</v>
      </c>
      <c r="C1824" s="7">
        <f t="shared" ca="1" si="506"/>
        <v>8.9910774424941331E-2</v>
      </c>
      <c r="D1824" t="str">
        <f t="shared" ca="1" si="516"/>
        <v>Yes</v>
      </c>
      <c r="E1824">
        <f t="shared" ca="1" si="507"/>
        <v>1.7</v>
      </c>
      <c r="F1824" s="1">
        <f ca="1">InitialHomeValue* (1 + 'Portfolio Simulation'!C1824)^'Portfolio Simulation'!B1824</f>
        <v>2170293.7153364168</v>
      </c>
      <c r="G1824" s="1">
        <f t="shared" ca="1" si="508"/>
        <v>368949.93160719087</v>
      </c>
      <c r="H1824" s="1">
        <f t="shared" ca="1" si="509"/>
        <v>515978.03519999993</v>
      </c>
      <c r="I1824" s="1">
        <f t="shared" ca="1" si="517"/>
        <v>368949.93160719087</v>
      </c>
      <c r="J1824" s="1">
        <f t="shared" si="510"/>
        <v>100000</v>
      </c>
      <c r="K1824" s="1">
        <f t="shared" si="511"/>
        <v>1000000</v>
      </c>
      <c r="L1824" s="1">
        <f t="shared" si="518"/>
        <v>-100000</v>
      </c>
      <c r="M1824" s="1">
        <f t="shared" ca="1" si="512"/>
        <v>368949.93160719087</v>
      </c>
      <c r="N1824" s="10">
        <v>45931</v>
      </c>
      <c r="O1824" s="10">
        <f t="shared" ca="1" si="519"/>
        <v>49218</v>
      </c>
      <c r="P1824" s="7">
        <f t="shared" ca="1" si="520"/>
        <v>0.15600057244300844</v>
      </c>
      <c r="Q1824" s="13"/>
      <c r="R1824" s="1">
        <f t="shared" si="521"/>
        <v>-100000</v>
      </c>
      <c r="S1824" s="1">
        <f t="shared" ca="1" si="513"/>
        <v>358098.46303050878</v>
      </c>
      <c r="T1824" s="14">
        <f t="shared" ca="1" si="514"/>
        <v>1.65</v>
      </c>
      <c r="U1824" s="7">
        <f t="shared" ca="1" si="522"/>
        <v>0.15217480063438418</v>
      </c>
    </row>
    <row r="1825" spans="1:21" x14ac:dyDescent="0.2">
      <c r="A1825">
        <f t="shared" si="515"/>
        <v>1824</v>
      </c>
      <c r="B1825">
        <f t="shared" ca="1" si="505"/>
        <v>1</v>
      </c>
      <c r="C1825" s="7">
        <f t="shared" ca="1" si="506"/>
        <v>1.252279106641432E-2</v>
      </c>
      <c r="D1825" t="str">
        <f t="shared" ca="1" si="516"/>
        <v>Yes</v>
      </c>
      <c r="E1825">
        <f t="shared" ca="1" si="507"/>
        <v>1.7</v>
      </c>
      <c r="F1825" s="1">
        <f ca="1">InitialHomeValue* (1 + 'Portfolio Simulation'!C1825)^'Portfolio Simulation'!B1825</f>
        <v>1012522.7910664143</v>
      </c>
      <c r="G1825" s="1">
        <f t="shared" ca="1" si="508"/>
        <v>172128.87448129046</v>
      </c>
      <c r="H1825" s="1">
        <f t="shared" ca="1" si="509"/>
        <v>120000</v>
      </c>
      <c r="I1825" s="1">
        <f t="shared" ca="1" si="517"/>
        <v>120000</v>
      </c>
      <c r="J1825" s="1">
        <f t="shared" si="510"/>
        <v>100000</v>
      </c>
      <c r="K1825" s="1">
        <f t="shared" si="511"/>
        <v>1000000</v>
      </c>
      <c r="L1825" s="1">
        <f t="shared" si="518"/>
        <v>-100000</v>
      </c>
      <c r="M1825" s="1">
        <f t="shared" ca="1" si="512"/>
        <v>120000</v>
      </c>
      <c r="N1825" s="10">
        <v>45931</v>
      </c>
      <c r="O1825" s="10">
        <f t="shared" ca="1" si="519"/>
        <v>46296</v>
      </c>
      <c r="P1825" s="7">
        <f t="shared" ca="1" si="520"/>
        <v>0.19999999403953553</v>
      </c>
      <c r="Q1825" s="13"/>
      <c r="R1825" s="1">
        <f t="shared" si="521"/>
        <v>-100000</v>
      </c>
      <c r="S1825" s="1">
        <f t="shared" ca="1" si="513"/>
        <v>167066.26052595838</v>
      </c>
      <c r="T1825" s="14">
        <f t="shared" ca="1" si="514"/>
        <v>1.65</v>
      </c>
      <c r="U1825" s="7">
        <f t="shared" ca="1" si="522"/>
        <v>0.67066259980201726</v>
      </c>
    </row>
    <row r="1826" spans="1:21" x14ac:dyDescent="0.2">
      <c r="A1826">
        <f t="shared" si="515"/>
        <v>1825</v>
      </c>
      <c r="B1826">
        <f t="shared" ca="1" si="505"/>
        <v>3</v>
      </c>
      <c r="C1826" s="7">
        <f t="shared" ca="1" si="506"/>
        <v>2.0917258441406905E-3</v>
      </c>
      <c r="D1826" t="str">
        <f t="shared" ca="1" si="516"/>
        <v>Yes</v>
      </c>
      <c r="E1826">
        <f t="shared" ca="1" si="507"/>
        <v>1.7</v>
      </c>
      <c r="F1826" s="1">
        <f ca="1">InitialHomeValue* (1 + 'Portfolio Simulation'!C1826)^'Portfolio Simulation'!B1826</f>
        <v>1006288.3126354067</v>
      </c>
      <c r="G1826" s="1">
        <f t="shared" ca="1" si="508"/>
        <v>171069.01314801915</v>
      </c>
      <c r="H1826" s="1">
        <f t="shared" ca="1" si="509"/>
        <v>172800</v>
      </c>
      <c r="I1826" s="1">
        <f t="shared" ca="1" si="517"/>
        <v>171069.01314801915</v>
      </c>
      <c r="J1826" s="1">
        <f t="shared" si="510"/>
        <v>100000</v>
      </c>
      <c r="K1826" s="1">
        <f t="shared" si="511"/>
        <v>1000000</v>
      </c>
      <c r="L1826" s="1">
        <f t="shared" si="518"/>
        <v>-100000</v>
      </c>
      <c r="M1826" s="1">
        <f t="shared" ca="1" si="512"/>
        <v>171069.01314801915</v>
      </c>
      <c r="N1826" s="10">
        <v>45931</v>
      </c>
      <c r="O1826" s="10">
        <f t="shared" ca="1" si="519"/>
        <v>47027</v>
      </c>
      <c r="P1826" s="7">
        <f t="shared" ca="1" si="520"/>
        <v>0.19578436017036438</v>
      </c>
      <c r="Q1826" s="13"/>
      <c r="R1826" s="1">
        <f t="shared" si="521"/>
        <v>-100000</v>
      </c>
      <c r="S1826" s="1">
        <f t="shared" ca="1" si="513"/>
        <v>166037.57158484211</v>
      </c>
      <c r="T1826" s="14">
        <f t="shared" ca="1" si="514"/>
        <v>1.65</v>
      </c>
      <c r="U1826" s="7">
        <f t="shared" ca="1" si="522"/>
        <v>0.18395487666130067</v>
      </c>
    </row>
    <row r="1827" spans="1:21" x14ac:dyDescent="0.2">
      <c r="A1827">
        <f t="shared" si="515"/>
        <v>1826</v>
      </c>
      <c r="B1827">
        <f t="shared" ca="1" si="505"/>
        <v>7</v>
      </c>
      <c r="C1827" s="7">
        <f t="shared" ca="1" si="506"/>
        <v>6.5984880601837603E-2</v>
      </c>
      <c r="D1827" t="str">
        <f t="shared" ca="1" si="516"/>
        <v>Yes</v>
      </c>
      <c r="E1827">
        <f t="shared" ca="1" si="507"/>
        <v>1.7</v>
      </c>
      <c r="F1827" s="1">
        <f ca="1">InitialHomeValue* (1 + 'Portfolio Simulation'!C1827)^'Portfolio Simulation'!B1827</f>
        <v>1564074.0638412423</v>
      </c>
      <c r="G1827" s="1">
        <f t="shared" ca="1" si="508"/>
        <v>265892.59085301118</v>
      </c>
      <c r="H1827" s="1">
        <f t="shared" ca="1" si="509"/>
        <v>358318.07999999996</v>
      </c>
      <c r="I1827" s="1">
        <f t="shared" ca="1" si="517"/>
        <v>265892.59085301118</v>
      </c>
      <c r="J1827" s="1">
        <f t="shared" si="510"/>
        <v>100000</v>
      </c>
      <c r="K1827" s="1">
        <f t="shared" si="511"/>
        <v>1000000</v>
      </c>
      <c r="L1827" s="1">
        <f t="shared" si="518"/>
        <v>-100000</v>
      </c>
      <c r="M1827" s="1">
        <f t="shared" ca="1" si="512"/>
        <v>265892.59085301118</v>
      </c>
      <c r="N1827" s="10">
        <v>45931</v>
      </c>
      <c r="O1827" s="10">
        <f t="shared" ca="1" si="519"/>
        <v>48488</v>
      </c>
      <c r="P1827" s="7">
        <f t="shared" ca="1" si="520"/>
        <v>0.14980677962303166</v>
      </c>
      <c r="Q1827" s="13"/>
      <c r="R1827" s="1">
        <f t="shared" si="521"/>
        <v>-100000</v>
      </c>
      <c r="S1827" s="1">
        <f t="shared" ca="1" si="513"/>
        <v>258072.22053380497</v>
      </c>
      <c r="T1827" s="14">
        <f t="shared" ca="1" si="514"/>
        <v>1.65</v>
      </c>
      <c r="U1827" s="7">
        <f t="shared" ca="1" si="522"/>
        <v>0.14491744637489321</v>
      </c>
    </row>
    <row r="1828" spans="1:21" x14ac:dyDescent="0.2">
      <c r="A1828">
        <f t="shared" si="515"/>
        <v>1827</v>
      </c>
      <c r="B1828">
        <f t="shared" ca="1" si="505"/>
        <v>6</v>
      </c>
      <c r="C1828" s="7">
        <f t="shared" ca="1" si="506"/>
        <v>-1.3703703734636006E-2</v>
      </c>
      <c r="D1828" t="str">
        <f t="shared" ca="1" si="516"/>
        <v>No</v>
      </c>
      <c r="E1828">
        <f t="shared" ca="1" si="507"/>
        <v>1.4</v>
      </c>
      <c r="F1828" s="1">
        <f ca="1">InitialHomeValue* (1 + 'Portfolio Simulation'!C1828)^'Portfolio Simulation'!B1828</f>
        <v>920543.70734406228</v>
      </c>
      <c r="G1828" s="1">
        <f t="shared" ca="1" si="508"/>
        <v>128876.11902816872</v>
      </c>
      <c r="H1828" s="1">
        <f t="shared" ca="1" si="509"/>
        <v>298598.39999999997</v>
      </c>
      <c r="I1828" s="1">
        <f t="shared" ca="1" si="517"/>
        <v>128876.11902816872</v>
      </c>
      <c r="J1828" s="1">
        <f t="shared" si="510"/>
        <v>100000</v>
      </c>
      <c r="K1828" s="1">
        <f t="shared" si="511"/>
        <v>1000000</v>
      </c>
      <c r="L1828" s="1">
        <f t="shared" si="518"/>
        <v>-100000</v>
      </c>
      <c r="M1828" s="1">
        <f t="shared" ca="1" si="512"/>
        <v>128876.11902816872</v>
      </c>
      <c r="N1828" s="10">
        <v>45931</v>
      </c>
      <c r="O1828" s="10">
        <f t="shared" ca="1" si="519"/>
        <v>48122</v>
      </c>
      <c r="P1828" s="7">
        <f t="shared" ca="1" si="520"/>
        <v>4.3166652321815491E-2</v>
      </c>
      <c r="Q1828" s="13"/>
      <c r="R1828" s="1">
        <f t="shared" si="521"/>
        <v>-100000</v>
      </c>
      <c r="S1828" s="1">
        <f t="shared" ca="1" si="513"/>
        <v>124273.40049144842</v>
      </c>
      <c r="T1828" s="14">
        <f t="shared" ca="1" si="514"/>
        <v>1.35</v>
      </c>
      <c r="U1828" s="7">
        <f t="shared" ca="1" si="522"/>
        <v>3.6865726113319411E-2</v>
      </c>
    </row>
    <row r="1829" spans="1:21" x14ac:dyDescent="0.2">
      <c r="A1829">
        <f t="shared" si="515"/>
        <v>1828</v>
      </c>
      <c r="B1829">
        <f t="shared" ca="1" si="505"/>
        <v>1</v>
      </c>
      <c r="C1829" s="7">
        <f t="shared" ca="1" si="506"/>
        <v>3.8019328528503184E-2</v>
      </c>
      <c r="D1829" t="str">
        <f t="shared" ca="1" si="516"/>
        <v>Yes</v>
      </c>
      <c r="E1829">
        <f t="shared" ca="1" si="507"/>
        <v>1.7</v>
      </c>
      <c r="F1829" s="1">
        <f ca="1">InitialHomeValue* (1 + 'Portfolio Simulation'!C1829)^'Portfolio Simulation'!B1829</f>
        <v>1038019.3285285031</v>
      </c>
      <c r="G1829" s="1">
        <f t="shared" ca="1" si="508"/>
        <v>176463.28584984553</v>
      </c>
      <c r="H1829" s="1">
        <f t="shared" ca="1" si="509"/>
        <v>120000</v>
      </c>
      <c r="I1829" s="1">
        <f t="shared" ca="1" si="517"/>
        <v>120000</v>
      </c>
      <c r="J1829" s="1">
        <f t="shared" si="510"/>
        <v>100000</v>
      </c>
      <c r="K1829" s="1">
        <f t="shared" si="511"/>
        <v>1000000</v>
      </c>
      <c r="L1829" s="1">
        <f t="shared" si="518"/>
        <v>-100000</v>
      </c>
      <c r="M1829" s="1">
        <f t="shared" ca="1" si="512"/>
        <v>120000</v>
      </c>
      <c r="N1829" s="10">
        <v>45931</v>
      </c>
      <c r="O1829" s="10">
        <f t="shared" ca="1" si="519"/>
        <v>46296</v>
      </c>
      <c r="P1829" s="7">
        <f t="shared" ca="1" si="520"/>
        <v>0.19999999403953553</v>
      </c>
      <c r="Q1829" s="13"/>
      <c r="R1829" s="1">
        <f t="shared" si="521"/>
        <v>-100000</v>
      </c>
      <c r="S1829" s="1">
        <f t="shared" ca="1" si="513"/>
        <v>171273.18920720299</v>
      </c>
      <c r="T1829" s="14">
        <f t="shared" ca="1" si="514"/>
        <v>1.65</v>
      </c>
      <c r="U1829" s="7">
        <f t="shared" ca="1" si="522"/>
        <v>0.71273189783096313</v>
      </c>
    </row>
    <row r="1830" spans="1:21" x14ac:dyDescent="0.2">
      <c r="A1830">
        <f t="shared" si="515"/>
        <v>1829</v>
      </c>
      <c r="B1830">
        <f t="shared" ca="1" si="505"/>
        <v>3</v>
      </c>
      <c r="C1830" s="7">
        <f t="shared" ca="1" si="506"/>
        <v>3.0186757277585331E-2</v>
      </c>
      <c r="D1830" t="str">
        <f t="shared" ca="1" si="516"/>
        <v>Yes</v>
      </c>
      <c r="E1830">
        <f t="shared" ca="1" si="507"/>
        <v>1.7</v>
      </c>
      <c r="F1830" s="1">
        <f ca="1">InitialHomeValue* (1 + 'Portfolio Simulation'!C1830)^'Portfolio Simulation'!B1830</f>
        <v>1093321.5001677722</v>
      </c>
      <c r="G1830" s="1">
        <f t="shared" ca="1" si="508"/>
        <v>185864.65502852129</v>
      </c>
      <c r="H1830" s="1">
        <f t="shared" ca="1" si="509"/>
        <v>172800</v>
      </c>
      <c r="I1830" s="1">
        <f t="shared" ca="1" si="517"/>
        <v>172800</v>
      </c>
      <c r="J1830" s="1">
        <f t="shared" si="510"/>
        <v>100000</v>
      </c>
      <c r="K1830" s="1">
        <f t="shared" si="511"/>
        <v>1000000</v>
      </c>
      <c r="L1830" s="1">
        <f t="shared" si="518"/>
        <v>-100000</v>
      </c>
      <c r="M1830" s="1">
        <f t="shared" ca="1" si="512"/>
        <v>172800</v>
      </c>
      <c r="N1830" s="10">
        <v>45931</v>
      </c>
      <c r="O1830" s="10">
        <f t="shared" ca="1" si="519"/>
        <v>47027</v>
      </c>
      <c r="P1830" s="7">
        <f t="shared" ca="1" si="520"/>
        <v>0.19980039000511171</v>
      </c>
      <c r="Q1830" s="13"/>
      <c r="R1830" s="1">
        <f t="shared" si="521"/>
        <v>-100000</v>
      </c>
      <c r="S1830" s="1">
        <f t="shared" ca="1" si="513"/>
        <v>180398.04752768241</v>
      </c>
      <c r="T1830" s="14">
        <f t="shared" ca="1" si="514"/>
        <v>1.65</v>
      </c>
      <c r="U1830" s="7">
        <f t="shared" ca="1" si="522"/>
        <v>0.21711799502372739</v>
      </c>
    </row>
    <row r="1831" spans="1:21" x14ac:dyDescent="0.2">
      <c r="A1831">
        <f t="shared" si="515"/>
        <v>1830</v>
      </c>
      <c r="B1831">
        <f t="shared" ca="1" si="505"/>
        <v>4</v>
      </c>
      <c r="C1831" s="7">
        <f t="shared" ca="1" si="506"/>
        <v>-6.3796175192115376E-2</v>
      </c>
      <c r="D1831" t="str">
        <f t="shared" ca="1" si="516"/>
        <v>No</v>
      </c>
      <c r="E1831">
        <f t="shared" ca="1" si="507"/>
        <v>1.4</v>
      </c>
      <c r="F1831" s="1">
        <f ca="1">InitialHomeValue* (1 + 'Portfolio Simulation'!C1831)^'Portfolio Simulation'!B1831</f>
        <v>768212.98608004046</v>
      </c>
      <c r="G1831" s="1">
        <f t="shared" ca="1" si="508"/>
        <v>107549.81805120567</v>
      </c>
      <c r="H1831" s="1">
        <f t="shared" ca="1" si="509"/>
        <v>207360</v>
      </c>
      <c r="I1831" s="1">
        <f t="shared" ca="1" si="517"/>
        <v>107549.81805120567</v>
      </c>
      <c r="J1831" s="1">
        <f t="shared" si="510"/>
        <v>100000</v>
      </c>
      <c r="K1831" s="1">
        <f t="shared" si="511"/>
        <v>1000000</v>
      </c>
      <c r="L1831" s="1">
        <f t="shared" si="518"/>
        <v>-100000</v>
      </c>
      <c r="M1831" s="1">
        <f t="shared" ca="1" si="512"/>
        <v>107549.81805120567</v>
      </c>
      <c r="N1831" s="10">
        <v>45931</v>
      </c>
      <c r="O1831" s="10">
        <f t="shared" ca="1" si="519"/>
        <v>47392</v>
      </c>
      <c r="P1831" s="7">
        <f t="shared" ca="1" si="520"/>
        <v>1.8349865078926091E-2</v>
      </c>
      <c r="Q1831" s="13"/>
      <c r="R1831" s="1">
        <f t="shared" si="521"/>
        <v>-100000</v>
      </c>
      <c r="S1831" s="1">
        <f t="shared" ca="1" si="513"/>
        <v>103708.75312080547</v>
      </c>
      <c r="T1831" s="14">
        <f t="shared" ca="1" si="514"/>
        <v>1.35</v>
      </c>
      <c r="U1831" s="7">
        <f t="shared" ca="1" si="522"/>
        <v>9.1393619775772088E-3</v>
      </c>
    </row>
    <row r="1832" spans="1:21" x14ac:dyDescent="0.2">
      <c r="A1832">
        <f t="shared" si="515"/>
        <v>1831</v>
      </c>
      <c r="B1832">
        <f t="shared" ca="1" si="505"/>
        <v>8</v>
      </c>
      <c r="C1832" s="7">
        <f t="shared" ca="1" si="506"/>
        <v>0.10885896012157945</v>
      </c>
      <c r="D1832" t="str">
        <f t="shared" ca="1" si="516"/>
        <v>Yes</v>
      </c>
      <c r="E1832">
        <f t="shared" ca="1" si="507"/>
        <v>1.7</v>
      </c>
      <c r="F1832" s="1">
        <f ca="1">InitialHomeValue* (1 + 'Portfolio Simulation'!C1832)^'Portfolio Simulation'!B1832</f>
        <v>2285653.9638504768</v>
      </c>
      <c r="G1832" s="1">
        <f t="shared" ca="1" si="508"/>
        <v>388561.17385458108</v>
      </c>
      <c r="H1832" s="1">
        <f t="shared" ca="1" si="509"/>
        <v>429981.69599999994</v>
      </c>
      <c r="I1832" s="1">
        <f t="shared" ca="1" si="517"/>
        <v>388561.17385458108</v>
      </c>
      <c r="J1832" s="1">
        <f t="shared" si="510"/>
        <v>100000</v>
      </c>
      <c r="K1832" s="1">
        <f t="shared" si="511"/>
        <v>1000000</v>
      </c>
      <c r="L1832" s="1">
        <f t="shared" si="518"/>
        <v>-100000</v>
      </c>
      <c r="M1832" s="1">
        <f t="shared" ca="1" si="512"/>
        <v>388561.17385458108</v>
      </c>
      <c r="N1832" s="10">
        <v>45931</v>
      </c>
      <c r="O1832" s="10">
        <f t="shared" ca="1" si="519"/>
        <v>48853</v>
      </c>
      <c r="P1832" s="7">
        <f t="shared" ca="1" si="520"/>
        <v>0.18476439118385315</v>
      </c>
      <c r="Q1832" s="13"/>
      <c r="R1832" s="1">
        <f t="shared" si="521"/>
        <v>-100000</v>
      </c>
      <c r="S1832" s="1">
        <f t="shared" ca="1" si="513"/>
        <v>377132.90403532865</v>
      </c>
      <c r="T1832" s="14">
        <f t="shared" ca="1" si="514"/>
        <v>1.65</v>
      </c>
      <c r="U1832" s="7">
        <f t="shared" ca="1" si="522"/>
        <v>0.18035455346107485</v>
      </c>
    </row>
    <row r="1833" spans="1:21" x14ac:dyDescent="0.2">
      <c r="A1833">
        <f t="shared" si="515"/>
        <v>1832</v>
      </c>
      <c r="B1833">
        <f t="shared" ca="1" si="505"/>
        <v>5</v>
      </c>
      <c r="C1833" s="7">
        <f t="shared" ca="1" si="506"/>
        <v>-2.3443873432881412E-2</v>
      </c>
      <c r="D1833" t="str">
        <f t="shared" ca="1" si="516"/>
        <v>No</v>
      </c>
      <c r="E1833">
        <f t="shared" ca="1" si="507"/>
        <v>1.4</v>
      </c>
      <c r="F1833" s="1">
        <f ca="1">InitialHomeValue* (1 + 'Portfolio Simulation'!C1833)^'Portfolio Simulation'!B1833</f>
        <v>888149.43706124311</v>
      </c>
      <c r="G1833" s="1">
        <f t="shared" ca="1" si="508"/>
        <v>124340.92118857404</v>
      </c>
      <c r="H1833" s="1">
        <f t="shared" ca="1" si="509"/>
        <v>248832</v>
      </c>
      <c r="I1833" s="1">
        <f t="shared" ca="1" si="517"/>
        <v>124340.92118857404</v>
      </c>
      <c r="J1833" s="1">
        <f t="shared" si="510"/>
        <v>100000</v>
      </c>
      <c r="K1833" s="1">
        <f t="shared" si="511"/>
        <v>1000000</v>
      </c>
      <c r="L1833" s="1">
        <f t="shared" si="518"/>
        <v>-100000</v>
      </c>
      <c r="M1833" s="1">
        <f t="shared" ca="1" si="512"/>
        <v>124340.92118857404</v>
      </c>
      <c r="N1833" s="10">
        <v>45931</v>
      </c>
      <c r="O1833" s="10">
        <f t="shared" ca="1" si="519"/>
        <v>47757</v>
      </c>
      <c r="P1833" s="7">
        <f t="shared" ca="1" si="520"/>
        <v>4.4509640336036702E-2</v>
      </c>
      <c r="Q1833" s="13"/>
      <c r="R1833" s="1">
        <f t="shared" si="521"/>
        <v>-100000</v>
      </c>
      <c r="S1833" s="1">
        <f t="shared" ca="1" si="513"/>
        <v>119900.17400326784</v>
      </c>
      <c r="T1833" s="14">
        <f t="shared" ca="1" si="514"/>
        <v>1.35</v>
      </c>
      <c r="U1833" s="7">
        <f t="shared" ca="1" si="522"/>
        <v>3.6944064497947696E-2</v>
      </c>
    </row>
    <row r="1834" spans="1:21" x14ac:dyDescent="0.2">
      <c r="A1834">
        <f t="shared" si="515"/>
        <v>1833</v>
      </c>
      <c r="B1834">
        <f t="shared" ca="1" si="505"/>
        <v>9</v>
      </c>
      <c r="C1834" s="7">
        <f t="shared" ca="1" si="506"/>
        <v>6.9812610940365838E-2</v>
      </c>
      <c r="D1834" t="str">
        <f t="shared" ca="1" si="516"/>
        <v>Yes</v>
      </c>
      <c r="E1834">
        <f t="shared" ca="1" si="507"/>
        <v>1.7</v>
      </c>
      <c r="F1834" s="1">
        <f ca="1">InitialHomeValue* (1 + 'Portfolio Simulation'!C1834)^'Portfolio Simulation'!B1834</f>
        <v>1835563.5178711617</v>
      </c>
      <c r="G1834" s="1">
        <f t="shared" ca="1" si="508"/>
        <v>312045.79803809751</v>
      </c>
      <c r="H1834" s="1">
        <f t="shared" ca="1" si="509"/>
        <v>515978.03519999993</v>
      </c>
      <c r="I1834" s="1">
        <f t="shared" ca="1" si="517"/>
        <v>312045.79803809751</v>
      </c>
      <c r="J1834" s="1">
        <f t="shared" si="510"/>
        <v>100000</v>
      </c>
      <c r="K1834" s="1">
        <f t="shared" si="511"/>
        <v>1000000</v>
      </c>
      <c r="L1834" s="1">
        <f t="shared" si="518"/>
        <v>-100000</v>
      </c>
      <c r="M1834" s="1">
        <f t="shared" ca="1" si="512"/>
        <v>312045.79803809751</v>
      </c>
      <c r="N1834" s="10">
        <v>45931</v>
      </c>
      <c r="O1834" s="10">
        <f t="shared" ca="1" si="519"/>
        <v>49218</v>
      </c>
      <c r="P1834" s="7">
        <f t="shared" ca="1" si="520"/>
        <v>0.1346965610980988</v>
      </c>
      <c r="Q1834" s="13"/>
      <c r="R1834" s="1">
        <f t="shared" si="521"/>
        <v>-100000</v>
      </c>
      <c r="S1834" s="1">
        <f t="shared" ca="1" si="513"/>
        <v>302867.98044874164</v>
      </c>
      <c r="T1834" s="14">
        <f t="shared" ca="1" si="514"/>
        <v>1.65</v>
      </c>
      <c r="U1834" s="7">
        <f t="shared" ca="1" si="522"/>
        <v>0.13094128966331478</v>
      </c>
    </row>
    <row r="1835" spans="1:21" x14ac:dyDescent="0.2">
      <c r="A1835">
        <f t="shared" si="515"/>
        <v>1834</v>
      </c>
      <c r="B1835">
        <f t="shared" ca="1" si="505"/>
        <v>6</v>
      </c>
      <c r="C1835" s="7">
        <f t="shared" ca="1" si="506"/>
        <v>1.9485372779453718E-2</v>
      </c>
      <c r="D1835" t="str">
        <f t="shared" ca="1" si="516"/>
        <v>Yes</v>
      </c>
      <c r="E1835">
        <f t="shared" ca="1" si="507"/>
        <v>1.7</v>
      </c>
      <c r="F1835" s="1">
        <f ca="1">InitialHomeValue* (1 + 'Portfolio Simulation'!C1835)^'Portfolio Simulation'!B1835</f>
        <v>1122757.5762513978</v>
      </c>
      <c r="G1835" s="1">
        <f t="shared" ca="1" si="508"/>
        <v>190868.78796273764</v>
      </c>
      <c r="H1835" s="1">
        <f t="shared" ca="1" si="509"/>
        <v>298598.39999999997</v>
      </c>
      <c r="I1835" s="1">
        <f t="shared" ca="1" si="517"/>
        <v>190868.78796273764</v>
      </c>
      <c r="J1835" s="1">
        <f t="shared" si="510"/>
        <v>100000</v>
      </c>
      <c r="K1835" s="1">
        <f t="shared" si="511"/>
        <v>1000000</v>
      </c>
      <c r="L1835" s="1">
        <f t="shared" si="518"/>
        <v>-100000</v>
      </c>
      <c r="M1835" s="1">
        <f t="shared" ca="1" si="512"/>
        <v>190868.78796273764</v>
      </c>
      <c r="N1835" s="10">
        <v>45931</v>
      </c>
      <c r="O1835" s="10">
        <f t="shared" ca="1" si="519"/>
        <v>48122</v>
      </c>
      <c r="P1835" s="7">
        <f t="shared" ca="1" si="520"/>
        <v>0.11369891762733458</v>
      </c>
      <c r="Q1835" s="13"/>
      <c r="R1835" s="1">
        <f t="shared" si="521"/>
        <v>-100000</v>
      </c>
      <c r="S1835" s="1">
        <f t="shared" ca="1" si="513"/>
        <v>185255.00008148066</v>
      </c>
      <c r="T1835" s="14">
        <f t="shared" ca="1" si="514"/>
        <v>1.65</v>
      </c>
      <c r="U1835" s="7">
        <f t="shared" ca="1" si="522"/>
        <v>0.10817399621009829</v>
      </c>
    </row>
    <row r="1836" spans="1:21" x14ac:dyDescent="0.2">
      <c r="A1836">
        <f t="shared" si="515"/>
        <v>1835</v>
      </c>
      <c r="B1836">
        <f t="shared" ca="1" si="505"/>
        <v>7</v>
      </c>
      <c r="C1836" s="7">
        <f t="shared" ca="1" si="506"/>
        <v>2.6916880911778657E-2</v>
      </c>
      <c r="D1836" t="str">
        <f t="shared" ca="1" si="516"/>
        <v>Yes</v>
      </c>
      <c r="E1836">
        <f t="shared" ca="1" si="507"/>
        <v>1.7</v>
      </c>
      <c r="F1836" s="1">
        <f ca="1">InitialHomeValue* (1 + 'Portfolio Simulation'!C1836)^'Portfolio Simulation'!B1836</f>
        <v>1204334.2884722487</v>
      </c>
      <c r="G1836" s="1">
        <f t="shared" ca="1" si="508"/>
        <v>204736.82904028229</v>
      </c>
      <c r="H1836" s="1">
        <f t="shared" ca="1" si="509"/>
        <v>358318.07999999996</v>
      </c>
      <c r="I1836" s="1">
        <f t="shared" ca="1" si="517"/>
        <v>204736.82904028229</v>
      </c>
      <c r="J1836" s="1">
        <f t="shared" si="510"/>
        <v>100000</v>
      </c>
      <c r="K1836" s="1">
        <f t="shared" si="511"/>
        <v>1000000</v>
      </c>
      <c r="L1836" s="1">
        <f t="shared" si="518"/>
        <v>-100000</v>
      </c>
      <c r="M1836" s="1">
        <f t="shared" ca="1" si="512"/>
        <v>204736.82904028229</v>
      </c>
      <c r="N1836" s="10">
        <v>45931</v>
      </c>
      <c r="O1836" s="10">
        <f t="shared" ca="1" si="519"/>
        <v>48488</v>
      </c>
      <c r="P1836" s="7">
        <f t="shared" ca="1" si="520"/>
        <v>0.10769907832145692</v>
      </c>
      <c r="Q1836" s="13"/>
      <c r="R1836" s="1">
        <f t="shared" si="521"/>
        <v>-100000</v>
      </c>
      <c r="S1836" s="1">
        <f t="shared" ca="1" si="513"/>
        <v>198715.15759792103</v>
      </c>
      <c r="T1836" s="14">
        <f t="shared" ca="1" si="514"/>
        <v>1.65</v>
      </c>
      <c r="U1836" s="7">
        <f t="shared" ca="1" si="522"/>
        <v>0.10298880934715271</v>
      </c>
    </row>
    <row r="1837" spans="1:21" x14ac:dyDescent="0.2">
      <c r="A1837">
        <f t="shared" si="515"/>
        <v>1836</v>
      </c>
      <c r="B1837">
        <f t="shared" ca="1" si="505"/>
        <v>2</v>
      </c>
      <c r="C1837" s="7">
        <f t="shared" ca="1" si="506"/>
        <v>1.9320232033369408E-2</v>
      </c>
      <c r="D1837" t="str">
        <f t="shared" ca="1" si="516"/>
        <v>Yes</v>
      </c>
      <c r="E1837">
        <f t="shared" ca="1" si="507"/>
        <v>1.7</v>
      </c>
      <c r="F1837" s="1">
        <f ca="1">InitialHomeValue* (1 + 'Portfolio Simulation'!C1837)^'Portfolio Simulation'!B1837</f>
        <v>1039013.7354325622</v>
      </c>
      <c r="G1837" s="1">
        <f t="shared" ca="1" si="508"/>
        <v>176632.33502353559</v>
      </c>
      <c r="H1837" s="1">
        <f t="shared" ca="1" si="509"/>
        <v>144000</v>
      </c>
      <c r="I1837" s="1">
        <f t="shared" ca="1" si="517"/>
        <v>144000</v>
      </c>
      <c r="J1837" s="1">
        <f t="shared" si="510"/>
        <v>100000</v>
      </c>
      <c r="K1837" s="1">
        <f t="shared" si="511"/>
        <v>1000000</v>
      </c>
      <c r="L1837" s="1">
        <f t="shared" si="518"/>
        <v>-100000</v>
      </c>
      <c r="M1837" s="1">
        <f t="shared" ca="1" si="512"/>
        <v>144000</v>
      </c>
      <c r="N1837" s="10">
        <v>45931</v>
      </c>
      <c r="O1837" s="10">
        <f t="shared" ca="1" si="519"/>
        <v>46661</v>
      </c>
      <c r="P1837" s="7">
        <f t="shared" ca="1" si="520"/>
        <v>0.19999999403953553</v>
      </c>
      <c r="Q1837" s="13"/>
      <c r="R1837" s="1">
        <f t="shared" si="521"/>
        <v>-100000</v>
      </c>
      <c r="S1837" s="1">
        <f t="shared" ca="1" si="513"/>
        <v>171437.26634637278</v>
      </c>
      <c r="T1837" s="14">
        <f t="shared" ca="1" si="514"/>
        <v>1.65</v>
      </c>
      <c r="U1837" s="7">
        <f t="shared" ca="1" si="522"/>
        <v>0.30934054255485544</v>
      </c>
    </row>
    <row r="1838" spans="1:21" x14ac:dyDescent="0.2">
      <c r="A1838">
        <f t="shared" si="515"/>
        <v>1837</v>
      </c>
      <c r="B1838">
        <f t="shared" ca="1" si="505"/>
        <v>8</v>
      </c>
      <c r="C1838" s="7">
        <f t="shared" ca="1" si="506"/>
        <v>4.8765829388705009E-2</v>
      </c>
      <c r="D1838" t="str">
        <f t="shared" ca="1" si="516"/>
        <v>Yes</v>
      </c>
      <c r="E1838">
        <f t="shared" ca="1" si="507"/>
        <v>1.7</v>
      </c>
      <c r="F1838" s="1">
        <f ca="1">InitialHomeValue* (1 + 'Portfolio Simulation'!C1838)^'Portfolio Simulation'!B1838</f>
        <v>1463619.6474027515</v>
      </c>
      <c r="G1838" s="1">
        <f t="shared" ca="1" si="508"/>
        <v>248815.34005846779</v>
      </c>
      <c r="H1838" s="1">
        <f t="shared" ca="1" si="509"/>
        <v>429981.69599999994</v>
      </c>
      <c r="I1838" s="1">
        <f t="shared" ca="1" si="517"/>
        <v>248815.34005846779</v>
      </c>
      <c r="J1838" s="1">
        <f t="shared" si="510"/>
        <v>100000</v>
      </c>
      <c r="K1838" s="1">
        <f t="shared" si="511"/>
        <v>1000000</v>
      </c>
      <c r="L1838" s="1">
        <f t="shared" si="518"/>
        <v>-100000</v>
      </c>
      <c r="M1838" s="1">
        <f t="shared" ca="1" si="512"/>
        <v>248815.34005846779</v>
      </c>
      <c r="N1838" s="10">
        <v>45931</v>
      </c>
      <c r="O1838" s="10">
        <f t="shared" ca="1" si="519"/>
        <v>48853</v>
      </c>
      <c r="P1838" s="7">
        <f t="shared" ca="1" si="520"/>
        <v>0.12060039639472964</v>
      </c>
      <c r="Q1838" s="13"/>
      <c r="R1838" s="1">
        <f t="shared" si="521"/>
        <v>-100000</v>
      </c>
      <c r="S1838" s="1">
        <f t="shared" ca="1" si="513"/>
        <v>241497.24182145402</v>
      </c>
      <c r="T1838" s="14">
        <f t="shared" ca="1" si="514"/>
        <v>1.65</v>
      </c>
      <c r="U1838" s="7">
        <f t="shared" ca="1" si="522"/>
        <v>0.11642939448356626</v>
      </c>
    </row>
    <row r="1839" spans="1:21" x14ac:dyDescent="0.2">
      <c r="A1839">
        <f t="shared" si="515"/>
        <v>1838</v>
      </c>
      <c r="B1839">
        <f t="shared" ca="1" si="505"/>
        <v>5</v>
      </c>
      <c r="C1839" s="7">
        <f t="shared" ca="1" si="506"/>
        <v>-1.3549232072799709E-2</v>
      </c>
      <c r="D1839" t="str">
        <f t="shared" ca="1" si="516"/>
        <v>No</v>
      </c>
      <c r="E1839">
        <f t="shared" ca="1" si="507"/>
        <v>1.4</v>
      </c>
      <c r="F1839" s="1">
        <f ca="1">InitialHomeValue* (1 + 'Portfolio Simulation'!C1839)^'Portfolio Simulation'!B1839</f>
        <v>934064.95067898312</v>
      </c>
      <c r="G1839" s="1">
        <f t="shared" ca="1" si="508"/>
        <v>130769.09309505763</v>
      </c>
      <c r="H1839" s="1">
        <f t="shared" ca="1" si="509"/>
        <v>248832</v>
      </c>
      <c r="I1839" s="1">
        <f t="shared" ca="1" si="517"/>
        <v>130769.09309505763</v>
      </c>
      <c r="J1839" s="1">
        <f t="shared" si="510"/>
        <v>100000</v>
      </c>
      <c r="K1839" s="1">
        <f t="shared" si="511"/>
        <v>1000000</v>
      </c>
      <c r="L1839" s="1">
        <f t="shared" si="518"/>
        <v>-100000</v>
      </c>
      <c r="M1839" s="1">
        <f t="shared" ca="1" si="512"/>
        <v>130769.09309505763</v>
      </c>
      <c r="N1839" s="10">
        <v>45931</v>
      </c>
      <c r="O1839" s="10">
        <f t="shared" ca="1" si="519"/>
        <v>47757</v>
      </c>
      <c r="P1839" s="7">
        <f t="shared" ca="1" si="520"/>
        <v>5.5086973309516896E-2</v>
      </c>
      <c r="Q1839" s="13"/>
      <c r="R1839" s="1">
        <f t="shared" si="521"/>
        <v>-100000</v>
      </c>
      <c r="S1839" s="1">
        <f t="shared" ca="1" si="513"/>
        <v>126098.76834166274</v>
      </c>
      <c r="T1839" s="14">
        <f t="shared" ca="1" si="514"/>
        <v>1.35</v>
      </c>
      <c r="U1839" s="7">
        <f t="shared" ca="1" si="522"/>
        <v>4.7444781661033622E-2</v>
      </c>
    </row>
    <row r="1840" spans="1:21" x14ac:dyDescent="0.2">
      <c r="A1840">
        <f t="shared" si="515"/>
        <v>1839</v>
      </c>
      <c r="B1840">
        <f t="shared" ca="1" si="505"/>
        <v>10</v>
      </c>
      <c r="C1840" s="7">
        <f t="shared" ca="1" si="506"/>
        <v>4.2347144364508787E-2</v>
      </c>
      <c r="D1840" t="str">
        <f t="shared" ca="1" si="516"/>
        <v>Yes</v>
      </c>
      <c r="E1840">
        <f t="shared" ca="1" si="507"/>
        <v>1.7</v>
      </c>
      <c r="F1840" s="1">
        <f ca="1">InitialHomeValue* (1 + 'Portfolio Simulation'!C1840)^'Portfolio Simulation'!B1840</f>
        <v>1513992.7983452429</v>
      </c>
      <c r="G1840" s="1">
        <f t="shared" ca="1" si="508"/>
        <v>257378.77571869129</v>
      </c>
      <c r="H1840" s="1">
        <f t="shared" ca="1" si="509"/>
        <v>619173.64223999996</v>
      </c>
      <c r="I1840" s="1">
        <f t="shared" ca="1" si="517"/>
        <v>257378.77571869129</v>
      </c>
      <c r="J1840" s="1">
        <f t="shared" si="510"/>
        <v>100000</v>
      </c>
      <c r="K1840" s="1">
        <f t="shared" si="511"/>
        <v>1000000</v>
      </c>
      <c r="L1840" s="1">
        <f t="shared" si="518"/>
        <v>-100000</v>
      </c>
      <c r="M1840" s="1">
        <f t="shared" ca="1" si="512"/>
        <v>257378.77571869129</v>
      </c>
      <c r="N1840" s="10">
        <v>45931</v>
      </c>
      <c r="O1840" s="10">
        <f t="shared" ca="1" si="519"/>
        <v>49583</v>
      </c>
      <c r="P1840" s="7">
        <f t="shared" ca="1" si="520"/>
        <v>9.9093872308731068E-2</v>
      </c>
      <c r="Q1840" s="13"/>
      <c r="R1840" s="1">
        <f t="shared" si="521"/>
        <v>-100000</v>
      </c>
      <c r="S1840" s="1">
        <f t="shared" ca="1" si="513"/>
        <v>249808.81172696507</v>
      </c>
      <c r="T1840" s="14">
        <f t="shared" ca="1" si="514"/>
        <v>1.65</v>
      </c>
      <c r="U1840" s="7">
        <f t="shared" ca="1" si="522"/>
        <v>9.5819440484046933E-2</v>
      </c>
    </row>
    <row r="1841" spans="1:21" x14ac:dyDescent="0.2">
      <c r="A1841">
        <f t="shared" si="515"/>
        <v>1840</v>
      </c>
      <c r="B1841">
        <f t="shared" ca="1" si="505"/>
        <v>10</v>
      </c>
      <c r="C1841" s="7">
        <f t="shared" ca="1" si="506"/>
        <v>0.15629102386541718</v>
      </c>
      <c r="D1841" t="str">
        <f t="shared" ca="1" si="516"/>
        <v>Yes</v>
      </c>
      <c r="E1841">
        <f t="shared" ca="1" si="507"/>
        <v>1.7</v>
      </c>
      <c r="F1841" s="1">
        <f ca="1">InitialHomeValue* (1 + 'Portfolio Simulation'!C1841)^'Portfolio Simulation'!B1841</f>
        <v>4272396.4236427015</v>
      </c>
      <c r="G1841" s="1">
        <f t="shared" ca="1" si="508"/>
        <v>726307.39201925928</v>
      </c>
      <c r="H1841" s="1">
        <f t="shared" ca="1" si="509"/>
        <v>619173.64223999996</v>
      </c>
      <c r="I1841" s="1">
        <f t="shared" ca="1" si="517"/>
        <v>619173.64223999996</v>
      </c>
      <c r="J1841" s="1">
        <f t="shared" si="510"/>
        <v>100000</v>
      </c>
      <c r="K1841" s="1">
        <f t="shared" si="511"/>
        <v>1000000</v>
      </c>
      <c r="L1841" s="1">
        <f t="shared" si="518"/>
        <v>-100000</v>
      </c>
      <c r="M1841" s="1">
        <f t="shared" ca="1" si="512"/>
        <v>619173.64223999996</v>
      </c>
      <c r="N1841" s="10">
        <v>45931</v>
      </c>
      <c r="O1841" s="10">
        <f t="shared" ca="1" si="519"/>
        <v>49583</v>
      </c>
      <c r="P1841" s="7">
        <f t="shared" ca="1" si="520"/>
        <v>0.19988018870353702</v>
      </c>
      <c r="Q1841" s="13"/>
      <c r="R1841" s="1">
        <f t="shared" si="521"/>
        <v>-100000</v>
      </c>
      <c r="S1841" s="1">
        <f t="shared" ca="1" si="513"/>
        <v>704945.40990104573</v>
      </c>
      <c r="T1841" s="14">
        <f t="shared" ca="1" si="514"/>
        <v>1.65</v>
      </c>
      <c r="U1841" s="7">
        <f t="shared" ca="1" si="522"/>
        <v>0.21553956866264345</v>
      </c>
    </row>
    <row r="1842" spans="1:21" x14ac:dyDescent="0.2">
      <c r="A1842">
        <f t="shared" si="515"/>
        <v>1841</v>
      </c>
      <c r="B1842">
        <f t="shared" ca="1" si="505"/>
        <v>10</v>
      </c>
      <c r="C1842" s="7">
        <f t="shared" ca="1" si="506"/>
        <v>2.8363778149870154E-2</v>
      </c>
      <c r="D1842" t="str">
        <f t="shared" ca="1" si="516"/>
        <v>Yes</v>
      </c>
      <c r="E1842">
        <f t="shared" ca="1" si="507"/>
        <v>1.7</v>
      </c>
      <c r="F1842" s="1">
        <f ca="1">InitialHomeValue* (1 + 'Portfolio Simulation'!C1842)^'Portfolio Simulation'!B1842</f>
        <v>1322719.3648193616</v>
      </c>
      <c r="G1842" s="1">
        <f t="shared" ca="1" si="508"/>
        <v>224862.29201929146</v>
      </c>
      <c r="H1842" s="1">
        <f t="shared" ca="1" si="509"/>
        <v>619173.64223999996</v>
      </c>
      <c r="I1842" s="1">
        <f t="shared" ca="1" si="517"/>
        <v>224862.29201929146</v>
      </c>
      <c r="J1842" s="1">
        <f t="shared" si="510"/>
        <v>100000</v>
      </c>
      <c r="K1842" s="1">
        <f t="shared" si="511"/>
        <v>1000000</v>
      </c>
      <c r="L1842" s="1">
        <f t="shared" si="518"/>
        <v>-100000</v>
      </c>
      <c r="M1842" s="1">
        <f t="shared" ca="1" si="512"/>
        <v>224862.29201929146</v>
      </c>
      <c r="N1842" s="10">
        <v>45931</v>
      </c>
      <c r="O1842" s="10">
        <f t="shared" ca="1" si="519"/>
        <v>49583</v>
      </c>
      <c r="P1842" s="7">
        <f t="shared" ca="1" si="520"/>
        <v>8.4357258677482602E-2</v>
      </c>
      <c r="Q1842" s="13"/>
      <c r="R1842" s="1">
        <f t="shared" si="521"/>
        <v>-100000</v>
      </c>
      <c r="S1842" s="1">
        <f t="shared" ca="1" si="513"/>
        <v>218248.69519519468</v>
      </c>
      <c r="T1842" s="14">
        <f t="shared" ca="1" si="514"/>
        <v>1.65</v>
      </c>
      <c r="U1842" s="7">
        <f t="shared" ca="1" si="522"/>
        <v>8.1126722693443301E-2</v>
      </c>
    </row>
    <row r="1843" spans="1:21" x14ac:dyDescent="0.2">
      <c r="A1843">
        <f t="shared" si="515"/>
        <v>1842</v>
      </c>
      <c r="B1843">
        <f t="shared" ca="1" si="505"/>
        <v>5</v>
      </c>
      <c r="C1843" s="7">
        <f t="shared" ca="1" si="506"/>
        <v>6.4054177081018113E-2</v>
      </c>
      <c r="D1843" t="str">
        <f t="shared" ca="1" si="516"/>
        <v>Yes</v>
      </c>
      <c r="E1843">
        <f t="shared" ca="1" si="507"/>
        <v>1.7</v>
      </c>
      <c r="F1843" s="1">
        <f ca="1">InitialHomeValue* (1 + 'Portfolio Simulation'!C1843)^'Portfolio Simulation'!B1843</f>
        <v>1364013.6131161985</v>
      </c>
      <c r="G1843" s="1">
        <f t="shared" ca="1" si="508"/>
        <v>231882.31422975377</v>
      </c>
      <c r="H1843" s="1">
        <f t="shared" ca="1" si="509"/>
        <v>248832</v>
      </c>
      <c r="I1843" s="1">
        <f t="shared" ca="1" si="517"/>
        <v>231882.31422975377</v>
      </c>
      <c r="J1843" s="1">
        <f t="shared" si="510"/>
        <v>100000</v>
      </c>
      <c r="K1843" s="1">
        <f t="shared" si="511"/>
        <v>1000000</v>
      </c>
      <c r="L1843" s="1">
        <f t="shared" si="518"/>
        <v>-100000</v>
      </c>
      <c r="M1843" s="1">
        <f t="shared" ca="1" si="512"/>
        <v>231882.31422975377</v>
      </c>
      <c r="N1843" s="10">
        <v>45931</v>
      </c>
      <c r="O1843" s="10">
        <f t="shared" ca="1" si="519"/>
        <v>47757</v>
      </c>
      <c r="P1843" s="7">
        <f t="shared" ca="1" si="520"/>
        <v>0.18307837843894958</v>
      </c>
      <c r="Q1843" s="13"/>
      <c r="R1843" s="1">
        <f t="shared" si="521"/>
        <v>-100000</v>
      </c>
      <c r="S1843" s="1">
        <f t="shared" ca="1" si="513"/>
        <v>225062.24616417277</v>
      </c>
      <c r="T1843" s="14">
        <f t="shared" ca="1" si="514"/>
        <v>1.65</v>
      </c>
      <c r="U1843" s="7">
        <f t="shared" ca="1" si="522"/>
        <v>0.17603959441184996</v>
      </c>
    </row>
    <row r="1844" spans="1:21" x14ac:dyDescent="0.2">
      <c r="A1844">
        <f t="shared" si="515"/>
        <v>1843</v>
      </c>
      <c r="B1844">
        <f t="shared" ca="1" si="505"/>
        <v>7</v>
      </c>
      <c r="C1844" s="7">
        <f t="shared" ca="1" si="506"/>
        <v>0.1064305258233573</v>
      </c>
      <c r="D1844" t="str">
        <f t="shared" ca="1" si="516"/>
        <v>Yes</v>
      </c>
      <c r="E1844">
        <f t="shared" ca="1" si="507"/>
        <v>1.7</v>
      </c>
      <c r="F1844" s="1">
        <f ca="1">InitialHomeValue* (1 + 'Portfolio Simulation'!C1844)^'Portfolio Simulation'!B1844</f>
        <v>2029873.8301357324</v>
      </c>
      <c r="G1844" s="1">
        <f t="shared" ca="1" si="508"/>
        <v>345078.55112307449</v>
      </c>
      <c r="H1844" s="1">
        <f t="shared" ca="1" si="509"/>
        <v>358318.07999999996</v>
      </c>
      <c r="I1844" s="1">
        <f t="shared" ca="1" si="517"/>
        <v>345078.55112307449</v>
      </c>
      <c r="J1844" s="1">
        <f t="shared" si="510"/>
        <v>100000</v>
      </c>
      <c r="K1844" s="1">
        <f t="shared" si="511"/>
        <v>1000000</v>
      </c>
      <c r="L1844" s="1">
        <f t="shared" si="518"/>
        <v>-100000</v>
      </c>
      <c r="M1844" s="1">
        <f t="shared" ca="1" si="512"/>
        <v>345078.55112307449</v>
      </c>
      <c r="N1844" s="10">
        <v>45931</v>
      </c>
      <c r="O1844" s="10">
        <f t="shared" ca="1" si="519"/>
        <v>48488</v>
      </c>
      <c r="P1844" s="7">
        <f t="shared" ca="1" si="520"/>
        <v>0.19339802861213687</v>
      </c>
      <c r="Q1844" s="13"/>
      <c r="R1844" s="1">
        <f t="shared" si="521"/>
        <v>-100000</v>
      </c>
      <c r="S1844" s="1">
        <f t="shared" ca="1" si="513"/>
        <v>334929.18197239586</v>
      </c>
      <c r="T1844" s="14">
        <f t="shared" ca="1" si="514"/>
        <v>1.65</v>
      </c>
      <c r="U1844" s="7">
        <f t="shared" ca="1" si="522"/>
        <v>0.18832333683967592</v>
      </c>
    </row>
    <row r="1845" spans="1:21" x14ac:dyDescent="0.2">
      <c r="A1845">
        <f t="shared" si="515"/>
        <v>1844</v>
      </c>
      <c r="B1845">
        <f t="shared" ca="1" si="505"/>
        <v>5</v>
      </c>
      <c r="C1845" s="7">
        <f t="shared" ca="1" si="506"/>
        <v>0.10323114680863617</v>
      </c>
      <c r="D1845" t="str">
        <f t="shared" ca="1" si="516"/>
        <v>Yes</v>
      </c>
      <c r="E1845">
        <f t="shared" ca="1" si="507"/>
        <v>1.7</v>
      </c>
      <c r="F1845" s="1">
        <f ca="1">InitialHomeValue* (1 + 'Portfolio Simulation'!C1845)^'Portfolio Simulation'!B1845</f>
        <v>1634302.979518065</v>
      </c>
      <c r="G1845" s="1">
        <f t="shared" ca="1" si="508"/>
        <v>277831.50651807105</v>
      </c>
      <c r="H1845" s="1">
        <f t="shared" ca="1" si="509"/>
        <v>248832</v>
      </c>
      <c r="I1845" s="1">
        <f t="shared" ca="1" si="517"/>
        <v>248832</v>
      </c>
      <c r="J1845" s="1">
        <f t="shared" si="510"/>
        <v>100000</v>
      </c>
      <c r="K1845" s="1">
        <f t="shared" si="511"/>
        <v>1000000</v>
      </c>
      <c r="L1845" s="1">
        <f t="shared" si="518"/>
        <v>-100000</v>
      </c>
      <c r="M1845" s="1">
        <f t="shared" ca="1" si="512"/>
        <v>248832</v>
      </c>
      <c r="N1845" s="10">
        <v>45931</v>
      </c>
      <c r="O1845" s="10">
        <f t="shared" ca="1" si="519"/>
        <v>47757</v>
      </c>
      <c r="P1845" s="7">
        <f t="shared" ca="1" si="520"/>
        <v>0.19988018870353702</v>
      </c>
      <c r="Q1845" s="13"/>
      <c r="R1845" s="1">
        <f t="shared" si="521"/>
        <v>-100000</v>
      </c>
      <c r="S1845" s="1">
        <f t="shared" ca="1" si="513"/>
        <v>269659.99162048072</v>
      </c>
      <c r="T1845" s="14">
        <f t="shared" ca="1" si="514"/>
        <v>1.65</v>
      </c>
      <c r="U1845" s="7">
        <f t="shared" ca="1" si="522"/>
        <v>0.21931555867195129</v>
      </c>
    </row>
    <row r="1846" spans="1:21" x14ac:dyDescent="0.2">
      <c r="A1846">
        <f t="shared" si="515"/>
        <v>1845</v>
      </c>
      <c r="B1846">
        <f t="shared" ca="1" si="505"/>
        <v>3</v>
      </c>
      <c r="C1846" s="7">
        <f t="shared" ca="1" si="506"/>
        <v>4.3152284768993174E-2</v>
      </c>
      <c r="D1846" t="str">
        <f t="shared" ca="1" si="516"/>
        <v>Yes</v>
      </c>
      <c r="E1846">
        <f t="shared" ca="1" si="507"/>
        <v>1.7</v>
      </c>
      <c r="F1846" s="1">
        <f ca="1">InitialHomeValue* (1 + 'Portfolio Simulation'!C1846)^'Portfolio Simulation'!B1846</f>
        <v>1135123.5680680713</v>
      </c>
      <c r="G1846" s="1">
        <f t="shared" ca="1" si="508"/>
        <v>192971.00657157213</v>
      </c>
      <c r="H1846" s="1">
        <f t="shared" ca="1" si="509"/>
        <v>172800</v>
      </c>
      <c r="I1846" s="1">
        <f t="shared" ca="1" si="517"/>
        <v>172800</v>
      </c>
      <c r="J1846" s="1">
        <f t="shared" si="510"/>
        <v>100000</v>
      </c>
      <c r="K1846" s="1">
        <f t="shared" si="511"/>
        <v>1000000</v>
      </c>
      <c r="L1846" s="1">
        <f t="shared" si="518"/>
        <v>-100000</v>
      </c>
      <c r="M1846" s="1">
        <f t="shared" ca="1" si="512"/>
        <v>172800</v>
      </c>
      <c r="N1846" s="10">
        <v>45931</v>
      </c>
      <c r="O1846" s="10">
        <f t="shared" ca="1" si="519"/>
        <v>47027</v>
      </c>
      <c r="P1846" s="7">
        <f t="shared" ca="1" si="520"/>
        <v>0.19980039000511171</v>
      </c>
      <c r="Q1846" s="13"/>
      <c r="R1846" s="1">
        <f t="shared" si="521"/>
        <v>-100000</v>
      </c>
      <c r="S1846" s="1">
        <f t="shared" ca="1" si="513"/>
        <v>187295.38873123177</v>
      </c>
      <c r="T1846" s="14">
        <f t="shared" ca="1" si="514"/>
        <v>1.65</v>
      </c>
      <c r="U1846" s="7">
        <f t="shared" ca="1" si="522"/>
        <v>0.23242209553718568</v>
      </c>
    </row>
    <row r="1847" spans="1:21" x14ac:dyDescent="0.2">
      <c r="A1847">
        <f t="shared" si="515"/>
        <v>1846</v>
      </c>
      <c r="B1847">
        <f t="shared" ca="1" si="505"/>
        <v>2</v>
      </c>
      <c r="C1847" s="7">
        <f t="shared" ca="1" si="506"/>
        <v>1.2289703697890599E-3</v>
      </c>
      <c r="D1847" t="str">
        <f t="shared" ca="1" si="516"/>
        <v>Yes</v>
      </c>
      <c r="E1847">
        <f t="shared" ca="1" si="507"/>
        <v>1.7</v>
      </c>
      <c r="F1847" s="1">
        <f ca="1">InitialHomeValue* (1 + 'Portfolio Simulation'!C1847)^'Portfolio Simulation'!B1847</f>
        <v>1002459.4511077479</v>
      </c>
      <c r="G1847" s="1">
        <f t="shared" ca="1" si="508"/>
        <v>170418.10668831714</v>
      </c>
      <c r="H1847" s="1">
        <f t="shared" ca="1" si="509"/>
        <v>144000</v>
      </c>
      <c r="I1847" s="1">
        <f t="shared" ca="1" si="517"/>
        <v>144000</v>
      </c>
      <c r="J1847" s="1">
        <f t="shared" si="510"/>
        <v>100000</v>
      </c>
      <c r="K1847" s="1">
        <f t="shared" si="511"/>
        <v>1000000</v>
      </c>
      <c r="L1847" s="1">
        <f t="shared" si="518"/>
        <v>-100000</v>
      </c>
      <c r="M1847" s="1">
        <f t="shared" ca="1" si="512"/>
        <v>144000</v>
      </c>
      <c r="N1847" s="10">
        <v>45931</v>
      </c>
      <c r="O1847" s="10">
        <f t="shared" ca="1" si="519"/>
        <v>46661</v>
      </c>
      <c r="P1847" s="7">
        <f t="shared" ca="1" si="520"/>
        <v>0.19999999403953553</v>
      </c>
      <c r="Q1847" s="13"/>
      <c r="R1847" s="1">
        <f t="shared" si="521"/>
        <v>-100000</v>
      </c>
      <c r="S1847" s="1">
        <f t="shared" ca="1" si="513"/>
        <v>165405.80943277839</v>
      </c>
      <c r="T1847" s="14">
        <f t="shared" ca="1" si="514"/>
        <v>1.65</v>
      </c>
      <c r="U1847" s="7">
        <f t="shared" ca="1" si="522"/>
        <v>0.28610189557075494</v>
      </c>
    </row>
    <row r="1848" spans="1:21" x14ac:dyDescent="0.2">
      <c r="A1848">
        <f t="shared" si="515"/>
        <v>1847</v>
      </c>
      <c r="B1848">
        <f t="shared" ca="1" si="505"/>
        <v>3</v>
      </c>
      <c r="C1848" s="7">
        <f t="shared" ca="1" si="506"/>
        <v>0.10847912708201136</v>
      </c>
      <c r="D1848" t="str">
        <f t="shared" ca="1" si="516"/>
        <v>Yes</v>
      </c>
      <c r="E1848">
        <f t="shared" ca="1" si="507"/>
        <v>1.7</v>
      </c>
      <c r="F1848" s="1">
        <f ca="1">InitialHomeValue* (1 + 'Portfolio Simulation'!C1848)^'Portfolio Simulation'!B1848</f>
        <v>1362017.0963866373</v>
      </c>
      <c r="G1848" s="1">
        <f t="shared" ca="1" si="508"/>
        <v>231542.90638572836</v>
      </c>
      <c r="H1848" s="1">
        <f t="shared" ca="1" si="509"/>
        <v>172800</v>
      </c>
      <c r="I1848" s="1">
        <f t="shared" ca="1" si="517"/>
        <v>172800</v>
      </c>
      <c r="J1848" s="1">
        <f t="shared" si="510"/>
        <v>100000</v>
      </c>
      <c r="K1848" s="1">
        <f t="shared" si="511"/>
        <v>1000000</v>
      </c>
      <c r="L1848" s="1">
        <f t="shared" si="518"/>
        <v>-100000</v>
      </c>
      <c r="M1848" s="1">
        <f t="shared" ca="1" si="512"/>
        <v>172800</v>
      </c>
      <c r="N1848" s="10">
        <v>45931</v>
      </c>
      <c r="O1848" s="10">
        <f t="shared" ca="1" si="519"/>
        <v>47027</v>
      </c>
      <c r="P1848" s="7">
        <f t="shared" ca="1" si="520"/>
        <v>0.19980039000511171</v>
      </c>
      <c r="Q1848" s="13"/>
      <c r="R1848" s="1">
        <f t="shared" si="521"/>
        <v>-100000</v>
      </c>
      <c r="S1848" s="1">
        <f t="shared" ca="1" si="513"/>
        <v>224732.82090379519</v>
      </c>
      <c r="T1848" s="14">
        <f t="shared" ca="1" si="514"/>
        <v>1.65</v>
      </c>
      <c r="U1848" s="7">
        <f t="shared" ca="1" si="522"/>
        <v>0.30952927470207225</v>
      </c>
    </row>
    <row r="1849" spans="1:21" x14ac:dyDescent="0.2">
      <c r="A1849">
        <f t="shared" si="515"/>
        <v>1848</v>
      </c>
      <c r="B1849">
        <f t="shared" ca="1" si="505"/>
        <v>7</v>
      </c>
      <c r="C1849" s="7">
        <f t="shared" ca="1" si="506"/>
        <v>0.12682574364935711</v>
      </c>
      <c r="D1849" t="str">
        <f t="shared" ca="1" si="516"/>
        <v>Yes</v>
      </c>
      <c r="E1849">
        <f t="shared" ca="1" si="507"/>
        <v>1.7</v>
      </c>
      <c r="F1849" s="1">
        <f ca="1">InitialHomeValue* (1 + 'Portfolio Simulation'!C1849)^'Portfolio Simulation'!B1849</f>
        <v>2306732.9685464581</v>
      </c>
      <c r="G1849" s="1">
        <f t="shared" ca="1" si="508"/>
        <v>392144.60465289792</v>
      </c>
      <c r="H1849" s="1">
        <f t="shared" ca="1" si="509"/>
        <v>358318.07999999996</v>
      </c>
      <c r="I1849" s="1">
        <f t="shared" ca="1" si="517"/>
        <v>358318.07999999996</v>
      </c>
      <c r="J1849" s="1">
        <f t="shared" si="510"/>
        <v>100000</v>
      </c>
      <c r="K1849" s="1">
        <f t="shared" si="511"/>
        <v>1000000</v>
      </c>
      <c r="L1849" s="1">
        <f t="shared" si="518"/>
        <v>-100000</v>
      </c>
      <c r="M1849" s="1">
        <f t="shared" ca="1" si="512"/>
        <v>358318.07999999996</v>
      </c>
      <c r="N1849" s="10">
        <v>45931</v>
      </c>
      <c r="O1849" s="10">
        <f t="shared" ca="1" si="519"/>
        <v>48488</v>
      </c>
      <c r="P1849" s="7">
        <f t="shared" ca="1" si="520"/>
        <v>0.19982888102531438</v>
      </c>
      <c r="Q1849" s="13"/>
      <c r="R1849" s="1">
        <f t="shared" si="521"/>
        <v>-100000</v>
      </c>
      <c r="S1849" s="1">
        <f t="shared" ca="1" si="513"/>
        <v>380610.93981016561</v>
      </c>
      <c r="T1849" s="14">
        <f t="shared" ca="1" si="514"/>
        <v>1.65</v>
      </c>
      <c r="U1849" s="7">
        <f t="shared" ca="1" si="522"/>
        <v>0.21021082997322088</v>
      </c>
    </row>
    <row r="1850" spans="1:21" x14ac:dyDescent="0.2">
      <c r="A1850">
        <f t="shared" si="515"/>
        <v>1849</v>
      </c>
      <c r="B1850">
        <f t="shared" ca="1" si="505"/>
        <v>5</v>
      </c>
      <c r="C1850" s="7">
        <f t="shared" ca="1" si="506"/>
        <v>8.4085646104451864E-2</v>
      </c>
      <c r="D1850" t="str">
        <f t="shared" ca="1" si="516"/>
        <v>Yes</v>
      </c>
      <c r="E1850">
        <f t="shared" ca="1" si="507"/>
        <v>1.7</v>
      </c>
      <c r="F1850" s="1">
        <f ca="1">InitialHomeValue* (1 + 'Portfolio Simulation'!C1850)^'Portfolio Simulation'!B1850</f>
        <v>1497331.5333616792</v>
      </c>
      <c r="G1850" s="1">
        <f t="shared" ca="1" si="508"/>
        <v>254546.36067148545</v>
      </c>
      <c r="H1850" s="1">
        <f t="shared" ca="1" si="509"/>
        <v>248832</v>
      </c>
      <c r="I1850" s="1">
        <f t="shared" ca="1" si="517"/>
        <v>248832</v>
      </c>
      <c r="J1850" s="1">
        <f t="shared" si="510"/>
        <v>100000</v>
      </c>
      <c r="K1850" s="1">
        <f t="shared" si="511"/>
        <v>1000000</v>
      </c>
      <c r="L1850" s="1">
        <f t="shared" si="518"/>
        <v>-100000</v>
      </c>
      <c r="M1850" s="1">
        <f t="shared" ca="1" si="512"/>
        <v>248832</v>
      </c>
      <c r="N1850" s="10">
        <v>45931</v>
      </c>
      <c r="O1850" s="10">
        <f t="shared" ca="1" si="519"/>
        <v>47757</v>
      </c>
      <c r="P1850" s="7">
        <f t="shared" ca="1" si="520"/>
        <v>0.19988018870353702</v>
      </c>
      <c r="Q1850" s="13"/>
      <c r="R1850" s="1">
        <f t="shared" si="521"/>
        <v>-100000</v>
      </c>
      <c r="S1850" s="1">
        <f t="shared" ca="1" si="513"/>
        <v>247059.70300467705</v>
      </c>
      <c r="T1850" s="14">
        <f t="shared" ca="1" si="514"/>
        <v>1.65</v>
      </c>
      <c r="U1850" s="7">
        <f t="shared" ca="1" si="522"/>
        <v>0.19816702008247378</v>
      </c>
    </row>
    <row r="1851" spans="1:21" x14ac:dyDescent="0.2">
      <c r="A1851">
        <f t="shared" si="515"/>
        <v>1850</v>
      </c>
      <c r="B1851">
        <f t="shared" ca="1" si="505"/>
        <v>1</v>
      </c>
      <c r="C1851" s="7">
        <f t="shared" ca="1" si="506"/>
        <v>3.5076297535549507E-2</v>
      </c>
      <c r="D1851" t="str">
        <f t="shared" ca="1" si="516"/>
        <v>Yes</v>
      </c>
      <c r="E1851">
        <f t="shared" ca="1" si="507"/>
        <v>1.7</v>
      </c>
      <c r="F1851" s="1">
        <f ca="1">InitialHomeValue* (1 + 'Portfolio Simulation'!C1851)^'Portfolio Simulation'!B1851</f>
        <v>1035076.2975355494</v>
      </c>
      <c r="G1851" s="1">
        <f t="shared" ca="1" si="508"/>
        <v>175962.9705810434</v>
      </c>
      <c r="H1851" s="1">
        <f t="shared" ca="1" si="509"/>
        <v>120000</v>
      </c>
      <c r="I1851" s="1">
        <f t="shared" ca="1" si="517"/>
        <v>120000</v>
      </c>
      <c r="J1851" s="1">
        <f t="shared" si="510"/>
        <v>100000</v>
      </c>
      <c r="K1851" s="1">
        <f t="shared" si="511"/>
        <v>1000000</v>
      </c>
      <c r="L1851" s="1">
        <f t="shared" si="518"/>
        <v>-100000</v>
      </c>
      <c r="M1851" s="1">
        <f t="shared" ca="1" si="512"/>
        <v>120000</v>
      </c>
      <c r="N1851" s="10">
        <v>45931</v>
      </c>
      <c r="O1851" s="10">
        <f t="shared" ca="1" si="519"/>
        <v>46296</v>
      </c>
      <c r="P1851" s="7">
        <f t="shared" ca="1" si="520"/>
        <v>0.19999999403953553</v>
      </c>
      <c r="Q1851" s="13"/>
      <c r="R1851" s="1">
        <f t="shared" si="521"/>
        <v>-100000</v>
      </c>
      <c r="S1851" s="1">
        <f t="shared" ca="1" si="513"/>
        <v>170787.58909336565</v>
      </c>
      <c r="T1851" s="14">
        <f t="shared" ca="1" si="514"/>
        <v>1.65</v>
      </c>
      <c r="U1851" s="7">
        <f t="shared" ca="1" si="522"/>
        <v>0.70787588357925424</v>
      </c>
    </row>
    <row r="1852" spans="1:21" x14ac:dyDescent="0.2">
      <c r="A1852">
        <f t="shared" si="515"/>
        <v>1851</v>
      </c>
      <c r="B1852">
        <f t="shared" ca="1" si="505"/>
        <v>8</v>
      </c>
      <c r="C1852" s="7">
        <f t="shared" ca="1" si="506"/>
        <v>3.6424452641953146E-2</v>
      </c>
      <c r="D1852" t="str">
        <f t="shared" ca="1" si="516"/>
        <v>Yes</v>
      </c>
      <c r="E1852">
        <f t="shared" ca="1" si="507"/>
        <v>1.7</v>
      </c>
      <c r="F1852" s="1">
        <f ca="1">InitialHomeValue* (1 + 'Portfolio Simulation'!C1852)^'Portfolio Simulation'!B1852</f>
        <v>1331377.4806894574</v>
      </c>
      <c r="G1852" s="1">
        <f t="shared" ca="1" si="508"/>
        <v>226334.17171720776</v>
      </c>
      <c r="H1852" s="1">
        <f t="shared" ca="1" si="509"/>
        <v>429981.69599999994</v>
      </c>
      <c r="I1852" s="1">
        <f t="shared" ca="1" si="517"/>
        <v>226334.17171720776</v>
      </c>
      <c r="J1852" s="1">
        <f t="shared" si="510"/>
        <v>100000</v>
      </c>
      <c r="K1852" s="1">
        <f t="shared" si="511"/>
        <v>1000000</v>
      </c>
      <c r="L1852" s="1">
        <f t="shared" si="518"/>
        <v>-100000</v>
      </c>
      <c r="M1852" s="1">
        <f t="shared" ca="1" si="512"/>
        <v>226334.17171720776</v>
      </c>
      <c r="N1852" s="10">
        <v>45931</v>
      </c>
      <c r="O1852" s="10">
        <f t="shared" ca="1" si="519"/>
        <v>48853</v>
      </c>
      <c r="P1852" s="7">
        <f t="shared" ca="1" si="520"/>
        <v>0.10742267966270447</v>
      </c>
      <c r="Q1852" s="13"/>
      <c r="R1852" s="1">
        <f t="shared" si="521"/>
        <v>-100000</v>
      </c>
      <c r="S1852" s="1">
        <f t="shared" ca="1" si="513"/>
        <v>219677.28431376047</v>
      </c>
      <c r="T1852" s="14">
        <f t="shared" ca="1" si="514"/>
        <v>1.65</v>
      </c>
      <c r="U1852" s="7">
        <f t="shared" ca="1" si="522"/>
        <v>0.10330072045326233</v>
      </c>
    </row>
    <row r="1853" spans="1:21" x14ac:dyDescent="0.2">
      <c r="A1853">
        <f t="shared" si="515"/>
        <v>1852</v>
      </c>
      <c r="B1853">
        <f t="shared" ca="1" si="505"/>
        <v>10</v>
      </c>
      <c r="C1853" s="7">
        <f t="shared" ca="1" si="506"/>
        <v>1.5000223245237922E-2</v>
      </c>
      <c r="D1853" t="str">
        <f t="shared" ca="1" si="516"/>
        <v>Yes</v>
      </c>
      <c r="E1853">
        <f t="shared" ca="1" si="507"/>
        <v>1.7</v>
      </c>
      <c r="F1853" s="1">
        <f ca="1">InitialHomeValue* (1 + 'Portfolio Simulation'!C1853)^'Portfolio Simulation'!B1853</f>
        <v>1160543.3775913478</v>
      </c>
      <c r="G1853" s="1">
        <f t="shared" ca="1" si="508"/>
        <v>197292.37419052911</v>
      </c>
      <c r="H1853" s="1">
        <f t="shared" ca="1" si="509"/>
        <v>619173.64223999996</v>
      </c>
      <c r="I1853" s="1">
        <f t="shared" ca="1" si="517"/>
        <v>197292.37419052911</v>
      </c>
      <c r="J1853" s="1">
        <f t="shared" si="510"/>
        <v>100000</v>
      </c>
      <c r="K1853" s="1">
        <f t="shared" si="511"/>
        <v>1000000</v>
      </c>
      <c r="L1853" s="1">
        <f t="shared" si="518"/>
        <v>-100000</v>
      </c>
      <c r="M1853" s="1">
        <f t="shared" ca="1" si="512"/>
        <v>197292.37419052911</v>
      </c>
      <c r="N1853" s="10">
        <v>45931</v>
      </c>
      <c r="O1853" s="10">
        <f t="shared" ca="1" si="519"/>
        <v>49583</v>
      </c>
      <c r="P1853" s="7">
        <f t="shared" ca="1" si="520"/>
        <v>7.0273736119270333E-2</v>
      </c>
      <c r="Q1853" s="13"/>
      <c r="R1853" s="1">
        <f t="shared" si="521"/>
        <v>-100000</v>
      </c>
      <c r="S1853" s="1">
        <f t="shared" ca="1" si="513"/>
        <v>191489.65730257239</v>
      </c>
      <c r="T1853" s="14">
        <f t="shared" ca="1" si="514"/>
        <v>1.65</v>
      </c>
      <c r="U1853" s="7">
        <f t="shared" ca="1" si="522"/>
        <v>6.7085161805152921E-2</v>
      </c>
    </row>
    <row r="1854" spans="1:21" x14ac:dyDescent="0.2">
      <c r="A1854">
        <f t="shared" si="515"/>
        <v>1853</v>
      </c>
      <c r="B1854">
        <f t="shared" ca="1" si="505"/>
        <v>2</v>
      </c>
      <c r="C1854" s="7">
        <f t="shared" ca="1" si="506"/>
        <v>-5.6154776201350259E-2</v>
      </c>
      <c r="D1854" t="str">
        <f t="shared" ca="1" si="516"/>
        <v>No</v>
      </c>
      <c r="E1854">
        <f t="shared" ca="1" si="507"/>
        <v>1.4</v>
      </c>
      <c r="F1854" s="1">
        <f ca="1">InitialHomeValue* (1 + 'Portfolio Simulation'!C1854)^'Portfolio Simulation'!B1854</f>
        <v>890843.80648752325</v>
      </c>
      <c r="G1854" s="1">
        <f t="shared" ca="1" si="508"/>
        <v>124718.13290825326</v>
      </c>
      <c r="H1854" s="1">
        <f t="shared" ca="1" si="509"/>
        <v>144000</v>
      </c>
      <c r="I1854" s="1">
        <f t="shared" ca="1" si="517"/>
        <v>124718.13290825326</v>
      </c>
      <c r="J1854" s="1">
        <f t="shared" si="510"/>
        <v>100000</v>
      </c>
      <c r="K1854" s="1">
        <f t="shared" si="511"/>
        <v>1000000</v>
      </c>
      <c r="L1854" s="1">
        <f t="shared" si="518"/>
        <v>-100000</v>
      </c>
      <c r="M1854" s="1">
        <f t="shared" ca="1" si="512"/>
        <v>124718.13290825326</v>
      </c>
      <c r="N1854" s="10">
        <v>45931</v>
      </c>
      <c r="O1854" s="10">
        <f t="shared" ca="1" si="519"/>
        <v>46661</v>
      </c>
      <c r="P1854" s="7">
        <f t="shared" ca="1" si="520"/>
        <v>0.11677272915840148</v>
      </c>
      <c r="Q1854" s="13"/>
      <c r="R1854" s="1">
        <f t="shared" si="521"/>
        <v>-100000</v>
      </c>
      <c r="S1854" s="1">
        <f t="shared" ca="1" si="513"/>
        <v>120263.91387581565</v>
      </c>
      <c r="T1854" s="14">
        <f t="shared" ca="1" si="514"/>
        <v>1.35</v>
      </c>
      <c r="U1854" s="7">
        <f t="shared" ca="1" si="522"/>
        <v>9.6649044752120966E-2</v>
      </c>
    </row>
    <row r="1855" spans="1:21" x14ac:dyDescent="0.2">
      <c r="A1855">
        <f t="shared" si="515"/>
        <v>1854</v>
      </c>
      <c r="B1855">
        <f t="shared" ca="1" si="505"/>
        <v>10</v>
      </c>
      <c r="C1855" s="7">
        <f t="shared" ca="1" si="506"/>
        <v>2.4898498722907867E-2</v>
      </c>
      <c r="D1855" t="str">
        <f t="shared" ca="1" si="516"/>
        <v>Yes</v>
      </c>
      <c r="E1855">
        <f t="shared" ca="1" si="507"/>
        <v>1.7</v>
      </c>
      <c r="F1855" s="1">
        <f ca="1">InitialHomeValue* (1 + 'Portfolio Simulation'!C1855)^'Portfolio Simulation'!B1855</f>
        <v>1278817.497050914</v>
      </c>
      <c r="G1855" s="1">
        <f t="shared" ca="1" si="508"/>
        <v>217398.97449865539</v>
      </c>
      <c r="H1855" s="1">
        <f t="shared" ca="1" si="509"/>
        <v>619173.64223999996</v>
      </c>
      <c r="I1855" s="1">
        <f t="shared" ca="1" si="517"/>
        <v>217398.97449865539</v>
      </c>
      <c r="J1855" s="1">
        <f t="shared" si="510"/>
        <v>100000</v>
      </c>
      <c r="K1855" s="1">
        <f t="shared" si="511"/>
        <v>1000000</v>
      </c>
      <c r="L1855" s="1">
        <f t="shared" si="518"/>
        <v>-100000</v>
      </c>
      <c r="M1855" s="1">
        <f t="shared" ca="1" si="512"/>
        <v>217398.97449865539</v>
      </c>
      <c r="N1855" s="10">
        <v>45931</v>
      </c>
      <c r="O1855" s="10">
        <f t="shared" ca="1" si="519"/>
        <v>49583</v>
      </c>
      <c r="P1855" s="7">
        <f t="shared" ca="1" si="520"/>
        <v>8.0705294013023385E-2</v>
      </c>
      <c r="Q1855" s="13"/>
      <c r="R1855" s="1">
        <f t="shared" si="521"/>
        <v>-100000</v>
      </c>
      <c r="S1855" s="1">
        <f t="shared" ca="1" si="513"/>
        <v>211004.88701340082</v>
      </c>
      <c r="T1855" s="14">
        <f t="shared" ca="1" si="514"/>
        <v>1.65</v>
      </c>
      <c r="U1855" s="7">
        <f t="shared" ca="1" si="522"/>
        <v>7.7485641837120089E-2</v>
      </c>
    </row>
    <row r="1856" spans="1:21" x14ac:dyDescent="0.2">
      <c r="A1856">
        <f t="shared" si="515"/>
        <v>1855</v>
      </c>
      <c r="B1856">
        <f t="shared" ca="1" si="505"/>
        <v>7</v>
      </c>
      <c r="C1856" s="7">
        <f t="shared" ca="1" si="506"/>
        <v>-3.9074861671783923E-2</v>
      </c>
      <c r="D1856" t="str">
        <f t="shared" ca="1" si="516"/>
        <v>No</v>
      </c>
      <c r="E1856">
        <f t="shared" ca="1" si="507"/>
        <v>1.4</v>
      </c>
      <c r="F1856" s="1">
        <f ca="1">InitialHomeValue* (1 + 'Portfolio Simulation'!C1856)^'Portfolio Simulation'!B1856</f>
        <v>756531.27140047913</v>
      </c>
      <c r="G1856" s="1">
        <f t="shared" ca="1" si="508"/>
        <v>105914.37799606708</v>
      </c>
      <c r="H1856" s="1">
        <f t="shared" ca="1" si="509"/>
        <v>358318.07999999996</v>
      </c>
      <c r="I1856" s="1">
        <f t="shared" ca="1" si="517"/>
        <v>105914.37799606708</v>
      </c>
      <c r="J1856" s="1">
        <f t="shared" si="510"/>
        <v>100000</v>
      </c>
      <c r="K1856" s="1">
        <f t="shared" si="511"/>
        <v>1000000</v>
      </c>
      <c r="L1856" s="1">
        <f t="shared" si="518"/>
        <v>-100000</v>
      </c>
      <c r="M1856" s="1">
        <f t="shared" ca="1" si="512"/>
        <v>105914.37799606708</v>
      </c>
      <c r="N1856" s="10">
        <v>45931</v>
      </c>
      <c r="O1856" s="10">
        <f t="shared" ca="1" si="519"/>
        <v>48488</v>
      </c>
      <c r="P1856" s="7">
        <f t="shared" ca="1" si="520"/>
        <v>8.2359999418258681E-3</v>
      </c>
      <c r="Q1856" s="13"/>
      <c r="R1856" s="1">
        <f t="shared" si="521"/>
        <v>-100000</v>
      </c>
      <c r="S1856" s="1">
        <f t="shared" ca="1" si="513"/>
        <v>102131.72163906469</v>
      </c>
      <c r="T1856" s="14">
        <f t="shared" ca="1" si="514"/>
        <v>1.35</v>
      </c>
      <c r="U1856" s="7">
        <f t="shared" ca="1" si="522"/>
        <v>3.0154913663864137E-3</v>
      </c>
    </row>
    <row r="1857" spans="1:21" x14ac:dyDescent="0.2">
      <c r="A1857">
        <f t="shared" si="515"/>
        <v>1856</v>
      </c>
      <c r="B1857">
        <f t="shared" ca="1" si="505"/>
        <v>3</v>
      </c>
      <c r="C1857" s="7">
        <f t="shared" ca="1" si="506"/>
        <v>3.8981060102633636E-2</v>
      </c>
      <c r="D1857" t="str">
        <f t="shared" ca="1" si="516"/>
        <v>Yes</v>
      </c>
      <c r="E1857">
        <f t="shared" ca="1" si="507"/>
        <v>1.7</v>
      </c>
      <c r="F1857" s="1">
        <f ca="1">InitialHomeValue* (1 + 'Portfolio Simulation'!C1857)^'Portfolio Simulation'!B1857</f>
        <v>1121560.9820672884</v>
      </c>
      <c r="G1857" s="1">
        <f t="shared" ca="1" si="508"/>
        <v>190665.36695143903</v>
      </c>
      <c r="H1857" s="1">
        <f t="shared" ca="1" si="509"/>
        <v>172800</v>
      </c>
      <c r="I1857" s="1">
        <f t="shared" ca="1" si="517"/>
        <v>172800</v>
      </c>
      <c r="J1857" s="1">
        <f t="shared" si="510"/>
        <v>100000</v>
      </c>
      <c r="K1857" s="1">
        <f t="shared" si="511"/>
        <v>1000000</v>
      </c>
      <c r="L1857" s="1">
        <f t="shared" si="518"/>
        <v>-100000</v>
      </c>
      <c r="M1857" s="1">
        <f t="shared" ca="1" si="512"/>
        <v>172800</v>
      </c>
      <c r="N1857" s="10">
        <v>45931</v>
      </c>
      <c r="O1857" s="10">
        <f t="shared" ca="1" si="519"/>
        <v>47027</v>
      </c>
      <c r="P1857" s="7">
        <f t="shared" ca="1" si="520"/>
        <v>0.19980039000511171</v>
      </c>
      <c r="Q1857" s="13"/>
      <c r="R1857" s="1">
        <f t="shared" si="521"/>
        <v>-100000</v>
      </c>
      <c r="S1857" s="1">
        <f t="shared" ca="1" si="513"/>
        <v>185057.56204110256</v>
      </c>
      <c r="T1857" s="14">
        <f t="shared" ca="1" si="514"/>
        <v>1.65</v>
      </c>
      <c r="U1857" s="7">
        <f t="shared" ca="1" si="522"/>
        <v>0.22749852538108822</v>
      </c>
    </row>
    <row r="1858" spans="1:21" x14ac:dyDescent="0.2">
      <c r="A1858">
        <f t="shared" si="515"/>
        <v>1857</v>
      </c>
      <c r="B1858">
        <f t="shared" ca="1" si="505"/>
        <v>3</v>
      </c>
      <c r="C1858" s="7">
        <f t="shared" ca="1" si="506"/>
        <v>4.4172424345644459E-2</v>
      </c>
      <c r="D1858" t="str">
        <f t="shared" ca="1" si="516"/>
        <v>Yes</v>
      </c>
      <c r="E1858">
        <f t="shared" ca="1" si="507"/>
        <v>1.7</v>
      </c>
      <c r="F1858" s="1">
        <f ca="1">InitialHomeValue* (1 + 'Portfolio Simulation'!C1858)^'Portfolio Simulation'!B1858</f>
        <v>1138457.0716247547</v>
      </c>
      <c r="G1858" s="1">
        <f t="shared" ca="1" si="508"/>
        <v>193537.70217620829</v>
      </c>
      <c r="H1858" s="1">
        <f t="shared" ca="1" si="509"/>
        <v>172800</v>
      </c>
      <c r="I1858" s="1">
        <f t="shared" ca="1" si="517"/>
        <v>172800</v>
      </c>
      <c r="J1858" s="1">
        <f t="shared" si="510"/>
        <v>100000</v>
      </c>
      <c r="K1858" s="1">
        <f t="shared" si="511"/>
        <v>1000000</v>
      </c>
      <c r="L1858" s="1">
        <f t="shared" si="518"/>
        <v>-100000</v>
      </c>
      <c r="M1858" s="1">
        <f t="shared" ca="1" si="512"/>
        <v>172800</v>
      </c>
      <c r="N1858" s="10">
        <v>45931</v>
      </c>
      <c r="O1858" s="10">
        <f t="shared" ca="1" si="519"/>
        <v>47027</v>
      </c>
      <c r="P1858" s="7">
        <f t="shared" ca="1" si="520"/>
        <v>0.19980039000511171</v>
      </c>
      <c r="Q1858" s="13"/>
      <c r="R1858" s="1">
        <f t="shared" si="521"/>
        <v>-100000</v>
      </c>
      <c r="S1858" s="1">
        <f t="shared" ca="1" si="513"/>
        <v>187845.41681808454</v>
      </c>
      <c r="T1858" s="14">
        <f t="shared" ca="1" si="514"/>
        <v>1.65</v>
      </c>
      <c r="U1858" s="7">
        <f t="shared" ca="1" si="522"/>
        <v>0.23362622857093809</v>
      </c>
    </row>
    <row r="1859" spans="1:21" x14ac:dyDescent="0.2">
      <c r="A1859">
        <f t="shared" si="515"/>
        <v>1858</v>
      </c>
      <c r="B1859">
        <f t="shared" ref="B1859:B1922" ca="1" si="523">RANDBETWEEN(MinExitYear,MaxTerm)</f>
        <v>10</v>
      </c>
      <c r="C1859" s="7">
        <f t="shared" ref="C1859:C1922" ca="1" si="524">NORMINV(RAND(),HPAMean,HPAStdDev)</f>
        <v>2.8992790867890833E-2</v>
      </c>
      <c r="D1859" t="str">
        <f t="shared" ca="1" si="516"/>
        <v>Yes</v>
      </c>
      <c r="E1859">
        <f t="shared" ref="E1859:E1922" ca="1" si="525">IF(D1859="Yes",UpMultiplier,DownMultiplier)</f>
        <v>1.7</v>
      </c>
      <c r="F1859" s="1">
        <f ca="1">InitialHomeValue* (1 + 'Portfolio Simulation'!C1859)^'Portfolio Simulation'!B1859</f>
        <v>1330832.2636656766</v>
      </c>
      <c r="G1859" s="1">
        <f t="shared" ref="G1859:G1922" ca="1" si="526">F1859*E1859*(InvestmentAmount/InitialHomeValue)</f>
        <v>226241.484823165</v>
      </c>
      <c r="H1859" s="1">
        <f t="shared" ref="H1859:H1922" ca="1" si="527">InvestmentAmount*(1 + IRRCap)^B1859</f>
        <v>619173.64223999996</v>
      </c>
      <c r="I1859" s="1">
        <f t="shared" ca="1" si="517"/>
        <v>226241.484823165</v>
      </c>
      <c r="J1859" s="1">
        <f t="shared" ref="J1859:J1922" si="528">InvestmentAmount</f>
        <v>100000</v>
      </c>
      <c r="K1859" s="1">
        <f t="shared" ref="K1859:K1922" si="529">InitialHomeValue</f>
        <v>1000000</v>
      </c>
      <c r="L1859" s="1">
        <f t="shared" si="518"/>
        <v>-100000</v>
      </c>
      <c r="M1859" s="1">
        <f t="shared" ref="M1859:M1922" ca="1" si="530">IF(B1859&gt;0,I1859,0)</f>
        <v>226241.484823165</v>
      </c>
      <c r="N1859" s="10">
        <v>45931</v>
      </c>
      <c r="O1859" s="10">
        <f t="shared" ca="1" si="519"/>
        <v>49583</v>
      </c>
      <c r="P1859" s="7">
        <f t="shared" ca="1" si="520"/>
        <v>8.5020157694816592E-2</v>
      </c>
      <c r="Q1859" s="13"/>
      <c r="R1859" s="1">
        <f t="shared" si="521"/>
        <v>-100000</v>
      </c>
      <c r="S1859" s="1">
        <f t="shared" ref="S1859:S1922" ca="1" si="531">F1859*T1859*(InvestmentAmount/InitialHomeValue)</f>
        <v>219587.32350483665</v>
      </c>
      <c r="T1859" s="14">
        <f t="shared" ref="T1859:T1922" ca="1" si="532">IF(D1859="Yes",ModifiedUpShare,ModifiedDownShare)</f>
        <v>1.65</v>
      </c>
      <c r="U1859" s="7">
        <f t="shared" ca="1" si="522"/>
        <v>8.1787648797035234E-2</v>
      </c>
    </row>
    <row r="1860" spans="1:21" x14ac:dyDescent="0.2">
      <c r="A1860">
        <f t="shared" ref="A1860:A1923" si="533">ROW()-1</f>
        <v>1859</v>
      </c>
      <c r="B1860">
        <f t="shared" ca="1" si="523"/>
        <v>2</v>
      </c>
      <c r="C1860" s="7">
        <f t="shared" ca="1" si="524"/>
        <v>4.1680089837764986E-2</v>
      </c>
      <c r="D1860" t="str">
        <f t="shared" ref="D1860:D1923" ca="1" si="534">IF(C1860&gt;=0, "Yes", "No")</f>
        <v>Yes</v>
      </c>
      <c r="E1860">
        <f t="shared" ca="1" si="525"/>
        <v>1.7</v>
      </c>
      <c r="F1860" s="1">
        <f ca="1">InitialHomeValue* (1 + 'Portfolio Simulation'!C1860)^'Portfolio Simulation'!B1860</f>
        <v>1085097.4095644141</v>
      </c>
      <c r="G1860" s="1">
        <f t="shared" ca="1" si="526"/>
        <v>184466.55962595041</v>
      </c>
      <c r="H1860" s="1">
        <f t="shared" ca="1" si="527"/>
        <v>144000</v>
      </c>
      <c r="I1860" s="1">
        <f t="shared" ref="I1860:I1923" ca="1" si="535">MIN(G1860,H1860)</f>
        <v>144000</v>
      </c>
      <c r="J1860" s="1">
        <f t="shared" si="528"/>
        <v>100000</v>
      </c>
      <c r="K1860" s="1">
        <f t="shared" si="529"/>
        <v>1000000</v>
      </c>
      <c r="L1860" s="1">
        <f t="shared" ref="L1860:L1923" si="536">-J1860</f>
        <v>-100000</v>
      </c>
      <c r="M1860" s="1">
        <f t="shared" ca="1" si="530"/>
        <v>144000</v>
      </c>
      <c r="N1860" s="10">
        <v>45931</v>
      </c>
      <c r="O1860" s="10">
        <f t="shared" ref="O1860:O1923" ca="1" si="537">EDATE(N1860, B1860 *12)</f>
        <v>46661</v>
      </c>
      <c r="P1860" s="7">
        <f t="shared" ref="P1860:P1923" ca="1" si="538">XIRR(L1860:M1860,N1860:O1860)</f>
        <v>0.19999999403953553</v>
      </c>
      <c r="Q1860" s="13"/>
      <c r="R1860" s="1">
        <f t="shared" ref="R1860:R1923" si="539">-J1860</f>
        <v>-100000</v>
      </c>
      <c r="S1860" s="1">
        <f t="shared" ca="1" si="531"/>
        <v>179041.07257812831</v>
      </c>
      <c r="T1860" s="14">
        <f t="shared" ca="1" si="532"/>
        <v>1.65</v>
      </c>
      <c r="U1860" s="7">
        <f t="shared" ref="U1860:U1923" ca="1" si="540">XIRR(R1860:S1860,N1860:O1860)</f>
        <v>0.3380623042583466</v>
      </c>
    </row>
    <row r="1861" spans="1:21" x14ac:dyDescent="0.2">
      <c r="A1861">
        <f t="shared" si="533"/>
        <v>1860</v>
      </c>
      <c r="B1861">
        <f t="shared" ca="1" si="523"/>
        <v>3</v>
      </c>
      <c r="C1861" s="7">
        <f t="shared" ca="1" si="524"/>
        <v>-9.5586790948654091E-2</v>
      </c>
      <c r="D1861" t="str">
        <f t="shared" ca="1" si="534"/>
        <v>No</v>
      </c>
      <c r="E1861">
        <f t="shared" ca="1" si="525"/>
        <v>1.4</v>
      </c>
      <c r="F1861" s="1">
        <f ca="1">InitialHomeValue* (1 + 'Portfolio Simulation'!C1861)^'Portfolio Simulation'!B1861</f>
        <v>739776.77026641113</v>
      </c>
      <c r="G1861" s="1">
        <f t="shared" ca="1" si="526"/>
        <v>103568.74783729756</v>
      </c>
      <c r="H1861" s="1">
        <f t="shared" ca="1" si="527"/>
        <v>172800</v>
      </c>
      <c r="I1861" s="1">
        <f t="shared" ca="1" si="535"/>
        <v>103568.74783729756</v>
      </c>
      <c r="J1861" s="1">
        <f t="shared" si="528"/>
        <v>100000</v>
      </c>
      <c r="K1861" s="1">
        <f t="shared" si="529"/>
        <v>1000000</v>
      </c>
      <c r="L1861" s="1">
        <f t="shared" si="536"/>
        <v>-100000</v>
      </c>
      <c r="M1861" s="1">
        <f t="shared" ca="1" si="530"/>
        <v>103568.74783729756</v>
      </c>
      <c r="N1861" s="10">
        <v>45931</v>
      </c>
      <c r="O1861" s="10">
        <f t="shared" ca="1" si="537"/>
        <v>47027</v>
      </c>
      <c r="P1861" s="7">
        <f t="shared" ca="1" si="538"/>
        <v>1.1746266484260557E-2</v>
      </c>
      <c r="Q1861" s="13"/>
      <c r="R1861" s="1">
        <f t="shared" si="539"/>
        <v>-100000</v>
      </c>
      <c r="S1861" s="1">
        <f t="shared" ca="1" si="531"/>
        <v>99869.863985965509</v>
      </c>
      <c r="T1861" s="14">
        <f t="shared" ca="1" si="532"/>
        <v>1.35</v>
      </c>
      <c r="U1861" s="7">
        <f t="shared" ca="1" si="540"/>
        <v>-4.3357908725738525E-4</v>
      </c>
    </row>
    <row r="1862" spans="1:21" x14ac:dyDescent="0.2">
      <c r="A1862">
        <f t="shared" si="533"/>
        <v>1861</v>
      </c>
      <c r="B1862">
        <f t="shared" ca="1" si="523"/>
        <v>1</v>
      </c>
      <c r="C1862" s="7">
        <f t="shared" ca="1" si="524"/>
        <v>0.12381538793460251</v>
      </c>
      <c r="D1862" t="str">
        <f t="shared" ca="1" si="534"/>
        <v>Yes</v>
      </c>
      <c r="E1862">
        <f t="shared" ca="1" si="525"/>
        <v>1.7</v>
      </c>
      <c r="F1862" s="1">
        <f ca="1">InitialHomeValue* (1 + 'Portfolio Simulation'!C1862)^'Portfolio Simulation'!B1862</f>
        <v>1123815.3879346026</v>
      </c>
      <c r="G1862" s="1">
        <f t="shared" ca="1" si="526"/>
        <v>191048.61594888242</v>
      </c>
      <c r="H1862" s="1">
        <f t="shared" ca="1" si="527"/>
        <v>120000</v>
      </c>
      <c r="I1862" s="1">
        <f t="shared" ca="1" si="535"/>
        <v>120000</v>
      </c>
      <c r="J1862" s="1">
        <f t="shared" si="528"/>
        <v>100000</v>
      </c>
      <c r="K1862" s="1">
        <f t="shared" si="529"/>
        <v>1000000</v>
      </c>
      <c r="L1862" s="1">
        <f t="shared" si="536"/>
        <v>-100000</v>
      </c>
      <c r="M1862" s="1">
        <f t="shared" ca="1" si="530"/>
        <v>120000</v>
      </c>
      <c r="N1862" s="10">
        <v>45931</v>
      </c>
      <c r="O1862" s="10">
        <f t="shared" ca="1" si="537"/>
        <v>46296</v>
      </c>
      <c r="P1862" s="7">
        <f t="shared" ca="1" si="538"/>
        <v>0.19999999403953553</v>
      </c>
      <c r="Q1862" s="13"/>
      <c r="R1862" s="1">
        <f t="shared" si="539"/>
        <v>-100000</v>
      </c>
      <c r="S1862" s="1">
        <f t="shared" ca="1" si="531"/>
        <v>185429.53900920943</v>
      </c>
      <c r="T1862" s="14">
        <f t="shared" ca="1" si="532"/>
        <v>1.65</v>
      </c>
      <c r="U1862" s="7">
        <f t="shared" ca="1" si="540"/>
        <v>0.85429538488388079</v>
      </c>
    </row>
    <row r="1863" spans="1:21" x14ac:dyDescent="0.2">
      <c r="A1863">
        <f t="shared" si="533"/>
        <v>1862</v>
      </c>
      <c r="B1863">
        <f t="shared" ca="1" si="523"/>
        <v>6</v>
      </c>
      <c r="C1863" s="7">
        <f t="shared" ca="1" si="524"/>
        <v>-4.5278408396057304E-2</v>
      </c>
      <c r="D1863" t="str">
        <f t="shared" ca="1" si="534"/>
        <v>No</v>
      </c>
      <c r="E1863">
        <f t="shared" ca="1" si="525"/>
        <v>1.4</v>
      </c>
      <c r="F1863" s="1">
        <f ca="1">InitialHomeValue* (1 + 'Portfolio Simulation'!C1863)^'Portfolio Simulation'!B1863</f>
        <v>757286.93982468313</v>
      </c>
      <c r="G1863" s="1">
        <f t="shared" ca="1" si="526"/>
        <v>106020.17157545564</v>
      </c>
      <c r="H1863" s="1">
        <f t="shared" ca="1" si="527"/>
        <v>298598.39999999997</v>
      </c>
      <c r="I1863" s="1">
        <f t="shared" ca="1" si="535"/>
        <v>106020.17157545564</v>
      </c>
      <c r="J1863" s="1">
        <f t="shared" si="528"/>
        <v>100000</v>
      </c>
      <c r="K1863" s="1">
        <f t="shared" si="529"/>
        <v>1000000</v>
      </c>
      <c r="L1863" s="1">
        <f t="shared" si="536"/>
        <v>-100000</v>
      </c>
      <c r="M1863" s="1">
        <f t="shared" ca="1" si="530"/>
        <v>106020.17157545564</v>
      </c>
      <c r="N1863" s="10">
        <v>45931</v>
      </c>
      <c r="O1863" s="10">
        <f t="shared" ca="1" si="537"/>
        <v>48122</v>
      </c>
      <c r="P1863" s="7">
        <f t="shared" ca="1" si="538"/>
        <v>9.786328673362734E-3</v>
      </c>
      <c r="Q1863" s="13"/>
      <c r="R1863" s="1">
        <f t="shared" si="539"/>
        <v>-100000</v>
      </c>
      <c r="S1863" s="1">
        <f t="shared" ca="1" si="531"/>
        <v>102233.73687633223</v>
      </c>
      <c r="T1863" s="14">
        <f t="shared" ca="1" si="532"/>
        <v>1.35</v>
      </c>
      <c r="U1863" s="7">
        <f t="shared" ca="1" si="540"/>
        <v>3.6870211362838743E-3</v>
      </c>
    </row>
    <row r="1864" spans="1:21" x14ac:dyDescent="0.2">
      <c r="A1864">
        <f t="shared" si="533"/>
        <v>1863</v>
      </c>
      <c r="B1864">
        <f t="shared" ca="1" si="523"/>
        <v>10</v>
      </c>
      <c r="C1864" s="7">
        <f t="shared" ca="1" si="524"/>
        <v>2.8591130621253184E-2</v>
      </c>
      <c r="D1864" t="str">
        <f t="shared" ca="1" si="534"/>
        <v>Yes</v>
      </c>
      <c r="E1864">
        <f t="shared" ca="1" si="525"/>
        <v>1.7</v>
      </c>
      <c r="F1864" s="1">
        <f ca="1">InitialHomeValue* (1 + 'Portfolio Simulation'!C1864)^'Portfolio Simulation'!B1864</f>
        <v>1325646.56703671</v>
      </c>
      <c r="G1864" s="1">
        <f t="shared" ca="1" si="526"/>
        <v>225359.9163962407</v>
      </c>
      <c r="H1864" s="1">
        <f t="shared" ca="1" si="527"/>
        <v>619173.64223999996</v>
      </c>
      <c r="I1864" s="1">
        <f t="shared" ca="1" si="535"/>
        <v>225359.9163962407</v>
      </c>
      <c r="J1864" s="1">
        <f t="shared" si="528"/>
        <v>100000</v>
      </c>
      <c r="K1864" s="1">
        <f t="shared" si="529"/>
        <v>1000000</v>
      </c>
      <c r="L1864" s="1">
        <f t="shared" si="536"/>
        <v>-100000</v>
      </c>
      <c r="M1864" s="1">
        <f t="shared" ca="1" si="530"/>
        <v>225359.9163962407</v>
      </c>
      <c r="N1864" s="10">
        <v>45931</v>
      </c>
      <c r="O1864" s="10">
        <f t="shared" ca="1" si="537"/>
        <v>49583</v>
      </c>
      <c r="P1864" s="7">
        <f t="shared" ca="1" si="538"/>
        <v>8.459685742855072E-2</v>
      </c>
      <c r="Q1864" s="13"/>
      <c r="R1864" s="1">
        <f t="shared" si="539"/>
        <v>-100000</v>
      </c>
      <c r="S1864" s="1">
        <f t="shared" ca="1" si="531"/>
        <v>218731.68356105714</v>
      </c>
      <c r="T1864" s="14">
        <f t="shared" ca="1" si="532"/>
        <v>1.65</v>
      </c>
      <c r="U1864" s="7">
        <f t="shared" ca="1" si="540"/>
        <v>8.1365612149238611E-2</v>
      </c>
    </row>
    <row r="1865" spans="1:21" x14ac:dyDescent="0.2">
      <c r="A1865">
        <f t="shared" si="533"/>
        <v>1864</v>
      </c>
      <c r="B1865">
        <f t="shared" ca="1" si="523"/>
        <v>8</v>
      </c>
      <c r="C1865" s="7">
        <f t="shared" ca="1" si="524"/>
        <v>-6.4334845790499605E-3</v>
      </c>
      <c r="D1865" t="str">
        <f t="shared" ca="1" si="534"/>
        <v>No</v>
      </c>
      <c r="E1865">
        <f t="shared" ca="1" si="525"/>
        <v>1.4</v>
      </c>
      <c r="F1865" s="1">
        <f ca="1">InitialHomeValue* (1 + 'Portfolio Simulation'!C1865)^'Portfolio Simulation'!B1865</f>
        <v>949676.24324884766</v>
      </c>
      <c r="G1865" s="1">
        <f t="shared" ca="1" si="526"/>
        <v>132954.67405483869</v>
      </c>
      <c r="H1865" s="1">
        <f t="shared" ca="1" si="527"/>
        <v>429981.69599999994</v>
      </c>
      <c r="I1865" s="1">
        <f t="shared" ca="1" si="535"/>
        <v>132954.67405483869</v>
      </c>
      <c r="J1865" s="1">
        <f t="shared" si="528"/>
        <v>100000</v>
      </c>
      <c r="K1865" s="1">
        <f t="shared" si="529"/>
        <v>1000000</v>
      </c>
      <c r="L1865" s="1">
        <f t="shared" si="536"/>
        <v>-100000</v>
      </c>
      <c r="M1865" s="1">
        <f t="shared" ca="1" si="530"/>
        <v>132954.67405483869</v>
      </c>
      <c r="N1865" s="10">
        <v>45931</v>
      </c>
      <c r="O1865" s="10">
        <f t="shared" ca="1" si="537"/>
        <v>48853</v>
      </c>
      <c r="P1865" s="7">
        <f t="shared" ca="1" si="538"/>
        <v>3.622094690799714E-2</v>
      </c>
      <c r="Q1865" s="13"/>
      <c r="R1865" s="1">
        <f t="shared" si="539"/>
        <v>-100000</v>
      </c>
      <c r="S1865" s="1">
        <f t="shared" ca="1" si="531"/>
        <v>128206.29283859444</v>
      </c>
      <c r="T1865" s="14">
        <f t="shared" ca="1" si="532"/>
        <v>1.35</v>
      </c>
      <c r="U1865" s="7">
        <f t="shared" ca="1" si="540"/>
        <v>3.1524232029914862E-2</v>
      </c>
    </row>
    <row r="1866" spans="1:21" x14ac:dyDescent="0.2">
      <c r="A1866">
        <f t="shared" si="533"/>
        <v>1865</v>
      </c>
      <c r="B1866">
        <f t="shared" ca="1" si="523"/>
        <v>7</v>
      </c>
      <c r="C1866" s="7">
        <f t="shared" ca="1" si="524"/>
        <v>-7.0010241217906312E-3</v>
      </c>
      <c r="D1866" t="str">
        <f t="shared" ca="1" si="534"/>
        <v>No</v>
      </c>
      <c r="E1866">
        <f t="shared" ca="1" si="525"/>
        <v>1.4</v>
      </c>
      <c r="F1866" s="1">
        <f ca="1">InitialHomeValue* (1 + 'Portfolio Simulation'!C1866)^'Portfolio Simulation'!B1866</f>
        <v>952010.20572322747</v>
      </c>
      <c r="G1866" s="1">
        <f t="shared" ca="1" si="526"/>
        <v>133281.42880125184</v>
      </c>
      <c r="H1866" s="1">
        <f t="shared" ca="1" si="527"/>
        <v>358318.07999999996</v>
      </c>
      <c r="I1866" s="1">
        <f t="shared" ca="1" si="535"/>
        <v>133281.42880125184</v>
      </c>
      <c r="J1866" s="1">
        <f t="shared" si="528"/>
        <v>100000</v>
      </c>
      <c r="K1866" s="1">
        <f t="shared" si="529"/>
        <v>1000000</v>
      </c>
      <c r="L1866" s="1">
        <f t="shared" si="536"/>
        <v>-100000</v>
      </c>
      <c r="M1866" s="1">
        <f t="shared" ca="1" si="530"/>
        <v>133281.42880125184</v>
      </c>
      <c r="N1866" s="10">
        <v>45931</v>
      </c>
      <c r="O1866" s="10">
        <f t="shared" ca="1" si="537"/>
        <v>48488</v>
      </c>
      <c r="P1866" s="7">
        <f t="shared" ca="1" si="538"/>
        <v>4.1862228512763985E-2</v>
      </c>
      <c r="Q1866" s="13"/>
      <c r="R1866" s="1">
        <f t="shared" si="539"/>
        <v>-100000</v>
      </c>
      <c r="S1866" s="1">
        <f t="shared" ca="1" si="531"/>
        <v>128521.37777263572</v>
      </c>
      <c r="T1866" s="14">
        <f t="shared" ca="1" si="532"/>
        <v>1.35</v>
      </c>
      <c r="U1866" s="7">
        <f t="shared" ca="1" si="540"/>
        <v>3.6467608809471141E-2</v>
      </c>
    </row>
    <row r="1867" spans="1:21" x14ac:dyDescent="0.2">
      <c r="A1867">
        <f t="shared" si="533"/>
        <v>1866</v>
      </c>
      <c r="B1867">
        <f t="shared" ca="1" si="523"/>
        <v>10</v>
      </c>
      <c r="C1867" s="7">
        <f t="shared" ca="1" si="524"/>
        <v>0.10987450354875426</v>
      </c>
      <c r="D1867" t="str">
        <f t="shared" ca="1" si="534"/>
        <v>Yes</v>
      </c>
      <c r="E1867">
        <f t="shared" ca="1" si="525"/>
        <v>1.7</v>
      </c>
      <c r="F1867" s="1">
        <f ca="1">InitialHomeValue* (1 + 'Portfolio Simulation'!C1867)^'Portfolio Simulation'!B1867</f>
        <v>2836212.3732897313</v>
      </c>
      <c r="G1867" s="1">
        <f t="shared" ca="1" si="526"/>
        <v>482156.10345925431</v>
      </c>
      <c r="H1867" s="1">
        <f t="shared" ca="1" si="527"/>
        <v>619173.64223999996</v>
      </c>
      <c r="I1867" s="1">
        <f t="shared" ca="1" si="535"/>
        <v>482156.10345925431</v>
      </c>
      <c r="J1867" s="1">
        <f t="shared" si="528"/>
        <v>100000</v>
      </c>
      <c r="K1867" s="1">
        <f t="shared" si="529"/>
        <v>1000000</v>
      </c>
      <c r="L1867" s="1">
        <f t="shared" si="536"/>
        <v>-100000</v>
      </c>
      <c r="M1867" s="1">
        <f t="shared" ca="1" si="530"/>
        <v>482156.10345925431</v>
      </c>
      <c r="N1867" s="10">
        <v>45931</v>
      </c>
      <c r="O1867" s="10">
        <f t="shared" ca="1" si="537"/>
        <v>49583</v>
      </c>
      <c r="P1867" s="7">
        <f t="shared" ca="1" si="538"/>
        <v>0.1702572882175446</v>
      </c>
      <c r="Q1867" s="13"/>
      <c r="R1867" s="1">
        <f t="shared" si="539"/>
        <v>-100000</v>
      </c>
      <c r="S1867" s="1">
        <f t="shared" ca="1" si="531"/>
        <v>467975.04159280565</v>
      </c>
      <c r="T1867" s="14">
        <f t="shared" ca="1" si="532"/>
        <v>1.65</v>
      </c>
      <c r="U1867" s="7">
        <f t="shared" ca="1" si="540"/>
        <v>0.16677083373069762</v>
      </c>
    </row>
    <row r="1868" spans="1:21" x14ac:dyDescent="0.2">
      <c r="A1868">
        <f t="shared" si="533"/>
        <v>1867</v>
      </c>
      <c r="B1868">
        <f t="shared" ca="1" si="523"/>
        <v>4</v>
      </c>
      <c r="C1868" s="7">
        <f t="shared" ca="1" si="524"/>
        <v>9.6083279499585804E-3</v>
      </c>
      <c r="D1868" t="str">
        <f t="shared" ca="1" si="534"/>
        <v>Yes</v>
      </c>
      <c r="E1868">
        <f t="shared" ca="1" si="525"/>
        <v>1.7</v>
      </c>
      <c r="F1868" s="1">
        <f ca="1">InitialHomeValue* (1 + 'Portfolio Simulation'!C1868)^'Portfolio Simulation'!B1868</f>
        <v>1038990.7882808124</v>
      </c>
      <c r="G1868" s="1">
        <f t="shared" ca="1" si="526"/>
        <v>176628.43400773813</v>
      </c>
      <c r="H1868" s="1">
        <f t="shared" ca="1" si="527"/>
        <v>207360</v>
      </c>
      <c r="I1868" s="1">
        <f t="shared" ca="1" si="535"/>
        <v>176628.43400773813</v>
      </c>
      <c r="J1868" s="1">
        <f t="shared" si="528"/>
        <v>100000</v>
      </c>
      <c r="K1868" s="1">
        <f t="shared" si="529"/>
        <v>1000000</v>
      </c>
      <c r="L1868" s="1">
        <f t="shared" si="536"/>
        <v>-100000</v>
      </c>
      <c r="M1868" s="1">
        <f t="shared" ca="1" si="530"/>
        <v>176628.43400773813</v>
      </c>
      <c r="N1868" s="10">
        <v>45931</v>
      </c>
      <c r="O1868" s="10">
        <f t="shared" ca="1" si="537"/>
        <v>47392</v>
      </c>
      <c r="P1868" s="7">
        <f t="shared" ca="1" si="538"/>
        <v>0.15271747708320618</v>
      </c>
      <c r="Q1868" s="13"/>
      <c r="R1868" s="1">
        <f t="shared" si="539"/>
        <v>-100000</v>
      </c>
      <c r="S1868" s="1">
        <f t="shared" ca="1" si="531"/>
        <v>171433.48006633404</v>
      </c>
      <c r="T1868" s="14">
        <f t="shared" ca="1" si="532"/>
        <v>1.65</v>
      </c>
      <c r="U1868" s="7">
        <f t="shared" ca="1" si="540"/>
        <v>0.14415233731269839</v>
      </c>
    </row>
    <row r="1869" spans="1:21" x14ac:dyDescent="0.2">
      <c r="A1869">
        <f t="shared" si="533"/>
        <v>1868</v>
      </c>
      <c r="B1869">
        <f t="shared" ca="1" si="523"/>
        <v>5</v>
      </c>
      <c r="C1869" s="7">
        <f t="shared" ca="1" si="524"/>
        <v>0.10469593559153154</v>
      </c>
      <c r="D1869" t="str">
        <f t="shared" ca="1" si="534"/>
        <v>Yes</v>
      </c>
      <c r="E1869">
        <f t="shared" ca="1" si="525"/>
        <v>1.7</v>
      </c>
      <c r="F1869" s="1">
        <f ca="1">InitialHomeValue* (1 + 'Portfolio Simulation'!C1869)^'Portfolio Simulation'!B1869</f>
        <v>1645181.361782118</v>
      </c>
      <c r="G1869" s="1">
        <f t="shared" ca="1" si="526"/>
        <v>279680.83150296006</v>
      </c>
      <c r="H1869" s="1">
        <f t="shared" ca="1" si="527"/>
        <v>248832</v>
      </c>
      <c r="I1869" s="1">
        <f t="shared" ca="1" si="535"/>
        <v>248832</v>
      </c>
      <c r="J1869" s="1">
        <f t="shared" si="528"/>
        <v>100000</v>
      </c>
      <c r="K1869" s="1">
        <f t="shared" si="529"/>
        <v>1000000</v>
      </c>
      <c r="L1869" s="1">
        <f t="shared" si="536"/>
        <v>-100000</v>
      </c>
      <c r="M1869" s="1">
        <f t="shared" ca="1" si="530"/>
        <v>248832</v>
      </c>
      <c r="N1869" s="10">
        <v>45931</v>
      </c>
      <c r="O1869" s="10">
        <f t="shared" ca="1" si="537"/>
        <v>47757</v>
      </c>
      <c r="P1869" s="7">
        <f t="shared" ca="1" si="538"/>
        <v>0.19988018870353702</v>
      </c>
      <c r="Q1869" s="13"/>
      <c r="R1869" s="1">
        <f t="shared" si="539"/>
        <v>-100000</v>
      </c>
      <c r="S1869" s="1">
        <f t="shared" ca="1" si="531"/>
        <v>271454.92469404946</v>
      </c>
      <c r="T1869" s="14">
        <f t="shared" ca="1" si="532"/>
        <v>1.65</v>
      </c>
      <c r="U1869" s="7">
        <f t="shared" ca="1" si="540"/>
        <v>0.22093358635902408</v>
      </c>
    </row>
    <row r="1870" spans="1:21" x14ac:dyDescent="0.2">
      <c r="A1870">
        <f t="shared" si="533"/>
        <v>1869</v>
      </c>
      <c r="B1870">
        <f t="shared" ca="1" si="523"/>
        <v>8</v>
      </c>
      <c r="C1870" s="7">
        <f t="shared" ca="1" si="524"/>
        <v>3.7653947611124866E-2</v>
      </c>
      <c r="D1870" t="str">
        <f t="shared" ca="1" si="534"/>
        <v>Yes</v>
      </c>
      <c r="E1870">
        <f t="shared" ca="1" si="525"/>
        <v>1.7</v>
      </c>
      <c r="F1870" s="1">
        <f ca="1">InitialHomeValue* (1 + 'Portfolio Simulation'!C1870)^'Portfolio Simulation'!B1870</f>
        <v>1344065.2134516067</v>
      </c>
      <c r="G1870" s="1">
        <f t="shared" ca="1" si="526"/>
        <v>228491.08628677312</v>
      </c>
      <c r="H1870" s="1">
        <f t="shared" ca="1" si="527"/>
        <v>429981.69599999994</v>
      </c>
      <c r="I1870" s="1">
        <f t="shared" ca="1" si="535"/>
        <v>228491.08628677312</v>
      </c>
      <c r="J1870" s="1">
        <f t="shared" si="528"/>
        <v>100000</v>
      </c>
      <c r="K1870" s="1">
        <f t="shared" si="529"/>
        <v>1000000</v>
      </c>
      <c r="L1870" s="1">
        <f t="shared" si="536"/>
        <v>-100000</v>
      </c>
      <c r="M1870" s="1">
        <f t="shared" ca="1" si="530"/>
        <v>228491.08628677312</v>
      </c>
      <c r="N1870" s="10">
        <v>45931</v>
      </c>
      <c r="O1870" s="10">
        <f t="shared" ca="1" si="537"/>
        <v>48853</v>
      </c>
      <c r="P1870" s="7">
        <f t="shared" ca="1" si="538"/>
        <v>0.10873549580574038</v>
      </c>
      <c r="Q1870" s="13"/>
      <c r="R1870" s="1">
        <f t="shared" si="539"/>
        <v>-100000</v>
      </c>
      <c r="S1870" s="1">
        <f t="shared" ca="1" si="531"/>
        <v>221770.76021951507</v>
      </c>
      <c r="T1870" s="14">
        <f t="shared" ca="1" si="532"/>
        <v>1.65</v>
      </c>
      <c r="U1870" s="7">
        <f t="shared" ca="1" si="540"/>
        <v>0.10460864901542666</v>
      </c>
    </row>
    <row r="1871" spans="1:21" x14ac:dyDescent="0.2">
      <c r="A1871">
        <f t="shared" si="533"/>
        <v>1870</v>
      </c>
      <c r="B1871">
        <f t="shared" ca="1" si="523"/>
        <v>7</v>
      </c>
      <c r="C1871" s="7">
        <f t="shared" ca="1" si="524"/>
        <v>1.326337059769209E-2</v>
      </c>
      <c r="D1871" t="str">
        <f t="shared" ca="1" si="534"/>
        <v>Yes</v>
      </c>
      <c r="E1871">
        <f t="shared" ca="1" si="525"/>
        <v>1.7</v>
      </c>
      <c r="F1871" s="1">
        <f ca="1">InitialHomeValue* (1 + 'Portfolio Simulation'!C1871)^'Portfolio Simulation'!B1871</f>
        <v>1096620.6068037914</v>
      </c>
      <c r="G1871" s="1">
        <f t="shared" ca="1" si="526"/>
        <v>186425.50315664453</v>
      </c>
      <c r="H1871" s="1">
        <f t="shared" ca="1" si="527"/>
        <v>358318.07999999996</v>
      </c>
      <c r="I1871" s="1">
        <f t="shared" ca="1" si="535"/>
        <v>186425.50315664453</v>
      </c>
      <c r="J1871" s="1">
        <f t="shared" si="528"/>
        <v>100000</v>
      </c>
      <c r="K1871" s="1">
        <f t="shared" si="529"/>
        <v>1000000</v>
      </c>
      <c r="L1871" s="1">
        <f t="shared" si="536"/>
        <v>-100000</v>
      </c>
      <c r="M1871" s="1">
        <f t="shared" ca="1" si="530"/>
        <v>186425.50315664453</v>
      </c>
      <c r="N1871" s="10">
        <v>45931</v>
      </c>
      <c r="O1871" s="10">
        <f t="shared" ca="1" si="537"/>
        <v>48488</v>
      </c>
      <c r="P1871" s="7">
        <f t="shared" ca="1" si="538"/>
        <v>9.2982962727546706E-2</v>
      </c>
      <c r="Q1871" s="13"/>
      <c r="R1871" s="1">
        <f t="shared" si="539"/>
        <v>-100000</v>
      </c>
      <c r="S1871" s="1">
        <f t="shared" ca="1" si="531"/>
        <v>180942.40012262558</v>
      </c>
      <c r="T1871" s="14">
        <f t="shared" ca="1" si="532"/>
        <v>1.65</v>
      </c>
      <c r="U1871" s="7">
        <f t="shared" ca="1" si="540"/>
        <v>8.8335260748863234E-2</v>
      </c>
    </row>
    <row r="1872" spans="1:21" x14ac:dyDescent="0.2">
      <c r="A1872">
        <f t="shared" si="533"/>
        <v>1871</v>
      </c>
      <c r="B1872">
        <f t="shared" ca="1" si="523"/>
        <v>8</v>
      </c>
      <c r="C1872" s="7">
        <f t="shared" ca="1" si="524"/>
        <v>5.4051336653615084E-2</v>
      </c>
      <c r="D1872" t="str">
        <f t="shared" ca="1" si="534"/>
        <v>Yes</v>
      </c>
      <c r="E1872">
        <f t="shared" ca="1" si="525"/>
        <v>1.7</v>
      </c>
      <c r="F1872" s="1">
        <f ca="1">InitialHomeValue* (1 + 'Portfolio Simulation'!C1872)^'Portfolio Simulation'!B1872</f>
        <v>1523681.1915496578</v>
      </c>
      <c r="G1872" s="1">
        <f t="shared" ca="1" si="526"/>
        <v>259025.80256344183</v>
      </c>
      <c r="H1872" s="1">
        <f t="shared" ca="1" si="527"/>
        <v>429981.69599999994</v>
      </c>
      <c r="I1872" s="1">
        <f t="shared" ca="1" si="535"/>
        <v>259025.80256344183</v>
      </c>
      <c r="J1872" s="1">
        <f t="shared" si="528"/>
        <v>100000</v>
      </c>
      <c r="K1872" s="1">
        <f t="shared" si="529"/>
        <v>1000000</v>
      </c>
      <c r="L1872" s="1">
        <f t="shared" si="536"/>
        <v>-100000</v>
      </c>
      <c r="M1872" s="1">
        <f t="shared" ca="1" si="530"/>
        <v>259025.80256344183</v>
      </c>
      <c r="N1872" s="10">
        <v>45931</v>
      </c>
      <c r="O1872" s="10">
        <f t="shared" ca="1" si="537"/>
        <v>48853</v>
      </c>
      <c r="P1872" s="7">
        <f t="shared" ca="1" si="538"/>
        <v>0.12624406218528744</v>
      </c>
      <c r="Q1872" s="13"/>
      <c r="R1872" s="1">
        <f t="shared" si="539"/>
        <v>-100000</v>
      </c>
      <c r="S1872" s="1">
        <f t="shared" ca="1" si="531"/>
        <v>251407.39660569356</v>
      </c>
      <c r="T1872" s="14">
        <f t="shared" ca="1" si="532"/>
        <v>1.65</v>
      </c>
      <c r="U1872" s="7">
        <f t="shared" ca="1" si="540"/>
        <v>0.12205204367637634</v>
      </c>
    </row>
    <row r="1873" spans="1:21" x14ac:dyDescent="0.2">
      <c r="A1873">
        <f t="shared" si="533"/>
        <v>1872</v>
      </c>
      <c r="B1873">
        <f t="shared" ca="1" si="523"/>
        <v>9</v>
      </c>
      <c r="C1873" s="7">
        <f t="shared" ca="1" si="524"/>
        <v>-6.5478815557732745E-2</v>
      </c>
      <c r="D1873" t="str">
        <f t="shared" ca="1" si="534"/>
        <v>No</v>
      </c>
      <c r="E1873">
        <f t="shared" ca="1" si="525"/>
        <v>1.4</v>
      </c>
      <c r="F1873" s="1">
        <f ca="1">InitialHomeValue* (1 + 'Portfolio Simulation'!C1873)^'Portfolio Simulation'!B1873</f>
        <v>543628.67518607923</v>
      </c>
      <c r="G1873" s="1">
        <f t="shared" ca="1" si="526"/>
        <v>76108.014526051091</v>
      </c>
      <c r="H1873" s="1">
        <f t="shared" ca="1" si="527"/>
        <v>515978.03519999993</v>
      </c>
      <c r="I1873" s="1">
        <f t="shared" ca="1" si="535"/>
        <v>76108.014526051091</v>
      </c>
      <c r="J1873" s="1">
        <f t="shared" si="528"/>
        <v>100000</v>
      </c>
      <c r="K1873" s="1">
        <f t="shared" si="529"/>
        <v>1000000</v>
      </c>
      <c r="L1873" s="1">
        <f t="shared" si="536"/>
        <v>-100000</v>
      </c>
      <c r="M1873" s="1">
        <f t="shared" ca="1" si="530"/>
        <v>76108.014526051091</v>
      </c>
      <c r="N1873" s="10">
        <v>45931</v>
      </c>
      <c r="O1873" s="10">
        <f t="shared" ca="1" si="537"/>
        <v>49218</v>
      </c>
      <c r="P1873" s="7">
        <f t="shared" ca="1" si="538"/>
        <v>-2.9861779510974878E-2</v>
      </c>
      <c r="Q1873" s="13"/>
      <c r="R1873" s="1">
        <f t="shared" si="539"/>
        <v>-100000</v>
      </c>
      <c r="S1873" s="1">
        <f t="shared" ca="1" si="531"/>
        <v>73389.8711501207</v>
      </c>
      <c r="T1873" s="14">
        <f t="shared" ca="1" si="532"/>
        <v>1.35</v>
      </c>
      <c r="U1873" s="7">
        <f t="shared" ca="1" si="540"/>
        <v>-3.3771674335002909E-2</v>
      </c>
    </row>
    <row r="1874" spans="1:21" x14ac:dyDescent="0.2">
      <c r="A1874">
        <f t="shared" si="533"/>
        <v>1873</v>
      </c>
      <c r="B1874">
        <f t="shared" ca="1" si="523"/>
        <v>5</v>
      </c>
      <c r="C1874" s="7">
        <f t="shared" ca="1" si="524"/>
        <v>0.10000096820610438</v>
      </c>
      <c r="D1874" t="str">
        <f t="shared" ca="1" si="534"/>
        <v>Yes</v>
      </c>
      <c r="E1874">
        <f t="shared" ca="1" si="525"/>
        <v>1.7</v>
      </c>
      <c r="F1874" s="1">
        <f ca="1">InitialHomeValue* (1 + 'Portfolio Simulation'!C1874)^'Portfolio Simulation'!B1874</f>
        <v>1610517.0877652634</v>
      </c>
      <c r="G1874" s="1">
        <f t="shared" ca="1" si="526"/>
        <v>273787.90492009482</v>
      </c>
      <c r="H1874" s="1">
        <f t="shared" ca="1" si="527"/>
        <v>248832</v>
      </c>
      <c r="I1874" s="1">
        <f t="shared" ca="1" si="535"/>
        <v>248832</v>
      </c>
      <c r="J1874" s="1">
        <f t="shared" si="528"/>
        <v>100000</v>
      </c>
      <c r="K1874" s="1">
        <f t="shared" si="529"/>
        <v>1000000</v>
      </c>
      <c r="L1874" s="1">
        <f t="shared" si="536"/>
        <v>-100000</v>
      </c>
      <c r="M1874" s="1">
        <f t="shared" ca="1" si="530"/>
        <v>248832</v>
      </c>
      <c r="N1874" s="10">
        <v>45931</v>
      </c>
      <c r="O1874" s="10">
        <f t="shared" ca="1" si="537"/>
        <v>47757</v>
      </c>
      <c r="P1874" s="7">
        <f t="shared" ca="1" si="538"/>
        <v>0.19988018870353702</v>
      </c>
      <c r="Q1874" s="13"/>
      <c r="R1874" s="1">
        <f t="shared" si="539"/>
        <v>-100000</v>
      </c>
      <c r="S1874" s="1">
        <f t="shared" ca="1" si="531"/>
        <v>265735.31948126847</v>
      </c>
      <c r="T1874" s="14">
        <f t="shared" ca="1" si="532"/>
        <v>1.65</v>
      </c>
      <c r="U1874" s="7">
        <f t="shared" ca="1" si="540"/>
        <v>0.21574744582176208</v>
      </c>
    </row>
    <row r="1875" spans="1:21" x14ac:dyDescent="0.2">
      <c r="A1875">
        <f t="shared" si="533"/>
        <v>1874</v>
      </c>
      <c r="B1875">
        <f t="shared" ca="1" si="523"/>
        <v>5</v>
      </c>
      <c r="C1875" s="7">
        <f t="shared" ca="1" si="524"/>
        <v>-3.1669907114446616E-2</v>
      </c>
      <c r="D1875" t="str">
        <f t="shared" ca="1" si="534"/>
        <v>No</v>
      </c>
      <c r="E1875">
        <f t="shared" ca="1" si="525"/>
        <v>1.4</v>
      </c>
      <c r="F1875" s="1">
        <f ca="1">InitialHomeValue* (1 + 'Portfolio Simulation'!C1875)^'Portfolio Simulation'!B1875</f>
        <v>851367.64881992654</v>
      </c>
      <c r="G1875" s="1">
        <f t="shared" ca="1" si="526"/>
        <v>119191.47083478971</v>
      </c>
      <c r="H1875" s="1">
        <f t="shared" ca="1" si="527"/>
        <v>248832</v>
      </c>
      <c r="I1875" s="1">
        <f t="shared" ca="1" si="535"/>
        <v>119191.47083478971</v>
      </c>
      <c r="J1875" s="1">
        <f t="shared" si="528"/>
        <v>100000</v>
      </c>
      <c r="K1875" s="1">
        <f t="shared" si="529"/>
        <v>1000000</v>
      </c>
      <c r="L1875" s="1">
        <f t="shared" si="536"/>
        <v>-100000</v>
      </c>
      <c r="M1875" s="1">
        <f t="shared" ca="1" si="530"/>
        <v>119191.47083478971</v>
      </c>
      <c r="N1875" s="10">
        <v>45931</v>
      </c>
      <c r="O1875" s="10">
        <f t="shared" ca="1" si="537"/>
        <v>47757</v>
      </c>
      <c r="P1875" s="7">
        <f t="shared" ca="1" si="538"/>
        <v>3.5716000199317949E-2</v>
      </c>
      <c r="Q1875" s="13"/>
      <c r="R1875" s="1">
        <f t="shared" si="539"/>
        <v>-100000</v>
      </c>
      <c r="S1875" s="1">
        <f t="shared" ca="1" si="531"/>
        <v>114934.6325906901</v>
      </c>
      <c r="T1875" s="14">
        <f t="shared" ca="1" si="532"/>
        <v>1.35</v>
      </c>
      <c r="U1875" s="7">
        <f t="shared" ca="1" si="540"/>
        <v>2.8214111924171444E-2</v>
      </c>
    </row>
    <row r="1876" spans="1:21" x14ac:dyDescent="0.2">
      <c r="A1876">
        <f t="shared" si="533"/>
        <v>1875</v>
      </c>
      <c r="B1876">
        <f t="shared" ca="1" si="523"/>
        <v>8</v>
      </c>
      <c r="C1876" s="7">
        <f t="shared" ca="1" si="524"/>
        <v>2.3905843264414823E-2</v>
      </c>
      <c r="D1876" t="str">
        <f t="shared" ca="1" si="534"/>
        <v>Yes</v>
      </c>
      <c r="E1876">
        <f t="shared" ca="1" si="525"/>
        <v>1.7</v>
      </c>
      <c r="F1876" s="1">
        <f ca="1">InitialHomeValue* (1 + 'Portfolio Simulation'!C1876)^'Portfolio Simulation'!B1876</f>
        <v>1208036.8205314982</v>
      </c>
      <c r="G1876" s="1">
        <f t="shared" ca="1" si="526"/>
        <v>205366.25949035469</v>
      </c>
      <c r="H1876" s="1">
        <f t="shared" ca="1" si="527"/>
        <v>429981.69599999994</v>
      </c>
      <c r="I1876" s="1">
        <f t="shared" ca="1" si="535"/>
        <v>205366.25949035469</v>
      </c>
      <c r="J1876" s="1">
        <f t="shared" si="528"/>
        <v>100000</v>
      </c>
      <c r="K1876" s="1">
        <f t="shared" si="529"/>
        <v>1000000</v>
      </c>
      <c r="L1876" s="1">
        <f t="shared" si="536"/>
        <v>-100000</v>
      </c>
      <c r="M1876" s="1">
        <f t="shared" ca="1" si="530"/>
        <v>205366.25949035469</v>
      </c>
      <c r="N1876" s="10">
        <v>45931</v>
      </c>
      <c r="O1876" s="10">
        <f t="shared" ca="1" si="537"/>
        <v>48853</v>
      </c>
      <c r="P1876" s="7">
        <f t="shared" ca="1" si="538"/>
        <v>9.4055607914924649E-2</v>
      </c>
      <c r="Q1876" s="13"/>
      <c r="R1876" s="1">
        <f t="shared" si="539"/>
        <v>-100000</v>
      </c>
      <c r="S1876" s="1">
        <f t="shared" ca="1" si="531"/>
        <v>199326.0753876972</v>
      </c>
      <c r="T1876" s="14">
        <f t="shared" ca="1" si="532"/>
        <v>1.65</v>
      </c>
      <c r="U1876" s="7">
        <f t="shared" ca="1" si="540"/>
        <v>8.9983400702476513E-2</v>
      </c>
    </row>
    <row r="1877" spans="1:21" x14ac:dyDescent="0.2">
      <c r="A1877">
        <f t="shared" si="533"/>
        <v>1876</v>
      </c>
      <c r="B1877">
        <f t="shared" ca="1" si="523"/>
        <v>8</v>
      </c>
      <c r="C1877" s="7">
        <f t="shared" ca="1" si="524"/>
        <v>2.6317127101983754E-2</v>
      </c>
      <c r="D1877" t="str">
        <f t="shared" ca="1" si="534"/>
        <v>Yes</v>
      </c>
      <c r="E1877">
        <f t="shared" ca="1" si="525"/>
        <v>1.7</v>
      </c>
      <c r="F1877" s="1">
        <f ca="1">InitialHomeValue* (1 + 'Portfolio Simulation'!C1877)^'Portfolio Simulation'!B1877</f>
        <v>1230984.5764767181</v>
      </c>
      <c r="G1877" s="1">
        <f t="shared" ca="1" si="526"/>
        <v>209267.37800104206</v>
      </c>
      <c r="H1877" s="1">
        <f t="shared" ca="1" si="527"/>
        <v>429981.69599999994</v>
      </c>
      <c r="I1877" s="1">
        <f t="shared" ca="1" si="535"/>
        <v>209267.37800104206</v>
      </c>
      <c r="J1877" s="1">
        <f t="shared" si="528"/>
        <v>100000</v>
      </c>
      <c r="K1877" s="1">
        <f t="shared" si="529"/>
        <v>1000000</v>
      </c>
      <c r="L1877" s="1">
        <f t="shared" si="536"/>
        <v>-100000</v>
      </c>
      <c r="M1877" s="1">
        <f t="shared" ca="1" si="530"/>
        <v>209267.37800104206</v>
      </c>
      <c r="N1877" s="10">
        <v>45931</v>
      </c>
      <c r="O1877" s="10">
        <f t="shared" ca="1" si="537"/>
        <v>48853</v>
      </c>
      <c r="P1877" s="7">
        <f t="shared" ca="1" si="538"/>
        <v>9.6630328893661493E-2</v>
      </c>
      <c r="Q1877" s="13"/>
      <c r="R1877" s="1">
        <f t="shared" si="539"/>
        <v>-100000</v>
      </c>
      <c r="S1877" s="1">
        <f t="shared" ca="1" si="531"/>
        <v>203112.45511865849</v>
      </c>
      <c r="T1877" s="14">
        <f t="shared" ca="1" si="532"/>
        <v>1.65</v>
      </c>
      <c r="U1877" s="7">
        <f t="shared" ca="1" si="540"/>
        <v>9.2548540234565754E-2</v>
      </c>
    </row>
    <row r="1878" spans="1:21" x14ac:dyDescent="0.2">
      <c r="A1878">
        <f t="shared" si="533"/>
        <v>1877</v>
      </c>
      <c r="B1878">
        <f t="shared" ca="1" si="523"/>
        <v>1</v>
      </c>
      <c r="C1878" s="7">
        <f t="shared" ca="1" si="524"/>
        <v>7.2926989523859911E-2</v>
      </c>
      <c r="D1878" t="str">
        <f t="shared" ca="1" si="534"/>
        <v>Yes</v>
      </c>
      <c r="E1878">
        <f t="shared" ca="1" si="525"/>
        <v>1.7</v>
      </c>
      <c r="F1878" s="1">
        <f ca="1">InitialHomeValue* (1 + 'Portfolio Simulation'!C1878)^'Portfolio Simulation'!B1878</f>
        <v>1072926.9895238599</v>
      </c>
      <c r="G1878" s="1">
        <f t="shared" ca="1" si="526"/>
        <v>182397.5882190562</v>
      </c>
      <c r="H1878" s="1">
        <f t="shared" ca="1" si="527"/>
        <v>120000</v>
      </c>
      <c r="I1878" s="1">
        <f t="shared" ca="1" si="535"/>
        <v>120000</v>
      </c>
      <c r="J1878" s="1">
        <f t="shared" si="528"/>
        <v>100000</v>
      </c>
      <c r="K1878" s="1">
        <f t="shared" si="529"/>
        <v>1000000</v>
      </c>
      <c r="L1878" s="1">
        <f t="shared" si="536"/>
        <v>-100000</v>
      </c>
      <c r="M1878" s="1">
        <f t="shared" ca="1" si="530"/>
        <v>120000</v>
      </c>
      <c r="N1878" s="10">
        <v>45931</v>
      </c>
      <c r="O1878" s="10">
        <f t="shared" ca="1" si="537"/>
        <v>46296</v>
      </c>
      <c r="P1878" s="7">
        <f t="shared" ca="1" si="538"/>
        <v>0.19999999403953553</v>
      </c>
      <c r="Q1878" s="13"/>
      <c r="R1878" s="1">
        <f t="shared" si="539"/>
        <v>-100000</v>
      </c>
      <c r="S1878" s="1">
        <f t="shared" ca="1" si="531"/>
        <v>177032.95327143688</v>
      </c>
      <c r="T1878" s="14">
        <f t="shared" ca="1" si="532"/>
        <v>1.65</v>
      </c>
      <c r="U1878" s="7">
        <f t="shared" ca="1" si="540"/>
        <v>0.77032953500747681</v>
      </c>
    </row>
    <row r="1879" spans="1:21" x14ac:dyDescent="0.2">
      <c r="A1879">
        <f t="shared" si="533"/>
        <v>1878</v>
      </c>
      <c r="B1879">
        <f t="shared" ca="1" si="523"/>
        <v>3</v>
      </c>
      <c r="C1879" s="7">
        <f t="shared" ca="1" si="524"/>
        <v>5.2904025854695877E-2</v>
      </c>
      <c r="D1879" t="str">
        <f t="shared" ca="1" si="534"/>
        <v>Yes</v>
      </c>
      <c r="E1879">
        <f t="shared" ca="1" si="525"/>
        <v>1.7</v>
      </c>
      <c r="F1879" s="1">
        <f ca="1">InitialHomeValue* (1 + 'Portfolio Simulation'!C1879)^'Portfolio Simulation'!B1879</f>
        <v>1167256.6551085387</v>
      </c>
      <c r="G1879" s="1">
        <f t="shared" ca="1" si="526"/>
        <v>198433.63136845158</v>
      </c>
      <c r="H1879" s="1">
        <f t="shared" ca="1" si="527"/>
        <v>172800</v>
      </c>
      <c r="I1879" s="1">
        <f t="shared" ca="1" si="535"/>
        <v>172800</v>
      </c>
      <c r="J1879" s="1">
        <f t="shared" si="528"/>
        <v>100000</v>
      </c>
      <c r="K1879" s="1">
        <f t="shared" si="529"/>
        <v>1000000</v>
      </c>
      <c r="L1879" s="1">
        <f t="shared" si="536"/>
        <v>-100000</v>
      </c>
      <c r="M1879" s="1">
        <f t="shared" ca="1" si="530"/>
        <v>172800</v>
      </c>
      <c r="N1879" s="10">
        <v>45931</v>
      </c>
      <c r="O1879" s="10">
        <f t="shared" ca="1" si="537"/>
        <v>47027</v>
      </c>
      <c r="P1879" s="7">
        <f t="shared" ca="1" si="538"/>
        <v>0.19980039000511171</v>
      </c>
      <c r="Q1879" s="13"/>
      <c r="R1879" s="1">
        <f t="shared" si="539"/>
        <v>-100000</v>
      </c>
      <c r="S1879" s="1">
        <f t="shared" ca="1" si="531"/>
        <v>192597.34809290888</v>
      </c>
      <c r="T1879" s="14">
        <f t="shared" ca="1" si="532"/>
        <v>1.65</v>
      </c>
      <c r="U1879" s="7">
        <f t="shared" ca="1" si="540"/>
        <v>0.2439326345920563</v>
      </c>
    </row>
    <row r="1880" spans="1:21" x14ac:dyDescent="0.2">
      <c r="A1880">
        <f t="shared" si="533"/>
        <v>1879</v>
      </c>
      <c r="B1880">
        <f t="shared" ca="1" si="523"/>
        <v>2</v>
      </c>
      <c r="C1880" s="7">
        <f t="shared" ca="1" si="524"/>
        <v>3.5973010680316095E-2</v>
      </c>
      <c r="D1880" t="str">
        <f t="shared" ca="1" si="534"/>
        <v>Yes</v>
      </c>
      <c r="E1880">
        <f t="shared" ca="1" si="525"/>
        <v>1.7</v>
      </c>
      <c r="F1880" s="1">
        <f ca="1">InitialHomeValue* (1 + 'Portfolio Simulation'!C1880)^'Portfolio Simulation'!B1880</f>
        <v>1073240.0788580382</v>
      </c>
      <c r="G1880" s="1">
        <f t="shared" ca="1" si="526"/>
        <v>182450.8134058665</v>
      </c>
      <c r="H1880" s="1">
        <f t="shared" ca="1" si="527"/>
        <v>144000</v>
      </c>
      <c r="I1880" s="1">
        <f t="shared" ca="1" si="535"/>
        <v>144000</v>
      </c>
      <c r="J1880" s="1">
        <f t="shared" si="528"/>
        <v>100000</v>
      </c>
      <c r="K1880" s="1">
        <f t="shared" si="529"/>
        <v>1000000</v>
      </c>
      <c r="L1880" s="1">
        <f t="shared" si="536"/>
        <v>-100000</v>
      </c>
      <c r="M1880" s="1">
        <f t="shared" ca="1" si="530"/>
        <v>144000</v>
      </c>
      <c r="N1880" s="10">
        <v>45931</v>
      </c>
      <c r="O1880" s="10">
        <f t="shared" ca="1" si="537"/>
        <v>46661</v>
      </c>
      <c r="P1880" s="7">
        <f t="shared" ca="1" si="538"/>
        <v>0.19999999403953553</v>
      </c>
      <c r="Q1880" s="13"/>
      <c r="R1880" s="1">
        <f t="shared" si="539"/>
        <v>-100000</v>
      </c>
      <c r="S1880" s="1">
        <f t="shared" ca="1" si="531"/>
        <v>177084.61301157629</v>
      </c>
      <c r="T1880" s="14">
        <f t="shared" ca="1" si="532"/>
        <v>1.65</v>
      </c>
      <c r="U1880" s="7">
        <f t="shared" ca="1" si="540"/>
        <v>0.33073142170906067</v>
      </c>
    </row>
    <row r="1881" spans="1:21" x14ac:dyDescent="0.2">
      <c r="A1881">
        <f t="shared" si="533"/>
        <v>1880</v>
      </c>
      <c r="B1881">
        <f t="shared" ca="1" si="523"/>
        <v>3</v>
      </c>
      <c r="C1881" s="7">
        <f t="shared" ca="1" si="524"/>
        <v>6.9673968738966946E-2</v>
      </c>
      <c r="D1881" t="str">
        <f t="shared" ca="1" si="534"/>
        <v>Yes</v>
      </c>
      <c r="E1881">
        <f t="shared" ca="1" si="525"/>
        <v>1.7</v>
      </c>
      <c r="F1881" s="1">
        <f ca="1">InitialHomeValue* (1 + 'Portfolio Simulation'!C1881)^'Portfolio Simulation'!B1881</f>
        <v>1223923.5216044637</v>
      </c>
      <c r="G1881" s="1">
        <f t="shared" ca="1" si="526"/>
        <v>208066.99867275881</v>
      </c>
      <c r="H1881" s="1">
        <f t="shared" ca="1" si="527"/>
        <v>172800</v>
      </c>
      <c r="I1881" s="1">
        <f t="shared" ca="1" si="535"/>
        <v>172800</v>
      </c>
      <c r="J1881" s="1">
        <f t="shared" si="528"/>
        <v>100000</v>
      </c>
      <c r="K1881" s="1">
        <f t="shared" si="529"/>
        <v>1000000</v>
      </c>
      <c r="L1881" s="1">
        <f t="shared" si="536"/>
        <v>-100000</v>
      </c>
      <c r="M1881" s="1">
        <f t="shared" ca="1" si="530"/>
        <v>172800</v>
      </c>
      <c r="N1881" s="10">
        <v>45931</v>
      </c>
      <c r="O1881" s="10">
        <f t="shared" ca="1" si="537"/>
        <v>47027</v>
      </c>
      <c r="P1881" s="7">
        <f t="shared" ca="1" si="538"/>
        <v>0.19980039000511171</v>
      </c>
      <c r="Q1881" s="13"/>
      <c r="R1881" s="1">
        <f t="shared" si="539"/>
        <v>-100000</v>
      </c>
      <c r="S1881" s="1">
        <f t="shared" ca="1" si="531"/>
        <v>201947.38106473652</v>
      </c>
      <c r="T1881" s="14">
        <f t="shared" ca="1" si="532"/>
        <v>1.65</v>
      </c>
      <c r="U1881" s="7">
        <f t="shared" ca="1" si="540"/>
        <v>0.26372693181037898</v>
      </c>
    </row>
    <row r="1882" spans="1:21" x14ac:dyDescent="0.2">
      <c r="A1882">
        <f t="shared" si="533"/>
        <v>1881</v>
      </c>
      <c r="B1882">
        <f t="shared" ca="1" si="523"/>
        <v>8</v>
      </c>
      <c r="C1882" s="7">
        <f t="shared" ca="1" si="524"/>
        <v>2.3085219258833795E-2</v>
      </c>
      <c r="D1882" t="str">
        <f t="shared" ca="1" si="534"/>
        <v>Yes</v>
      </c>
      <c r="E1882">
        <f t="shared" ca="1" si="525"/>
        <v>1.7</v>
      </c>
      <c r="F1882" s="1">
        <f ca="1">InitialHomeValue* (1 + 'Portfolio Simulation'!C1882)^'Portfolio Simulation'!B1882</f>
        <v>1200312.9257607157</v>
      </c>
      <c r="G1882" s="1">
        <f t="shared" ca="1" si="526"/>
        <v>204053.19737932167</v>
      </c>
      <c r="H1882" s="1">
        <f t="shared" ca="1" si="527"/>
        <v>429981.69599999994</v>
      </c>
      <c r="I1882" s="1">
        <f t="shared" ca="1" si="535"/>
        <v>204053.19737932167</v>
      </c>
      <c r="J1882" s="1">
        <f t="shared" si="528"/>
        <v>100000</v>
      </c>
      <c r="K1882" s="1">
        <f t="shared" si="529"/>
        <v>1000000</v>
      </c>
      <c r="L1882" s="1">
        <f t="shared" si="536"/>
        <v>-100000</v>
      </c>
      <c r="M1882" s="1">
        <f t="shared" ca="1" si="530"/>
        <v>204053.19737932167</v>
      </c>
      <c r="N1882" s="10">
        <v>45931</v>
      </c>
      <c r="O1882" s="10">
        <f t="shared" ca="1" si="537"/>
        <v>48853</v>
      </c>
      <c r="P1882" s="7">
        <f t="shared" ca="1" si="538"/>
        <v>9.3179365992546087E-2</v>
      </c>
      <c r="Q1882" s="13"/>
      <c r="R1882" s="1">
        <f t="shared" si="539"/>
        <v>-100000</v>
      </c>
      <c r="S1882" s="1">
        <f t="shared" ca="1" si="531"/>
        <v>198051.6327505181</v>
      </c>
      <c r="T1882" s="14">
        <f t="shared" ca="1" si="532"/>
        <v>1.65</v>
      </c>
      <c r="U1882" s="7">
        <f t="shared" ca="1" si="540"/>
        <v>8.9110419154167189E-2</v>
      </c>
    </row>
    <row r="1883" spans="1:21" x14ac:dyDescent="0.2">
      <c r="A1883">
        <f t="shared" si="533"/>
        <v>1882</v>
      </c>
      <c r="B1883">
        <f t="shared" ca="1" si="523"/>
        <v>2</v>
      </c>
      <c r="C1883" s="7">
        <f t="shared" ca="1" si="524"/>
        <v>-2.3448709803217765E-2</v>
      </c>
      <c r="D1883" t="str">
        <f t="shared" ca="1" si="534"/>
        <v>No</v>
      </c>
      <c r="E1883">
        <f t="shared" ca="1" si="525"/>
        <v>1.4</v>
      </c>
      <c r="F1883" s="1">
        <f ca="1">InitialHomeValue* (1 + 'Portfolio Simulation'!C1883)^'Portfolio Simulation'!B1883</f>
        <v>953652.42238499993</v>
      </c>
      <c r="G1883" s="1">
        <f t="shared" ca="1" si="526"/>
        <v>133511.33913389998</v>
      </c>
      <c r="H1883" s="1">
        <f t="shared" ca="1" si="527"/>
        <v>144000</v>
      </c>
      <c r="I1883" s="1">
        <f t="shared" ca="1" si="535"/>
        <v>133511.33913389998</v>
      </c>
      <c r="J1883" s="1">
        <f t="shared" si="528"/>
        <v>100000</v>
      </c>
      <c r="K1883" s="1">
        <f t="shared" si="529"/>
        <v>1000000</v>
      </c>
      <c r="L1883" s="1">
        <f t="shared" si="536"/>
        <v>-100000</v>
      </c>
      <c r="M1883" s="1">
        <f t="shared" ca="1" si="530"/>
        <v>133511.33913389998</v>
      </c>
      <c r="N1883" s="10">
        <v>45931</v>
      </c>
      <c r="O1883" s="10">
        <f t="shared" ca="1" si="537"/>
        <v>46661</v>
      </c>
      <c r="P1883" s="7">
        <f t="shared" ca="1" si="538"/>
        <v>0.15547106862068183</v>
      </c>
      <c r="Q1883" s="13"/>
      <c r="R1883" s="1">
        <f t="shared" si="539"/>
        <v>-100000</v>
      </c>
      <c r="S1883" s="1">
        <f t="shared" ca="1" si="531"/>
        <v>128743.07702197501</v>
      </c>
      <c r="T1883" s="14">
        <f t="shared" ca="1" si="532"/>
        <v>1.35</v>
      </c>
      <c r="U1883" s="7">
        <f t="shared" ca="1" si="540"/>
        <v>0.13465006947517397</v>
      </c>
    </row>
    <row r="1884" spans="1:21" x14ac:dyDescent="0.2">
      <c r="A1884">
        <f t="shared" si="533"/>
        <v>1883</v>
      </c>
      <c r="B1884">
        <f t="shared" ca="1" si="523"/>
        <v>8</v>
      </c>
      <c r="C1884" s="7">
        <f t="shared" ca="1" si="524"/>
        <v>3.1980517529765655E-2</v>
      </c>
      <c r="D1884" t="str">
        <f t="shared" ca="1" si="534"/>
        <v>Yes</v>
      </c>
      <c r="E1884">
        <f t="shared" ca="1" si="525"/>
        <v>1.7</v>
      </c>
      <c r="F1884" s="1">
        <f ca="1">InitialHomeValue* (1 + 'Portfolio Simulation'!C1884)^'Portfolio Simulation'!B1884</f>
        <v>1286388.0220068719</v>
      </c>
      <c r="G1884" s="1">
        <f t="shared" ca="1" si="526"/>
        <v>218685.96374116821</v>
      </c>
      <c r="H1884" s="1">
        <f t="shared" ca="1" si="527"/>
        <v>429981.69599999994</v>
      </c>
      <c r="I1884" s="1">
        <f t="shared" ca="1" si="535"/>
        <v>218685.96374116821</v>
      </c>
      <c r="J1884" s="1">
        <f t="shared" si="528"/>
        <v>100000</v>
      </c>
      <c r="K1884" s="1">
        <f t="shared" si="529"/>
        <v>1000000</v>
      </c>
      <c r="L1884" s="1">
        <f t="shared" si="536"/>
        <v>-100000</v>
      </c>
      <c r="M1884" s="1">
        <f t="shared" ca="1" si="530"/>
        <v>218685.96374116821</v>
      </c>
      <c r="N1884" s="10">
        <v>45931</v>
      </c>
      <c r="O1884" s="10">
        <f t="shared" ca="1" si="537"/>
        <v>48853</v>
      </c>
      <c r="P1884" s="7">
        <f t="shared" ca="1" si="538"/>
        <v>0.10267756581306459</v>
      </c>
      <c r="Q1884" s="13"/>
      <c r="R1884" s="1">
        <f t="shared" si="539"/>
        <v>-100000</v>
      </c>
      <c r="S1884" s="1">
        <f t="shared" ca="1" si="531"/>
        <v>212254.02363113384</v>
      </c>
      <c r="T1884" s="14">
        <f t="shared" ca="1" si="532"/>
        <v>1.65</v>
      </c>
      <c r="U1884" s="7">
        <f t="shared" ca="1" si="540"/>
        <v>9.8573261499404902E-2</v>
      </c>
    </row>
    <row r="1885" spans="1:21" x14ac:dyDescent="0.2">
      <c r="A1885">
        <f t="shared" si="533"/>
        <v>1884</v>
      </c>
      <c r="B1885">
        <f t="shared" ca="1" si="523"/>
        <v>8</v>
      </c>
      <c r="C1885" s="7">
        <f t="shared" ca="1" si="524"/>
        <v>9.1933347421917055E-2</v>
      </c>
      <c r="D1885" t="str">
        <f t="shared" ca="1" si="534"/>
        <v>Yes</v>
      </c>
      <c r="E1885">
        <f t="shared" ca="1" si="525"/>
        <v>1.7</v>
      </c>
      <c r="F1885" s="1">
        <f ca="1">InitialHomeValue* (1 + 'Portfolio Simulation'!C1885)^'Portfolio Simulation'!B1885</f>
        <v>2021012.6676316129</v>
      </c>
      <c r="G1885" s="1">
        <f t="shared" ca="1" si="526"/>
        <v>343572.15349737421</v>
      </c>
      <c r="H1885" s="1">
        <f t="shared" ca="1" si="527"/>
        <v>429981.69599999994</v>
      </c>
      <c r="I1885" s="1">
        <f t="shared" ca="1" si="535"/>
        <v>343572.15349737421</v>
      </c>
      <c r="J1885" s="1">
        <f t="shared" si="528"/>
        <v>100000</v>
      </c>
      <c r="K1885" s="1">
        <f t="shared" si="529"/>
        <v>1000000</v>
      </c>
      <c r="L1885" s="1">
        <f t="shared" si="536"/>
        <v>-100000</v>
      </c>
      <c r="M1885" s="1">
        <f t="shared" ca="1" si="530"/>
        <v>343572.15349737421</v>
      </c>
      <c r="N1885" s="10">
        <v>45931</v>
      </c>
      <c r="O1885" s="10">
        <f t="shared" ca="1" si="537"/>
        <v>48853</v>
      </c>
      <c r="P1885" s="7">
        <f t="shared" ca="1" si="538"/>
        <v>0.16669244170188907</v>
      </c>
      <c r="Q1885" s="13"/>
      <c r="R1885" s="1">
        <f t="shared" si="539"/>
        <v>-100000</v>
      </c>
      <c r="S1885" s="1">
        <f t="shared" ca="1" si="531"/>
        <v>333467.09015921614</v>
      </c>
      <c r="T1885" s="14">
        <f t="shared" ca="1" si="532"/>
        <v>1.65</v>
      </c>
      <c r="U1885" s="7">
        <f t="shared" ca="1" si="540"/>
        <v>0.1623498737812043</v>
      </c>
    </row>
    <row r="1886" spans="1:21" x14ac:dyDescent="0.2">
      <c r="A1886">
        <f t="shared" si="533"/>
        <v>1885</v>
      </c>
      <c r="B1886">
        <f t="shared" ca="1" si="523"/>
        <v>7</v>
      </c>
      <c r="C1886" s="7">
        <f t="shared" ca="1" si="524"/>
        <v>-4.9311315395129354E-2</v>
      </c>
      <c r="D1886" t="str">
        <f t="shared" ca="1" si="534"/>
        <v>No</v>
      </c>
      <c r="E1886">
        <f t="shared" ca="1" si="525"/>
        <v>1.4</v>
      </c>
      <c r="F1886" s="1">
        <f ca="1">InitialHomeValue* (1 + 'Portfolio Simulation'!C1886)^'Portfolio Simulation'!B1886</f>
        <v>701888.73756041948</v>
      </c>
      <c r="G1886" s="1">
        <f t="shared" ca="1" si="526"/>
        <v>98264.42325845873</v>
      </c>
      <c r="H1886" s="1">
        <f t="shared" ca="1" si="527"/>
        <v>358318.07999999996</v>
      </c>
      <c r="I1886" s="1">
        <f t="shared" ca="1" si="535"/>
        <v>98264.42325845873</v>
      </c>
      <c r="J1886" s="1">
        <f t="shared" si="528"/>
        <v>100000</v>
      </c>
      <c r="K1886" s="1">
        <f t="shared" si="529"/>
        <v>1000000</v>
      </c>
      <c r="L1886" s="1">
        <f t="shared" si="536"/>
        <v>-100000</v>
      </c>
      <c r="M1886" s="1">
        <f t="shared" ca="1" si="530"/>
        <v>98264.42325845873</v>
      </c>
      <c r="N1886" s="10">
        <v>45931</v>
      </c>
      <c r="O1886" s="10">
        <f t="shared" ca="1" si="537"/>
        <v>48488</v>
      </c>
      <c r="P1886" s="7">
        <f t="shared" ca="1" si="538"/>
        <v>-2.4960845708847049E-3</v>
      </c>
      <c r="Q1886" s="13"/>
      <c r="R1886" s="1">
        <f t="shared" si="539"/>
        <v>-100000</v>
      </c>
      <c r="S1886" s="1">
        <f t="shared" ca="1" si="531"/>
        <v>94754.979570656636</v>
      </c>
      <c r="T1886" s="14">
        <f t="shared" ca="1" si="532"/>
        <v>1.35</v>
      </c>
      <c r="U1886" s="7">
        <f t="shared" ca="1" si="540"/>
        <v>-7.6610237360000616E-3</v>
      </c>
    </row>
    <row r="1887" spans="1:21" x14ac:dyDescent="0.2">
      <c r="A1887">
        <f t="shared" si="533"/>
        <v>1886</v>
      </c>
      <c r="B1887">
        <f t="shared" ca="1" si="523"/>
        <v>2</v>
      </c>
      <c r="C1887" s="7">
        <f t="shared" ca="1" si="524"/>
        <v>3.3038515907736425E-2</v>
      </c>
      <c r="D1887" t="str">
        <f t="shared" ca="1" si="534"/>
        <v>Yes</v>
      </c>
      <c r="E1887">
        <f t="shared" ca="1" si="525"/>
        <v>1.7</v>
      </c>
      <c r="F1887" s="1">
        <f ca="1">InitialHomeValue* (1 + 'Portfolio Simulation'!C1887)^'Portfolio Simulation'!B1887</f>
        <v>1067168.5753488587</v>
      </c>
      <c r="G1887" s="1">
        <f t="shared" ca="1" si="526"/>
        <v>181418.65780930599</v>
      </c>
      <c r="H1887" s="1">
        <f t="shared" ca="1" si="527"/>
        <v>144000</v>
      </c>
      <c r="I1887" s="1">
        <f t="shared" ca="1" si="535"/>
        <v>144000</v>
      </c>
      <c r="J1887" s="1">
        <f t="shared" si="528"/>
        <v>100000</v>
      </c>
      <c r="K1887" s="1">
        <f t="shared" si="529"/>
        <v>1000000</v>
      </c>
      <c r="L1887" s="1">
        <f t="shared" si="536"/>
        <v>-100000</v>
      </c>
      <c r="M1887" s="1">
        <f t="shared" ca="1" si="530"/>
        <v>144000</v>
      </c>
      <c r="N1887" s="10">
        <v>45931</v>
      </c>
      <c r="O1887" s="10">
        <f t="shared" ca="1" si="537"/>
        <v>46661</v>
      </c>
      <c r="P1887" s="7">
        <f t="shared" ca="1" si="538"/>
        <v>0.19999999403953553</v>
      </c>
      <c r="Q1887" s="13"/>
      <c r="R1887" s="1">
        <f t="shared" si="539"/>
        <v>-100000</v>
      </c>
      <c r="S1887" s="1">
        <f t="shared" ca="1" si="531"/>
        <v>176082.81493256171</v>
      </c>
      <c r="T1887" s="14">
        <f t="shared" ca="1" si="532"/>
        <v>1.65</v>
      </c>
      <c r="U1887" s="7">
        <f t="shared" ca="1" si="540"/>
        <v>0.32696200013160703</v>
      </c>
    </row>
    <row r="1888" spans="1:21" x14ac:dyDescent="0.2">
      <c r="A1888">
        <f t="shared" si="533"/>
        <v>1887</v>
      </c>
      <c r="B1888">
        <f t="shared" ca="1" si="523"/>
        <v>9</v>
      </c>
      <c r="C1888" s="7">
        <f t="shared" ca="1" si="524"/>
        <v>0.10591428067085017</v>
      </c>
      <c r="D1888" t="str">
        <f t="shared" ca="1" si="534"/>
        <v>Yes</v>
      </c>
      <c r="E1888">
        <f t="shared" ca="1" si="525"/>
        <v>1.7</v>
      </c>
      <c r="F1888" s="1">
        <f ca="1">InitialHomeValue* (1 + 'Portfolio Simulation'!C1888)^'Portfolio Simulation'!B1888</f>
        <v>2474532.6889326926</v>
      </c>
      <c r="G1888" s="1">
        <f t="shared" ca="1" si="526"/>
        <v>420670.5571185578</v>
      </c>
      <c r="H1888" s="1">
        <f t="shared" ca="1" si="527"/>
        <v>515978.03519999993</v>
      </c>
      <c r="I1888" s="1">
        <f t="shared" ca="1" si="535"/>
        <v>420670.5571185578</v>
      </c>
      <c r="J1888" s="1">
        <f t="shared" si="528"/>
        <v>100000</v>
      </c>
      <c r="K1888" s="1">
        <f t="shared" si="529"/>
        <v>1000000</v>
      </c>
      <c r="L1888" s="1">
        <f t="shared" si="536"/>
        <v>-100000</v>
      </c>
      <c r="M1888" s="1">
        <f t="shared" ca="1" si="530"/>
        <v>420670.5571185578</v>
      </c>
      <c r="N1888" s="10">
        <v>45931</v>
      </c>
      <c r="O1888" s="10">
        <f t="shared" ca="1" si="537"/>
        <v>49218</v>
      </c>
      <c r="P1888" s="7">
        <f t="shared" ca="1" si="538"/>
        <v>0.17296410202980045</v>
      </c>
      <c r="Q1888" s="13"/>
      <c r="R1888" s="1">
        <f t="shared" si="539"/>
        <v>-100000</v>
      </c>
      <c r="S1888" s="1">
        <f t="shared" ca="1" si="531"/>
        <v>408297.89367389429</v>
      </c>
      <c r="T1888" s="14">
        <f t="shared" ca="1" si="532"/>
        <v>1.65</v>
      </c>
      <c r="U1888" s="7">
        <f t="shared" ca="1" si="540"/>
        <v>0.16908218264579777</v>
      </c>
    </row>
    <row r="1889" spans="1:21" x14ac:dyDescent="0.2">
      <c r="A1889">
        <f t="shared" si="533"/>
        <v>1888</v>
      </c>
      <c r="B1889">
        <f t="shared" ca="1" si="523"/>
        <v>7</v>
      </c>
      <c r="C1889" s="7">
        <f t="shared" ca="1" si="524"/>
        <v>6.4828520591795807E-2</v>
      </c>
      <c r="D1889" t="str">
        <f t="shared" ca="1" si="534"/>
        <v>Yes</v>
      </c>
      <c r="E1889">
        <f t="shared" ca="1" si="525"/>
        <v>1.7</v>
      </c>
      <c r="F1889" s="1">
        <f ca="1">InitialHomeValue* (1 + 'Portfolio Simulation'!C1889)^'Portfolio Simulation'!B1889</f>
        <v>1552235.90162387</v>
      </c>
      <c r="G1889" s="1">
        <f t="shared" ca="1" si="526"/>
        <v>263880.10327605793</v>
      </c>
      <c r="H1889" s="1">
        <f t="shared" ca="1" si="527"/>
        <v>358318.07999999996</v>
      </c>
      <c r="I1889" s="1">
        <f t="shared" ca="1" si="535"/>
        <v>263880.10327605793</v>
      </c>
      <c r="J1889" s="1">
        <f t="shared" si="528"/>
        <v>100000</v>
      </c>
      <c r="K1889" s="1">
        <f t="shared" si="529"/>
        <v>1000000</v>
      </c>
      <c r="L1889" s="1">
        <f t="shared" si="536"/>
        <v>-100000</v>
      </c>
      <c r="M1889" s="1">
        <f t="shared" ca="1" si="530"/>
        <v>263880.10327605793</v>
      </c>
      <c r="N1889" s="10">
        <v>45931</v>
      </c>
      <c r="O1889" s="10">
        <f t="shared" ca="1" si="537"/>
        <v>48488</v>
      </c>
      <c r="P1889" s="7">
        <f t="shared" ca="1" si="538"/>
        <v>0.1485604584217072</v>
      </c>
      <c r="Q1889" s="13"/>
      <c r="R1889" s="1">
        <f t="shared" si="539"/>
        <v>-100000</v>
      </c>
      <c r="S1889" s="1">
        <f t="shared" ca="1" si="531"/>
        <v>256118.92376793857</v>
      </c>
      <c r="T1889" s="14">
        <f t="shared" ca="1" si="532"/>
        <v>1.65</v>
      </c>
      <c r="U1889" s="7">
        <f t="shared" ca="1" si="540"/>
        <v>0.14367642998695376</v>
      </c>
    </row>
    <row r="1890" spans="1:21" x14ac:dyDescent="0.2">
      <c r="A1890">
        <f t="shared" si="533"/>
        <v>1889</v>
      </c>
      <c r="B1890">
        <f t="shared" ca="1" si="523"/>
        <v>5</v>
      </c>
      <c r="C1890" s="7">
        <f t="shared" ca="1" si="524"/>
        <v>3.4073297162024181E-2</v>
      </c>
      <c r="D1890" t="str">
        <f t="shared" ca="1" si="534"/>
        <v>Yes</v>
      </c>
      <c r="E1890">
        <f t="shared" ca="1" si="525"/>
        <v>1.7</v>
      </c>
      <c r="F1890" s="1">
        <f ca="1">InitialHomeValue* (1 + 'Portfolio Simulation'!C1890)^'Portfolio Simulation'!B1890</f>
        <v>1182378.7544457833</v>
      </c>
      <c r="G1890" s="1">
        <f t="shared" ca="1" si="526"/>
        <v>201004.38825578318</v>
      </c>
      <c r="H1890" s="1">
        <f t="shared" ca="1" si="527"/>
        <v>248832</v>
      </c>
      <c r="I1890" s="1">
        <f t="shared" ca="1" si="535"/>
        <v>201004.38825578318</v>
      </c>
      <c r="J1890" s="1">
        <f t="shared" si="528"/>
        <v>100000</v>
      </c>
      <c r="K1890" s="1">
        <f t="shared" si="529"/>
        <v>1000000</v>
      </c>
      <c r="L1890" s="1">
        <f t="shared" si="536"/>
        <v>-100000</v>
      </c>
      <c r="M1890" s="1">
        <f t="shared" ca="1" si="530"/>
        <v>201004.38825578318</v>
      </c>
      <c r="N1890" s="10">
        <v>45931</v>
      </c>
      <c r="O1890" s="10">
        <f t="shared" ca="1" si="537"/>
        <v>47757</v>
      </c>
      <c r="P1890" s="7">
        <f t="shared" ca="1" si="538"/>
        <v>0.14976186156272889</v>
      </c>
      <c r="Q1890" s="13"/>
      <c r="R1890" s="1">
        <f t="shared" si="539"/>
        <v>-100000</v>
      </c>
      <c r="S1890" s="1">
        <f t="shared" ca="1" si="531"/>
        <v>195092.49448355427</v>
      </c>
      <c r="T1890" s="14">
        <f t="shared" ca="1" si="532"/>
        <v>1.65</v>
      </c>
      <c r="U1890" s="7">
        <f t="shared" ca="1" si="540"/>
        <v>0.1429212868213654</v>
      </c>
    </row>
    <row r="1891" spans="1:21" x14ac:dyDescent="0.2">
      <c r="A1891">
        <f t="shared" si="533"/>
        <v>1890</v>
      </c>
      <c r="B1891">
        <f t="shared" ca="1" si="523"/>
        <v>3</v>
      </c>
      <c r="C1891" s="7">
        <f t="shared" ca="1" si="524"/>
        <v>1.4380546718547792E-2</v>
      </c>
      <c r="D1891" t="str">
        <f t="shared" ca="1" si="534"/>
        <v>Yes</v>
      </c>
      <c r="E1891">
        <f t="shared" ca="1" si="525"/>
        <v>1.7</v>
      </c>
      <c r="F1891" s="1">
        <f ca="1">InitialHomeValue* (1 + 'Portfolio Simulation'!C1891)^'Portfolio Simulation'!B1891</f>
        <v>1043765.01442626</v>
      </c>
      <c r="G1891" s="1">
        <f t="shared" ca="1" si="526"/>
        <v>177440.05245246421</v>
      </c>
      <c r="H1891" s="1">
        <f t="shared" ca="1" si="527"/>
        <v>172800</v>
      </c>
      <c r="I1891" s="1">
        <f t="shared" ca="1" si="535"/>
        <v>172800</v>
      </c>
      <c r="J1891" s="1">
        <f t="shared" si="528"/>
        <v>100000</v>
      </c>
      <c r="K1891" s="1">
        <f t="shared" si="529"/>
        <v>1000000</v>
      </c>
      <c r="L1891" s="1">
        <f t="shared" si="536"/>
        <v>-100000</v>
      </c>
      <c r="M1891" s="1">
        <f t="shared" ca="1" si="530"/>
        <v>172800</v>
      </c>
      <c r="N1891" s="10">
        <v>45931</v>
      </c>
      <c r="O1891" s="10">
        <f t="shared" ca="1" si="537"/>
        <v>47027</v>
      </c>
      <c r="P1891" s="7">
        <f t="shared" ca="1" si="538"/>
        <v>0.19980039000511171</v>
      </c>
      <c r="Q1891" s="13"/>
      <c r="R1891" s="1">
        <f t="shared" si="539"/>
        <v>-100000</v>
      </c>
      <c r="S1891" s="1">
        <f t="shared" ca="1" si="531"/>
        <v>172221.22738033289</v>
      </c>
      <c r="T1891" s="14">
        <f t="shared" ca="1" si="532"/>
        <v>1.65</v>
      </c>
      <c r="U1891" s="7">
        <f t="shared" ca="1" si="540"/>
        <v>0.19846058487892151</v>
      </c>
    </row>
    <row r="1892" spans="1:21" x14ac:dyDescent="0.2">
      <c r="A1892">
        <f t="shared" si="533"/>
        <v>1891</v>
      </c>
      <c r="B1892">
        <f t="shared" ca="1" si="523"/>
        <v>6</v>
      </c>
      <c r="C1892" s="7">
        <f t="shared" ca="1" si="524"/>
        <v>-2.8062317314382391E-3</v>
      </c>
      <c r="D1892" t="str">
        <f t="shared" ca="1" si="534"/>
        <v>No</v>
      </c>
      <c r="E1892">
        <f t="shared" ca="1" si="525"/>
        <v>1.4</v>
      </c>
      <c r="F1892" s="1">
        <f ca="1">InitialHomeValue* (1 + 'Portfolio Simulation'!C1892)^'Portfolio Simulation'!B1892</f>
        <v>983280.29261056881</v>
      </c>
      <c r="G1892" s="1">
        <f t="shared" ca="1" si="526"/>
        <v>137659.24096547964</v>
      </c>
      <c r="H1892" s="1">
        <f t="shared" ca="1" si="527"/>
        <v>298598.39999999997</v>
      </c>
      <c r="I1892" s="1">
        <f t="shared" ca="1" si="535"/>
        <v>137659.24096547964</v>
      </c>
      <c r="J1892" s="1">
        <f t="shared" si="528"/>
        <v>100000</v>
      </c>
      <c r="K1892" s="1">
        <f t="shared" si="529"/>
        <v>1000000</v>
      </c>
      <c r="L1892" s="1">
        <f t="shared" si="536"/>
        <v>-100000</v>
      </c>
      <c r="M1892" s="1">
        <f t="shared" ca="1" si="530"/>
        <v>137659.24096547964</v>
      </c>
      <c r="N1892" s="10">
        <v>45931</v>
      </c>
      <c r="O1892" s="10">
        <f t="shared" ca="1" si="537"/>
        <v>48122</v>
      </c>
      <c r="P1892" s="7">
        <f t="shared" ca="1" si="538"/>
        <v>5.4687187075614929E-2</v>
      </c>
      <c r="Q1892" s="13"/>
      <c r="R1892" s="1">
        <f t="shared" si="539"/>
        <v>-100000</v>
      </c>
      <c r="S1892" s="1">
        <f t="shared" ca="1" si="531"/>
        <v>132742.8395024268</v>
      </c>
      <c r="T1892" s="14">
        <f t="shared" ca="1" si="532"/>
        <v>1.35</v>
      </c>
      <c r="U1892" s="7">
        <f t="shared" ca="1" si="540"/>
        <v>4.8316672444343567E-2</v>
      </c>
    </row>
    <row r="1893" spans="1:21" x14ac:dyDescent="0.2">
      <c r="A1893">
        <f t="shared" si="533"/>
        <v>1892</v>
      </c>
      <c r="B1893">
        <f t="shared" ca="1" si="523"/>
        <v>10</v>
      </c>
      <c r="C1893" s="7">
        <f t="shared" ca="1" si="524"/>
        <v>4.7603214359474011E-2</v>
      </c>
      <c r="D1893" t="str">
        <f t="shared" ca="1" si="534"/>
        <v>Yes</v>
      </c>
      <c r="E1893">
        <f t="shared" ca="1" si="525"/>
        <v>1.7</v>
      </c>
      <c r="F1893" s="1">
        <f ca="1">InitialHomeValue* (1 + 'Portfolio Simulation'!C1893)^'Portfolio Simulation'!B1893</f>
        <v>1592092.2306146289</v>
      </c>
      <c r="G1893" s="1">
        <f t="shared" ca="1" si="526"/>
        <v>270655.67920448695</v>
      </c>
      <c r="H1893" s="1">
        <f t="shared" ca="1" si="527"/>
        <v>619173.64223999996</v>
      </c>
      <c r="I1893" s="1">
        <f t="shared" ca="1" si="535"/>
        <v>270655.67920448695</v>
      </c>
      <c r="J1893" s="1">
        <f t="shared" si="528"/>
        <v>100000</v>
      </c>
      <c r="K1893" s="1">
        <f t="shared" si="529"/>
        <v>1000000</v>
      </c>
      <c r="L1893" s="1">
        <f t="shared" si="536"/>
        <v>-100000</v>
      </c>
      <c r="M1893" s="1">
        <f t="shared" ca="1" si="530"/>
        <v>270655.67920448695</v>
      </c>
      <c r="N1893" s="10">
        <v>45931</v>
      </c>
      <c r="O1893" s="10">
        <f t="shared" ca="1" si="537"/>
        <v>49583</v>
      </c>
      <c r="P1893" s="7">
        <f t="shared" ca="1" si="538"/>
        <v>0.1046330511569977</v>
      </c>
      <c r="Q1893" s="13"/>
      <c r="R1893" s="1">
        <f t="shared" si="539"/>
        <v>-100000</v>
      </c>
      <c r="S1893" s="1">
        <f t="shared" ca="1" si="531"/>
        <v>262695.21805141377</v>
      </c>
      <c r="T1893" s="14">
        <f t="shared" ca="1" si="532"/>
        <v>1.65</v>
      </c>
      <c r="U1893" s="7">
        <f t="shared" ca="1" si="540"/>
        <v>0.10134211182594299</v>
      </c>
    </row>
    <row r="1894" spans="1:21" x14ac:dyDescent="0.2">
      <c r="A1894">
        <f t="shared" si="533"/>
        <v>1893</v>
      </c>
      <c r="B1894">
        <f t="shared" ca="1" si="523"/>
        <v>1</v>
      </c>
      <c r="C1894" s="7">
        <f t="shared" ca="1" si="524"/>
        <v>4.9410475206371679E-2</v>
      </c>
      <c r="D1894" t="str">
        <f t="shared" ca="1" si="534"/>
        <v>Yes</v>
      </c>
      <c r="E1894">
        <f t="shared" ca="1" si="525"/>
        <v>1.7</v>
      </c>
      <c r="F1894" s="1">
        <f ca="1">InitialHomeValue* (1 + 'Portfolio Simulation'!C1894)^'Portfolio Simulation'!B1894</f>
        <v>1049410.4752063719</v>
      </c>
      <c r="G1894" s="1">
        <f t="shared" ca="1" si="526"/>
        <v>178399.78078508322</v>
      </c>
      <c r="H1894" s="1">
        <f t="shared" ca="1" si="527"/>
        <v>120000</v>
      </c>
      <c r="I1894" s="1">
        <f t="shared" ca="1" si="535"/>
        <v>120000</v>
      </c>
      <c r="J1894" s="1">
        <f t="shared" si="528"/>
        <v>100000</v>
      </c>
      <c r="K1894" s="1">
        <f t="shared" si="529"/>
        <v>1000000</v>
      </c>
      <c r="L1894" s="1">
        <f t="shared" si="536"/>
        <v>-100000</v>
      </c>
      <c r="M1894" s="1">
        <f t="shared" ca="1" si="530"/>
        <v>120000</v>
      </c>
      <c r="N1894" s="10">
        <v>45931</v>
      </c>
      <c r="O1894" s="10">
        <f t="shared" ca="1" si="537"/>
        <v>46296</v>
      </c>
      <c r="P1894" s="7">
        <f t="shared" ca="1" si="538"/>
        <v>0.19999999403953553</v>
      </c>
      <c r="Q1894" s="13"/>
      <c r="R1894" s="1">
        <f t="shared" si="539"/>
        <v>-100000</v>
      </c>
      <c r="S1894" s="1">
        <f t="shared" ca="1" si="531"/>
        <v>173152.72840905134</v>
      </c>
      <c r="T1894" s="14">
        <f t="shared" ca="1" si="532"/>
        <v>1.65</v>
      </c>
      <c r="U1894" s="7">
        <f t="shared" ca="1" si="540"/>
        <v>0.73152729272842421</v>
      </c>
    </row>
    <row r="1895" spans="1:21" x14ac:dyDescent="0.2">
      <c r="A1895">
        <f t="shared" si="533"/>
        <v>1894</v>
      </c>
      <c r="B1895">
        <f t="shared" ca="1" si="523"/>
        <v>1</v>
      </c>
      <c r="C1895" s="7">
        <f t="shared" ca="1" si="524"/>
        <v>7.823841961230707E-2</v>
      </c>
      <c r="D1895" t="str">
        <f t="shared" ca="1" si="534"/>
        <v>Yes</v>
      </c>
      <c r="E1895">
        <f t="shared" ca="1" si="525"/>
        <v>1.7</v>
      </c>
      <c r="F1895" s="1">
        <f ca="1">InitialHomeValue* (1 + 'Portfolio Simulation'!C1895)^'Portfolio Simulation'!B1895</f>
        <v>1078238.4196123071</v>
      </c>
      <c r="G1895" s="1">
        <f t="shared" ca="1" si="526"/>
        <v>183300.53133409223</v>
      </c>
      <c r="H1895" s="1">
        <f t="shared" ca="1" si="527"/>
        <v>120000</v>
      </c>
      <c r="I1895" s="1">
        <f t="shared" ca="1" si="535"/>
        <v>120000</v>
      </c>
      <c r="J1895" s="1">
        <f t="shared" si="528"/>
        <v>100000</v>
      </c>
      <c r="K1895" s="1">
        <f t="shared" si="529"/>
        <v>1000000</v>
      </c>
      <c r="L1895" s="1">
        <f t="shared" si="536"/>
        <v>-100000</v>
      </c>
      <c r="M1895" s="1">
        <f t="shared" ca="1" si="530"/>
        <v>120000</v>
      </c>
      <c r="N1895" s="10">
        <v>45931</v>
      </c>
      <c r="O1895" s="10">
        <f t="shared" ca="1" si="537"/>
        <v>46296</v>
      </c>
      <c r="P1895" s="7">
        <f t="shared" ca="1" si="538"/>
        <v>0.19999999403953553</v>
      </c>
      <c r="Q1895" s="13"/>
      <c r="R1895" s="1">
        <f t="shared" si="539"/>
        <v>-100000</v>
      </c>
      <c r="S1895" s="1">
        <f t="shared" ca="1" si="531"/>
        <v>177909.33923603068</v>
      </c>
      <c r="T1895" s="14">
        <f t="shared" ca="1" si="532"/>
        <v>1.65</v>
      </c>
      <c r="U1895" s="7">
        <f t="shared" ca="1" si="540"/>
        <v>0.77909339666366573</v>
      </c>
    </row>
    <row r="1896" spans="1:21" x14ac:dyDescent="0.2">
      <c r="A1896">
        <f t="shared" si="533"/>
        <v>1895</v>
      </c>
      <c r="B1896">
        <f t="shared" ca="1" si="523"/>
        <v>4</v>
      </c>
      <c r="C1896" s="7">
        <f t="shared" ca="1" si="524"/>
        <v>6.5828932822035766E-2</v>
      </c>
      <c r="D1896" t="str">
        <f t="shared" ca="1" si="534"/>
        <v>Yes</v>
      </c>
      <c r="E1896">
        <f t="shared" ca="1" si="525"/>
        <v>1.7</v>
      </c>
      <c r="F1896" s="1">
        <f ca="1">InitialHomeValue* (1 + 'Portfolio Simulation'!C1896)^'Portfolio Simulation'!B1896</f>
        <v>1290476.2655755978</v>
      </c>
      <c r="G1896" s="1">
        <f t="shared" ca="1" si="526"/>
        <v>219380.96514785162</v>
      </c>
      <c r="H1896" s="1">
        <f t="shared" ca="1" si="527"/>
        <v>207360</v>
      </c>
      <c r="I1896" s="1">
        <f t="shared" ca="1" si="535"/>
        <v>207360</v>
      </c>
      <c r="J1896" s="1">
        <f t="shared" si="528"/>
        <v>100000</v>
      </c>
      <c r="K1896" s="1">
        <f t="shared" si="529"/>
        <v>1000000</v>
      </c>
      <c r="L1896" s="1">
        <f t="shared" si="536"/>
        <v>-100000</v>
      </c>
      <c r="M1896" s="1">
        <f t="shared" ca="1" si="530"/>
        <v>207360</v>
      </c>
      <c r="N1896" s="10">
        <v>45931</v>
      </c>
      <c r="O1896" s="10">
        <f t="shared" ca="1" si="537"/>
        <v>47392</v>
      </c>
      <c r="P1896" s="7">
        <f t="shared" ca="1" si="538"/>
        <v>0.19985025525093081</v>
      </c>
      <c r="Q1896" s="13"/>
      <c r="R1896" s="1">
        <f t="shared" si="539"/>
        <v>-100000</v>
      </c>
      <c r="S1896" s="1">
        <f t="shared" ca="1" si="531"/>
        <v>212928.58381997363</v>
      </c>
      <c r="T1896" s="14">
        <f t="shared" ca="1" si="532"/>
        <v>1.65</v>
      </c>
      <c r="U1896" s="7">
        <f t="shared" ca="1" si="540"/>
        <v>0.20782030224800113</v>
      </c>
    </row>
    <row r="1897" spans="1:21" x14ac:dyDescent="0.2">
      <c r="A1897">
        <f t="shared" si="533"/>
        <v>1896</v>
      </c>
      <c r="B1897">
        <f t="shared" ca="1" si="523"/>
        <v>5</v>
      </c>
      <c r="C1897" s="7">
        <f t="shared" ca="1" si="524"/>
        <v>4.5132516213139344E-2</v>
      </c>
      <c r="D1897" t="str">
        <f t="shared" ca="1" si="534"/>
        <v>Yes</v>
      </c>
      <c r="E1897">
        <f t="shared" ca="1" si="525"/>
        <v>1.7</v>
      </c>
      <c r="F1897" s="1">
        <f ca="1">InitialHomeValue* (1 + 'Portfolio Simulation'!C1897)^'Portfolio Simulation'!B1897</f>
        <v>1246972.2783188142</v>
      </c>
      <c r="G1897" s="1">
        <f t="shared" ca="1" si="526"/>
        <v>211985.28731419842</v>
      </c>
      <c r="H1897" s="1">
        <f t="shared" ca="1" si="527"/>
        <v>248832</v>
      </c>
      <c r="I1897" s="1">
        <f t="shared" ca="1" si="535"/>
        <v>211985.28731419842</v>
      </c>
      <c r="J1897" s="1">
        <f t="shared" si="528"/>
        <v>100000</v>
      </c>
      <c r="K1897" s="1">
        <f t="shared" si="529"/>
        <v>1000000</v>
      </c>
      <c r="L1897" s="1">
        <f t="shared" si="536"/>
        <v>-100000</v>
      </c>
      <c r="M1897" s="1">
        <f t="shared" ca="1" si="530"/>
        <v>211985.28731419842</v>
      </c>
      <c r="N1897" s="10">
        <v>45931</v>
      </c>
      <c r="O1897" s="10">
        <f t="shared" ca="1" si="537"/>
        <v>47757</v>
      </c>
      <c r="P1897" s="7">
        <f t="shared" ca="1" si="538"/>
        <v>0.16205157637596138</v>
      </c>
      <c r="Q1897" s="13"/>
      <c r="R1897" s="1">
        <f t="shared" si="539"/>
        <v>-100000</v>
      </c>
      <c r="S1897" s="1">
        <f t="shared" ca="1" si="531"/>
        <v>205750.42592260437</v>
      </c>
      <c r="T1897" s="14">
        <f t="shared" ca="1" si="532"/>
        <v>1.65</v>
      </c>
      <c r="U1897" s="7">
        <f t="shared" ca="1" si="540"/>
        <v>0.15513789057731628</v>
      </c>
    </row>
    <row r="1898" spans="1:21" x14ac:dyDescent="0.2">
      <c r="A1898">
        <f t="shared" si="533"/>
        <v>1897</v>
      </c>
      <c r="B1898">
        <f t="shared" ca="1" si="523"/>
        <v>10</v>
      </c>
      <c r="C1898" s="7">
        <f t="shared" ca="1" si="524"/>
        <v>7.8855339972544736E-2</v>
      </c>
      <c r="D1898" t="str">
        <f t="shared" ca="1" si="534"/>
        <v>Yes</v>
      </c>
      <c r="E1898">
        <f t="shared" ca="1" si="525"/>
        <v>1.7</v>
      </c>
      <c r="F1898" s="1">
        <f ca="1">InitialHomeValue* (1 + 'Portfolio Simulation'!C1898)^'Portfolio Simulation'!B1898</f>
        <v>2136152.0153600415</v>
      </c>
      <c r="G1898" s="1">
        <f t="shared" ca="1" si="526"/>
        <v>363145.8426112071</v>
      </c>
      <c r="H1898" s="1">
        <f t="shared" ca="1" si="527"/>
        <v>619173.64223999996</v>
      </c>
      <c r="I1898" s="1">
        <f t="shared" ca="1" si="535"/>
        <v>363145.8426112071</v>
      </c>
      <c r="J1898" s="1">
        <f t="shared" si="528"/>
        <v>100000</v>
      </c>
      <c r="K1898" s="1">
        <f t="shared" si="529"/>
        <v>1000000</v>
      </c>
      <c r="L1898" s="1">
        <f t="shared" si="536"/>
        <v>-100000</v>
      </c>
      <c r="M1898" s="1">
        <f t="shared" ca="1" si="530"/>
        <v>363145.8426112071</v>
      </c>
      <c r="N1898" s="10">
        <v>45931</v>
      </c>
      <c r="O1898" s="10">
        <f t="shared" ca="1" si="537"/>
        <v>49583</v>
      </c>
      <c r="P1898" s="7">
        <f t="shared" ca="1" si="538"/>
        <v>0.13756818175315857</v>
      </c>
      <c r="Q1898" s="13"/>
      <c r="R1898" s="1">
        <f t="shared" si="539"/>
        <v>-100000</v>
      </c>
      <c r="S1898" s="1">
        <f t="shared" ca="1" si="531"/>
        <v>352465.08253440686</v>
      </c>
      <c r="T1898" s="14">
        <f t="shared" ca="1" si="532"/>
        <v>1.65</v>
      </c>
      <c r="U1898" s="7">
        <f t="shared" ca="1" si="540"/>
        <v>0.13417912125587469</v>
      </c>
    </row>
    <row r="1899" spans="1:21" x14ac:dyDescent="0.2">
      <c r="A1899">
        <f t="shared" si="533"/>
        <v>1898</v>
      </c>
      <c r="B1899">
        <f t="shared" ca="1" si="523"/>
        <v>10</v>
      </c>
      <c r="C1899" s="7">
        <f t="shared" ca="1" si="524"/>
        <v>0.11282480448963629</v>
      </c>
      <c r="D1899" t="str">
        <f t="shared" ca="1" si="534"/>
        <v>Yes</v>
      </c>
      <c r="E1899">
        <f t="shared" ca="1" si="525"/>
        <v>1.7</v>
      </c>
      <c r="F1899" s="1">
        <f ca="1">InitialHomeValue* (1 + 'Portfolio Simulation'!C1899)^'Portfolio Simulation'!B1899</f>
        <v>2912513.6785628088</v>
      </c>
      <c r="G1899" s="1">
        <f t="shared" ca="1" si="526"/>
        <v>495127.32535567752</v>
      </c>
      <c r="H1899" s="1">
        <f t="shared" ca="1" si="527"/>
        <v>619173.64223999996</v>
      </c>
      <c r="I1899" s="1">
        <f t="shared" ca="1" si="535"/>
        <v>495127.32535567752</v>
      </c>
      <c r="J1899" s="1">
        <f t="shared" si="528"/>
        <v>100000</v>
      </c>
      <c r="K1899" s="1">
        <f t="shared" si="529"/>
        <v>1000000</v>
      </c>
      <c r="L1899" s="1">
        <f t="shared" si="536"/>
        <v>-100000</v>
      </c>
      <c r="M1899" s="1">
        <f t="shared" ca="1" si="530"/>
        <v>495127.32535567752</v>
      </c>
      <c r="N1899" s="10">
        <v>45931</v>
      </c>
      <c r="O1899" s="10">
        <f t="shared" ca="1" si="537"/>
        <v>49583</v>
      </c>
      <c r="P1899" s="7">
        <f t="shared" ca="1" si="538"/>
        <v>0.17336638569831853</v>
      </c>
      <c r="Q1899" s="13"/>
      <c r="R1899" s="1">
        <f t="shared" si="539"/>
        <v>-100000</v>
      </c>
      <c r="S1899" s="1">
        <f t="shared" ca="1" si="531"/>
        <v>480564.7569628635</v>
      </c>
      <c r="T1899" s="14">
        <f t="shared" ca="1" si="532"/>
        <v>1.65</v>
      </c>
      <c r="U1899" s="7">
        <f t="shared" ca="1" si="540"/>
        <v>0.16987068057060237</v>
      </c>
    </row>
    <row r="1900" spans="1:21" x14ac:dyDescent="0.2">
      <c r="A1900">
        <f t="shared" si="533"/>
        <v>1899</v>
      </c>
      <c r="B1900">
        <f t="shared" ca="1" si="523"/>
        <v>10</v>
      </c>
      <c r="C1900" s="7">
        <f t="shared" ca="1" si="524"/>
        <v>-1.5530409130109776E-2</v>
      </c>
      <c r="D1900" t="str">
        <f t="shared" ca="1" si="534"/>
        <v>No</v>
      </c>
      <c r="E1900">
        <f t="shared" ca="1" si="525"/>
        <v>1.4</v>
      </c>
      <c r="F1900" s="1">
        <f ca="1">InitialHomeValue* (1 + 'Portfolio Simulation'!C1900)^'Portfolio Simulation'!B1900</f>
        <v>855112.11265922873</v>
      </c>
      <c r="G1900" s="1">
        <f t="shared" ca="1" si="526"/>
        <v>119715.69577229203</v>
      </c>
      <c r="H1900" s="1">
        <f t="shared" ca="1" si="527"/>
        <v>619173.64223999996</v>
      </c>
      <c r="I1900" s="1">
        <f t="shared" ca="1" si="535"/>
        <v>119715.69577229203</v>
      </c>
      <c r="J1900" s="1">
        <f t="shared" si="528"/>
        <v>100000</v>
      </c>
      <c r="K1900" s="1">
        <f t="shared" si="529"/>
        <v>1000000</v>
      </c>
      <c r="L1900" s="1">
        <f t="shared" si="536"/>
        <v>-100000</v>
      </c>
      <c r="M1900" s="1">
        <f t="shared" ca="1" si="530"/>
        <v>119715.69577229203</v>
      </c>
      <c r="N1900" s="10">
        <v>45931</v>
      </c>
      <c r="O1900" s="10">
        <f t="shared" ca="1" si="537"/>
        <v>49583</v>
      </c>
      <c r="P1900" s="7">
        <f t="shared" ca="1" si="538"/>
        <v>1.8147805333137514E-2</v>
      </c>
      <c r="Q1900" s="13"/>
      <c r="R1900" s="1">
        <f t="shared" si="539"/>
        <v>-100000</v>
      </c>
      <c r="S1900" s="1">
        <f t="shared" ca="1" si="531"/>
        <v>115440.1352089959</v>
      </c>
      <c r="T1900" s="14">
        <f t="shared" ca="1" si="532"/>
        <v>1.35</v>
      </c>
      <c r="U1900" s="7">
        <f t="shared" ca="1" si="540"/>
        <v>1.4453789591789244E-2</v>
      </c>
    </row>
    <row r="1901" spans="1:21" x14ac:dyDescent="0.2">
      <c r="A1901">
        <f t="shared" si="533"/>
        <v>1900</v>
      </c>
      <c r="B1901">
        <f t="shared" ca="1" si="523"/>
        <v>6</v>
      </c>
      <c r="C1901" s="7">
        <f t="shared" ca="1" si="524"/>
        <v>1.8953308493956385E-2</v>
      </c>
      <c r="D1901" t="str">
        <f t="shared" ca="1" si="534"/>
        <v>Yes</v>
      </c>
      <c r="E1901">
        <f t="shared" ca="1" si="525"/>
        <v>1.7</v>
      </c>
      <c r="F1901" s="1">
        <f ca="1">InitialHomeValue* (1 + 'Portfolio Simulation'!C1901)^'Portfolio Simulation'!B1901</f>
        <v>1119246.3910435897</v>
      </c>
      <c r="G1901" s="1">
        <f t="shared" ca="1" si="526"/>
        <v>190271.88647741024</v>
      </c>
      <c r="H1901" s="1">
        <f t="shared" ca="1" si="527"/>
        <v>298598.39999999997</v>
      </c>
      <c r="I1901" s="1">
        <f t="shared" ca="1" si="535"/>
        <v>190271.88647741024</v>
      </c>
      <c r="J1901" s="1">
        <f t="shared" si="528"/>
        <v>100000</v>
      </c>
      <c r="K1901" s="1">
        <f t="shared" si="529"/>
        <v>1000000</v>
      </c>
      <c r="L1901" s="1">
        <f t="shared" si="536"/>
        <v>-100000</v>
      </c>
      <c r="M1901" s="1">
        <f t="shared" ca="1" si="530"/>
        <v>190271.88647741024</v>
      </c>
      <c r="N1901" s="10">
        <v>45931</v>
      </c>
      <c r="O1901" s="10">
        <f t="shared" ca="1" si="537"/>
        <v>48122</v>
      </c>
      <c r="P1901" s="7">
        <f t="shared" ca="1" si="538"/>
        <v>0.11311795115470885</v>
      </c>
      <c r="Q1901" s="13"/>
      <c r="R1901" s="1">
        <f t="shared" si="539"/>
        <v>-100000</v>
      </c>
      <c r="S1901" s="1">
        <f t="shared" ca="1" si="531"/>
        <v>184675.65452219232</v>
      </c>
      <c r="T1901" s="14">
        <f t="shared" ca="1" si="532"/>
        <v>1.65</v>
      </c>
      <c r="U1901" s="7">
        <f t="shared" ca="1" si="540"/>
        <v>0.10759590268135072</v>
      </c>
    </row>
    <row r="1902" spans="1:21" x14ac:dyDescent="0.2">
      <c r="A1902">
        <f t="shared" si="533"/>
        <v>1901</v>
      </c>
      <c r="B1902">
        <f t="shared" ca="1" si="523"/>
        <v>3</v>
      </c>
      <c r="C1902" s="7">
        <f t="shared" ca="1" si="524"/>
        <v>-4.239961740437799E-2</v>
      </c>
      <c r="D1902" t="str">
        <f t="shared" ca="1" si="534"/>
        <v>No</v>
      </c>
      <c r="E1902">
        <f t="shared" ca="1" si="525"/>
        <v>1.4</v>
      </c>
      <c r="F1902" s="1">
        <f ca="1">InitialHomeValue* (1 + 'Portfolio Simulation'!C1902)^'Portfolio Simulation'!B1902</f>
        <v>878118.10749440559</v>
      </c>
      <c r="G1902" s="1">
        <f t="shared" ca="1" si="526"/>
        <v>122936.53504921678</v>
      </c>
      <c r="H1902" s="1">
        <f t="shared" ca="1" si="527"/>
        <v>172800</v>
      </c>
      <c r="I1902" s="1">
        <f t="shared" ca="1" si="535"/>
        <v>122936.53504921678</v>
      </c>
      <c r="J1902" s="1">
        <f t="shared" si="528"/>
        <v>100000</v>
      </c>
      <c r="K1902" s="1">
        <f t="shared" si="529"/>
        <v>1000000</v>
      </c>
      <c r="L1902" s="1">
        <f t="shared" si="536"/>
        <v>-100000</v>
      </c>
      <c r="M1902" s="1">
        <f t="shared" ca="1" si="530"/>
        <v>122936.53504921678</v>
      </c>
      <c r="N1902" s="10">
        <v>45931</v>
      </c>
      <c r="O1902" s="10">
        <f t="shared" ca="1" si="537"/>
        <v>47027</v>
      </c>
      <c r="P1902" s="7">
        <f t="shared" ca="1" si="538"/>
        <v>7.1189680695533761E-2</v>
      </c>
      <c r="Q1902" s="13"/>
      <c r="R1902" s="1">
        <f t="shared" si="539"/>
        <v>-100000</v>
      </c>
      <c r="S1902" s="1">
        <f t="shared" ca="1" si="531"/>
        <v>118545.94451174476</v>
      </c>
      <c r="T1902" s="14">
        <f t="shared" ca="1" si="532"/>
        <v>1.35</v>
      </c>
      <c r="U1902" s="7">
        <f t="shared" ca="1" si="540"/>
        <v>5.8294233679771421E-2</v>
      </c>
    </row>
    <row r="1903" spans="1:21" x14ac:dyDescent="0.2">
      <c r="A1903">
        <f t="shared" si="533"/>
        <v>1902</v>
      </c>
      <c r="B1903">
        <f t="shared" ca="1" si="523"/>
        <v>6</v>
      </c>
      <c r="C1903" s="7">
        <f t="shared" ca="1" si="524"/>
        <v>2.6632006694481757E-2</v>
      </c>
      <c r="D1903" t="str">
        <f t="shared" ca="1" si="534"/>
        <v>Yes</v>
      </c>
      <c r="E1903">
        <f t="shared" ca="1" si="525"/>
        <v>1.7</v>
      </c>
      <c r="F1903" s="1">
        <f ca="1">InitialHomeValue* (1 + 'Portfolio Simulation'!C1903)^'Portfolio Simulation'!B1903</f>
        <v>1170816.4057982212</v>
      </c>
      <c r="G1903" s="1">
        <f t="shared" ca="1" si="526"/>
        <v>199038.78898569761</v>
      </c>
      <c r="H1903" s="1">
        <f t="shared" ca="1" si="527"/>
        <v>298598.39999999997</v>
      </c>
      <c r="I1903" s="1">
        <f t="shared" ca="1" si="535"/>
        <v>199038.78898569761</v>
      </c>
      <c r="J1903" s="1">
        <f t="shared" si="528"/>
        <v>100000</v>
      </c>
      <c r="K1903" s="1">
        <f t="shared" si="529"/>
        <v>1000000</v>
      </c>
      <c r="L1903" s="1">
        <f t="shared" si="536"/>
        <v>-100000</v>
      </c>
      <c r="M1903" s="1">
        <f t="shared" ca="1" si="530"/>
        <v>199038.78898569761</v>
      </c>
      <c r="N1903" s="10">
        <v>45931</v>
      </c>
      <c r="O1903" s="10">
        <f t="shared" ca="1" si="537"/>
        <v>48122</v>
      </c>
      <c r="P1903" s="7">
        <f t="shared" ca="1" si="538"/>
        <v>0.12150241732597353</v>
      </c>
      <c r="Q1903" s="13"/>
      <c r="R1903" s="1">
        <f t="shared" si="539"/>
        <v>-100000</v>
      </c>
      <c r="S1903" s="1">
        <f t="shared" ca="1" si="531"/>
        <v>193184.7069567065</v>
      </c>
      <c r="T1903" s="14">
        <f t="shared" ca="1" si="532"/>
        <v>1.65</v>
      </c>
      <c r="U1903" s="7">
        <f t="shared" ca="1" si="540"/>
        <v>0.11593877673149111</v>
      </c>
    </row>
    <row r="1904" spans="1:21" x14ac:dyDescent="0.2">
      <c r="A1904">
        <f t="shared" si="533"/>
        <v>1903</v>
      </c>
      <c r="B1904">
        <f t="shared" ca="1" si="523"/>
        <v>9</v>
      </c>
      <c r="C1904" s="7">
        <f t="shared" ca="1" si="524"/>
        <v>4.2333236021642358E-2</v>
      </c>
      <c r="D1904" t="str">
        <f t="shared" ca="1" si="534"/>
        <v>Yes</v>
      </c>
      <c r="E1904">
        <f t="shared" ca="1" si="525"/>
        <v>1.7</v>
      </c>
      <c r="F1904" s="1">
        <f ca="1">InitialHomeValue* (1 + 'Portfolio Simulation'!C1904)^'Portfolio Simulation'!B1904</f>
        <v>1452309.8196164952</v>
      </c>
      <c r="G1904" s="1">
        <f t="shared" ca="1" si="526"/>
        <v>246892.66933480417</v>
      </c>
      <c r="H1904" s="1">
        <f t="shared" ca="1" si="527"/>
        <v>515978.03519999993</v>
      </c>
      <c r="I1904" s="1">
        <f t="shared" ca="1" si="535"/>
        <v>246892.66933480417</v>
      </c>
      <c r="J1904" s="1">
        <f t="shared" si="528"/>
        <v>100000</v>
      </c>
      <c r="K1904" s="1">
        <f t="shared" si="529"/>
        <v>1000000</v>
      </c>
      <c r="L1904" s="1">
        <f t="shared" si="536"/>
        <v>-100000</v>
      </c>
      <c r="M1904" s="1">
        <f t="shared" ca="1" si="530"/>
        <v>246892.66933480417</v>
      </c>
      <c r="N1904" s="10">
        <v>45931</v>
      </c>
      <c r="O1904" s="10">
        <f t="shared" ca="1" si="537"/>
        <v>49218</v>
      </c>
      <c r="P1904" s="7">
        <f t="shared" ca="1" si="538"/>
        <v>0.10556806921958925</v>
      </c>
      <c r="Q1904" s="13"/>
      <c r="R1904" s="1">
        <f t="shared" si="539"/>
        <v>-100000</v>
      </c>
      <c r="S1904" s="1">
        <f t="shared" ca="1" si="531"/>
        <v>239631.1202367217</v>
      </c>
      <c r="T1904" s="14">
        <f t="shared" ca="1" si="532"/>
        <v>1.65</v>
      </c>
      <c r="U1904" s="7">
        <f t="shared" ca="1" si="540"/>
        <v>0.10190920233726503</v>
      </c>
    </row>
    <row r="1905" spans="1:21" x14ac:dyDescent="0.2">
      <c r="A1905">
        <f t="shared" si="533"/>
        <v>1904</v>
      </c>
      <c r="B1905">
        <f t="shared" ca="1" si="523"/>
        <v>10</v>
      </c>
      <c r="C1905" s="7">
        <f t="shared" ca="1" si="524"/>
        <v>4.2906959190992293E-2</v>
      </c>
      <c r="D1905" t="str">
        <f t="shared" ca="1" si="534"/>
        <v>Yes</v>
      </c>
      <c r="E1905">
        <f t="shared" ca="1" si="525"/>
        <v>1.7</v>
      </c>
      <c r="F1905" s="1">
        <f ca="1">InitialHomeValue* (1 + 'Portfolio Simulation'!C1905)^'Portfolio Simulation'!B1905</f>
        <v>1522143.7003470918</v>
      </c>
      <c r="G1905" s="1">
        <f t="shared" ca="1" si="526"/>
        <v>258764.42905900558</v>
      </c>
      <c r="H1905" s="1">
        <f t="shared" ca="1" si="527"/>
        <v>619173.64223999996</v>
      </c>
      <c r="I1905" s="1">
        <f t="shared" ca="1" si="535"/>
        <v>258764.42905900558</v>
      </c>
      <c r="J1905" s="1">
        <f t="shared" si="528"/>
        <v>100000</v>
      </c>
      <c r="K1905" s="1">
        <f t="shared" si="529"/>
        <v>1000000</v>
      </c>
      <c r="L1905" s="1">
        <f t="shared" si="536"/>
        <v>-100000</v>
      </c>
      <c r="M1905" s="1">
        <f t="shared" ca="1" si="530"/>
        <v>258764.42905900558</v>
      </c>
      <c r="N1905" s="10">
        <v>45931</v>
      </c>
      <c r="O1905" s="10">
        <f t="shared" ca="1" si="537"/>
        <v>49583</v>
      </c>
      <c r="P1905" s="7">
        <f t="shared" ca="1" si="538"/>
        <v>9.9683851003646851E-2</v>
      </c>
      <c r="Q1905" s="13"/>
      <c r="R1905" s="1">
        <f t="shared" si="539"/>
        <v>-100000</v>
      </c>
      <c r="S1905" s="1">
        <f t="shared" ca="1" si="531"/>
        <v>251153.71055727015</v>
      </c>
      <c r="T1905" s="14">
        <f t="shared" ca="1" si="532"/>
        <v>1.65</v>
      </c>
      <c r="U1905" s="7">
        <f t="shared" ca="1" si="540"/>
        <v>9.6407645940780662E-2</v>
      </c>
    </row>
    <row r="1906" spans="1:21" x14ac:dyDescent="0.2">
      <c r="A1906">
        <f t="shared" si="533"/>
        <v>1905</v>
      </c>
      <c r="B1906">
        <f t="shared" ca="1" si="523"/>
        <v>4</v>
      </c>
      <c r="C1906" s="7">
        <f t="shared" ca="1" si="524"/>
        <v>0.12701211669234536</v>
      </c>
      <c r="D1906" t="str">
        <f t="shared" ca="1" si="534"/>
        <v>Yes</v>
      </c>
      <c r="E1906">
        <f t="shared" ca="1" si="525"/>
        <v>1.7</v>
      </c>
      <c r="F1906" s="1">
        <f ca="1">InitialHomeValue* (1 + 'Portfolio Simulation'!C1906)^'Portfolio Simulation'!B1906</f>
        <v>1613297.0548084381</v>
      </c>
      <c r="G1906" s="1">
        <f t="shared" ca="1" si="526"/>
        <v>274260.4993174345</v>
      </c>
      <c r="H1906" s="1">
        <f t="shared" ca="1" si="527"/>
        <v>207360</v>
      </c>
      <c r="I1906" s="1">
        <f t="shared" ca="1" si="535"/>
        <v>207360</v>
      </c>
      <c r="J1906" s="1">
        <f t="shared" si="528"/>
        <v>100000</v>
      </c>
      <c r="K1906" s="1">
        <f t="shared" si="529"/>
        <v>1000000</v>
      </c>
      <c r="L1906" s="1">
        <f t="shared" si="536"/>
        <v>-100000</v>
      </c>
      <c r="M1906" s="1">
        <f t="shared" ca="1" si="530"/>
        <v>207360</v>
      </c>
      <c r="N1906" s="10">
        <v>45931</v>
      </c>
      <c r="O1906" s="10">
        <f t="shared" ca="1" si="537"/>
        <v>47392</v>
      </c>
      <c r="P1906" s="7">
        <f t="shared" ca="1" si="538"/>
        <v>0.19985025525093081</v>
      </c>
      <c r="Q1906" s="13"/>
      <c r="R1906" s="1">
        <f t="shared" si="539"/>
        <v>-100000</v>
      </c>
      <c r="S1906" s="1">
        <f t="shared" ca="1" si="531"/>
        <v>266194.01404339232</v>
      </c>
      <c r="T1906" s="14">
        <f t="shared" ca="1" si="532"/>
        <v>1.65</v>
      </c>
      <c r="U1906" s="7">
        <f t="shared" ca="1" si="540"/>
        <v>0.27710561156272895</v>
      </c>
    </row>
    <row r="1907" spans="1:21" x14ac:dyDescent="0.2">
      <c r="A1907">
        <f t="shared" si="533"/>
        <v>1906</v>
      </c>
      <c r="B1907">
        <f t="shared" ca="1" si="523"/>
        <v>2</v>
      </c>
      <c r="C1907" s="7">
        <f t="shared" ca="1" si="524"/>
        <v>3.9033413035200359E-2</v>
      </c>
      <c r="D1907" t="str">
        <f t="shared" ca="1" si="534"/>
        <v>Yes</v>
      </c>
      <c r="E1907">
        <f t="shared" ca="1" si="525"/>
        <v>1.7</v>
      </c>
      <c r="F1907" s="1">
        <f ca="1">InitialHomeValue* (1 + 'Portfolio Simulation'!C1907)^'Portfolio Simulation'!B1907</f>
        <v>1079590.4334035772</v>
      </c>
      <c r="G1907" s="1">
        <f t="shared" ca="1" si="526"/>
        <v>183530.37367860813</v>
      </c>
      <c r="H1907" s="1">
        <f t="shared" ca="1" si="527"/>
        <v>144000</v>
      </c>
      <c r="I1907" s="1">
        <f t="shared" ca="1" si="535"/>
        <v>144000</v>
      </c>
      <c r="J1907" s="1">
        <f t="shared" si="528"/>
        <v>100000</v>
      </c>
      <c r="K1907" s="1">
        <f t="shared" si="529"/>
        <v>1000000</v>
      </c>
      <c r="L1907" s="1">
        <f t="shared" si="536"/>
        <v>-100000</v>
      </c>
      <c r="M1907" s="1">
        <f t="shared" ca="1" si="530"/>
        <v>144000</v>
      </c>
      <c r="N1907" s="10">
        <v>45931</v>
      </c>
      <c r="O1907" s="10">
        <f t="shared" ca="1" si="537"/>
        <v>46661</v>
      </c>
      <c r="P1907" s="7">
        <f t="shared" ca="1" si="538"/>
        <v>0.19999999403953553</v>
      </c>
      <c r="Q1907" s="13"/>
      <c r="R1907" s="1">
        <f t="shared" si="539"/>
        <v>-100000</v>
      </c>
      <c r="S1907" s="1">
        <f t="shared" ca="1" si="531"/>
        <v>178132.42151159025</v>
      </c>
      <c r="T1907" s="14">
        <f t="shared" ca="1" si="532"/>
        <v>1.65</v>
      </c>
      <c r="U1907" s="7">
        <f t="shared" ca="1" si="540"/>
        <v>0.33466258645057678</v>
      </c>
    </row>
    <row r="1908" spans="1:21" x14ac:dyDescent="0.2">
      <c r="A1908">
        <f t="shared" si="533"/>
        <v>1907</v>
      </c>
      <c r="B1908">
        <f t="shared" ca="1" si="523"/>
        <v>9</v>
      </c>
      <c r="C1908" s="7">
        <f t="shared" ca="1" si="524"/>
        <v>-6.3003930407377395E-2</v>
      </c>
      <c r="D1908" t="str">
        <f t="shared" ca="1" si="534"/>
        <v>No</v>
      </c>
      <c r="E1908">
        <f t="shared" ca="1" si="525"/>
        <v>1.4</v>
      </c>
      <c r="F1908" s="1">
        <f ca="1">InitialHomeValue* (1 + 'Portfolio Simulation'!C1908)^'Portfolio Simulation'!B1908</f>
        <v>556723.97256081691</v>
      </c>
      <c r="G1908" s="1">
        <f t="shared" ca="1" si="526"/>
        <v>77941.356158514376</v>
      </c>
      <c r="H1908" s="1">
        <f t="shared" ca="1" si="527"/>
        <v>515978.03519999993</v>
      </c>
      <c r="I1908" s="1">
        <f t="shared" ca="1" si="535"/>
        <v>77941.356158514376</v>
      </c>
      <c r="J1908" s="1">
        <f t="shared" si="528"/>
        <v>100000</v>
      </c>
      <c r="K1908" s="1">
        <f t="shared" si="529"/>
        <v>1000000</v>
      </c>
      <c r="L1908" s="1">
        <f t="shared" si="536"/>
        <v>-100000</v>
      </c>
      <c r="M1908" s="1">
        <f t="shared" ca="1" si="530"/>
        <v>77941.356158514376</v>
      </c>
      <c r="N1908" s="10">
        <v>45931</v>
      </c>
      <c r="O1908" s="10">
        <f t="shared" ca="1" si="537"/>
        <v>49218</v>
      </c>
      <c r="P1908" s="7">
        <f t="shared" ca="1" si="538"/>
        <v>-2.7294133603572843E-2</v>
      </c>
      <c r="Q1908" s="13"/>
      <c r="R1908" s="1">
        <f t="shared" si="539"/>
        <v>-100000</v>
      </c>
      <c r="S1908" s="1">
        <f t="shared" ca="1" si="531"/>
        <v>75157.736295710289</v>
      </c>
      <c r="T1908" s="14">
        <f t="shared" ca="1" si="532"/>
        <v>1.35</v>
      </c>
      <c r="U1908" s="7">
        <f t="shared" ca="1" si="540"/>
        <v>-3.1214378774166107E-2</v>
      </c>
    </row>
    <row r="1909" spans="1:21" x14ac:dyDescent="0.2">
      <c r="A1909">
        <f t="shared" si="533"/>
        <v>1908</v>
      </c>
      <c r="B1909">
        <f t="shared" ca="1" si="523"/>
        <v>6</v>
      </c>
      <c r="C1909" s="7">
        <f t="shared" ca="1" si="524"/>
        <v>3.7942881834747158E-2</v>
      </c>
      <c r="D1909" t="str">
        <f t="shared" ca="1" si="534"/>
        <v>Yes</v>
      </c>
      <c r="E1909">
        <f t="shared" ca="1" si="525"/>
        <v>1.7</v>
      </c>
      <c r="F1909" s="1">
        <f ca="1">InitialHomeValue* (1 + 'Portfolio Simulation'!C1909)^'Portfolio Simulation'!B1909</f>
        <v>1250376.2881991996</v>
      </c>
      <c r="G1909" s="1">
        <f t="shared" ca="1" si="526"/>
        <v>212563.96899386393</v>
      </c>
      <c r="H1909" s="1">
        <f t="shared" ca="1" si="527"/>
        <v>298598.39999999997</v>
      </c>
      <c r="I1909" s="1">
        <f t="shared" ca="1" si="535"/>
        <v>212563.96899386393</v>
      </c>
      <c r="J1909" s="1">
        <f t="shared" si="528"/>
        <v>100000</v>
      </c>
      <c r="K1909" s="1">
        <f t="shared" si="529"/>
        <v>1000000</v>
      </c>
      <c r="L1909" s="1">
        <f t="shared" si="536"/>
        <v>-100000</v>
      </c>
      <c r="M1909" s="1">
        <f t="shared" ca="1" si="530"/>
        <v>212563.96899386393</v>
      </c>
      <c r="N1909" s="10">
        <v>45931</v>
      </c>
      <c r="O1909" s="10">
        <f t="shared" ca="1" si="537"/>
        <v>48122</v>
      </c>
      <c r="P1909" s="7">
        <f t="shared" ca="1" si="538"/>
        <v>0.13385285735130312</v>
      </c>
      <c r="Q1909" s="13"/>
      <c r="R1909" s="1">
        <f t="shared" si="539"/>
        <v>-100000</v>
      </c>
      <c r="S1909" s="1">
        <f t="shared" ca="1" si="531"/>
        <v>206312.08755286795</v>
      </c>
      <c r="T1909" s="14">
        <f t="shared" ca="1" si="532"/>
        <v>1.65</v>
      </c>
      <c r="U1909" s="7">
        <f t="shared" ca="1" si="540"/>
        <v>0.12822794318199157</v>
      </c>
    </row>
    <row r="1910" spans="1:21" x14ac:dyDescent="0.2">
      <c r="A1910">
        <f t="shared" si="533"/>
        <v>1909</v>
      </c>
      <c r="B1910">
        <f t="shared" ca="1" si="523"/>
        <v>3</v>
      </c>
      <c r="C1910" s="7">
        <f t="shared" ca="1" si="524"/>
        <v>0.10056566787370035</v>
      </c>
      <c r="D1910" t="str">
        <f t="shared" ca="1" si="534"/>
        <v>Yes</v>
      </c>
      <c r="E1910">
        <f t="shared" ca="1" si="525"/>
        <v>1.7</v>
      </c>
      <c r="F1910" s="1">
        <f ca="1">InitialHomeValue* (1 + 'Portfolio Simulation'!C1910)^'Portfolio Simulation'!B1910</f>
        <v>1333054.4304970077</v>
      </c>
      <c r="G1910" s="1">
        <f t="shared" ca="1" si="526"/>
        <v>226619.2531844913</v>
      </c>
      <c r="H1910" s="1">
        <f t="shared" ca="1" si="527"/>
        <v>172800</v>
      </c>
      <c r="I1910" s="1">
        <f t="shared" ca="1" si="535"/>
        <v>172800</v>
      </c>
      <c r="J1910" s="1">
        <f t="shared" si="528"/>
        <v>100000</v>
      </c>
      <c r="K1910" s="1">
        <f t="shared" si="529"/>
        <v>1000000</v>
      </c>
      <c r="L1910" s="1">
        <f t="shared" si="536"/>
        <v>-100000</v>
      </c>
      <c r="M1910" s="1">
        <f t="shared" ca="1" si="530"/>
        <v>172800</v>
      </c>
      <c r="N1910" s="10">
        <v>45931</v>
      </c>
      <c r="O1910" s="10">
        <f t="shared" ca="1" si="537"/>
        <v>47027</v>
      </c>
      <c r="P1910" s="7">
        <f t="shared" ca="1" si="538"/>
        <v>0.19980039000511171</v>
      </c>
      <c r="Q1910" s="13"/>
      <c r="R1910" s="1">
        <f t="shared" si="539"/>
        <v>-100000</v>
      </c>
      <c r="S1910" s="1">
        <f t="shared" ca="1" si="531"/>
        <v>219953.98103200627</v>
      </c>
      <c r="T1910" s="14">
        <f t="shared" ca="1" si="532"/>
        <v>1.65</v>
      </c>
      <c r="U1910" s="7">
        <f t="shared" ca="1" si="540"/>
        <v>0.30018901228904726</v>
      </c>
    </row>
    <row r="1911" spans="1:21" x14ac:dyDescent="0.2">
      <c r="A1911">
        <f t="shared" si="533"/>
        <v>1910</v>
      </c>
      <c r="B1911">
        <f t="shared" ca="1" si="523"/>
        <v>3</v>
      </c>
      <c r="C1911" s="7">
        <f t="shared" ca="1" si="524"/>
        <v>2.9216610239637116E-2</v>
      </c>
      <c r="D1911" t="str">
        <f t="shared" ca="1" si="534"/>
        <v>Yes</v>
      </c>
      <c r="E1911">
        <f t="shared" ca="1" si="525"/>
        <v>1.7</v>
      </c>
      <c r="F1911" s="1">
        <f ca="1">InitialHomeValue* (1 + 'Portfolio Simulation'!C1911)^'Portfolio Simulation'!B1911</f>
        <v>1090235.6012604339</v>
      </c>
      <c r="G1911" s="1">
        <f t="shared" ca="1" si="526"/>
        <v>185340.05221427378</v>
      </c>
      <c r="H1911" s="1">
        <f t="shared" ca="1" si="527"/>
        <v>172800</v>
      </c>
      <c r="I1911" s="1">
        <f t="shared" ca="1" si="535"/>
        <v>172800</v>
      </c>
      <c r="J1911" s="1">
        <f t="shared" si="528"/>
        <v>100000</v>
      </c>
      <c r="K1911" s="1">
        <f t="shared" si="529"/>
        <v>1000000</v>
      </c>
      <c r="L1911" s="1">
        <f t="shared" si="536"/>
        <v>-100000</v>
      </c>
      <c r="M1911" s="1">
        <f t="shared" ca="1" si="530"/>
        <v>172800</v>
      </c>
      <c r="N1911" s="10">
        <v>45931</v>
      </c>
      <c r="O1911" s="10">
        <f t="shared" ca="1" si="537"/>
        <v>47027</v>
      </c>
      <c r="P1911" s="7">
        <f t="shared" ca="1" si="538"/>
        <v>0.19980039000511171</v>
      </c>
      <c r="Q1911" s="13"/>
      <c r="R1911" s="1">
        <f t="shared" si="539"/>
        <v>-100000</v>
      </c>
      <c r="S1911" s="1">
        <f t="shared" ca="1" si="531"/>
        <v>179888.87420797162</v>
      </c>
      <c r="T1911" s="14">
        <f t="shared" ca="1" si="532"/>
        <v>1.65</v>
      </c>
      <c r="U1911" s="7">
        <f t="shared" ca="1" si="540"/>
        <v>0.21597284674644471</v>
      </c>
    </row>
    <row r="1912" spans="1:21" x14ac:dyDescent="0.2">
      <c r="A1912">
        <f t="shared" si="533"/>
        <v>1911</v>
      </c>
      <c r="B1912">
        <f t="shared" ca="1" si="523"/>
        <v>5</v>
      </c>
      <c r="C1912" s="7">
        <f t="shared" ca="1" si="524"/>
        <v>0.11706179726786405</v>
      </c>
      <c r="D1912" t="str">
        <f t="shared" ca="1" si="534"/>
        <v>Yes</v>
      </c>
      <c r="E1912">
        <f t="shared" ca="1" si="525"/>
        <v>1.7</v>
      </c>
      <c r="F1912" s="1">
        <f ca="1">InitialHomeValue* (1 + 'Portfolio Simulation'!C1912)^'Portfolio Simulation'!B1912</f>
        <v>1739346.0589479669</v>
      </c>
      <c r="G1912" s="1">
        <f t="shared" ca="1" si="526"/>
        <v>295688.83002115437</v>
      </c>
      <c r="H1912" s="1">
        <f t="shared" ca="1" si="527"/>
        <v>248832</v>
      </c>
      <c r="I1912" s="1">
        <f t="shared" ca="1" si="535"/>
        <v>248832</v>
      </c>
      <c r="J1912" s="1">
        <f t="shared" si="528"/>
        <v>100000</v>
      </c>
      <c r="K1912" s="1">
        <f t="shared" si="529"/>
        <v>1000000</v>
      </c>
      <c r="L1912" s="1">
        <f t="shared" si="536"/>
        <v>-100000</v>
      </c>
      <c r="M1912" s="1">
        <f t="shared" ca="1" si="530"/>
        <v>248832</v>
      </c>
      <c r="N1912" s="10">
        <v>45931</v>
      </c>
      <c r="O1912" s="10">
        <f t="shared" ca="1" si="537"/>
        <v>47757</v>
      </c>
      <c r="P1912" s="7">
        <f t="shared" ca="1" si="538"/>
        <v>0.19988018870353702</v>
      </c>
      <c r="Q1912" s="13"/>
      <c r="R1912" s="1">
        <f t="shared" si="539"/>
        <v>-100000</v>
      </c>
      <c r="S1912" s="1">
        <f t="shared" ca="1" si="531"/>
        <v>286992.09972641454</v>
      </c>
      <c r="T1912" s="14">
        <f t="shared" ca="1" si="532"/>
        <v>1.65</v>
      </c>
      <c r="U1912" s="7">
        <f t="shared" ca="1" si="540"/>
        <v>0.23459307551383971</v>
      </c>
    </row>
    <row r="1913" spans="1:21" x14ac:dyDescent="0.2">
      <c r="A1913">
        <f t="shared" si="533"/>
        <v>1912</v>
      </c>
      <c r="B1913">
        <f t="shared" ca="1" si="523"/>
        <v>5</v>
      </c>
      <c r="C1913" s="7">
        <f t="shared" ca="1" si="524"/>
        <v>0.10262498083377529</v>
      </c>
      <c r="D1913" t="str">
        <f t="shared" ca="1" si="534"/>
        <v>Yes</v>
      </c>
      <c r="E1913">
        <f t="shared" ca="1" si="525"/>
        <v>1.7</v>
      </c>
      <c r="F1913" s="1">
        <f ca="1">InitialHomeValue* (1 + 'Portfolio Simulation'!C1913)^'Portfolio Simulation'!B1913</f>
        <v>1629818.1041930632</v>
      </c>
      <c r="G1913" s="1">
        <f t="shared" ca="1" si="526"/>
        <v>277069.07771282078</v>
      </c>
      <c r="H1913" s="1">
        <f t="shared" ca="1" si="527"/>
        <v>248832</v>
      </c>
      <c r="I1913" s="1">
        <f t="shared" ca="1" si="535"/>
        <v>248832</v>
      </c>
      <c r="J1913" s="1">
        <f t="shared" si="528"/>
        <v>100000</v>
      </c>
      <c r="K1913" s="1">
        <f t="shared" si="529"/>
        <v>1000000</v>
      </c>
      <c r="L1913" s="1">
        <f t="shared" si="536"/>
        <v>-100000</v>
      </c>
      <c r="M1913" s="1">
        <f t="shared" ca="1" si="530"/>
        <v>248832</v>
      </c>
      <c r="N1913" s="10">
        <v>45931</v>
      </c>
      <c r="O1913" s="10">
        <f t="shared" ca="1" si="537"/>
        <v>47757</v>
      </c>
      <c r="P1913" s="7">
        <f t="shared" ca="1" si="538"/>
        <v>0.19988018870353702</v>
      </c>
      <c r="Q1913" s="13"/>
      <c r="R1913" s="1">
        <f t="shared" si="539"/>
        <v>-100000</v>
      </c>
      <c r="S1913" s="1">
        <f t="shared" ca="1" si="531"/>
        <v>268919.98719185538</v>
      </c>
      <c r="T1913" s="14">
        <f t="shared" ca="1" si="532"/>
        <v>1.65</v>
      </c>
      <c r="U1913" s="7">
        <f t="shared" ca="1" si="540"/>
        <v>0.21864598393440249</v>
      </c>
    </row>
    <row r="1914" spans="1:21" x14ac:dyDescent="0.2">
      <c r="A1914">
        <f t="shared" si="533"/>
        <v>1913</v>
      </c>
      <c r="B1914">
        <f t="shared" ca="1" si="523"/>
        <v>10</v>
      </c>
      <c r="C1914" s="7">
        <f t="shared" ca="1" si="524"/>
        <v>8.0598128857968965E-2</v>
      </c>
      <c r="D1914" t="str">
        <f t="shared" ca="1" si="534"/>
        <v>Yes</v>
      </c>
      <c r="E1914">
        <f t="shared" ca="1" si="525"/>
        <v>1.7</v>
      </c>
      <c r="F1914" s="1">
        <f ca="1">InitialHomeValue* (1 + 'Portfolio Simulation'!C1914)^'Portfolio Simulation'!B1914</f>
        <v>2170911.4632102759</v>
      </c>
      <c r="G1914" s="1">
        <f t="shared" ca="1" si="526"/>
        <v>369054.94874574686</v>
      </c>
      <c r="H1914" s="1">
        <f t="shared" ca="1" si="527"/>
        <v>619173.64223999996</v>
      </c>
      <c r="I1914" s="1">
        <f t="shared" ca="1" si="535"/>
        <v>369054.94874574686</v>
      </c>
      <c r="J1914" s="1">
        <f t="shared" si="528"/>
        <v>100000</v>
      </c>
      <c r="K1914" s="1">
        <f t="shared" si="529"/>
        <v>1000000</v>
      </c>
      <c r="L1914" s="1">
        <f t="shared" si="536"/>
        <v>-100000</v>
      </c>
      <c r="M1914" s="1">
        <f t="shared" ca="1" si="530"/>
        <v>369054.94874574686</v>
      </c>
      <c r="N1914" s="10">
        <v>45931</v>
      </c>
      <c r="O1914" s="10">
        <f t="shared" ca="1" si="537"/>
        <v>49583</v>
      </c>
      <c r="P1914" s="7">
        <f t="shared" ca="1" si="538"/>
        <v>0.13940480351448059</v>
      </c>
      <c r="Q1914" s="13"/>
      <c r="R1914" s="1">
        <f t="shared" si="539"/>
        <v>-100000</v>
      </c>
      <c r="S1914" s="1">
        <f t="shared" ca="1" si="531"/>
        <v>358200.39142969553</v>
      </c>
      <c r="T1914" s="14">
        <f t="shared" ca="1" si="532"/>
        <v>1.65</v>
      </c>
      <c r="U1914" s="7">
        <f t="shared" ca="1" si="540"/>
        <v>0.13601027131080629</v>
      </c>
    </row>
    <row r="1915" spans="1:21" x14ac:dyDescent="0.2">
      <c r="A1915">
        <f t="shared" si="533"/>
        <v>1914</v>
      </c>
      <c r="B1915">
        <f t="shared" ca="1" si="523"/>
        <v>9</v>
      </c>
      <c r="C1915" s="7">
        <f t="shared" ca="1" si="524"/>
        <v>3.7919464735463961E-2</v>
      </c>
      <c r="D1915" t="str">
        <f t="shared" ca="1" si="534"/>
        <v>Yes</v>
      </c>
      <c r="E1915">
        <f t="shared" ca="1" si="525"/>
        <v>1.7</v>
      </c>
      <c r="F1915" s="1">
        <f ca="1">InitialHomeValue* (1 + 'Portfolio Simulation'!C1915)^'Portfolio Simulation'!B1915</f>
        <v>1397889.7149433298</v>
      </c>
      <c r="G1915" s="1">
        <f t="shared" ca="1" si="526"/>
        <v>237641.25154036607</v>
      </c>
      <c r="H1915" s="1">
        <f t="shared" ca="1" si="527"/>
        <v>515978.03519999993</v>
      </c>
      <c r="I1915" s="1">
        <f t="shared" ca="1" si="535"/>
        <v>237641.25154036607</v>
      </c>
      <c r="J1915" s="1">
        <f t="shared" si="528"/>
        <v>100000</v>
      </c>
      <c r="K1915" s="1">
        <f t="shared" si="529"/>
        <v>1000000</v>
      </c>
      <c r="L1915" s="1">
        <f t="shared" si="536"/>
        <v>-100000</v>
      </c>
      <c r="M1915" s="1">
        <f t="shared" ca="1" si="530"/>
        <v>237641.25154036607</v>
      </c>
      <c r="N1915" s="10">
        <v>45931</v>
      </c>
      <c r="O1915" s="10">
        <f t="shared" ca="1" si="537"/>
        <v>49218</v>
      </c>
      <c r="P1915" s="7">
        <f t="shared" ca="1" si="538"/>
        <v>0.10088936686515809</v>
      </c>
      <c r="Q1915" s="13"/>
      <c r="R1915" s="1">
        <f t="shared" si="539"/>
        <v>-100000</v>
      </c>
      <c r="S1915" s="1">
        <f t="shared" ca="1" si="531"/>
        <v>230651.8029656494</v>
      </c>
      <c r="T1915" s="14">
        <f t="shared" ca="1" si="532"/>
        <v>1.65</v>
      </c>
      <c r="U1915" s="7">
        <f t="shared" ca="1" si="540"/>
        <v>9.7245985269546475E-2</v>
      </c>
    </row>
    <row r="1916" spans="1:21" x14ac:dyDescent="0.2">
      <c r="A1916">
        <f t="shared" si="533"/>
        <v>1915</v>
      </c>
      <c r="B1916">
        <f t="shared" ca="1" si="523"/>
        <v>2</v>
      </c>
      <c r="C1916" s="7">
        <f t="shared" ca="1" si="524"/>
        <v>9.3351986027572068E-2</v>
      </c>
      <c r="D1916" t="str">
        <f t="shared" ca="1" si="534"/>
        <v>Yes</v>
      </c>
      <c r="E1916">
        <f t="shared" ca="1" si="525"/>
        <v>1.7</v>
      </c>
      <c r="F1916" s="1">
        <f ca="1">InitialHomeValue* (1 + 'Portfolio Simulation'!C1916)^'Portfolio Simulation'!B1916</f>
        <v>1195418.5653504359</v>
      </c>
      <c r="G1916" s="1">
        <f t="shared" ca="1" si="526"/>
        <v>203221.15610957411</v>
      </c>
      <c r="H1916" s="1">
        <f t="shared" ca="1" si="527"/>
        <v>144000</v>
      </c>
      <c r="I1916" s="1">
        <f t="shared" ca="1" si="535"/>
        <v>144000</v>
      </c>
      <c r="J1916" s="1">
        <f t="shared" si="528"/>
        <v>100000</v>
      </c>
      <c r="K1916" s="1">
        <f t="shared" si="529"/>
        <v>1000000</v>
      </c>
      <c r="L1916" s="1">
        <f t="shared" si="536"/>
        <v>-100000</v>
      </c>
      <c r="M1916" s="1">
        <f t="shared" ca="1" si="530"/>
        <v>144000</v>
      </c>
      <c r="N1916" s="10">
        <v>45931</v>
      </c>
      <c r="O1916" s="10">
        <f t="shared" ca="1" si="537"/>
        <v>46661</v>
      </c>
      <c r="P1916" s="7">
        <f t="shared" ca="1" si="538"/>
        <v>0.19999999403953553</v>
      </c>
      <c r="Q1916" s="13"/>
      <c r="R1916" s="1">
        <f t="shared" si="539"/>
        <v>-100000</v>
      </c>
      <c r="S1916" s="1">
        <f t="shared" ca="1" si="531"/>
        <v>197244.06328282191</v>
      </c>
      <c r="T1916" s="14">
        <f t="shared" ca="1" si="532"/>
        <v>1.65</v>
      </c>
      <c r="U1916" s="7">
        <f t="shared" ca="1" si="540"/>
        <v>0.40443605780601499</v>
      </c>
    </row>
    <row r="1917" spans="1:21" x14ac:dyDescent="0.2">
      <c r="A1917">
        <f t="shared" si="533"/>
        <v>1916</v>
      </c>
      <c r="B1917">
        <f t="shared" ca="1" si="523"/>
        <v>7</v>
      </c>
      <c r="C1917" s="7">
        <f t="shared" ca="1" si="524"/>
        <v>7.3284373682452081E-2</v>
      </c>
      <c r="D1917" t="str">
        <f t="shared" ca="1" si="534"/>
        <v>Yes</v>
      </c>
      <c r="E1917">
        <f t="shared" ca="1" si="525"/>
        <v>1.7</v>
      </c>
      <c r="F1917" s="1">
        <f ca="1">InitialHomeValue* (1 + 'Portfolio Simulation'!C1917)^'Portfolio Simulation'!B1917</f>
        <v>1640603.5408736197</v>
      </c>
      <c r="G1917" s="1">
        <f t="shared" ca="1" si="526"/>
        <v>278902.60194851534</v>
      </c>
      <c r="H1917" s="1">
        <f t="shared" ca="1" si="527"/>
        <v>358318.07999999996</v>
      </c>
      <c r="I1917" s="1">
        <f t="shared" ca="1" si="535"/>
        <v>278902.60194851534</v>
      </c>
      <c r="J1917" s="1">
        <f t="shared" si="528"/>
        <v>100000</v>
      </c>
      <c r="K1917" s="1">
        <f t="shared" si="529"/>
        <v>1000000</v>
      </c>
      <c r="L1917" s="1">
        <f t="shared" si="536"/>
        <v>-100000</v>
      </c>
      <c r="M1917" s="1">
        <f t="shared" ca="1" si="530"/>
        <v>278902.60194851534</v>
      </c>
      <c r="N1917" s="10">
        <v>45931</v>
      </c>
      <c r="O1917" s="10">
        <f t="shared" ca="1" si="537"/>
        <v>48488</v>
      </c>
      <c r="P1917" s="7">
        <f t="shared" ca="1" si="538"/>
        <v>0.15767406821250921</v>
      </c>
      <c r="Q1917" s="13"/>
      <c r="R1917" s="1">
        <f t="shared" si="539"/>
        <v>-100000</v>
      </c>
      <c r="S1917" s="1">
        <f t="shared" ca="1" si="531"/>
        <v>270699.58424414723</v>
      </c>
      <c r="T1917" s="14">
        <f t="shared" ca="1" si="532"/>
        <v>1.65</v>
      </c>
      <c r="U1917" s="7">
        <f t="shared" ca="1" si="540"/>
        <v>0.15275128483772279</v>
      </c>
    </row>
    <row r="1918" spans="1:21" x14ac:dyDescent="0.2">
      <c r="A1918">
        <f t="shared" si="533"/>
        <v>1917</v>
      </c>
      <c r="B1918">
        <f t="shared" ca="1" si="523"/>
        <v>9</v>
      </c>
      <c r="C1918" s="7">
        <f t="shared" ca="1" si="524"/>
        <v>-3.8357615565001335E-2</v>
      </c>
      <c r="D1918" t="str">
        <f t="shared" ca="1" si="534"/>
        <v>No</v>
      </c>
      <c r="E1918">
        <f t="shared" ca="1" si="525"/>
        <v>1.4</v>
      </c>
      <c r="F1918" s="1">
        <f ca="1">InitialHomeValue* (1 + 'Portfolio Simulation'!C1918)^'Portfolio Simulation'!B1918</f>
        <v>703270.45009171031</v>
      </c>
      <c r="G1918" s="1">
        <f t="shared" ca="1" si="526"/>
        <v>98457.863012839443</v>
      </c>
      <c r="H1918" s="1">
        <f t="shared" ca="1" si="527"/>
        <v>515978.03519999993</v>
      </c>
      <c r="I1918" s="1">
        <f t="shared" ca="1" si="535"/>
        <v>98457.863012839443</v>
      </c>
      <c r="J1918" s="1">
        <f t="shared" si="528"/>
        <v>100000</v>
      </c>
      <c r="K1918" s="1">
        <f t="shared" si="529"/>
        <v>1000000</v>
      </c>
      <c r="L1918" s="1">
        <f t="shared" si="536"/>
        <v>-100000</v>
      </c>
      <c r="M1918" s="1">
        <f t="shared" ca="1" si="530"/>
        <v>98457.863012839443</v>
      </c>
      <c r="N1918" s="10">
        <v>45931</v>
      </c>
      <c r="O1918" s="10">
        <f t="shared" ca="1" si="537"/>
        <v>49218</v>
      </c>
      <c r="P1918" s="7">
        <f t="shared" ca="1" si="538"/>
        <v>-1.7242953181266785E-3</v>
      </c>
      <c r="Q1918" s="13"/>
      <c r="R1918" s="1">
        <f t="shared" si="539"/>
        <v>-100000</v>
      </c>
      <c r="S1918" s="1">
        <f t="shared" ca="1" si="531"/>
        <v>94941.510762380902</v>
      </c>
      <c r="T1918" s="14">
        <f t="shared" ca="1" si="532"/>
        <v>1.35</v>
      </c>
      <c r="U1918" s="7">
        <f t="shared" ca="1" si="540"/>
        <v>-5.7475954294204726E-3</v>
      </c>
    </row>
    <row r="1919" spans="1:21" x14ac:dyDescent="0.2">
      <c r="A1919">
        <f t="shared" si="533"/>
        <v>1918</v>
      </c>
      <c r="B1919">
        <f t="shared" ca="1" si="523"/>
        <v>6</v>
      </c>
      <c r="C1919" s="7">
        <f t="shared" ca="1" si="524"/>
        <v>8.0457323042451512E-2</v>
      </c>
      <c r="D1919" t="str">
        <f t="shared" ca="1" si="534"/>
        <v>Yes</v>
      </c>
      <c r="E1919">
        <f t="shared" ca="1" si="525"/>
        <v>1.7</v>
      </c>
      <c r="F1919" s="1">
        <f ca="1">InitialHomeValue* (1 + 'Portfolio Simulation'!C1919)^'Portfolio Simulation'!B1919</f>
        <v>1590910.3389521544</v>
      </c>
      <c r="G1919" s="1">
        <f t="shared" ca="1" si="526"/>
        <v>270454.75762186624</v>
      </c>
      <c r="H1919" s="1">
        <f t="shared" ca="1" si="527"/>
        <v>298598.39999999997</v>
      </c>
      <c r="I1919" s="1">
        <f t="shared" ca="1" si="535"/>
        <v>270454.75762186624</v>
      </c>
      <c r="J1919" s="1">
        <f t="shared" si="528"/>
        <v>100000</v>
      </c>
      <c r="K1919" s="1">
        <f t="shared" si="529"/>
        <v>1000000</v>
      </c>
      <c r="L1919" s="1">
        <f t="shared" si="536"/>
        <v>-100000</v>
      </c>
      <c r="M1919" s="1">
        <f t="shared" ca="1" si="530"/>
        <v>270454.75762186624</v>
      </c>
      <c r="N1919" s="10">
        <v>45931</v>
      </c>
      <c r="O1919" s="10">
        <f t="shared" ca="1" si="537"/>
        <v>48122</v>
      </c>
      <c r="P1919" s="7">
        <f t="shared" ca="1" si="538"/>
        <v>0.18027417063713075</v>
      </c>
      <c r="Q1919" s="13"/>
      <c r="R1919" s="1">
        <f t="shared" si="539"/>
        <v>-100000</v>
      </c>
      <c r="S1919" s="1">
        <f t="shared" ca="1" si="531"/>
        <v>262500.2059271055</v>
      </c>
      <c r="T1919" s="14">
        <f t="shared" ca="1" si="532"/>
        <v>1.65</v>
      </c>
      <c r="U1919" s="7">
        <f t="shared" ca="1" si="540"/>
        <v>0.174418967962265</v>
      </c>
    </row>
    <row r="1920" spans="1:21" x14ac:dyDescent="0.2">
      <c r="A1920">
        <f t="shared" si="533"/>
        <v>1919</v>
      </c>
      <c r="B1920">
        <f t="shared" ca="1" si="523"/>
        <v>1</v>
      </c>
      <c r="C1920" s="7">
        <f t="shared" ca="1" si="524"/>
        <v>0.13400185161575673</v>
      </c>
      <c r="D1920" t="str">
        <f t="shared" ca="1" si="534"/>
        <v>Yes</v>
      </c>
      <c r="E1920">
        <f t="shared" ca="1" si="525"/>
        <v>1.7</v>
      </c>
      <c r="F1920" s="1">
        <f ca="1">InitialHomeValue* (1 + 'Portfolio Simulation'!C1920)^'Portfolio Simulation'!B1920</f>
        <v>1134001.8516157565</v>
      </c>
      <c r="G1920" s="1">
        <f t="shared" ca="1" si="526"/>
        <v>192780.31477467861</v>
      </c>
      <c r="H1920" s="1">
        <f t="shared" ca="1" si="527"/>
        <v>120000</v>
      </c>
      <c r="I1920" s="1">
        <f t="shared" ca="1" si="535"/>
        <v>120000</v>
      </c>
      <c r="J1920" s="1">
        <f t="shared" si="528"/>
        <v>100000</v>
      </c>
      <c r="K1920" s="1">
        <f t="shared" si="529"/>
        <v>1000000</v>
      </c>
      <c r="L1920" s="1">
        <f t="shared" si="536"/>
        <v>-100000</v>
      </c>
      <c r="M1920" s="1">
        <f t="shared" ca="1" si="530"/>
        <v>120000</v>
      </c>
      <c r="N1920" s="10">
        <v>45931</v>
      </c>
      <c r="O1920" s="10">
        <f t="shared" ca="1" si="537"/>
        <v>46296</v>
      </c>
      <c r="P1920" s="7">
        <f t="shared" ca="1" si="538"/>
        <v>0.19999999403953553</v>
      </c>
      <c r="Q1920" s="13"/>
      <c r="R1920" s="1">
        <f t="shared" si="539"/>
        <v>-100000</v>
      </c>
      <c r="S1920" s="1">
        <f t="shared" ca="1" si="531"/>
        <v>187110.30551659982</v>
      </c>
      <c r="T1920" s="14">
        <f t="shared" ca="1" si="532"/>
        <v>1.65</v>
      </c>
      <c r="U1920" s="7">
        <f t="shared" ca="1" si="540"/>
        <v>0.87110306024551387</v>
      </c>
    </row>
    <row r="1921" spans="1:21" x14ac:dyDescent="0.2">
      <c r="A1921">
        <f t="shared" si="533"/>
        <v>1920</v>
      </c>
      <c r="B1921">
        <f t="shared" ca="1" si="523"/>
        <v>1</v>
      </c>
      <c r="C1921" s="7">
        <f t="shared" ca="1" si="524"/>
        <v>-2.8758683118354847E-4</v>
      </c>
      <c r="D1921" t="str">
        <f t="shared" ca="1" si="534"/>
        <v>No</v>
      </c>
      <c r="E1921">
        <f t="shared" ca="1" si="525"/>
        <v>1.4</v>
      </c>
      <c r="F1921" s="1">
        <f ca="1">InitialHomeValue* (1 + 'Portfolio Simulation'!C1921)^'Portfolio Simulation'!B1921</f>
        <v>999712.41316881648</v>
      </c>
      <c r="G1921" s="1">
        <f t="shared" ca="1" si="526"/>
        <v>139959.7378436343</v>
      </c>
      <c r="H1921" s="1">
        <f t="shared" ca="1" si="527"/>
        <v>120000</v>
      </c>
      <c r="I1921" s="1">
        <f t="shared" ca="1" si="535"/>
        <v>120000</v>
      </c>
      <c r="J1921" s="1">
        <f t="shared" si="528"/>
        <v>100000</v>
      </c>
      <c r="K1921" s="1">
        <f t="shared" si="529"/>
        <v>1000000</v>
      </c>
      <c r="L1921" s="1">
        <f t="shared" si="536"/>
        <v>-100000</v>
      </c>
      <c r="M1921" s="1">
        <f t="shared" ca="1" si="530"/>
        <v>120000</v>
      </c>
      <c r="N1921" s="10">
        <v>45931</v>
      </c>
      <c r="O1921" s="10">
        <f t="shared" ca="1" si="537"/>
        <v>46296</v>
      </c>
      <c r="P1921" s="7">
        <f t="shared" ca="1" si="538"/>
        <v>0.19999999403953553</v>
      </c>
      <c r="Q1921" s="13"/>
      <c r="R1921" s="1">
        <f t="shared" si="539"/>
        <v>-100000</v>
      </c>
      <c r="S1921" s="1">
        <f t="shared" ca="1" si="531"/>
        <v>134961.17577779022</v>
      </c>
      <c r="T1921" s="14">
        <f t="shared" ca="1" si="532"/>
        <v>1.35</v>
      </c>
      <c r="U1921" s="7">
        <f t="shared" ca="1" si="540"/>
        <v>0.34961175322532656</v>
      </c>
    </row>
    <row r="1922" spans="1:21" x14ac:dyDescent="0.2">
      <c r="A1922">
        <f t="shared" si="533"/>
        <v>1921</v>
      </c>
      <c r="B1922">
        <f t="shared" ca="1" si="523"/>
        <v>9</v>
      </c>
      <c r="C1922" s="7">
        <f t="shared" ca="1" si="524"/>
        <v>4.3508311734017771E-2</v>
      </c>
      <c r="D1922" t="str">
        <f t="shared" ca="1" si="534"/>
        <v>Yes</v>
      </c>
      <c r="E1922">
        <f t="shared" ca="1" si="525"/>
        <v>1.7</v>
      </c>
      <c r="F1922" s="1">
        <f ca="1">InitialHomeValue* (1 + 'Portfolio Simulation'!C1922)^'Portfolio Simulation'!B1922</f>
        <v>1467111.8125198716</v>
      </c>
      <c r="G1922" s="1">
        <f t="shared" ca="1" si="526"/>
        <v>249409.00812837819</v>
      </c>
      <c r="H1922" s="1">
        <f t="shared" ca="1" si="527"/>
        <v>515978.03519999993</v>
      </c>
      <c r="I1922" s="1">
        <f t="shared" ca="1" si="535"/>
        <v>249409.00812837819</v>
      </c>
      <c r="J1922" s="1">
        <f t="shared" si="528"/>
        <v>100000</v>
      </c>
      <c r="K1922" s="1">
        <f t="shared" si="529"/>
        <v>1000000</v>
      </c>
      <c r="L1922" s="1">
        <f t="shared" si="536"/>
        <v>-100000</v>
      </c>
      <c r="M1922" s="1">
        <f t="shared" ca="1" si="530"/>
        <v>249409.00812837819</v>
      </c>
      <c r="N1922" s="10">
        <v>45931</v>
      </c>
      <c r="O1922" s="10">
        <f t="shared" ca="1" si="537"/>
        <v>49218</v>
      </c>
      <c r="P1922" s="7">
        <f t="shared" ca="1" si="538"/>
        <v>0.1068136751651764</v>
      </c>
      <c r="Q1922" s="13"/>
      <c r="R1922" s="1">
        <f t="shared" si="539"/>
        <v>-100000</v>
      </c>
      <c r="S1922" s="1">
        <f t="shared" ca="1" si="531"/>
        <v>242073.44906577884</v>
      </c>
      <c r="T1922" s="14">
        <f t="shared" ca="1" si="532"/>
        <v>1.65</v>
      </c>
      <c r="U1922" s="7">
        <f t="shared" ca="1" si="540"/>
        <v>0.10315068364143373</v>
      </c>
    </row>
    <row r="1923" spans="1:21" x14ac:dyDescent="0.2">
      <c r="A1923">
        <f t="shared" si="533"/>
        <v>1922</v>
      </c>
      <c r="B1923">
        <f t="shared" ref="B1923:B1986" ca="1" si="541">RANDBETWEEN(MinExitYear,MaxTerm)</f>
        <v>1</v>
      </c>
      <c r="C1923" s="7">
        <f t="shared" ref="C1923:C1986" ca="1" si="542">NORMINV(RAND(),HPAMean,HPAStdDev)</f>
        <v>5.9583940483359001E-3</v>
      </c>
      <c r="D1923" t="str">
        <f t="shared" ca="1" si="534"/>
        <v>Yes</v>
      </c>
      <c r="E1923">
        <f t="shared" ref="E1923:E1986" ca="1" si="543">IF(D1923="Yes",UpMultiplier,DownMultiplier)</f>
        <v>1.7</v>
      </c>
      <c r="F1923" s="1">
        <f ca="1">InitialHomeValue* (1 + 'Portfolio Simulation'!C1923)^'Portfolio Simulation'!B1923</f>
        <v>1005958.3940483358</v>
      </c>
      <c r="G1923" s="1">
        <f t="shared" ref="G1923:G1986" ca="1" si="544">F1923*E1923*(InvestmentAmount/InitialHomeValue)</f>
        <v>171012.92698821711</v>
      </c>
      <c r="H1923" s="1">
        <f t="shared" ref="H1923:H1986" ca="1" si="545">InvestmentAmount*(1 + IRRCap)^B1923</f>
        <v>120000</v>
      </c>
      <c r="I1923" s="1">
        <f t="shared" ca="1" si="535"/>
        <v>120000</v>
      </c>
      <c r="J1923" s="1">
        <f t="shared" ref="J1923:J1986" si="546">InvestmentAmount</f>
        <v>100000</v>
      </c>
      <c r="K1923" s="1">
        <f t="shared" ref="K1923:K1986" si="547">InitialHomeValue</f>
        <v>1000000</v>
      </c>
      <c r="L1923" s="1">
        <f t="shared" si="536"/>
        <v>-100000</v>
      </c>
      <c r="M1923" s="1">
        <f t="shared" ref="M1923:M1986" ca="1" si="548">IF(B1923&gt;0,I1923,0)</f>
        <v>120000</v>
      </c>
      <c r="N1923" s="10">
        <v>45931</v>
      </c>
      <c r="O1923" s="10">
        <f t="shared" ca="1" si="537"/>
        <v>46296</v>
      </c>
      <c r="P1923" s="7">
        <f t="shared" ca="1" si="538"/>
        <v>0.19999999403953553</v>
      </c>
      <c r="Q1923" s="13"/>
      <c r="R1923" s="1">
        <f t="shared" si="539"/>
        <v>-100000</v>
      </c>
      <c r="S1923" s="1">
        <f t="shared" ref="S1923:S1986" ca="1" si="549">F1923*T1923*(InvestmentAmount/InitialHomeValue)</f>
        <v>165983.13501797541</v>
      </c>
      <c r="T1923" s="14">
        <f t="shared" ref="T1923:T1986" ca="1" si="550">IF(D1923="Yes",ModifiedUpShare,ModifiedDownShare)</f>
        <v>1.65</v>
      </c>
      <c r="U1923" s="7">
        <f t="shared" ca="1" si="540"/>
        <v>0.65983135104179391</v>
      </c>
    </row>
    <row r="1924" spans="1:21" x14ac:dyDescent="0.2">
      <c r="A1924">
        <f t="shared" ref="A1924:A1987" si="551">ROW()-1</f>
        <v>1923</v>
      </c>
      <c r="B1924">
        <f t="shared" ca="1" si="541"/>
        <v>5</v>
      </c>
      <c r="C1924" s="7">
        <f t="shared" ca="1" si="542"/>
        <v>-2.2379332533559761E-3</v>
      </c>
      <c r="D1924" t="str">
        <f t="shared" ref="D1924:D1987" ca="1" si="552">IF(C1924&gt;=0, "Yes", "No")</f>
        <v>No</v>
      </c>
      <c r="E1924">
        <f t="shared" ca="1" si="543"/>
        <v>1.4</v>
      </c>
      <c r="F1924" s="1">
        <f ca="1">InitialHomeValue* (1 + 'Portfolio Simulation'!C1924)^'Portfolio Simulation'!B1924</f>
        <v>988860.30522762274</v>
      </c>
      <c r="G1924" s="1">
        <f t="shared" ca="1" si="544"/>
        <v>138440.44273186717</v>
      </c>
      <c r="H1924" s="1">
        <f t="shared" ca="1" si="545"/>
        <v>248832</v>
      </c>
      <c r="I1924" s="1">
        <f t="shared" ref="I1924:I1987" ca="1" si="553">MIN(G1924,H1924)</f>
        <v>138440.44273186717</v>
      </c>
      <c r="J1924" s="1">
        <f t="shared" si="546"/>
        <v>100000</v>
      </c>
      <c r="K1924" s="1">
        <f t="shared" si="547"/>
        <v>1000000</v>
      </c>
      <c r="L1924" s="1">
        <f t="shared" ref="L1924:L1987" si="554">-J1924</f>
        <v>-100000</v>
      </c>
      <c r="M1924" s="1">
        <f t="shared" ca="1" si="548"/>
        <v>138440.44273186717</v>
      </c>
      <c r="N1924" s="10">
        <v>45931</v>
      </c>
      <c r="O1924" s="10">
        <f t="shared" ref="O1924:O1987" ca="1" si="555">EDATE(N1924, B1924 *12)</f>
        <v>47757</v>
      </c>
      <c r="P1924" s="7">
        <f t="shared" ref="P1924:P1987" ca="1" si="556">XIRR(L1924:M1924,N1924:O1924)</f>
        <v>6.7178639769554127E-2</v>
      </c>
      <c r="Q1924" s="13"/>
      <c r="R1924" s="1">
        <f t="shared" ref="R1924:R1987" si="557">-J1924</f>
        <v>-100000</v>
      </c>
      <c r="S1924" s="1">
        <f t="shared" ca="1" si="549"/>
        <v>133496.14120572907</v>
      </c>
      <c r="T1924" s="14">
        <f t="shared" ca="1" si="550"/>
        <v>1.35</v>
      </c>
      <c r="U1924" s="7">
        <f t="shared" ref="U1924:U1987" ca="1" si="558">XIRR(R1924:S1924,N1924:O1924)</f>
        <v>5.9448865056037914E-2</v>
      </c>
    </row>
    <row r="1925" spans="1:21" x14ac:dyDescent="0.2">
      <c r="A1925">
        <f t="shared" si="551"/>
        <v>1924</v>
      </c>
      <c r="B1925">
        <f t="shared" ca="1" si="541"/>
        <v>10</v>
      </c>
      <c r="C1925" s="7">
        <f t="shared" ca="1" si="542"/>
        <v>-2.452696055460921E-2</v>
      </c>
      <c r="D1925" t="str">
        <f t="shared" ca="1" si="552"/>
        <v>No</v>
      </c>
      <c r="E1925">
        <f t="shared" ca="1" si="543"/>
        <v>1.4</v>
      </c>
      <c r="F1925" s="1">
        <f ca="1">InitialHomeValue* (1 + 'Portfolio Simulation'!C1925)^'Portfolio Simulation'!B1925</f>
        <v>780104.36280082469</v>
      </c>
      <c r="G1925" s="1">
        <f t="shared" ca="1" si="544"/>
        <v>109214.61079211545</v>
      </c>
      <c r="H1925" s="1">
        <f t="shared" ca="1" si="545"/>
        <v>619173.64223999996</v>
      </c>
      <c r="I1925" s="1">
        <f t="shared" ca="1" si="553"/>
        <v>109214.61079211545</v>
      </c>
      <c r="J1925" s="1">
        <f t="shared" si="546"/>
        <v>100000</v>
      </c>
      <c r="K1925" s="1">
        <f t="shared" si="547"/>
        <v>1000000</v>
      </c>
      <c r="L1925" s="1">
        <f t="shared" si="554"/>
        <v>-100000</v>
      </c>
      <c r="M1925" s="1">
        <f t="shared" ca="1" si="548"/>
        <v>109214.61079211545</v>
      </c>
      <c r="N1925" s="10">
        <v>45931</v>
      </c>
      <c r="O1925" s="10">
        <f t="shared" ca="1" si="555"/>
        <v>49583</v>
      </c>
      <c r="P1925" s="7">
        <f t="shared" ca="1" si="556"/>
        <v>8.8485568761825575E-3</v>
      </c>
      <c r="Q1925" s="13"/>
      <c r="R1925" s="1">
        <f t="shared" si="557"/>
        <v>-100000</v>
      </c>
      <c r="S1925" s="1">
        <f t="shared" ca="1" si="549"/>
        <v>105314.08897811135</v>
      </c>
      <c r="T1925" s="14">
        <f t="shared" ca="1" si="550"/>
        <v>1.35</v>
      </c>
      <c r="U1925" s="7">
        <f t="shared" ca="1" si="558"/>
        <v>5.1882773637771619E-3</v>
      </c>
    </row>
    <row r="1926" spans="1:21" x14ac:dyDescent="0.2">
      <c r="A1926">
        <f t="shared" si="551"/>
        <v>1925</v>
      </c>
      <c r="B1926">
        <f t="shared" ca="1" si="541"/>
        <v>4</v>
      </c>
      <c r="C1926" s="7">
        <f t="shared" ca="1" si="542"/>
        <v>8.9366190621285868E-2</v>
      </c>
      <c r="D1926" t="str">
        <f t="shared" ca="1" si="552"/>
        <v>Yes</v>
      </c>
      <c r="E1926">
        <f t="shared" ca="1" si="543"/>
        <v>1.7</v>
      </c>
      <c r="F1926" s="1">
        <f ca="1">InitialHomeValue* (1 + 'Portfolio Simulation'!C1926)^'Portfolio Simulation'!B1926</f>
        <v>1408301.2664471958</v>
      </c>
      <c r="G1926" s="1">
        <f t="shared" ca="1" si="544"/>
        <v>239411.21529602329</v>
      </c>
      <c r="H1926" s="1">
        <f t="shared" ca="1" si="545"/>
        <v>207360</v>
      </c>
      <c r="I1926" s="1">
        <f t="shared" ca="1" si="553"/>
        <v>207360</v>
      </c>
      <c r="J1926" s="1">
        <f t="shared" si="546"/>
        <v>100000</v>
      </c>
      <c r="K1926" s="1">
        <f t="shared" si="547"/>
        <v>1000000</v>
      </c>
      <c r="L1926" s="1">
        <f t="shared" si="554"/>
        <v>-100000</v>
      </c>
      <c r="M1926" s="1">
        <f t="shared" ca="1" si="548"/>
        <v>207360</v>
      </c>
      <c r="N1926" s="10">
        <v>45931</v>
      </c>
      <c r="O1926" s="10">
        <f t="shared" ca="1" si="555"/>
        <v>47392</v>
      </c>
      <c r="P1926" s="7">
        <f t="shared" ca="1" si="556"/>
        <v>0.19985025525093081</v>
      </c>
      <c r="Q1926" s="13"/>
      <c r="R1926" s="1">
        <f t="shared" si="557"/>
        <v>-100000</v>
      </c>
      <c r="S1926" s="1">
        <f t="shared" ca="1" si="549"/>
        <v>232369.7089637873</v>
      </c>
      <c r="T1926" s="14">
        <f t="shared" ca="1" si="550"/>
        <v>1.65</v>
      </c>
      <c r="U1926" s="7">
        <f t="shared" ca="1" si="558"/>
        <v>0.23447477221488949</v>
      </c>
    </row>
    <row r="1927" spans="1:21" x14ac:dyDescent="0.2">
      <c r="A1927">
        <f t="shared" si="551"/>
        <v>1926</v>
      </c>
      <c r="B1927">
        <f t="shared" ca="1" si="541"/>
        <v>5</v>
      </c>
      <c r="C1927" s="7">
        <f t="shared" ca="1" si="542"/>
        <v>0.10362325040184486</v>
      </c>
      <c r="D1927" t="str">
        <f t="shared" ca="1" si="552"/>
        <v>Yes</v>
      </c>
      <c r="E1927">
        <f t="shared" ca="1" si="543"/>
        <v>1.7</v>
      </c>
      <c r="F1927" s="1">
        <f ca="1">InitialHomeValue* (1 + 'Portfolio Simulation'!C1927)^'Portfolio Simulation'!B1927</f>
        <v>1637209.3139893606</v>
      </c>
      <c r="G1927" s="1">
        <f t="shared" ca="1" si="544"/>
        <v>278325.58337819128</v>
      </c>
      <c r="H1927" s="1">
        <f t="shared" ca="1" si="545"/>
        <v>248832</v>
      </c>
      <c r="I1927" s="1">
        <f t="shared" ca="1" si="553"/>
        <v>248832</v>
      </c>
      <c r="J1927" s="1">
        <f t="shared" si="546"/>
        <v>100000</v>
      </c>
      <c r="K1927" s="1">
        <f t="shared" si="547"/>
        <v>1000000</v>
      </c>
      <c r="L1927" s="1">
        <f t="shared" si="554"/>
        <v>-100000</v>
      </c>
      <c r="M1927" s="1">
        <f t="shared" ca="1" si="548"/>
        <v>248832</v>
      </c>
      <c r="N1927" s="10">
        <v>45931</v>
      </c>
      <c r="O1927" s="10">
        <f t="shared" ca="1" si="555"/>
        <v>47757</v>
      </c>
      <c r="P1927" s="7">
        <f t="shared" ca="1" si="556"/>
        <v>0.19988018870353702</v>
      </c>
      <c r="Q1927" s="13"/>
      <c r="R1927" s="1">
        <f t="shared" si="557"/>
        <v>-100000</v>
      </c>
      <c r="S1927" s="1">
        <f t="shared" ca="1" si="549"/>
        <v>270139.53680824448</v>
      </c>
      <c r="T1927" s="14">
        <f t="shared" ca="1" si="550"/>
        <v>1.65</v>
      </c>
      <c r="U1927" s="7">
        <f t="shared" ca="1" si="558"/>
        <v>0.21974868178367615</v>
      </c>
    </row>
    <row r="1928" spans="1:21" x14ac:dyDescent="0.2">
      <c r="A1928">
        <f t="shared" si="551"/>
        <v>1927</v>
      </c>
      <c r="B1928">
        <f t="shared" ca="1" si="541"/>
        <v>3</v>
      </c>
      <c r="C1928" s="7">
        <f t="shared" ca="1" si="542"/>
        <v>7.264626856125031E-2</v>
      </c>
      <c r="D1928" t="str">
        <f t="shared" ca="1" si="552"/>
        <v>Yes</v>
      </c>
      <c r="E1928">
        <f t="shared" ca="1" si="543"/>
        <v>1.7</v>
      </c>
      <c r="F1928" s="1">
        <f ca="1">InitialHomeValue* (1 + 'Portfolio Simulation'!C1928)^'Portfolio Simulation'!B1928</f>
        <v>1234154.6359451774</v>
      </c>
      <c r="G1928" s="1">
        <f t="shared" ca="1" si="544"/>
        <v>209806.28811068015</v>
      </c>
      <c r="H1928" s="1">
        <f t="shared" ca="1" si="545"/>
        <v>172800</v>
      </c>
      <c r="I1928" s="1">
        <f t="shared" ca="1" si="553"/>
        <v>172800</v>
      </c>
      <c r="J1928" s="1">
        <f t="shared" si="546"/>
        <v>100000</v>
      </c>
      <c r="K1928" s="1">
        <f t="shared" si="547"/>
        <v>1000000</v>
      </c>
      <c r="L1928" s="1">
        <f t="shared" si="554"/>
        <v>-100000</v>
      </c>
      <c r="M1928" s="1">
        <f t="shared" ca="1" si="548"/>
        <v>172800</v>
      </c>
      <c r="N1928" s="10">
        <v>45931</v>
      </c>
      <c r="O1928" s="10">
        <f t="shared" ca="1" si="555"/>
        <v>47027</v>
      </c>
      <c r="P1928" s="7">
        <f t="shared" ca="1" si="556"/>
        <v>0.19980039000511171</v>
      </c>
      <c r="Q1928" s="13"/>
      <c r="R1928" s="1">
        <f t="shared" si="557"/>
        <v>-100000</v>
      </c>
      <c r="S1928" s="1">
        <f t="shared" ca="1" si="549"/>
        <v>203635.51493095426</v>
      </c>
      <c r="T1928" s="14">
        <f t="shared" ca="1" si="550"/>
        <v>1.65</v>
      </c>
      <c r="U1928" s="7">
        <f t="shared" ca="1" si="558"/>
        <v>0.26723523736000065</v>
      </c>
    </row>
    <row r="1929" spans="1:21" x14ac:dyDescent="0.2">
      <c r="A1929">
        <f t="shared" si="551"/>
        <v>1928</v>
      </c>
      <c r="B1929">
        <f t="shared" ca="1" si="541"/>
        <v>9</v>
      </c>
      <c r="C1929" s="7">
        <f t="shared" ca="1" si="542"/>
        <v>2.6562636879266313E-3</v>
      </c>
      <c r="D1929" t="str">
        <f t="shared" ca="1" si="552"/>
        <v>Yes</v>
      </c>
      <c r="E1929">
        <f t="shared" ca="1" si="543"/>
        <v>1.7</v>
      </c>
      <c r="F1929" s="1">
        <f ca="1">InitialHomeValue* (1 + 'Portfolio Simulation'!C1929)^'Portfolio Simulation'!B1929</f>
        <v>1024161.9603241958</v>
      </c>
      <c r="G1929" s="1">
        <f t="shared" ca="1" si="544"/>
        <v>174107.53325511329</v>
      </c>
      <c r="H1929" s="1">
        <f t="shared" ca="1" si="545"/>
        <v>515978.03519999993</v>
      </c>
      <c r="I1929" s="1">
        <f t="shared" ca="1" si="553"/>
        <v>174107.53325511329</v>
      </c>
      <c r="J1929" s="1">
        <f t="shared" si="546"/>
        <v>100000</v>
      </c>
      <c r="K1929" s="1">
        <f t="shared" si="547"/>
        <v>1000000</v>
      </c>
      <c r="L1929" s="1">
        <f t="shared" si="554"/>
        <v>-100000</v>
      </c>
      <c r="M1929" s="1">
        <f t="shared" ca="1" si="548"/>
        <v>174107.53325511329</v>
      </c>
      <c r="N1929" s="10">
        <v>45931</v>
      </c>
      <c r="O1929" s="10">
        <f t="shared" ca="1" si="555"/>
        <v>49218</v>
      </c>
      <c r="P1929" s="7">
        <f t="shared" ca="1" si="556"/>
        <v>6.3509139418601979E-2</v>
      </c>
      <c r="Q1929" s="13"/>
      <c r="R1929" s="1">
        <f t="shared" si="557"/>
        <v>-100000</v>
      </c>
      <c r="S1929" s="1">
        <f t="shared" ca="1" si="549"/>
        <v>168986.7234534923</v>
      </c>
      <c r="T1929" s="14">
        <f t="shared" ca="1" si="550"/>
        <v>1.65</v>
      </c>
      <c r="U1929" s="7">
        <f t="shared" ca="1" si="558"/>
        <v>5.9989467263221741E-2</v>
      </c>
    </row>
    <row r="1930" spans="1:21" x14ac:dyDescent="0.2">
      <c r="A1930">
        <f t="shared" si="551"/>
        <v>1929</v>
      </c>
      <c r="B1930">
        <f t="shared" ca="1" si="541"/>
        <v>5</v>
      </c>
      <c r="C1930" s="7">
        <f t="shared" ca="1" si="542"/>
        <v>4.7772264309617937E-2</v>
      </c>
      <c r="D1930" t="str">
        <f t="shared" ca="1" si="552"/>
        <v>Yes</v>
      </c>
      <c r="E1930">
        <f t="shared" ca="1" si="543"/>
        <v>1.7</v>
      </c>
      <c r="F1930" s="1">
        <f ca="1">InitialHomeValue* (1 + 'Portfolio Simulation'!C1930)^'Portfolio Simulation'!B1930</f>
        <v>1262799.7581502905</v>
      </c>
      <c r="G1930" s="1">
        <f t="shared" ca="1" si="544"/>
        <v>214675.95888554939</v>
      </c>
      <c r="H1930" s="1">
        <f t="shared" ca="1" si="545"/>
        <v>248832</v>
      </c>
      <c r="I1930" s="1">
        <f t="shared" ca="1" si="553"/>
        <v>214675.95888554939</v>
      </c>
      <c r="J1930" s="1">
        <f t="shared" si="546"/>
        <v>100000</v>
      </c>
      <c r="K1930" s="1">
        <f t="shared" si="547"/>
        <v>1000000</v>
      </c>
      <c r="L1930" s="1">
        <f t="shared" si="554"/>
        <v>-100000</v>
      </c>
      <c r="M1930" s="1">
        <f t="shared" ca="1" si="548"/>
        <v>214675.95888554939</v>
      </c>
      <c r="N1930" s="10">
        <v>45931</v>
      </c>
      <c r="O1930" s="10">
        <f t="shared" ca="1" si="555"/>
        <v>47757</v>
      </c>
      <c r="P1930" s="7">
        <f t="shared" ca="1" si="556"/>
        <v>0.16498501896858217</v>
      </c>
      <c r="Q1930" s="13"/>
      <c r="R1930" s="1">
        <f t="shared" si="557"/>
        <v>-100000</v>
      </c>
      <c r="S1930" s="1">
        <f t="shared" ca="1" si="549"/>
        <v>208361.96009479792</v>
      </c>
      <c r="T1930" s="14">
        <f t="shared" ca="1" si="550"/>
        <v>1.65</v>
      </c>
      <c r="U1930" s="7">
        <f t="shared" ca="1" si="558"/>
        <v>0.1580538809299469</v>
      </c>
    </row>
    <row r="1931" spans="1:21" x14ac:dyDescent="0.2">
      <c r="A1931">
        <f t="shared" si="551"/>
        <v>1930</v>
      </c>
      <c r="B1931">
        <f t="shared" ca="1" si="541"/>
        <v>5</v>
      </c>
      <c r="C1931" s="7">
        <f t="shared" ca="1" si="542"/>
        <v>8.0060672931442783E-2</v>
      </c>
      <c r="D1931" t="str">
        <f t="shared" ca="1" si="552"/>
        <v>Yes</v>
      </c>
      <c r="E1931">
        <f t="shared" ca="1" si="543"/>
        <v>1.7</v>
      </c>
      <c r="F1931" s="1">
        <f ca="1">InitialHomeValue* (1 + 'Portfolio Simulation'!C1931)^'Portfolio Simulation'!B1931</f>
        <v>1469740.8474421753</v>
      </c>
      <c r="G1931" s="1">
        <f t="shared" ca="1" si="544"/>
        <v>249855.94406516981</v>
      </c>
      <c r="H1931" s="1">
        <f t="shared" ca="1" si="545"/>
        <v>248832</v>
      </c>
      <c r="I1931" s="1">
        <f t="shared" ca="1" si="553"/>
        <v>248832</v>
      </c>
      <c r="J1931" s="1">
        <f t="shared" si="546"/>
        <v>100000</v>
      </c>
      <c r="K1931" s="1">
        <f t="shared" si="547"/>
        <v>1000000</v>
      </c>
      <c r="L1931" s="1">
        <f t="shared" si="554"/>
        <v>-100000</v>
      </c>
      <c r="M1931" s="1">
        <f t="shared" ca="1" si="548"/>
        <v>248832</v>
      </c>
      <c r="N1931" s="10">
        <v>45931</v>
      </c>
      <c r="O1931" s="10">
        <f t="shared" ca="1" si="555"/>
        <v>47757</v>
      </c>
      <c r="P1931" s="7">
        <f t="shared" ca="1" si="556"/>
        <v>0.19988018870353702</v>
      </c>
      <c r="Q1931" s="13"/>
      <c r="R1931" s="1">
        <f t="shared" si="557"/>
        <v>-100000</v>
      </c>
      <c r="S1931" s="1">
        <f t="shared" ca="1" si="549"/>
        <v>242507.23982795893</v>
      </c>
      <c r="T1931" s="14">
        <f t="shared" ca="1" si="550"/>
        <v>1.65</v>
      </c>
      <c r="U1931" s="7">
        <f t="shared" ca="1" si="558"/>
        <v>0.1937209188938141</v>
      </c>
    </row>
    <row r="1932" spans="1:21" x14ac:dyDescent="0.2">
      <c r="A1932">
        <f t="shared" si="551"/>
        <v>1931</v>
      </c>
      <c r="B1932">
        <f t="shared" ca="1" si="541"/>
        <v>4</v>
      </c>
      <c r="C1932" s="7">
        <f t="shared" ca="1" si="542"/>
        <v>6.4567529508836013E-2</v>
      </c>
      <c r="D1932" t="str">
        <f t="shared" ca="1" si="552"/>
        <v>Yes</v>
      </c>
      <c r="E1932">
        <f t="shared" ca="1" si="543"/>
        <v>1.7</v>
      </c>
      <c r="F1932" s="1">
        <f ca="1">InitialHomeValue* (1 + 'Portfolio Simulation'!C1932)^'Portfolio Simulation'!B1932</f>
        <v>1284378.0128195123</v>
      </c>
      <c r="G1932" s="1">
        <f t="shared" ca="1" si="544"/>
        <v>218344.2621793171</v>
      </c>
      <c r="H1932" s="1">
        <f t="shared" ca="1" si="545"/>
        <v>207360</v>
      </c>
      <c r="I1932" s="1">
        <f t="shared" ca="1" si="553"/>
        <v>207360</v>
      </c>
      <c r="J1932" s="1">
        <f t="shared" si="546"/>
        <v>100000</v>
      </c>
      <c r="K1932" s="1">
        <f t="shared" si="547"/>
        <v>1000000</v>
      </c>
      <c r="L1932" s="1">
        <f t="shared" si="554"/>
        <v>-100000</v>
      </c>
      <c r="M1932" s="1">
        <f t="shared" ca="1" si="548"/>
        <v>207360</v>
      </c>
      <c r="N1932" s="10">
        <v>45931</v>
      </c>
      <c r="O1932" s="10">
        <f t="shared" ca="1" si="555"/>
        <v>47392</v>
      </c>
      <c r="P1932" s="7">
        <f t="shared" ca="1" si="556"/>
        <v>0.19985025525093081</v>
      </c>
      <c r="Q1932" s="13"/>
      <c r="R1932" s="1">
        <f t="shared" si="557"/>
        <v>-100000</v>
      </c>
      <c r="S1932" s="1">
        <f t="shared" ca="1" si="549"/>
        <v>211922.37211521954</v>
      </c>
      <c r="T1932" s="14">
        <f t="shared" ca="1" si="550"/>
        <v>1.65</v>
      </c>
      <c r="U1932" s="7">
        <f t="shared" ca="1" si="558"/>
        <v>0.20639182925224306</v>
      </c>
    </row>
    <row r="1933" spans="1:21" x14ac:dyDescent="0.2">
      <c r="A1933">
        <f t="shared" si="551"/>
        <v>1932</v>
      </c>
      <c r="B1933">
        <f t="shared" ca="1" si="541"/>
        <v>8</v>
      </c>
      <c r="C1933" s="7">
        <f t="shared" ca="1" si="542"/>
        <v>-1.4763650083355759E-2</v>
      </c>
      <c r="D1933" t="str">
        <f t="shared" ca="1" si="552"/>
        <v>No</v>
      </c>
      <c r="E1933">
        <f t="shared" ca="1" si="543"/>
        <v>1.4</v>
      </c>
      <c r="F1933" s="1">
        <f ca="1">InitialHomeValue* (1 + 'Portfolio Simulation'!C1933)^'Portfolio Simulation'!B1933</f>
        <v>887816.91014791944</v>
      </c>
      <c r="G1933" s="1">
        <f t="shared" ca="1" si="544"/>
        <v>124294.36742070872</v>
      </c>
      <c r="H1933" s="1">
        <f t="shared" ca="1" si="545"/>
        <v>429981.69599999994</v>
      </c>
      <c r="I1933" s="1">
        <f t="shared" ca="1" si="553"/>
        <v>124294.36742070872</v>
      </c>
      <c r="J1933" s="1">
        <f t="shared" si="546"/>
        <v>100000</v>
      </c>
      <c r="K1933" s="1">
        <f t="shared" si="547"/>
        <v>1000000</v>
      </c>
      <c r="L1933" s="1">
        <f t="shared" si="554"/>
        <v>-100000</v>
      </c>
      <c r="M1933" s="1">
        <f t="shared" ca="1" si="548"/>
        <v>124294.36742070872</v>
      </c>
      <c r="N1933" s="10">
        <v>45931</v>
      </c>
      <c r="O1933" s="10">
        <f t="shared" ca="1" si="555"/>
        <v>48853</v>
      </c>
      <c r="P1933" s="7">
        <f t="shared" ca="1" si="556"/>
        <v>2.7539083361625669E-2</v>
      </c>
      <c r="Q1933" s="13"/>
      <c r="R1933" s="1">
        <f t="shared" si="557"/>
        <v>-100000</v>
      </c>
      <c r="S1933" s="1">
        <f t="shared" ca="1" si="549"/>
        <v>119855.28286996913</v>
      </c>
      <c r="T1933" s="14">
        <f t="shared" ca="1" si="550"/>
        <v>1.35</v>
      </c>
      <c r="U1933" s="7">
        <f t="shared" ca="1" si="558"/>
        <v>2.2881719470024115E-2</v>
      </c>
    </row>
    <row r="1934" spans="1:21" x14ac:dyDescent="0.2">
      <c r="A1934">
        <f t="shared" si="551"/>
        <v>1933</v>
      </c>
      <c r="B1934">
        <f t="shared" ca="1" si="541"/>
        <v>6</v>
      </c>
      <c r="C1934" s="7">
        <f t="shared" ca="1" si="542"/>
        <v>2.1465716916081942E-3</v>
      </c>
      <c r="D1934" t="str">
        <f t="shared" ca="1" si="552"/>
        <v>Yes</v>
      </c>
      <c r="E1934">
        <f t="shared" ca="1" si="543"/>
        <v>1.7</v>
      </c>
      <c r="F1934" s="1">
        <f ca="1">InitialHomeValue* (1 + 'Portfolio Simulation'!C1934)^'Portfolio Simulation'!B1934</f>
        <v>1012948.744836979</v>
      </c>
      <c r="G1934" s="1">
        <f t="shared" ca="1" si="544"/>
        <v>172201.28662228642</v>
      </c>
      <c r="H1934" s="1">
        <f t="shared" ca="1" si="545"/>
        <v>298598.39999999997</v>
      </c>
      <c r="I1934" s="1">
        <f t="shared" ca="1" si="553"/>
        <v>172201.28662228642</v>
      </c>
      <c r="J1934" s="1">
        <f t="shared" si="546"/>
        <v>100000</v>
      </c>
      <c r="K1934" s="1">
        <f t="shared" si="547"/>
        <v>1000000</v>
      </c>
      <c r="L1934" s="1">
        <f t="shared" si="554"/>
        <v>-100000</v>
      </c>
      <c r="M1934" s="1">
        <f t="shared" ca="1" si="548"/>
        <v>172201.28662228642</v>
      </c>
      <c r="N1934" s="10">
        <v>45931</v>
      </c>
      <c r="O1934" s="10">
        <f t="shared" ca="1" si="555"/>
        <v>48122</v>
      </c>
      <c r="P1934" s="7">
        <f t="shared" ca="1" si="556"/>
        <v>9.476635754108427E-2</v>
      </c>
      <c r="Q1934" s="13"/>
      <c r="R1934" s="1">
        <f t="shared" si="557"/>
        <v>-100000</v>
      </c>
      <c r="S1934" s="1">
        <f t="shared" ca="1" si="549"/>
        <v>167136.54289810153</v>
      </c>
      <c r="T1934" s="14">
        <f t="shared" ca="1" si="550"/>
        <v>1.65</v>
      </c>
      <c r="U1934" s="7">
        <f t="shared" ca="1" si="558"/>
        <v>8.9335355162620561E-2</v>
      </c>
    </row>
    <row r="1935" spans="1:21" x14ac:dyDescent="0.2">
      <c r="A1935">
        <f t="shared" si="551"/>
        <v>1934</v>
      </c>
      <c r="B1935">
        <f t="shared" ca="1" si="541"/>
        <v>4</v>
      </c>
      <c r="C1935" s="7">
        <f t="shared" ca="1" si="542"/>
        <v>-1.4802232244795387E-2</v>
      </c>
      <c r="D1935" t="str">
        <f t="shared" ca="1" si="552"/>
        <v>No</v>
      </c>
      <c r="E1935">
        <f t="shared" ca="1" si="543"/>
        <v>1.4</v>
      </c>
      <c r="F1935" s="1">
        <f ca="1">InitialHomeValue* (1 + 'Portfolio Simulation'!C1935)^'Portfolio Simulation'!B1935</f>
        <v>942092.78246856981</v>
      </c>
      <c r="G1935" s="1">
        <f t="shared" ca="1" si="544"/>
        <v>131892.98954559976</v>
      </c>
      <c r="H1935" s="1">
        <f t="shared" ca="1" si="545"/>
        <v>207360</v>
      </c>
      <c r="I1935" s="1">
        <f t="shared" ca="1" si="553"/>
        <v>131892.98954559976</v>
      </c>
      <c r="J1935" s="1">
        <f t="shared" si="546"/>
        <v>100000</v>
      </c>
      <c r="K1935" s="1">
        <f t="shared" si="547"/>
        <v>1000000</v>
      </c>
      <c r="L1935" s="1">
        <f t="shared" si="554"/>
        <v>-100000</v>
      </c>
      <c r="M1935" s="1">
        <f t="shared" ca="1" si="548"/>
        <v>131892.98954559976</v>
      </c>
      <c r="N1935" s="10">
        <v>45931</v>
      </c>
      <c r="O1935" s="10">
        <f t="shared" ca="1" si="555"/>
        <v>47392</v>
      </c>
      <c r="P1935" s="7">
        <f t="shared" ca="1" si="556"/>
        <v>7.1605309844017029E-2</v>
      </c>
      <c r="Q1935" s="13"/>
      <c r="R1935" s="1">
        <f t="shared" si="557"/>
        <v>-100000</v>
      </c>
      <c r="S1935" s="1">
        <f t="shared" ca="1" si="549"/>
        <v>127182.52563325694</v>
      </c>
      <c r="T1935" s="14">
        <f t="shared" ca="1" si="550"/>
        <v>1.35</v>
      </c>
      <c r="U1935" s="7">
        <f t="shared" ca="1" si="558"/>
        <v>6.1913135647773745E-2</v>
      </c>
    </row>
    <row r="1936" spans="1:21" x14ac:dyDescent="0.2">
      <c r="A1936">
        <f t="shared" si="551"/>
        <v>1935</v>
      </c>
      <c r="B1936">
        <f t="shared" ca="1" si="541"/>
        <v>5</v>
      </c>
      <c r="C1936" s="7">
        <f t="shared" ca="1" si="542"/>
        <v>-6.7234078494034823E-3</v>
      </c>
      <c r="D1936" t="str">
        <f t="shared" ca="1" si="552"/>
        <v>No</v>
      </c>
      <c r="E1936">
        <f t="shared" ca="1" si="543"/>
        <v>1.4</v>
      </c>
      <c r="F1936" s="1">
        <f ca="1">InitialHomeValue* (1 + 'Portfolio Simulation'!C1936)^'Portfolio Simulation'!B1936</f>
        <v>966831.97382382979</v>
      </c>
      <c r="G1936" s="1">
        <f t="shared" ca="1" si="544"/>
        <v>135356.47633533616</v>
      </c>
      <c r="H1936" s="1">
        <f t="shared" ca="1" si="545"/>
        <v>248832</v>
      </c>
      <c r="I1936" s="1">
        <f t="shared" ca="1" si="553"/>
        <v>135356.47633533616</v>
      </c>
      <c r="J1936" s="1">
        <f t="shared" si="546"/>
        <v>100000</v>
      </c>
      <c r="K1936" s="1">
        <f t="shared" si="547"/>
        <v>1000000</v>
      </c>
      <c r="L1936" s="1">
        <f t="shared" si="554"/>
        <v>-100000</v>
      </c>
      <c r="M1936" s="1">
        <f t="shared" ca="1" si="548"/>
        <v>135356.47633533616</v>
      </c>
      <c r="N1936" s="10">
        <v>45931</v>
      </c>
      <c r="O1936" s="10">
        <f t="shared" ca="1" si="555"/>
        <v>47757</v>
      </c>
      <c r="P1936" s="7">
        <f t="shared" ca="1" si="556"/>
        <v>6.2383720278739924E-2</v>
      </c>
      <c r="Q1936" s="13"/>
      <c r="R1936" s="1">
        <f t="shared" si="557"/>
        <v>-100000</v>
      </c>
      <c r="S1936" s="1">
        <f t="shared" ca="1" si="549"/>
        <v>130522.31646621703</v>
      </c>
      <c r="T1936" s="14">
        <f t="shared" ca="1" si="550"/>
        <v>1.35</v>
      </c>
      <c r="U1936" s="7">
        <f t="shared" ca="1" si="558"/>
        <v>5.4688677191734314E-2</v>
      </c>
    </row>
    <row r="1937" spans="1:21" x14ac:dyDescent="0.2">
      <c r="A1937">
        <f t="shared" si="551"/>
        <v>1936</v>
      </c>
      <c r="B1937">
        <f t="shared" ca="1" si="541"/>
        <v>5</v>
      </c>
      <c r="C1937" s="7">
        <f t="shared" ca="1" si="542"/>
        <v>6.4036293822655924E-2</v>
      </c>
      <c r="D1937" t="str">
        <f t="shared" ca="1" si="552"/>
        <v>Yes</v>
      </c>
      <c r="E1937">
        <f t="shared" ca="1" si="543"/>
        <v>1.7</v>
      </c>
      <c r="F1937" s="1">
        <f ca="1">InitialHomeValue* (1 + 'Portfolio Simulation'!C1937)^'Portfolio Simulation'!B1937</f>
        <v>1363898.9940091111</v>
      </c>
      <c r="G1937" s="1">
        <f t="shared" ca="1" si="544"/>
        <v>231862.8289815489</v>
      </c>
      <c r="H1937" s="1">
        <f t="shared" ca="1" si="545"/>
        <v>248832</v>
      </c>
      <c r="I1937" s="1">
        <f t="shared" ca="1" si="553"/>
        <v>231862.8289815489</v>
      </c>
      <c r="J1937" s="1">
        <f t="shared" si="546"/>
        <v>100000</v>
      </c>
      <c r="K1937" s="1">
        <f t="shared" si="547"/>
        <v>1000000</v>
      </c>
      <c r="L1937" s="1">
        <f t="shared" si="554"/>
        <v>-100000</v>
      </c>
      <c r="M1937" s="1">
        <f t="shared" ca="1" si="548"/>
        <v>231862.8289815489</v>
      </c>
      <c r="N1937" s="10">
        <v>45931</v>
      </c>
      <c r="O1937" s="10">
        <f t="shared" ca="1" si="555"/>
        <v>47757</v>
      </c>
      <c r="P1937" s="7">
        <f t="shared" ca="1" si="556"/>
        <v>0.18305850625038153</v>
      </c>
      <c r="Q1937" s="13"/>
      <c r="R1937" s="1">
        <f t="shared" si="557"/>
        <v>-100000</v>
      </c>
      <c r="S1937" s="1">
        <f t="shared" ca="1" si="549"/>
        <v>225043.33401150332</v>
      </c>
      <c r="T1937" s="14">
        <f t="shared" ca="1" si="550"/>
        <v>1.65</v>
      </c>
      <c r="U1937" s="7">
        <f t="shared" ca="1" si="558"/>
        <v>0.17601984143257143</v>
      </c>
    </row>
    <row r="1938" spans="1:21" x14ac:dyDescent="0.2">
      <c r="A1938">
        <f t="shared" si="551"/>
        <v>1937</v>
      </c>
      <c r="B1938">
        <f t="shared" ca="1" si="541"/>
        <v>7</v>
      </c>
      <c r="C1938" s="7">
        <f t="shared" ca="1" si="542"/>
        <v>8.1920573138820368E-2</v>
      </c>
      <c r="D1938" t="str">
        <f t="shared" ca="1" si="552"/>
        <v>Yes</v>
      </c>
      <c r="E1938">
        <f t="shared" ca="1" si="543"/>
        <v>1.7</v>
      </c>
      <c r="F1938" s="1">
        <f ca="1">InitialHomeValue* (1 + 'Portfolio Simulation'!C1938)^'Portfolio Simulation'!B1938</f>
        <v>1735272.3791767391</v>
      </c>
      <c r="G1938" s="1">
        <f t="shared" ca="1" si="544"/>
        <v>294996.30446004565</v>
      </c>
      <c r="H1938" s="1">
        <f t="shared" ca="1" si="545"/>
        <v>358318.07999999996</v>
      </c>
      <c r="I1938" s="1">
        <f t="shared" ca="1" si="553"/>
        <v>294996.30446004565</v>
      </c>
      <c r="J1938" s="1">
        <f t="shared" si="546"/>
        <v>100000</v>
      </c>
      <c r="K1938" s="1">
        <f t="shared" si="547"/>
        <v>1000000</v>
      </c>
      <c r="L1938" s="1">
        <f t="shared" si="554"/>
        <v>-100000</v>
      </c>
      <c r="M1938" s="1">
        <f t="shared" ca="1" si="548"/>
        <v>294996.30446004565</v>
      </c>
      <c r="N1938" s="10">
        <v>45931</v>
      </c>
      <c r="O1938" s="10">
        <f t="shared" ca="1" si="555"/>
        <v>48488</v>
      </c>
      <c r="P1938" s="7">
        <f t="shared" ca="1" si="556"/>
        <v>0.16698200106620789</v>
      </c>
      <c r="Q1938" s="13"/>
      <c r="R1938" s="1">
        <f t="shared" si="557"/>
        <v>-100000</v>
      </c>
      <c r="S1938" s="1">
        <f t="shared" ca="1" si="549"/>
        <v>286319.94256416196</v>
      </c>
      <c r="T1938" s="14">
        <f t="shared" ca="1" si="550"/>
        <v>1.65</v>
      </c>
      <c r="U1938" s="7">
        <f t="shared" ca="1" si="558"/>
        <v>0.16201964020729068</v>
      </c>
    </row>
    <row r="1939" spans="1:21" x14ac:dyDescent="0.2">
      <c r="A1939">
        <f t="shared" si="551"/>
        <v>1938</v>
      </c>
      <c r="B1939">
        <f t="shared" ca="1" si="541"/>
        <v>9</v>
      </c>
      <c r="C1939" s="7">
        <f t="shared" ca="1" si="542"/>
        <v>-5.2400428612701735E-2</v>
      </c>
      <c r="D1939" t="str">
        <f t="shared" ca="1" si="552"/>
        <v>No</v>
      </c>
      <c r="E1939">
        <f t="shared" ca="1" si="543"/>
        <v>1.4</v>
      </c>
      <c r="F1939" s="1">
        <f ca="1">InitialHomeValue* (1 + 'Portfolio Simulation'!C1939)^'Portfolio Simulation'!B1939</f>
        <v>616060.97737410211</v>
      </c>
      <c r="G1939" s="1">
        <f t="shared" ca="1" si="544"/>
        <v>86248.536832374288</v>
      </c>
      <c r="H1939" s="1">
        <f t="shared" ca="1" si="545"/>
        <v>515978.03519999993</v>
      </c>
      <c r="I1939" s="1">
        <f t="shared" ca="1" si="553"/>
        <v>86248.536832374288</v>
      </c>
      <c r="J1939" s="1">
        <f t="shared" si="546"/>
        <v>100000</v>
      </c>
      <c r="K1939" s="1">
        <f t="shared" si="547"/>
        <v>1000000</v>
      </c>
      <c r="L1939" s="1">
        <f t="shared" si="554"/>
        <v>-100000</v>
      </c>
      <c r="M1939" s="1">
        <f t="shared" ca="1" si="548"/>
        <v>86248.536832374288</v>
      </c>
      <c r="N1939" s="10">
        <v>45931</v>
      </c>
      <c r="O1939" s="10">
        <f t="shared" ca="1" si="555"/>
        <v>49218</v>
      </c>
      <c r="P1939" s="7">
        <f t="shared" ca="1" si="556"/>
        <v>-1.6293260455131537E-2</v>
      </c>
      <c r="Q1939" s="13"/>
      <c r="R1939" s="1">
        <f t="shared" si="557"/>
        <v>-100000</v>
      </c>
      <c r="S1939" s="1">
        <f t="shared" ca="1" si="549"/>
        <v>83168.231945503794</v>
      </c>
      <c r="T1939" s="14">
        <f t="shared" ca="1" si="550"/>
        <v>1.35</v>
      </c>
      <c r="U1939" s="7">
        <f t="shared" ca="1" si="558"/>
        <v>-2.0257839560508736E-2</v>
      </c>
    </row>
    <row r="1940" spans="1:21" x14ac:dyDescent="0.2">
      <c r="A1940">
        <f t="shared" si="551"/>
        <v>1939</v>
      </c>
      <c r="B1940">
        <f t="shared" ca="1" si="541"/>
        <v>1</v>
      </c>
      <c r="C1940" s="7">
        <f t="shared" ca="1" si="542"/>
        <v>-0.14676940455743129</v>
      </c>
      <c r="D1940" t="str">
        <f t="shared" ca="1" si="552"/>
        <v>No</v>
      </c>
      <c r="E1940">
        <f t="shared" ca="1" si="543"/>
        <v>1.4</v>
      </c>
      <c r="F1940" s="1">
        <f ca="1">InitialHomeValue* (1 + 'Portfolio Simulation'!C1940)^'Portfolio Simulation'!B1940</f>
        <v>853230.59544256877</v>
      </c>
      <c r="G1940" s="1">
        <f t="shared" ca="1" si="544"/>
        <v>119452.28336195962</v>
      </c>
      <c r="H1940" s="1">
        <f t="shared" ca="1" si="545"/>
        <v>120000</v>
      </c>
      <c r="I1940" s="1">
        <f t="shared" ca="1" si="553"/>
        <v>119452.28336195962</v>
      </c>
      <c r="J1940" s="1">
        <f t="shared" si="546"/>
        <v>100000</v>
      </c>
      <c r="K1940" s="1">
        <f t="shared" si="547"/>
        <v>1000000</v>
      </c>
      <c r="L1940" s="1">
        <f t="shared" si="554"/>
        <v>-100000</v>
      </c>
      <c r="M1940" s="1">
        <f t="shared" ca="1" si="548"/>
        <v>119452.28336195962</v>
      </c>
      <c r="N1940" s="10">
        <v>45931</v>
      </c>
      <c r="O1940" s="10">
        <f t="shared" ca="1" si="555"/>
        <v>46296</v>
      </c>
      <c r="P1940" s="7">
        <f t="shared" ca="1" si="556"/>
        <v>0.19452282786369324</v>
      </c>
      <c r="Q1940" s="13"/>
      <c r="R1940" s="1">
        <f t="shared" si="557"/>
        <v>-100000</v>
      </c>
      <c r="S1940" s="1">
        <f t="shared" ca="1" si="549"/>
        <v>115186.13038474681</v>
      </c>
      <c r="T1940" s="14">
        <f t="shared" ca="1" si="550"/>
        <v>1.35</v>
      </c>
      <c r="U1940" s="7">
        <f t="shared" ca="1" si="558"/>
        <v>0.15186130404472353</v>
      </c>
    </row>
    <row r="1941" spans="1:21" x14ac:dyDescent="0.2">
      <c r="A1941">
        <f t="shared" si="551"/>
        <v>1940</v>
      </c>
      <c r="B1941">
        <f t="shared" ca="1" si="541"/>
        <v>8</v>
      </c>
      <c r="C1941" s="7">
        <f t="shared" ca="1" si="542"/>
        <v>1.6320387434089305E-2</v>
      </c>
      <c r="D1941" t="str">
        <f t="shared" ca="1" si="552"/>
        <v>Yes</v>
      </c>
      <c r="E1941">
        <f t="shared" ca="1" si="543"/>
        <v>1.7</v>
      </c>
      <c r="F1941" s="1">
        <f ca="1">InitialHomeValue* (1 + 'Portfolio Simulation'!C1941)^'Portfolio Simulation'!B1941</f>
        <v>1138269.5052651574</v>
      </c>
      <c r="G1941" s="1">
        <f t="shared" ca="1" si="544"/>
        <v>193505.81589507675</v>
      </c>
      <c r="H1941" s="1">
        <f t="shared" ca="1" si="545"/>
        <v>429981.69599999994</v>
      </c>
      <c r="I1941" s="1">
        <f t="shared" ca="1" si="553"/>
        <v>193505.81589507675</v>
      </c>
      <c r="J1941" s="1">
        <f t="shared" si="546"/>
        <v>100000</v>
      </c>
      <c r="K1941" s="1">
        <f t="shared" si="547"/>
        <v>1000000</v>
      </c>
      <c r="L1941" s="1">
        <f t="shared" si="554"/>
        <v>-100000</v>
      </c>
      <c r="M1941" s="1">
        <f t="shared" ca="1" si="548"/>
        <v>193505.81589507675</v>
      </c>
      <c r="N1941" s="10">
        <v>45931</v>
      </c>
      <c r="O1941" s="10">
        <f t="shared" ca="1" si="555"/>
        <v>48853</v>
      </c>
      <c r="P1941" s="7">
        <f t="shared" ca="1" si="556"/>
        <v>8.5955986380577096E-2</v>
      </c>
      <c r="Q1941" s="13"/>
      <c r="R1941" s="1">
        <f t="shared" si="557"/>
        <v>-100000</v>
      </c>
      <c r="S1941" s="1">
        <f t="shared" ca="1" si="549"/>
        <v>187814.468368751</v>
      </c>
      <c r="T1941" s="14">
        <f t="shared" ca="1" si="550"/>
        <v>1.65</v>
      </c>
      <c r="U1941" s="7">
        <f t="shared" ca="1" si="558"/>
        <v>8.191392719745634E-2</v>
      </c>
    </row>
    <row r="1942" spans="1:21" x14ac:dyDescent="0.2">
      <c r="A1942">
        <f t="shared" si="551"/>
        <v>1941</v>
      </c>
      <c r="B1942">
        <f t="shared" ca="1" si="541"/>
        <v>9</v>
      </c>
      <c r="C1942" s="7">
        <f t="shared" ca="1" si="542"/>
        <v>9.7532803584861966E-2</v>
      </c>
      <c r="D1942" t="str">
        <f t="shared" ca="1" si="552"/>
        <v>Yes</v>
      </c>
      <c r="E1942">
        <f t="shared" ca="1" si="543"/>
        <v>1.7</v>
      </c>
      <c r="F1942" s="1">
        <f ca="1">InitialHomeValue* (1 + 'Portfolio Simulation'!C1942)^'Portfolio Simulation'!B1942</f>
        <v>2310774.6023682663</v>
      </c>
      <c r="G1942" s="1">
        <f t="shared" ca="1" si="544"/>
        <v>392831.68240260531</v>
      </c>
      <c r="H1942" s="1">
        <f t="shared" ca="1" si="545"/>
        <v>515978.03519999993</v>
      </c>
      <c r="I1942" s="1">
        <f t="shared" ca="1" si="553"/>
        <v>392831.68240260531</v>
      </c>
      <c r="J1942" s="1">
        <f t="shared" si="546"/>
        <v>100000</v>
      </c>
      <c r="K1942" s="1">
        <f t="shared" si="547"/>
        <v>1000000</v>
      </c>
      <c r="L1942" s="1">
        <f t="shared" si="554"/>
        <v>-100000</v>
      </c>
      <c r="M1942" s="1">
        <f t="shared" ca="1" si="548"/>
        <v>392831.68240260531</v>
      </c>
      <c r="N1942" s="10">
        <v>45931</v>
      </c>
      <c r="O1942" s="10">
        <f t="shared" ca="1" si="555"/>
        <v>49218</v>
      </c>
      <c r="P1942" s="7">
        <f t="shared" ca="1" si="556"/>
        <v>0.16407985091209412</v>
      </c>
      <c r="Q1942" s="13"/>
      <c r="R1942" s="1">
        <f t="shared" si="557"/>
        <v>-100000</v>
      </c>
      <c r="S1942" s="1">
        <f t="shared" ca="1" si="549"/>
        <v>381277.80939076398</v>
      </c>
      <c r="T1942" s="14">
        <f t="shared" ca="1" si="550"/>
        <v>1.65</v>
      </c>
      <c r="U1942" s="7">
        <f t="shared" ca="1" si="558"/>
        <v>0.16022734045982365</v>
      </c>
    </row>
    <row r="1943" spans="1:21" x14ac:dyDescent="0.2">
      <c r="A1943">
        <f t="shared" si="551"/>
        <v>1942</v>
      </c>
      <c r="B1943">
        <f t="shared" ca="1" si="541"/>
        <v>9</v>
      </c>
      <c r="C1943" s="7">
        <f t="shared" ca="1" si="542"/>
        <v>-6.5737739194993441E-2</v>
      </c>
      <c r="D1943" t="str">
        <f t="shared" ca="1" si="552"/>
        <v>No</v>
      </c>
      <c r="E1943">
        <f t="shared" ca="1" si="543"/>
        <v>1.4</v>
      </c>
      <c r="F1943" s="1">
        <f ca="1">InitialHomeValue* (1 + 'Portfolio Simulation'!C1943)^'Portfolio Simulation'!B1943</f>
        <v>542274.58950102841</v>
      </c>
      <c r="G1943" s="1">
        <f t="shared" ca="1" si="544"/>
        <v>75918.442530143977</v>
      </c>
      <c r="H1943" s="1">
        <f t="shared" ca="1" si="545"/>
        <v>515978.03519999993</v>
      </c>
      <c r="I1943" s="1">
        <f t="shared" ca="1" si="553"/>
        <v>75918.442530143977</v>
      </c>
      <c r="J1943" s="1">
        <f t="shared" si="546"/>
        <v>100000</v>
      </c>
      <c r="K1943" s="1">
        <f t="shared" si="547"/>
        <v>1000000</v>
      </c>
      <c r="L1943" s="1">
        <f t="shared" si="554"/>
        <v>-100000</v>
      </c>
      <c r="M1943" s="1">
        <f t="shared" ca="1" si="548"/>
        <v>75918.442530143977</v>
      </c>
      <c r="N1943" s="10">
        <v>45931</v>
      </c>
      <c r="O1943" s="10">
        <f t="shared" ca="1" si="555"/>
        <v>49218</v>
      </c>
      <c r="P1943" s="7">
        <f t="shared" ca="1" si="556"/>
        <v>-3.0130407214164736E-2</v>
      </c>
      <c r="Q1943" s="13"/>
      <c r="R1943" s="1">
        <f t="shared" si="557"/>
        <v>-100000</v>
      </c>
      <c r="S1943" s="1">
        <f t="shared" ca="1" si="549"/>
        <v>73207.06958263884</v>
      </c>
      <c r="T1943" s="14">
        <f t="shared" ca="1" si="550"/>
        <v>1.35</v>
      </c>
      <c r="U1943" s="7">
        <f t="shared" ca="1" si="558"/>
        <v>-3.4039220213890081E-2</v>
      </c>
    </row>
    <row r="1944" spans="1:21" x14ac:dyDescent="0.2">
      <c r="A1944">
        <f t="shared" si="551"/>
        <v>1943</v>
      </c>
      <c r="B1944">
        <f t="shared" ca="1" si="541"/>
        <v>3</v>
      </c>
      <c r="C1944" s="7">
        <f t="shared" ca="1" si="542"/>
        <v>0.10142211243738172</v>
      </c>
      <c r="D1944" t="str">
        <f t="shared" ca="1" si="552"/>
        <v>Yes</v>
      </c>
      <c r="E1944">
        <f t="shared" ca="1" si="543"/>
        <v>1.7</v>
      </c>
      <c r="F1944" s="1">
        <f ca="1">InitialHomeValue* (1 + 'Portfolio Simulation'!C1944)^'Portfolio Simulation'!B1944</f>
        <v>1336168.9449562703</v>
      </c>
      <c r="G1944" s="1">
        <f t="shared" ca="1" si="544"/>
        <v>227148.72064256595</v>
      </c>
      <c r="H1944" s="1">
        <f t="shared" ca="1" si="545"/>
        <v>172800</v>
      </c>
      <c r="I1944" s="1">
        <f t="shared" ca="1" si="553"/>
        <v>172800</v>
      </c>
      <c r="J1944" s="1">
        <f t="shared" si="546"/>
        <v>100000</v>
      </c>
      <c r="K1944" s="1">
        <f t="shared" si="547"/>
        <v>1000000</v>
      </c>
      <c r="L1944" s="1">
        <f t="shared" si="554"/>
        <v>-100000</v>
      </c>
      <c r="M1944" s="1">
        <f t="shared" ca="1" si="548"/>
        <v>172800</v>
      </c>
      <c r="N1944" s="10">
        <v>45931</v>
      </c>
      <c r="O1944" s="10">
        <f t="shared" ca="1" si="555"/>
        <v>47027</v>
      </c>
      <c r="P1944" s="7">
        <f t="shared" ca="1" si="556"/>
        <v>0.19980039000511171</v>
      </c>
      <c r="Q1944" s="13"/>
      <c r="R1944" s="1">
        <f t="shared" si="557"/>
        <v>-100000</v>
      </c>
      <c r="S1944" s="1">
        <f t="shared" ca="1" si="549"/>
        <v>220467.87591778461</v>
      </c>
      <c r="T1944" s="14">
        <f t="shared" ca="1" si="550"/>
        <v>1.65</v>
      </c>
      <c r="U1944" s="7">
        <f t="shared" ca="1" si="558"/>
        <v>0.30119988322258007</v>
      </c>
    </row>
    <row r="1945" spans="1:21" x14ac:dyDescent="0.2">
      <c r="A1945">
        <f t="shared" si="551"/>
        <v>1944</v>
      </c>
      <c r="B1945">
        <f t="shared" ca="1" si="541"/>
        <v>2</v>
      </c>
      <c r="C1945" s="7">
        <f t="shared" ca="1" si="542"/>
        <v>0.13545683061878838</v>
      </c>
      <c r="D1945" t="str">
        <f t="shared" ca="1" si="552"/>
        <v>Yes</v>
      </c>
      <c r="E1945">
        <f t="shared" ca="1" si="543"/>
        <v>1.7</v>
      </c>
      <c r="F1945" s="1">
        <f ca="1">InitialHomeValue* (1 + 'Portfolio Simulation'!C1945)^'Portfolio Simulation'!B1945</f>
        <v>1289262.2141988641</v>
      </c>
      <c r="G1945" s="1">
        <f t="shared" ca="1" si="544"/>
        <v>219174.57641380691</v>
      </c>
      <c r="H1945" s="1">
        <f t="shared" ca="1" si="545"/>
        <v>144000</v>
      </c>
      <c r="I1945" s="1">
        <f t="shared" ca="1" si="553"/>
        <v>144000</v>
      </c>
      <c r="J1945" s="1">
        <f t="shared" si="546"/>
        <v>100000</v>
      </c>
      <c r="K1945" s="1">
        <f t="shared" si="547"/>
        <v>1000000</v>
      </c>
      <c r="L1945" s="1">
        <f t="shared" si="554"/>
        <v>-100000</v>
      </c>
      <c r="M1945" s="1">
        <f t="shared" ca="1" si="548"/>
        <v>144000</v>
      </c>
      <c r="N1945" s="10">
        <v>45931</v>
      </c>
      <c r="O1945" s="10">
        <f t="shared" ca="1" si="555"/>
        <v>46661</v>
      </c>
      <c r="P1945" s="7">
        <f t="shared" ca="1" si="556"/>
        <v>0.19999999403953553</v>
      </c>
      <c r="Q1945" s="13"/>
      <c r="R1945" s="1">
        <f t="shared" si="557"/>
        <v>-100000</v>
      </c>
      <c r="S1945" s="1">
        <f t="shared" ca="1" si="549"/>
        <v>212728.26534281258</v>
      </c>
      <c r="T1945" s="14">
        <f t="shared" ca="1" si="550"/>
        <v>1.65</v>
      </c>
      <c r="U1945" s="7">
        <f t="shared" ca="1" si="558"/>
        <v>0.45852070450782778</v>
      </c>
    </row>
    <row r="1946" spans="1:21" x14ac:dyDescent="0.2">
      <c r="A1946">
        <f t="shared" si="551"/>
        <v>1945</v>
      </c>
      <c r="B1946">
        <f t="shared" ca="1" si="541"/>
        <v>1</v>
      </c>
      <c r="C1946" s="7">
        <f t="shared" ca="1" si="542"/>
        <v>2.4639181486003518E-2</v>
      </c>
      <c r="D1946" t="str">
        <f t="shared" ca="1" si="552"/>
        <v>Yes</v>
      </c>
      <c r="E1946">
        <f t="shared" ca="1" si="543"/>
        <v>1.7</v>
      </c>
      <c r="F1946" s="1">
        <f ca="1">InitialHomeValue* (1 + 'Portfolio Simulation'!C1946)^'Portfolio Simulation'!B1946</f>
        <v>1024639.1814860035</v>
      </c>
      <c r="G1946" s="1">
        <f t="shared" ca="1" si="544"/>
        <v>174188.66085262061</v>
      </c>
      <c r="H1946" s="1">
        <f t="shared" ca="1" si="545"/>
        <v>120000</v>
      </c>
      <c r="I1946" s="1">
        <f t="shared" ca="1" si="553"/>
        <v>120000</v>
      </c>
      <c r="J1946" s="1">
        <f t="shared" si="546"/>
        <v>100000</v>
      </c>
      <c r="K1946" s="1">
        <f t="shared" si="547"/>
        <v>1000000</v>
      </c>
      <c r="L1946" s="1">
        <f t="shared" si="554"/>
        <v>-100000</v>
      </c>
      <c r="M1946" s="1">
        <f t="shared" ca="1" si="548"/>
        <v>120000</v>
      </c>
      <c r="N1946" s="10">
        <v>45931</v>
      </c>
      <c r="O1946" s="10">
        <f t="shared" ca="1" si="555"/>
        <v>46296</v>
      </c>
      <c r="P1946" s="7">
        <f t="shared" ca="1" si="556"/>
        <v>0.19999999403953553</v>
      </c>
      <c r="Q1946" s="13"/>
      <c r="R1946" s="1">
        <f t="shared" si="557"/>
        <v>-100000</v>
      </c>
      <c r="S1946" s="1">
        <f t="shared" ca="1" si="549"/>
        <v>169065.46494519059</v>
      </c>
      <c r="T1946" s="14">
        <f t="shared" ca="1" si="550"/>
        <v>1.65</v>
      </c>
      <c r="U1946" s="7">
        <f t="shared" ca="1" si="558"/>
        <v>0.6906546533107758</v>
      </c>
    </row>
    <row r="1947" spans="1:21" x14ac:dyDescent="0.2">
      <c r="A1947">
        <f t="shared" si="551"/>
        <v>1946</v>
      </c>
      <c r="B1947">
        <f t="shared" ca="1" si="541"/>
        <v>9</v>
      </c>
      <c r="C1947" s="7">
        <f t="shared" ca="1" si="542"/>
        <v>0.11683916953789389</v>
      </c>
      <c r="D1947" t="str">
        <f t="shared" ca="1" si="552"/>
        <v>Yes</v>
      </c>
      <c r="E1947">
        <f t="shared" ca="1" si="543"/>
        <v>1.7</v>
      </c>
      <c r="F1947" s="1">
        <f ca="1">InitialHomeValue* (1 + 'Portfolio Simulation'!C1947)^'Portfolio Simulation'!B1947</f>
        <v>2703433.7622256139</v>
      </c>
      <c r="G1947" s="1">
        <f t="shared" ca="1" si="544"/>
        <v>459583.73957835441</v>
      </c>
      <c r="H1947" s="1">
        <f t="shared" ca="1" si="545"/>
        <v>515978.03519999993</v>
      </c>
      <c r="I1947" s="1">
        <f t="shared" ca="1" si="553"/>
        <v>459583.73957835441</v>
      </c>
      <c r="J1947" s="1">
        <f t="shared" si="546"/>
        <v>100000</v>
      </c>
      <c r="K1947" s="1">
        <f t="shared" si="547"/>
        <v>1000000</v>
      </c>
      <c r="L1947" s="1">
        <f t="shared" si="554"/>
        <v>-100000</v>
      </c>
      <c r="M1947" s="1">
        <f t="shared" ca="1" si="548"/>
        <v>459583.73957835441</v>
      </c>
      <c r="N1947" s="10">
        <v>45931</v>
      </c>
      <c r="O1947" s="10">
        <f t="shared" ca="1" si="555"/>
        <v>49218</v>
      </c>
      <c r="P1947" s="7">
        <f t="shared" ca="1" si="556"/>
        <v>0.18454425930976867</v>
      </c>
      <c r="Q1947" s="13"/>
      <c r="R1947" s="1">
        <f t="shared" si="557"/>
        <v>-100000</v>
      </c>
      <c r="S1947" s="1">
        <f t="shared" ca="1" si="549"/>
        <v>446066.57076722628</v>
      </c>
      <c r="T1947" s="14">
        <f t="shared" ca="1" si="550"/>
        <v>1.65</v>
      </c>
      <c r="U1947" s="7">
        <f t="shared" ca="1" si="558"/>
        <v>0.18062402606010433</v>
      </c>
    </row>
    <row r="1948" spans="1:21" x14ac:dyDescent="0.2">
      <c r="A1948">
        <f t="shared" si="551"/>
        <v>1947</v>
      </c>
      <c r="B1948">
        <f t="shared" ca="1" si="541"/>
        <v>9</v>
      </c>
      <c r="C1948" s="7">
        <f t="shared" ca="1" si="542"/>
        <v>8.8643736991984259E-2</v>
      </c>
      <c r="D1948" t="str">
        <f t="shared" ca="1" si="552"/>
        <v>Yes</v>
      </c>
      <c r="E1948">
        <f t="shared" ca="1" si="543"/>
        <v>1.7</v>
      </c>
      <c r="F1948" s="1">
        <f ca="1">InitialHomeValue* (1 + 'Portfolio Simulation'!C1948)^'Portfolio Simulation'!B1948</f>
        <v>2147692.0306967199</v>
      </c>
      <c r="G1948" s="1">
        <f t="shared" ca="1" si="544"/>
        <v>365107.64521844243</v>
      </c>
      <c r="H1948" s="1">
        <f t="shared" ca="1" si="545"/>
        <v>515978.03519999993</v>
      </c>
      <c r="I1948" s="1">
        <f t="shared" ca="1" si="553"/>
        <v>365107.64521844243</v>
      </c>
      <c r="J1948" s="1">
        <f t="shared" si="546"/>
        <v>100000</v>
      </c>
      <c r="K1948" s="1">
        <f t="shared" si="547"/>
        <v>1000000</v>
      </c>
      <c r="L1948" s="1">
        <f t="shared" si="554"/>
        <v>-100000</v>
      </c>
      <c r="M1948" s="1">
        <f t="shared" ca="1" si="548"/>
        <v>365107.64521844243</v>
      </c>
      <c r="N1948" s="10">
        <v>45931</v>
      </c>
      <c r="O1948" s="10">
        <f t="shared" ca="1" si="555"/>
        <v>49218</v>
      </c>
      <c r="P1948" s="7">
        <f t="shared" ca="1" si="556"/>
        <v>0.15465752482414247</v>
      </c>
      <c r="Q1948" s="13"/>
      <c r="R1948" s="1">
        <f t="shared" si="557"/>
        <v>-100000</v>
      </c>
      <c r="S1948" s="1">
        <f t="shared" ca="1" si="549"/>
        <v>354369.18506495882</v>
      </c>
      <c r="T1948" s="14">
        <f t="shared" ca="1" si="550"/>
        <v>1.65</v>
      </c>
      <c r="U1948" s="7">
        <f t="shared" ca="1" si="558"/>
        <v>0.15083619952201846</v>
      </c>
    </row>
    <row r="1949" spans="1:21" x14ac:dyDescent="0.2">
      <c r="A1949">
        <f t="shared" si="551"/>
        <v>1948</v>
      </c>
      <c r="B1949">
        <f t="shared" ca="1" si="541"/>
        <v>2</v>
      </c>
      <c r="C1949" s="7">
        <f t="shared" ca="1" si="542"/>
        <v>3.0248449211244706E-3</v>
      </c>
      <c r="D1949" t="str">
        <f t="shared" ca="1" si="552"/>
        <v>Yes</v>
      </c>
      <c r="E1949">
        <f t="shared" ca="1" si="543"/>
        <v>1.7</v>
      </c>
      <c r="F1949" s="1">
        <f ca="1">InitialHomeValue* (1 + 'Portfolio Simulation'!C1949)^'Portfolio Simulation'!B1949</f>
        <v>1006058.839529046</v>
      </c>
      <c r="G1949" s="1">
        <f t="shared" ca="1" si="544"/>
        <v>171030.00271993782</v>
      </c>
      <c r="H1949" s="1">
        <f t="shared" ca="1" si="545"/>
        <v>144000</v>
      </c>
      <c r="I1949" s="1">
        <f t="shared" ca="1" si="553"/>
        <v>144000</v>
      </c>
      <c r="J1949" s="1">
        <f t="shared" si="546"/>
        <v>100000</v>
      </c>
      <c r="K1949" s="1">
        <f t="shared" si="547"/>
        <v>1000000</v>
      </c>
      <c r="L1949" s="1">
        <f t="shared" si="554"/>
        <v>-100000</v>
      </c>
      <c r="M1949" s="1">
        <f t="shared" ca="1" si="548"/>
        <v>144000</v>
      </c>
      <c r="N1949" s="10">
        <v>45931</v>
      </c>
      <c r="O1949" s="10">
        <f t="shared" ca="1" si="555"/>
        <v>46661</v>
      </c>
      <c r="P1949" s="7">
        <f t="shared" ca="1" si="556"/>
        <v>0.19999999403953553</v>
      </c>
      <c r="Q1949" s="13"/>
      <c r="R1949" s="1">
        <f t="shared" si="557"/>
        <v>-100000</v>
      </c>
      <c r="S1949" s="1">
        <f t="shared" ca="1" si="549"/>
        <v>165999.70852229258</v>
      </c>
      <c r="T1949" s="14">
        <f t="shared" ca="1" si="550"/>
        <v>1.65</v>
      </c>
      <c r="U1949" s="7">
        <f t="shared" ca="1" si="558"/>
        <v>0.28840873837471015</v>
      </c>
    </row>
    <row r="1950" spans="1:21" x14ac:dyDescent="0.2">
      <c r="A1950">
        <f t="shared" si="551"/>
        <v>1949</v>
      </c>
      <c r="B1950">
        <f t="shared" ca="1" si="541"/>
        <v>10</v>
      </c>
      <c r="C1950" s="7">
        <f t="shared" ca="1" si="542"/>
        <v>4.470223941458714E-2</v>
      </c>
      <c r="D1950" t="str">
        <f t="shared" ca="1" si="552"/>
        <v>Yes</v>
      </c>
      <c r="E1950">
        <f t="shared" ca="1" si="543"/>
        <v>1.7</v>
      </c>
      <c r="F1950" s="1">
        <f ca="1">InitialHomeValue* (1 + 'Portfolio Simulation'!C1950)^'Portfolio Simulation'!B1950</f>
        <v>1548550.085676214</v>
      </c>
      <c r="G1950" s="1">
        <f t="shared" ca="1" si="544"/>
        <v>263253.51456495636</v>
      </c>
      <c r="H1950" s="1">
        <f t="shared" ca="1" si="545"/>
        <v>619173.64223999996</v>
      </c>
      <c r="I1950" s="1">
        <f t="shared" ca="1" si="553"/>
        <v>263253.51456495636</v>
      </c>
      <c r="J1950" s="1">
        <f t="shared" si="546"/>
        <v>100000</v>
      </c>
      <c r="K1950" s="1">
        <f t="shared" si="547"/>
        <v>1000000</v>
      </c>
      <c r="L1950" s="1">
        <f t="shared" si="554"/>
        <v>-100000</v>
      </c>
      <c r="M1950" s="1">
        <f t="shared" ca="1" si="548"/>
        <v>263253.51456495636</v>
      </c>
      <c r="N1950" s="10">
        <v>45931</v>
      </c>
      <c r="O1950" s="10">
        <f t="shared" ca="1" si="555"/>
        <v>49583</v>
      </c>
      <c r="P1950" s="7">
        <f t="shared" ca="1" si="556"/>
        <v>0.1015758216381073</v>
      </c>
      <c r="Q1950" s="13"/>
      <c r="R1950" s="1">
        <f t="shared" si="557"/>
        <v>-100000</v>
      </c>
      <c r="S1950" s="1">
        <f t="shared" ca="1" si="549"/>
        <v>255510.76413657531</v>
      </c>
      <c r="T1950" s="14">
        <f t="shared" ca="1" si="550"/>
        <v>1.65</v>
      </c>
      <c r="U1950" s="7">
        <f t="shared" ca="1" si="558"/>
        <v>9.8293989896774292E-2</v>
      </c>
    </row>
    <row r="1951" spans="1:21" x14ac:dyDescent="0.2">
      <c r="A1951">
        <f t="shared" si="551"/>
        <v>1950</v>
      </c>
      <c r="B1951">
        <f t="shared" ca="1" si="541"/>
        <v>1</v>
      </c>
      <c r="C1951" s="7">
        <f t="shared" ca="1" si="542"/>
        <v>8.8771548530709926E-2</v>
      </c>
      <c r="D1951" t="str">
        <f t="shared" ca="1" si="552"/>
        <v>Yes</v>
      </c>
      <c r="E1951">
        <f t="shared" ca="1" si="543"/>
        <v>1.7</v>
      </c>
      <c r="F1951" s="1">
        <f ca="1">InitialHomeValue* (1 + 'Portfolio Simulation'!C1951)^'Portfolio Simulation'!B1951</f>
        <v>1088771.5485307099</v>
      </c>
      <c r="G1951" s="1">
        <f t="shared" ca="1" si="544"/>
        <v>185091.16325022071</v>
      </c>
      <c r="H1951" s="1">
        <f t="shared" ca="1" si="545"/>
        <v>120000</v>
      </c>
      <c r="I1951" s="1">
        <f t="shared" ca="1" si="553"/>
        <v>120000</v>
      </c>
      <c r="J1951" s="1">
        <f t="shared" si="546"/>
        <v>100000</v>
      </c>
      <c r="K1951" s="1">
        <f t="shared" si="547"/>
        <v>1000000</v>
      </c>
      <c r="L1951" s="1">
        <f t="shared" si="554"/>
        <v>-100000</v>
      </c>
      <c r="M1951" s="1">
        <f t="shared" ca="1" si="548"/>
        <v>120000</v>
      </c>
      <c r="N1951" s="10">
        <v>45931</v>
      </c>
      <c r="O1951" s="10">
        <f t="shared" ca="1" si="555"/>
        <v>46296</v>
      </c>
      <c r="P1951" s="7">
        <f t="shared" ca="1" si="556"/>
        <v>0.19999999403953553</v>
      </c>
      <c r="Q1951" s="13"/>
      <c r="R1951" s="1">
        <f t="shared" si="557"/>
        <v>-100000</v>
      </c>
      <c r="S1951" s="1">
        <f t="shared" ca="1" si="549"/>
        <v>179647.30550756713</v>
      </c>
      <c r="T1951" s="14">
        <f t="shared" ca="1" si="550"/>
        <v>1.65</v>
      </c>
      <c r="U1951" s="7">
        <f t="shared" ca="1" si="558"/>
        <v>0.79647306203842172</v>
      </c>
    </row>
    <row r="1952" spans="1:21" x14ac:dyDescent="0.2">
      <c r="A1952">
        <f t="shared" si="551"/>
        <v>1951</v>
      </c>
      <c r="B1952">
        <f t="shared" ca="1" si="541"/>
        <v>10</v>
      </c>
      <c r="C1952" s="7">
        <f t="shared" ca="1" si="542"/>
        <v>-4.887540097628662E-2</v>
      </c>
      <c r="D1952" t="str">
        <f t="shared" ca="1" si="552"/>
        <v>No</v>
      </c>
      <c r="E1952">
        <f t="shared" ca="1" si="543"/>
        <v>1.4</v>
      </c>
      <c r="F1952" s="1">
        <f ca="1">InitialHomeValue* (1 + 'Portfolio Simulation'!C1952)^'Portfolio Simulation'!B1952</f>
        <v>605862.59432175115</v>
      </c>
      <c r="G1952" s="1">
        <f t="shared" ca="1" si="544"/>
        <v>84820.763205045165</v>
      </c>
      <c r="H1952" s="1">
        <f t="shared" ca="1" si="545"/>
        <v>619173.64223999996</v>
      </c>
      <c r="I1952" s="1">
        <f t="shared" ca="1" si="553"/>
        <v>84820.763205045165</v>
      </c>
      <c r="J1952" s="1">
        <f t="shared" si="546"/>
        <v>100000</v>
      </c>
      <c r="K1952" s="1">
        <f t="shared" si="547"/>
        <v>1000000</v>
      </c>
      <c r="L1952" s="1">
        <f t="shared" si="554"/>
        <v>-100000</v>
      </c>
      <c r="M1952" s="1">
        <f t="shared" ca="1" si="548"/>
        <v>84820.763205045165</v>
      </c>
      <c r="N1952" s="10">
        <v>45931</v>
      </c>
      <c r="O1952" s="10">
        <f t="shared" ca="1" si="555"/>
        <v>49583</v>
      </c>
      <c r="P1952" s="7">
        <f t="shared" ca="1" si="556"/>
        <v>-1.6319337487220763E-2</v>
      </c>
      <c r="Q1952" s="13"/>
      <c r="R1952" s="1">
        <f t="shared" si="557"/>
        <v>-100000</v>
      </c>
      <c r="S1952" s="1">
        <f t="shared" ca="1" si="549"/>
        <v>81791.450233436422</v>
      </c>
      <c r="T1952" s="14">
        <f t="shared" ca="1" si="550"/>
        <v>1.35</v>
      </c>
      <c r="U1952" s="7">
        <f t="shared" ca="1" si="558"/>
        <v>-1.9888304173946388E-2</v>
      </c>
    </row>
    <row r="1953" spans="1:21" x14ac:dyDescent="0.2">
      <c r="A1953">
        <f t="shared" si="551"/>
        <v>1952</v>
      </c>
      <c r="B1953">
        <f t="shared" ca="1" si="541"/>
        <v>4</v>
      </c>
      <c r="C1953" s="7">
        <f t="shared" ca="1" si="542"/>
        <v>-1.753903013602422E-2</v>
      </c>
      <c r="D1953" t="str">
        <f t="shared" ca="1" si="552"/>
        <v>No</v>
      </c>
      <c r="E1953">
        <f t="shared" ca="1" si="543"/>
        <v>1.4</v>
      </c>
      <c r="F1953" s="1">
        <f ca="1">InitialHomeValue* (1 + 'Portfolio Simulation'!C1953)^'Portfolio Simulation'!B1953</f>
        <v>931668.09829726024</v>
      </c>
      <c r="G1953" s="1">
        <f t="shared" ca="1" si="544"/>
        <v>130433.53376161643</v>
      </c>
      <c r="H1953" s="1">
        <f t="shared" ca="1" si="545"/>
        <v>207360</v>
      </c>
      <c r="I1953" s="1">
        <f t="shared" ca="1" si="553"/>
        <v>130433.53376161643</v>
      </c>
      <c r="J1953" s="1">
        <f t="shared" si="546"/>
        <v>100000</v>
      </c>
      <c r="K1953" s="1">
        <f t="shared" si="547"/>
        <v>1000000</v>
      </c>
      <c r="L1953" s="1">
        <f t="shared" si="554"/>
        <v>-100000</v>
      </c>
      <c r="M1953" s="1">
        <f t="shared" ca="1" si="548"/>
        <v>130433.53376161643</v>
      </c>
      <c r="N1953" s="10">
        <v>45931</v>
      </c>
      <c r="O1953" s="10">
        <f t="shared" ca="1" si="555"/>
        <v>47392</v>
      </c>
      <c r="P1953" s="7">
        <f t="shared" ca="1" si="556"/>
        <v>6.8630513548850997E-2</v>
      </c>
      <c r="Q1953" s="13"/>
      <c r="R1953" s="1">
        <f t="shared" si="557"/>
        <v>-100000</v>
      </c>
      <c r="S1953" s="1">
        <f t="shared" ca="1" si="549"/>
        <v>125775.19327013014</v>
      </c>
      <c r="T1953" s="14">
        <f t="shared" ca="1" si="550"/>
        <v>1.35</v>
      </c>
      <c r="U1953" s="7">
        <f t="shared" ca="1" si="558"/>
        <v>5.8965244889259347E-2</v>
      </c>
    </row>
    <row r="1954" spans="1:21" x14ac:dyDescent="0.2">
      <c r="A1954">
        <f t="shared" si="551"/>
        <v>1953</v>
      </c>
      <c r="B1954">
        <f t="shared" ca="1" si="541"/>
        <v>4</v>
      </c>
      <c r="C1954" s="7">
        <f t="shared" ca="1" si="542"/>
        <v>0.19049092797236136</v>
      </c>
      <c r="D1954" t="str">
        <f t="shared" ca="1" si="552"/>
        <v>Yes</v>
      </c>
      <c r="E1954">
        <f t="shared" ca="1" si="543"/>
        <v>1.7</v>
      </c>
      <c r="F1954" s="1">
        <f ca="1">InitialHomeValue* (1 + 'Portfolio Simulation'!C1954)^'Portfolio Simulation'!B1954</f>
        <v>2008650.4250950564</v>
      </c>
      <c r="G1954" s="1">
        <f t="shared" ca="1" si="544"/>
        <v>341470.57226615958</v>
      </c>
      <c r="H1954" s="1">
        <f t="shared" ca="1" si="545"/>
        <v>207360</v>
      </c>
      <c r="I1954" s="1">
        <f t="shared" ca="1" si="553"/>
        <v>207360</v>
      </c>
      <c r="J1954" s="1">
        <f t="shared" si="546"/>
        <v>100000</v>
      </c>
      <c r="K1954" s="1">
        <f t="shared" si="547"/>
        <v>1000000</v>
      </c>
      <c r="L1954" s="1">
        <f t="shared" si="554"/>
        <v>-100000</v>
      </c>
      <c r="M1954" s="1">
        <f t="shared" ca="1" si="548"/>
        <v>207360</v>
      </c>
      <c r="N1954" s="10">
        <v>45931</v>
      </c>
      <c r="O1954" s="10">
        <f t="shared" ca="1" si="555"/>
        <v>47392</v>
      </c>
      <c r="P1954" s="7">
        <f t="shared" ca="1" si="556"/>
        <v>0.19985025525093081</v>
      </c>
      <c r="Q1954" s="13"/>
      <c r="R1954" s="1">
        <f t="shared" si="557"/>
        <v>-100000</v>
      </c>
      <c r="S1954" s="1">
        <f t="shared" ca="1" si="549"/>
        <v>331427.32014068431</v>
      </c>
      <c r="T1954" s="14">
        <f t="shared" ca="1" si="550"/>
        <v>1.65</v>
      </c>
      <c r="U1954" s="7">
        <f t="shared" ca="1" si="558"/>
        <v>0.34898782372474668</v>
      </c>
    </row>
    <row r="1955" spans="1:21" x14ac:dyDescent="0.2">
      <c r="A1955">
        <f t="shared" si="551"/>
        <v>1954</v>
      </c>
      <c r="B1955">
        <f t="shared" ca="1" si="541"/>
        <v>8</v>
      </c>
      <c r="C1955" s="7">
        <f t="shared" ca="1" si="542"/>
        <v>-7.0987930274040351E-2</v>
      </c>
      <c r="D1955" t="str">
        <f t="shared" ca="1" si="552"/>
        <v>No</v>
      </c>
      <c r="E1955">
        <f t="shared" ca="1" si="543"/>
        <v>1.4</v>
      </c>
      <c r="F1955" s="1">
        <f ca="1">InitialHomeValue* (1 + 'Portfolio Simulation'!C1955)^'Portfolio Simulation'!B1955</f>
        <v>554843.9451626403</v>
      </c>
      <c r="G1955" s="1">
        <f t="shared" ca="1" si="544"/>
        <v>77678.152322769645</v>
      </c>
      <c r="H1955" s="1">
        <f t="shared" ca="1" si="545"/>
        <v>429981.69599999994</v>
      </c>
      <c r="I1955" s="1">
        <f t="shared" ca="1" si="553"/>
        <v>77678.152322769645</v>
      </c>
      <c r="J1955" s="1">
        <f t="shared" si="546"/>
        <v>100000</v>
      </c>
      <c r="K1955" s="1">
        <f t="shared" si="547"/>
        <v>1000000</v>
      </c>
      <c r="L1955" s="1">
        <f t="shared" si="554"/>
        <v>-100000</v>
      </c>
      <c r="M1955" s="1">
        <f t="shared" ca="1" si="548"/>
        <v>77678.152322769645</v>
      </c>
      <c r="N1955" s="10">
        <v>45931</v>
      </c>
      <c r="O1955" s="10">
        <f t="shared" ca="1" si="555"/>
        <v>48853</v>
      </c>
      <c r="P1955" s="7">
        <f t="shared" ca="1" si="556"/>
        <v>-3.106030970811844E-2</v>
      </c>
      <c r="Q1955" s="13"/>
      <c r="R1955" s="1">
        <f t="shared" si="557"/>
        <v>-100000</v>
      </c>
      <c r="S1955" s="1">
        <f t="shared" ca="1" si="549"/>
        <v>74903.932596956452</v>
      </c>
      <c r="T1955" s="14">
        <f t="shared" ca="1" si="550"/>
        <v>1.35</v>
      </c>
      <c r="U1955" s="7">
        <f t="shared" ca="1" si="558"/>
        <v>-3.5452064871788036E-2</v>
      </c>
    </row>
    <row r="1956" spans="1:21" x14ac:dyDescent="0.2">
      <c r="A1956">
        <f t="shared" si="551"/>
        <v>1955</v>
      </c>
      <c r="B1956">
        <f t="shared" ca="1" si="541"/>
        <v>8</v>
      </c>
      <c r="C1956" s="7">
        <f t="shared" ca="1" si="542"/>
        <v>7.7358445674915913E-2</v>
      </c>
      <c r="D1956" t="str">
        <f t="shared" ca="1" si="552"/>
        <v>Yes</v>
      </c>
      <c r="E1956">
        <f t="shared" ca="1" si="543"/>
        <v>1.7</v>
      </c>
      <c r="F1956" s="1">
        <f ca="1">InitialHomeValue* (1 + 'Portfolio Simulation'!C1956)^'Portfolio Simulation'!B1956</f>
        <v>1815021.4603597908</v>
      </c>
      <c r="G1956" s="1">
        <f t="shared" ca="1" si="544"/>
        <v>308553.64826116449</v>
      </c>
      <c r="H1956" s="1">
        <f t="shared" ca="1" si="545"/>
        <v>429981.69599999994</v>
      </c>
      <c r="I1956" s="1">
        <f t="shared" ca="1" si="553"/>
        <v>308553.64826116449</v>
      </c>
      <c r="J1956" s="1">
        <f t="shared" si="546"/>
        <v>100000</v>
      </c>
      <c r="K1956" s="1">
        <f t="shared" si="547"/>
        <v>1000000</v>
      </c>
      <c r="L1956" s="1">
        <f t="shared" si="554"/>
        <v>-100000</v>
      </c>
      <c r="M1956" s="1">
        <f t="shared" ca="1" si="548"/>
        <v>308553.64826116449</v>
      </c>
      <c r="N1956" s="10">
        <v>45931</v>
      </c>
      <c r="O1956" s="10">
        <f t="shared" ca="1" si="555"/>
        <v>48853</v>
      </c>
      <c r="P1956" s="7">
        <f t="shared" ca="1" si="556"/>
        <v>0.15113025307655334</v>
      </c>
      <c r="Q1956" s="13"/>
      <c r="R1956" s="1">
        <f t="shared" si="557"/>
        <v>-100000</v>
      </c>
      <c r="S1956" s="1">
        <f t="shared" ca="1" si="549"/>
        <v>299478.54095936549</v>
      </c>
      <c r="T1956" s="14">
        <f t="shared" ca="1" si="550"/>
        <v>1.65</v>
      </c>
      <c r="U1956" s="7">
        <f t="shared" ca="1" si="558"/>
        <v>0.14684560894966131</v>
      </c>
    </row>
    <row r="1957" spans="1:21" x14ac:dyDescent="0.2">
      <c r="A1957">
        <f t="shared" si="551"/>
        <v>1956</v>
      </c>
      <c r="B1957">
        <f t="shared" ca="1" si="541"/>
        <v>10</v>
      </c>
      <c r="C1957" s="7">
        <f t="shared" ca="1" si="542"/>
        <v>4.0463831229294908E-2</v>
      </c>
      <c r="D1957" t="str">
        <f t="shared" ca="1" si="552"/>
        <v>Yes</v>
      </c>
      <c r="E1957">
        <f t="shared" ca="1" si="543"/>
        <v>1.7</v>
      </c>
      <c r="F1957" s="1">
        <f ca="1">InitialHomeValue* (1 + 'Portfolio Simulation'!C1957)^'Portfolio Simulation'!B1957</f>
        <v>1486859.3148558328</v>
      </c>
      <c r="G1957" s="1">
        <f t="shared" ca="1" si="544"/>
        <v>252766.08352549162</v>
      </c>
      <c r="H1957" s="1">
        <f t="shared" ca="1" si="545"/>
        <v>619173.64223999996</v>
      </c>
      <c r="I1957" s="1">
        <f t="shared" ca="1" si="553"/>
        <v>252766.08352549162</v>
      </c>
      <c r="J1957" s="1">
        <f t="shared" si="546"/>
        <v>100000</v>
      </c>
      <c r="K1957" s="1">
        <f t="shared" si="547"/>
        <v>1000000</v>
      </c>
      <c r="L1957" s="1">
        <f t="shared" si="554"/>
        <v>-100000</v>
      </c>
      <c r="M1957" s="1">
        <f t="shared" ca="1" si="548"/>
        <v>252766.08352549162</v>
      </c>
      <c r="N1957" s="10">
        <v>45931</v>
      </c>
      <c r="O1957" s="10">
        <f t="shared" ca="1" si="555"/>
        <v>49583</v>
      </c>
      <c r="P1957" s="7">
        <f t="shared" ca="1" si="556"/>
        <v>9.710912108421324E-2</v>
      </c>
      <c r="Q1957" s="13"/>
      <c r="R1957" s="1">
        <f t="shared" si="557"/>
        <v>-100000</v>
      </c>
      <c r="S1957" s="1">
        <f t="shared" ca="1" si="549"/>
        <v>245331.78695121242</v>
      </c>
      <c r="T1957" s="14">
        <f t="shared" ca="1" si="550"/>
        <v>1.65</v>
      </c>
      <c r="U1957" s="7">
        <f t="shared" ca="1" si="558"/>
        <v>9.3840596079826352E-2</v>
      </c>
    </row>
    <row r="1958" spans="1:21" x14ac:dyDescent="0.2">
      <c r="A1958">
        <f t="shared" si="551"/>
        <v>1957</v>
      </c>
      <c r="B1958">
        <f t="shared" ca="1" si="541"/>
        <v>6</v>
      </c>
      <c r="C1958" s="7">
        <f t="shared" ca="1" si="542"/>
        <v>2.4428598821470547E-2</v>
      </c>
      <c r="D1958" t="str">
        <f t="shared" ca="1" si="552"/>
        <v>Yes</v>
      </c>
      <c r="E1958">
        <f t="shared" ca="1" si="543"/>
        <v>1.7</v>
      </c>
      <c r="F1958" s="1">
        <f ca="1">InitialHomeValue* (1 + 'Portfolio Simulation'!C1958)^'Portfolio Simulation'!B1958</f>
        <v>1155819.8921911239</v>
      </c>
      <c r="G1958" s="1">
        <f t="shared" ca="1" si="544"/>
        <v>196489.38167249109</v>
      </c>
      <c r="H1958" s="1">
        <f t="shared" ca="1" si="545"/>
        <v>298598.39999999997</v>
      </c>
      <c r="I1958" s="1">
        <f t="shared" ca="1" si="553"/>
        <v>196489.38167249109</v>
      </c>
      <c r="J1958" s="1">
        <f t="shared" si="546"/>
        <v>100000</v>
      </c>
      <c r="K1958" s="1">
        <f t="shared" si="547"/>
        <v>1000000</v>
      </c>
      <c r="L1958" s="1">
        <f t="shared" si="554"/>
        <v>-100000</v>
      </c>
      <c r="M1958" s="1">
        <f t="shared" ca="1" si="548"/>
        <v>196489.38167249109</v>
      </c>
      <c r="N1958" s="10">
        <v>45931</v>
      </c>
      <c r="O1958" s="10">
        <f t="shared" ca="1" si="555"/>
        <v>48122</v>
      </c>
      <c r="P1958" s="7">
        <f t="shared" ca="1" si="556"/>
        <v>0.11909648776054382</v>
      </c>
      <c r="Q1958" s="13"/>
      <c r="R1958" s="1">
        <f t="shared" si="557"/>
        <v>-100000</v>
      </c>
      <c r="S1958" s="1">
        <f t="shared" ca="1" si="549"/>
        <v>190710.28221153546</v>
      </c>
      <c r="T1958" s="14">
        <f t="shared" ca="1" si="550"/>
        <v>1.65</v>
      </c>
      <c r="U1958" s="7">
        <f t="shared" ca="1" si="558"/>
        <v>0.11354479193687442</v>
      </c>
    </row>
    <row r="1959" spans="1:21" x14ac:dyDescent="0.2">
      <c r="A1959">
        <f t="shared" si="551"/>
        <v>1958</v>
      </c>
      <c r="B1959">
        <f t="shared" ca="1" si="541"/>
        <v>3</v>
      </c>
      <c r="C1959" s="7">
        <f t="shared" ca="1" si="542"/>
        <v>5.3300449858840984E-2</v>
      </c>
      <c r="D1959" t="str">
        <f t="shared" ca="1" si="552"/>
        <v>Yes</v>
      </c>
      <c r="E1959">
        <f t="shared" ca="1" si="543"/>
        <v>1.7</v>
      </c>
      <c r="F1959" s="1">
        <f ca="1">InitialHomeValue* (1 + 'Portfolio Simulation'!C1959)^'Portfolio Simulation'!B1959</f>
        <v>1168575.5867130181</v>
      </c>
      <c r="G1959" s="1">
        <f t="shared" ca="1" si="544"/>
        <v>198657.84974121308</v>
      </c>
      <c r="H1959" s="1">
        <f t="shared" ca="1" si="545"/>
        <v>172800</v>
      </c>
      <c r="I1959" s="1">
        <f t="shared" ca="1" si="553"/>
        <v>172800</v>
      </c>
      <c r="J1959" s="1">
        <f t="shared" si="546"/>
        <v>100000</v>
      </c>
      <c r="K1959" s="1">
        <f t="shared" si="547"/>
        <v>1000000</v>
      </c>
      <c r="L1959" s="1">
        <f t="shared" si="554"/>
        <v>-100000</v>
      </c>
      <c r="M1959" s="1">
        <f t="shared" ca="1" si="548"/>
        <v>172800</v>
      </c>
      <c r="N1959" s="10">
        <v>45931</v>
      </c>
      <c r="O1959" s="10">
        <f t="shared" ca="1" si="555"/>
        <v>47027</v>
      </c>
      <c r="P1959" s="7">
        <f t="shared" ca="1" si="556"/>
        <v>0.19980039000511171</v>
      </c>
      <c r="Q1959" s="13"/>
      <c r="R1959" s="1">
        <f t="shared" si="557"/>
        <v>-100000</v>
      </c>
      <c r="S1959" s="1">
        <f t="shared" ca="1" si="549"/>
        <v>192814.97180764799</v>
      </c>
      <c r="T1959" s="14">
        <f t="shared" ca="1" si="550"/>
        <v>1.65</v>
      </c>
      <c r="U1959" s="7">
        <f t="shared" ca="1" si="558"/>
        <v>0.244400554895401</v>
      </c>
    </row>
    <row r="1960" spans="1:21" x14ac:dyDescent="0.2">
      <c r="A1960">
        <f t="shared" si="551"/>
        <v>1959</v>
      </c>
      <c r="B1960">
        <f t="shared" ca="1" si="541"/>
        <v>10</v>
      </c>
      <c r="C1960" s="7">
        <f t="shared" ca="1" si="542"/>
        <v>-3.4428948429141515E-2</v>
      </c>
      <c r="D1960" t="str">
        <f t="shared" ca="1" si="552"/>
        <v>No</v>
      </c>
      <c r="E1960">
        <f t="shared" ca="1" si="543"/>
        <v>1.4</v>
      </c>
      <c r="F1960" s="1">
        <f ca="1">InitialHomeValue* (1 + 'Portfolio Simulation'!C1960)^'Portfolio Simulation'!B1960</f>
        <v>704437.34021843295</v>
      </c>
      <c r="G1960" s="1">
        <f t="shared" ca="1" si="544"/>
        <v>98621.227630580601</v>
      </c>
      <c r="H1960" s="1">
        <f t="shared" ca="1" si="545"/>
        <v>619173.64223999996</v>
      </c>
      <c r="I1960" s="1">
        <f t="shared" ca="1" si="553"/>
        <v>98621.227630580601</v>
      </c>
      <c r="J1960" s="1">
        <f t="shared" si="546"/>
        <v>100000</v>
      </c>
      <c r="K1960" s="1">
        <f t="shared" si="547"/>
        <v>1000000</v>
      </c>
      <c r="L1960" s="1">
        <f t="shared" si="554"/>
        <v>-100000</v>
      </c>
      <c r="M1960" s="1">
        <f t="shared" ca="1" si="548"/>
        <v>98621.227630580601</v>
      </c>
      <c r="N1960" s="10">
        <v>45931</v>
      </c>
      <c r="O1960" s="10">
        <f t="shared" ca="1" si="555"/>
        <v>49583</v>
      </c>
      <c r="P1960" s="7">
        <f t="shared" ca="1" si="556"/>
        <v>-1.386643946170807E-3</v>
      </c>
      <c r="Q1960" s="13"/>
      <c r="R1960" s="1">
        <f t="shared" si="557"/>
        <v>-100000</v>
      </c>
      <c r="S1960" s="1">
        <f t="shared" ca="1" si="549"/>
        <v>95099.040929488459</v>
      </c>
      <c r="T1960" s="14">
        <f t="shared" ca="1" si="550"/>
        <v>1.35</v>
      </c>
      <c r="U1960" s="7">
        <f t="shared" ca="1" si="558"/>
        <v>-5.0097852945327767E-3</v>
      </c>
    </row>
    <row r="1961" spans="1:21" x14ac:dyDescent="0.2">
      <c r="A1961">
        <f t="shared" si="551"/>
        <v>1960</v>
      </c>
      <c r="B1961">
        <f t="shared" ca="1" si="541"/>
        <v>6</v>
      </c>
      <c r="C1961" s="7">
        <f t="shared" ca="1" si="542"/>
        <v>5.5046932509905777E-2</v>
      </c>
      <c r="D1961" t="str">
        <f t="shared" ca="1" si="552"/>
        <v>Yes</v>
      </c>
      <c r="E1961">
        <f t="shared" ca="1" si="543"/>
        <v>1.7</v>
      </c>
      <c r="F1961" s="1">
        <f ca="1">InitialHomeValue* (1 + 'Portfolio Simulation'!C1961)^'Portfolio Simulation'!B1961</f>
        <v>1379210.8811756526</v>
      </c>
      <c r="G1961" s="1">
        <f t="shared" ca="1" si="544"/>
        <v>234465.84979986094</v>
      </c>
      <c r="H1961" s="1">
        <f t="shared" ca="1" si="545"/>
        <v>298598.39999999997</v>
      </c>
      <c r="I1961" s="1">
        <f t="shared" ca="1" si="553"/>
        <v>234465.84979986094</v>
      </c>
      <c r="J1961" s="1">
        <f t="shared" si="546"/>
        <v>100000</v>
      </c>
      <c r="K1961" s="1">
        <f t="shared" si="547"/>
        <v>1000000</v>
      </c>
      <c r="L1961" s="1">
        <f t="shared" si="554"/>
        <v>-100000</v>
      </c>
      <c r="M1961" s="1">
        <f t="shared" ca="1" si="548"/>
        <v>234465.84979986094</v>
      </c>
      <c r="N1961" s="10">
        <v>45931</v>
      </c>
      <c r="O1961" s="10">
        <f t="shared" ca="1" si="555"/>
        <v>48122</v>
      </c>
      <c r="P1961" s="7">
        <f t="shared" ca="1" si="556"/>
        <v>0.15252878069877623</v>
      </c>
      <c r="Q1961" s="13"/>
      <c r="R1961" s="1">
        <f t="shared" si="557"/>
        <v>-100000</v>
      </c>
      <c r="S1961" s="1">
        <f t="shared" ca="1" si="549"/>
        <v>227569.79539398267</v>
      </c>
      <c r="T1961" s="14">
        <f t="shared" ca="1" si="550"/>
        <v>1.65</v>
      </c>
      <c r="U1961" s="7">
        <f t="shared" ca="1" si="558"/>
        <v>0.14681122899055482</v>
      </c>
    </row>
    <row r="1962" spans="1:21" x14ac:dyDescent="0.2">
      <c r="A1962">
        <f t="shared" si="551"/>
        <v>1961</v>
      </c>
      <c r="B1962">
        <f t="shared" ca="1" si="541"/>
        <v>3</v>
      </c>
      <c r="C1962" s="7">
        <f t="shared" ca="1" si="542"/>
        <v>-3.1669099389515842E-2</v>
      </c>
      <c r="D1962" t="str">
        <f t="shared" ca="1" si="552"/>
        <v>No</v>
      </c>
      <c r="E1962">
        <f t="shared" ca="1" si="543"/>
        <v>1.4</v>
      </c>
      <c r="F1962" s="1">
        <f ca="1">InitialHomeValue* (1 + 'Portfolio Simulation'!C1962)^'Portfolio Simulation'!B1962</f>
        <v>907969.73545124836</v>
      </c>
      <c r="G1962" s="1">
        <f t="shared" ca="1" si="544"/>
        <v>127115.76296317478</v>
      </c>
      <c r="H1962" s="1">
        <f t="shared" ca="1" si="545"/>
        <v>172800</v>
      </c>
      <c r="I1962" s="1">
        <f t="shared" ca="1" si="553"/>
        <v>127115.76296317478</v>
      </c>
      <c r="J1962" s="1">
        <f t="shared" si="546"/>
        <v>100000</v>
      </c>
      <c r="K1962" s="1">
        <f t="shared" si="547"/>
        <v>1000000</v>
      </c>
      <c r="L1962" s="1">
        <f t="shared" si="554"/>
        <v>-100000</v>
      </c>
      <c r="M1962" s="1">
        <f t="shared" ca="1" si="548"/>
        <v>127115.76296317478</v>
      </c>
      <c r="N1962" s="10">
        <v>45931</v>
      </c>
      <c r="O1962" s="10">
        <f t="shared" ca="1" si="555"/>
        <v>47027</v>
      </c>
      <c r="P1962" s="7">
        <f t="shared" ca="1" si="556"/>
        <v>8.318202793598177E-2</v>
      </c>
      <c r="Q1962" s="13"/>
      <c r="R1962" s="1">
        <f t="shared" si="557"/>
        <v>-100000</v>
      </c>
      <c r="S1962" s="1">
        <f t="shared" ca="1" si="549"/>
        <v>122575.91428591854</v>
      </c>
      <c r="T1962" s="14">
        <f t="shared" ca="1" si="550"/>
        <v>1.35</v>
      </c>
      <c r="U1962" s="7">
        <f t="shared" ca="1" si="558"/>
        <v>7.0142206549644467E-2</v>
      </c>
    </row>
    <row r="1963" spans="1:21" x14ac:dyDescent="0.2">
      <c r="A1963">
        <f t="shared" si="551"/>
        <v>1962</v>
      </c>
      <c r="B1963">
        <f t="shared" ca="1" si="541"/>
        <v>10</v>
      </c>
      <c r="C1963" s="7">
        <f t="shared" ca="1" si="542"/>
        <v>-2.4526532488067448E-2</v>
      </c>
      <c r="D1963" t="str">
        <f t="shared" ca="1" si="552"/>
        <v>No</v>
      </c>
      <c r="E1963">
        <f t="shared" ca="1" si="543"/>
        <v>1.4</v>
      </c>
      <c r="F1963" s="1">
        <f ca="1">InitialHomeValue* (1 + 'Portfolio Simulation'!C1963)^'Portfolio Simulation'!B1963</f>
        <v>780107.78613722348</v>
      </c>
      <c r="G1963" s="1">
        <f t="shared" ca="1" si="544"/>
        <v>109215.0900592113</v>
      </c>
      <c r="H1963" s="1">
        <f t="shared" ca="1" si="545"/>
        <v>619173.64223999996</v>
      </c>
      <c r="I1963" s="1">
        <f t="shared" ca="1" si="553"/>
        <v>109215.0900592113</v>
      </c>
      <c r="J1963" s="1">
        <f t="shared" si="546"/>
        <v>100000</v>
      </c>
      <c r="K1963" s="1">
        <f t="shared" si="547"/>
        <v>1000000</v>
      </c>
      <c r="L1963" s="1">
        <f t="shared" si="554"/>
        <v>-100000</v>
      </c>
      <c r="M1963" s="1">
        <f t="shared" ca="1" si="548"/>
        <v>109215.0900592113</v>
      </c>
      <c r="N1963" s="10">
        <v>45931</v>
      </c>
      <c r="O1963" s="10">
        <f t="shared" ca="1" si="555"/>
        <v>49583</v>
      </c>
      <c r="P1963" s="7">
        <f t="shared" ca="1" si="556"/>
        <v>8.8490039110183695E-3</v>
      </c>
      <c r="Q1963" s="13"/>
      <c r="R1963" s="1">
        <f t="shared" si="557"/>
        <v>-100000</v>
      </c>
      <c r="S1963" s="1">
        <f t="shared" ca="1" si="549"/>
        <v>105314.55112852517</v>
      </c>
      <c r="T1963" s="14">
        <f t="shared" ca="1" si="550"/>
        <v>1.35</v>
      </c>
      <c r="U1963" s="7">
        <f t="shared" ca="1" si="558"/>
        <v>5.1887184381484994E-3</v>
      </c>
    </row>
    <row r="1964" spans="1:21" x14ac:dyDescent="0.2">
      <c r="A1964">
        <f t="shared" si="551"/>
        <v>1963</v>
      </c>
      <c r="B1964">
        <f t="shared" ca="1" si="541"/>
        <v>3</v>
      </c>
      <c r="C1964" s="7">
        <f t="shared" ca="1" si="542"/>
        <v>2.7260489589480144E-2</v>
      </c>
      <c r="D1964" t="str">
        <f t="shared" ca="1" si="552"/>
        <v>Yes</v>
      </c>
      <c r="E1964">
        <f t="shared" ca="1" si="543"/>
        <v>1.7</v>
      </c>
      <c r="F1964" s="1">
        <f ca="1">InitialHomeValue* (1 + 'Portfolio Simulation'!C1964)^'Portfolio Simulation'!B1964</f>
        <v>1084031.1298510637</v>
      </c>
      <c r="G1964" s="1">
        <f t="shared" ca="1" si="544"/>
        <v>184285.29207468082</v>
      </c>
      <c r="H1964" s="1">
        <f t="shared" ca="1" si="545"/>
        <v>172800</v>
      </c>
      <c r="I1964" s="1">
        <f t="shared" ca="1" si="553"/>
        <v>172800</v>
      </c>
      <c r="J1964" s="1">
        <f t="shared" si="546"/>
        <v>100000</v>
      </c>
      <c r="K1964" s="1">
        <f t="shared" si="547"/>
        <v>1000000</v>
      </c>
      <c r="L1964" s="1">
        <f t="shared" si="554"/>
        <v>-100000</v>
      </c>
      <c r="M1964" s="1">
        <f t="shared" ca="1" si="548"/>
        <v>172800</v>
      </c>
      <c r="N1964" s="10">
        <v>45931</v>
      </c>
      <c r="O1964" s="10">
        <f t="shared" ca="1" si="555"/>
        <v>47027</v>
      </c>
      <c r="P1964" s="7">
        <f t="shared" ca="1" si="556"/>
        <v>0.19980039000511171</v>
      </c>
      <c r="Q1964" s="13"/>
      <c r="R1964" s="1">
        <f t="shared" si="557"/>
        <v>-100000</v>
      </c>
      <c r="S1964" s="1">
        <f t="shared" ca="1" si="549"/>
        <v>178865.13642542553</v>
      </c>
      <c r="T1964" s="14">
        <f t="shared" ca="1" si="550"/>
        <v>1.65</v>
      </c>
      <c r="U1964" s="7">
        <f t="shared" ca="1" si="558"/>
        <v>0.21366389393806459</v>
      </c>
    </row>
    <row r="1965" spans="1:21" x14ac:dyDescent="0.2">
      <c r="A1965">
        <f t="shared" si="551"/>
        <v>1964</v>
      </c>
      <c r="B1965">
        <f t="shared" ca="1" si="541"/>
        <v>10</v>
      </c>
      <c r="C1965" s="7">
        <f t="shared" ca="1" si="542"/>
        <v>1.943439456328383E-3</v>
      </c>
      <c r="D1965" t="str">
        <f t="shared" ca="1" si="552"/>
        <v>Yes</v>
      </c>
      <c r="E1965">
        <f t="shared" ca="1" si="543"/>
        <v>1.7</v>
      </c>
      <c r="F1965" s="1">
        <f ca="1">InitialHomeValue* (1 + 'Portfolio Simulation'!C1965)^'Portfolio Simulation'!B1965</f>
        <v>1019605.241461888</v>
      </c>
      <c r="G1965" s="1">
        <f t="shared" ca="1" si="544"/>
        <v>173332.89104852095</v>
      </c>
      <c r="H1965" s="1">
        <f t="shared" ca="1" si="545"/>
        <v>619173.64223999996</v>
      </c>
      <c r="I1965" s="1">
        <f t="shared" ca="1" si="553"/>
        <v>173332.89104852095</v>
      </c>
      <c r="J1965" s="1">
        <f t="shared" si="546"/>
        <v>100000</v>
      </c>
      <c r="K1965" s="1">
        <f t="shared" si="547"/>
        <v>1000000</v>
      </c>
      <c r="L1965" s="1">
        <f t="shared" si="554"/>
        <v>-100000</v>
      </c>
      <c r="M1965" s="1">
        <f t="shared" ca="1" si="548"/>
        <v>173332.89104852095</v>
      </c>
      <c r="N1965" s="10">
        <v>45931</v>
      </c>
      <c r="O1965" s="10">
        <f t="shared" ca="1" si="555"/>
        <v>49583</v>
      </c>
      <c r="P1965" s="7">
        <f t="shared" ca="1" si="556"/>
        <v>5.6513413786888109E-2</v>
      </c>
      <c r="Q1965" s="13"/>
      <c r="R1965" s="1">
        <f t="shared" si="557"/>
        <v>-100000</v>
      </c>
      <c r="S1965" s="1">
        <f t="shared" ca="1" si="549"/>
        <v>168234.8648412115</v>
      </c>
      <c r="T1965" s="14">
        <f t="shared" ca="1" si="550"/>
        <v>1.65</v>
      </c>
      <c r="U1965" s="7">
        <f t="shared" ca="1" si="558"/>
        <v>5.3365835547447213E-2</v>
      </c>
    </row>
    <row r="1966" spans="1:21" x14ac:dyDescent="0.2">
      <c r="A1966">
        <f t="shared" si="551"/>
        <v>1965</v>
      </c>
      <c r="B1966">
        <f t="shared" ca="1" si="541"/>
        <v>5</v>
      </c>
      <c r="C1966" s="7">
        <f t="shared" ca="1" si="542"/>
        <v>4.3036524637070833E-2</v>
      </c>
      <c r="D1966" t="str">
        <f t="shared" ca="1" si="552"/>
        <v>Yes</v>
      </c>
      <c r="E1966">
        <f t="shared" ca="1" si="543"/>
        <v>1.7</v>
      </c>
      <c r="F1966" s="1">
        <f ca="1">InitialHomeValue* (1 + 'Portfolio Simulation'!C1966)^'Portfolio Simulation'!B1966</f>
        <v>1234518.4452489398</v>
      </c>
      <c r="G1966" s="1">
        <f t="shared" ca="1" si="544"/>
        <v>209868.13569231975</v>
      </c>
      <c r="H1966" s="1">
        <f t="shared" ca="1" si="545"/>
        <v>248832</v>
      </c>
      <c r="I1966" s="1">
        <f t="shared" ca="1" si="553"/>
        <v>209868.13569231975</v>
      </c>
      <c r="J1966" s="1">
        <f t="shared" si="546"/>
        <v>100000</v>
      </c>
      <c r="K1966" s="1">
        <f t="shared" si="547"/>
        <v>1000000</v>
      </c>
      <c r="L1966" s="1">
        <f t="shared" si="554"/>
        <v>-100000</v>
      </c>
      <c r="M1966" s="1">
        <f t="shared" ca="1" si="548"/>
        <v>209868.13569231975</v>
      </c>
      <c r="N1966" s="10">
        <v>45931</v>
      </c>
      <c r="O1966" s="10">
        <f t="shared" ca="1" si="555"/>
        <v>47757</v>
      </c>
      <c r="P1966" s="7">
        <f t="shared" ca="1" si="556"/>
        <v>0.1597223818302155</v>
      </c>
      <c r="Q1966" s="13"/>
      <c r="R1966" s="1">
        <f t="shared" si="557"/>
        <v>-100000</v>
      </c>
      <c r="S1966" s="1">
        <f t="shared" ca="1" si="549"/>
        <v>203695.54346607506</v>
      </c>
      <c r="T1966" s="14">
        <f t="shared" ca="1" si="550"/>
        <v>1.65</v>
      </c>
      <c r="U1966" s="7">
        <f t="shared" ca="1" si="558"/>
        <v>0.15282254815101629</v>
      </c>
    </row>
    <row r="1967" spans="1:21" x14ac:dyDescent="0.2">
      <c r="A1967">
        <f t="shared" si="551"/>
        <v>1966</v>
      </c>
      <c r="B1967">
        <f t="shared" ca="1" si="541"/>
        <v>9</v>
      </c>
      <c r="C1967" s="7">
        <f t="shared" ca="1" si="542"/>
        <v>0.11436768304041225</v>
      </c>
      <c r="D1967" t="str">
        <f t="shared" ca="1" si="552"/>
        <v>Yes</v>
      </c>
      <c r="E1967">
        <f t="shared" ca="1" si="543"/>
        <v>1.7</v>
      </c>
      <c r="F1967" s="1">
        <f ca="1">InitialHomeValue* (1 + 'Portfolio Simulation'!C1967)^'Portfolio Simulation'!B1967</f>
        <v>2650065.3305678936</v>
      </c>
      <c r="G1967" s="1">
        <f t="shared" ca="1" si="544"/>
        <v>450511.10619654192</v>
      </c>
      <c r="H1967" s="1">
        <f t="shared" ca="1" si="545"/>
        <v>515978.03519999993</v>
      </c>
      <c r="I1967" s="1">
        <f t="shared" ca="1" si="553"/>
        <v>450511.10619654192</v>
      </c>
      <c r="J1967" s="1">
        <f t="shared" si="546"/>
        <v>100000</v>
      </c>
      <c r="K1967" s="1">
        <f t="shared" si="547"/>
        <v>1000000</v>
      </c>
      <c r="L1967" s="1">
        <f t="shared" si="554"/>
        <v>-100000</v>
      </c>
      <c r="M1967" s="1">
        <f t="shared" ca="1" si="548"/>
        <v>450511.10619654192</v>
      </c>
      <c r="N1967" s="10">
        <v>45931</v>
      </c>
      <c r="O1967" s="10">
        <f t="shared" ca="1" si="555"/>
        <v>49218</v>
      </c>
      <c r="P1967" s="7">
        <f t="shared" ca="1" si="556"/>
        <v>0.18192453980445866</v>
      </c>
      <c r="Q1967" s="13"/>
      <c r="R1967" s="1">
        <f t="shared" si="557"/>
        <v>-100000</v>
      </c>
      <c r="S1967" s="1">
        <f t="shared" ca="1" si="549"/>
        <v>437260.77954370243</v>
      </c>
      <c r="T1967" s="14">
        <f t="shared" ca="1" si="550"/>
        <v>1.65</v>
      </c>
      <c r="U1967" s="7">
        <f t="shared" ca="1" si="558"/>
        <v>0.17801297307014466</v>
      </c>
    </row>
    <row r="1968" spans="1:21" x14ac:dyDescent="0.2">
      <c r="A1968">
        <f t="shared" si="551"/>
        <v>1967</v>
      </c>
      <c r="B1968">
        <f t="shared" ca="1" si="541"/>
        <v>8</v>
      </c>
      <c r="C1968" s="7">
        <f t="shared" ca="1" si="542"/>
        <v>9.170821142251824E-2</v>
      </c>
      <c r="D1968" t="str">
        <f t="shared" ca="1" si="552"/>
        <v>Yes</v>
      </c>
      <c r="E1968">
        <f t="shared" ca="1" si="543"/>
        <v>1.7</v>
      </c>
      <c r="F1968" s="1">
        <f ca="1">InitialHomeValue* (1 + 'Portfolio Simulation'!C1968)^'Portfolio Simulation'!B1968</f>
        <v>2017681.5156133424</v>
      </c>
      <c r="G1968" s="1">
        <f t="shared" ca="1" si="544"/>
        <v>343005.85765426821</v>
      </c>
      <c r="H1968" s="1">
        <f t="shared" ca="1" si="545"/>
        <v>429981.69599999994</v>
      </c>
      <c r="I1968" s="1">
        <f t="shared" ca="1" si="553"/>
        <v>343005.85765426821</v>
      </c>
      <c r="J1968" s="1">
        <f t="shared" si="546"/>
        <v>100000</v>
      </c>
      <c r="K1968" s="1">
        <f t="shared" si="547"/>
        <v>1000000</v>
      </c>
      <c r="L1968" s="1">
        <f t="shared" si="554"/>
        <v>-100000</v>
      </c>
      <c r="M1968" s="1">
        <f t="shared" ca="1" si="548"/>
        <v>343005.85765426821</v>
      </c>
      <c r="N1968" s="10">
        <v>45931</v>
      </c>
      <c r="O1968" s="10">
        <f t="shared" ca="1" si="555"/>
        <v>48853</v>
      </c>
      <c r="P1968" s="7">
        <f t="shared" ca="1" si="556"/>
        <v>0.16645205616950992</v>
      </c>
      <c r="Q1968" s="13"/>
      <c r="R1968" s="1">
        <f t="shared" si="557"/>
        <v>-100000</v>
      </c>
      <c r="S1968" s="1">
        <f t="shared" ca="1" si="549"/>
        <v>332917.45007620146</v>
      </c>
      <c r="T1968" s="14">
        <f t="shared" ca="1" si="550"/>
        <v>1.65</v>
      </c>
      <c r="U1968" s="7">
        <f t="shared" ca="1" si="558"/>
        <v>0.16211038231849675</v>
      </c>
    </row>
    <row r="1969" spans="1:21" x14ac:dyDescent="0.2">
      <c r="A1969">
        <f t="shared" si="551"/>
        <v>1968</v>
      </c>
      <c r="B1969">
        <f t="shared" ca="1" si="541"/>
        <v>4</v>
      </c>
      <c r="C1969" s="7">
        <f t="shared" ca="1" si="542"/>
        <v>0.1367736187711372</v>
      </c>
      <c r="D1969" t="str">
        <f t="shared" ca="1" si="552"/>
        <v>Yes</v>
      </c>
      <c r="E1969">
        <f t="shared" ca="1" si="543"/>
        <v>1.7</v>
      </c>
      <c r="F1969" s="1">
        <f ca="1">InitialHomeValue* (1 + 'Portfolio Simulation'!C1969)^'Portfolio Simulation'!B1969</f>
        <v>1669921.0733514426</v>
      </c>
      <c r="G1969" s="1">
        <f t="shared" ca="1" si="544"/>
        <v>283886.58246974525</v>
      </c>
      <c r="H1969" s="1">
        <f t="shared" ca="1" si="545"/>
        <v>207360</v>
      </c>
      <c r="I1969" s="1">
        <f t="shared" ca="1" si="553"/>
        <v>207360</v>
      </c>
      <c r="J1969" s="1">
        <f t="shared" si="546"/>
        <v>100000</v>
      </c>
      <c r="K1969" s="1">
        <f t="shared" si="547"/>
        <v>1000000</v>
      </c>
      <c r="L1969" s="1">
        <f t="shared" si="554"/>
        <v>-100000</v>
      </c>
      <c r="M1969" s="1">
        <f t="shared" ca="1" si="548"/>
        <v>207360</v>
      </c>
      <c r="N1969" s="10">
        <v>45931</v>
      </c>
      <c r="O1969" s="10">
        <f t="shared" ca="1" si="555"/>
        <v>47392</v>
      </c>
      <c r="P1969" s="7">
        <f t="shared" ca="1" si="556"/>
        <v>0.19985025525093081</v>
      </c>
      <c r="Q1969" s="13"/>
      <c r="R1969" s="1">
        <f t="shared" si="557"/>
        <v>-100000</v>
      </c>
      <c r="S1969" s="1">
        <f t="shared" ca="1" si="549"/>
        <v>275536.97710298805</v>
      </c>
      <c r="T1969" s="14">
        <f t="shared" ca="1" si="550"/>
        <v>1.65</v>
      </c>
      <c r="U1969" s="7">
        <f t="shared" ca="1" si="558"/>
        <v>0.28815953135490424</v>
      </c>
    </row>
    <row r="1970" spans="1:21" x14ac:dyDescent="0.2">
      <c r="A1970">
        <f t="shared" si="551"/>
        <v>1969</v>
      </c>
      <c r="B1970">
        <f t="shared" ca="1" si="541"/>
        <v>8</v>
      </c>
      <c r="C1970" s="7">
        <f t="shared" ca="1" si="542"/>
        <v>-5.6086690606469251E-3</v>
      </c>
      <c r="D1970" t="str">
        <f t="shared" ca="1" si="552"/>
        <v>No</v>
      </c>
      <c r="E1970">
        <f t="shared" ca="1" si="543"/>
        <v>1.4</v>
      </c>
      <c r="F1970" s="1">
        <f ca="1">InitialHomeValue* (1 + 'Portfolio Simulation'!C1970)^'Portfolio Simulation'!B1970</f>
        <v>956001.63695581176</v>
      </c>
      <c r="G1970" s="1">
        <f t="shared" ca="1" si="544"/>
        <v>133840.22917381366</v>
      </c>
      <c r="H1970" s="1">
        <f t="shared" ca="1" si="545"/>
        <v>429981.69599999994</v>
      </c>
      <c r="I1970" s="1">
        <f t="shared" ca="1" si="553"/>
        <v>133840.22917381366</v>
      </c>
      <c r="J1970" s="1">
        <f t="shared" si="546"/>
        <v>100000</v>
      </c>
      <c r="K1970" s="1">
        <f t="shared" si="547"/>
        <v>1000000</v>
      </c>
      <c r="L1970" s="1">
        <f t="shared" si="554"/>
        <v>-100000</v>
      </c>
      <c r="M1970" s="1">
        <f t="shared" ca="1" si="548"/>
        <v>133840.22917381366</v>
      </c>
      <c r="N1970" s="10">
        <v>45931</v>
      </c>
      <c r="O1970" s="10">
        <f t="shared" ca="1" si="555"/>
        <v>48853</v>
      </c>
      <c r="P1970" s="7">
        <f t="shared" ca="1" si="556"/>
        <v>3.7080582976341245E-2</v>
      </c>
      <c r="Q1970" s="13"/>
      <c r="R1970" s="1">
        <f t="shared" si="557"/>
        <v>-100000</v>
      </c>
      <c r="S1970" s="1">
        <f t="shared" ca="1" si="549"/>
        <v>129060.22098903461</v>
      </c>
      <c r="T1970" s="14">
        <f t="shared" ca="1" si="550"/>
        <v>1.35</v>
      </c>
      <c r="U1970" s="7">
        <f t="shared" ca="1" si="558"/>
        <v>3.2379975914955145E-2</v>
      </c>
    </row>
    <row r="1971" spans="1:21" x14ac:dyDescent="0.2">
      <c r="A1971">
        <f t="shared" si="551"/>
        <v>1970</v>
      </c>
      <c r="B1971">
        <f t="shared" ca="1" si="541"/>
        <v>2</v>
      </c>
      <c r="C1971" s="7">
        <f t="shared" ca="1" si="542"/>
        <v>4.8130695712760158E-2</v>
      </c>
      <c r="D1971" t="str">
        <f t="shared" ca="1" si="552"/>
        <v>Yes</v>
      </c>
      <c r="E1971">
        <f t="shared" ca="1" si="543"/>
        <v>1.7</v>
      </c>
      <c r="F1971" s="1">
        <f ca="1">InitialHomeValue* (1 + 'Portfolio Simulation'!C1971)^'Portfolio Simulation'!B1971</f>
        <v>1098577.9552953145</v>
      </c>
      <c r="G1971" s="1">
        <f t="shared" ca="1" si="544"/>
        <v>186758.25240020349</v>
      </c>
      <c r="H1971" s="1">
        <f t="shared" ca="1" si="545"/>
        <v>144000</v>
      </c>
      <c r="I1971" s="1">
        <f t="shared" ca="1" si="553"/>
        <v>144000</v>
      </c>
      <c r="J1971" s="1">
        <f t="shared" si="546"/>
        <v>100000</v>
      </c>
      <c r="K1971" s="1">
        <f t="shared" si="547"/>
        <v>1000000</v>
      </c>
      <c r="L1971" s="1">
        <f t="shared" si="554"/>
        <v>-100000</v>
      </c>
      <c r="M1971" s="1">
        <f t="shared" ca="1" si="548"/>
        <v>144000</v>
      </c>
      <c r="N1971" s="10">
        <v>45931</v>
      </c>
      <c r="O1971" s="10">
        <f t="shared" ca="1" si="555"/>
        <v>46661</v>
      </c>
      <c r="P1971" s="7">
        <f t="shared" ca="1" si="556"/>
        <v>0.19999999403953553</v>
      </c>
      <c r="Q1971" s="13"/>
      <c r="R1971" s="1">
        <f t="shared" si="557"/>
        <v>-100000</v>
      </c>
      <c r="S1971" s="1">
        <f t="shared" ca="1" si="549"/>
        <v>181265.36262372689</v>
      </c>
      <c r="T1971" s="14">
        <f t="shared" ca="1" si="550"/>
        <v>1.65</v>
      </c>
      <c r="U1971" s="7">
        <f t="shared" ca="1" si="558"/>
        <v>0.34634825587272644</v>
      </c>
    </row>
    <row r="1972" spans="1:21" x14ac:dyDescent="0.2">
      <c r="A1972">
        <f t="shared" si="551"/>
        <v>1971</v>
      </c>
      <c r="B1972">
        <f t="shared" ca="1" si="541"/>
        <v>2</v>
      </c>
      <c r="C1972" s="7">
        <f t="shared" ca="1" si="542"/>
        <v>0.19712024320646834</v>
      </c>
      <c r="D1972" t="str">
        <f t="shared" ca="1" si="552"/>
        <v>Yes</v>
      </c>
      <c r="E1972">
        <f t="shared" ca="1" si="543"/>
        <v>1.7</v>
      </c>
      <c r="F1972" s="1">
        <f ca="1">InitialHomeValue* (1 + 'Portfolio Simulation'!C1972)^'Portfolio Simulation'!B1972</f>
        <v>1433096.8766947137</v>
      </c>
      <c r="G1972" s="1">
        <f t="shared" ca="1" si="544"/>
        <v>243626.46903810135</v>
      </c>
      <c r="H1972" s="1">
        <f t="shared" ca="1" si="545"/>
        <v>144000</v>
      </c>
      <c r="I1972" s="1">
        <f t="shared" ca="1" si="553"/>
        <v>144000</v>
      </c>
      <c r="J1972" s="1">
        <f t="shared" si="546"/>
        <v>100000</v>
      </c>
      <c r="K1972" s="1">
        <f t="shared" si="547"/>
        <v>1000000</v>
      </c>
      <c r="L1972" s="1">
        <f t="shared" si="554"/>
        <v>-100000</v>
      </c>
      <c r="M1972" s="1">
        <f t="shared" ca="1" si="548"/>
        <v>144000</v>
      </c>
      <c r="N1972" s="10">
        <v>45931</v>
      </c>
      <c r="O1972" s="10">
        <f t="shared" ca="1" si="555"/>
        <v>46661</v>
      </c>
      <c r="P1972" s="7">
        <f t="shared" ca="1" si="556"/>
        <v>0.19999999403953553</v>
      </c>
      <c r="Q1972" s="13"/>
      <c r="R1972" s="1">
        <f t="shared" si="557"/>
        <v>-100000</v>
      </c>
      <c r="S1972" s="1">
        <f t="shared" ca="1" si="549"/>
        <v>236460.98465462774</v>
      </c>
      <c r="T1972" s="14">
        <f t="shared" ca="1" si="550"/>
        <v>1.65</v>
      </c>
      <c r="U1972" s="7">
        <f t="shared" ca="1" si="558"/>
        <v>0.53772879242897043</v>
      </c>
    </row>
    <row r="1973" spans="1:21" x14ac:dyDescent="0.2">
      <c r="A1973">
        <f t="shared" si="551"/>
        <v>1972</v>
      </c>
      <c r="B1973">
        <f t="shared" ca="1" si="541"/>
        <v>4</v>
      </c>
      <c r="C1973" s="7">
        <f t="shared" ca="1" si="542"/>
        <v>4.2369200848638898E-2</v>
      </c>
      <c r="D1973" t="str">
        <f t="shared" ca="1" si="552"/>
        <v>Yes</v>
      </c>
      <c r="E1973">
        <f t="shared" ca="1" si="543"/>
        <v>1.7</v>
      </c>
      <c r="F1973" s="1">
        <f ca="1">InitialHomeValue* (1 + 'Portfolio Simulation'!C1973)^'Portfolio Simulation'!B1973</f>
        <v>1180555.1571831864</v>
      </c>
      <c r="G1973" s="1">
        <f t="shared" ca="1" si="544"/>
        <v>200694.37672114169</v>
      </c>
      <c r="H1973" s="1">
        <f t="shared" ca="1" si="545"/>
        <v>207360</v>
      </c>
      <c r="I1973" s="1">
        <f t="shared" ca="1" si="553"/>
        <v>200694.37672114169</v>
      </c>
      <c r="J1973" s="1">
        <f t="shared" si="546"/>
        <v>100000</v>
      </c>
      <c r="K1973" s="1">
        <f t="shared" si="547"/>
        <v>1000000</v>
      </c>
      <c r="L1973" s="1">
        <f t="shared" si="554"/>
        <v>-100000</v>
      </c>
      <c r="M1973" s="1">
        <f t="shared" ca="1" si="548"/>
        <v>200694.37672114169</v>
      </c>
      <c r="N1973" s="10">
        <v>45931</v>
      </c>
      <c r="O1973" s="10">
        <f t="shared" ca="1" si="555"/>
        <v>47392</v>
      </c>
      <c r="P1973" s="7">
        <f t="shared" ca="1" si="556"/>
        <v>0.19009609818458553</v>
      </c>
      <c r="Q1973" s="13"/>
      <c r="R1973" s="1">
        <f t="shared" si="557"/>
        <v>-100000</v>
      </c>
      <c r="S1973" s="1">
        <f t="shared" ca="1" si="549"/>
        <v>194791.60093522575</v>
      </c>
      <c r="T1973" s="14">
        <f t="shared" ca="1" si="550"/>
        <v>1.65</v>
      </c>
      <c r="U1973" s="7">
        <f t="shared" ca="1" si="558"/>
        <v>0.1812532246112824</v>
      </c>
    </row>
    <row r="1974" spans="1:21" x14ac:dyDescent="0.2">
      <c r="A1974">
        <f t="shared" si="551"/>
        <v>1973</v>
      </c>
      <c r="B1974">
        <f t="shared" ca="1" si="541"/>
        <v>3</v>
      </c>
      <c r="C1974" s="7">
        <f t="shared" ca="1" si="542"/>
        <v>1.1444445492348153E-3</v>
      </c>
      <c r="D1974" t="str">
        <f t="shared" ca="1" si="552"/>
        <v>Yes</v>
      </c>
      <c r="E1974">
        <f t="shared" ca="1" si="543"/>
        <v>1.7</v>
      </c>
      <c r="F1974" s="1">
        <f ca="1">InitialHomeValue* (1 + 'Portfolio Simulation'!C1974)^'Portfolio Simulation'!B1974</f>
        <v>1003437.2644066232</v>
      </c>
      <c r="G1974" s="1">
        <f t="shared" ca="1" si="544"/>
        <v>170584.33494912594</v>
      </c>
      <c r="H1974" s="1">
        <f t="shared" ca="1" si="545"/>
        <v>172800</v>
      </c>
      <c r="I1974" s="1">
        <f t="shared" ca="1" si="553"/>
        <v>170584.33494912594</v>
      </c>
      <c r="J1974" s="1">
        <f t="shared" si="546"/>
        <v>100000</v>
      </c>
      <c r="K1974" s="1">
        <f t="shared" si="547"/>
        <v>1000000</v>
      </c>
      <c r="L1974" s="1">
        <f t="shared" si="554"/>
        <v>-100000</v>
      </c>
      <c r="M1974" s="1">
        <f t="shared" ca="1" si="548"/>
        <v>170584.33494912594</v>
      </c>
      <c r="N1974" s="10">
        <v>45931</v>
      </c>
      <c r="O1974" s="10">
        <f t="shared" ca="1" si="555"/>
        <v>47027</v>
      </c>
      <c r="P1974" s="7">
        <f t="shared" ca="1" si="556"/>
        <v>0.19465500712394712</v>
      </c>
      <c r="Q1974" s="13"/>
      <c r="R1974" s="1">
        <f t="shared" si="557"/>
        <v>-100000</v>
      </c>
      <c r="S1974" s="1">
        <f t="shared" ca="1" si="549"/>
        <v>165567.14862709283</v>
      </c>
      <c r="T1974" s="14">
        <f t="shared" ca="1" si="550"/>
        <v>1.65</v>
      </c>
      <c r="U1974" s="7">
        <f t="shared" ca="1" si="558"/>
        <v>0.18283670544624331</v>
      </c>
    </row>
    <row r="1975" spans="1:21" x14ac:dyDescent="0.2">
      <c r="A1975">
        <f t="shared" si="551"/>
        <v>1974</v>
      </c>
      <c r="B1975">
        <f t="shared" ca="1" si="541"/>
        <v>10</v>
      </c>
      <c r="C1975" s="7">
        <f t="shared" ca="1" si="542"/>
        <v>-1.1792459213729595E-5</v>
      </c>
      <c r="D1975" t="str">
        <f t="shared" ca="1" si="552"/>
        <v>No</v>
      </c>
      <c r="E1975">
        <f t="shared" ca="1" si="543"/>
        <v>1.4</v>
      </c>
      <c r="F1975" s="1">
        <f ca="1">InitialHomeValue* (1 + 'Portfolio Simulation'!C1975)^'Portfolio Simulation'!B1975</f>
        <v>999882.08166546072</v>
      </c>
      <c r="G1975" s="1">
        <f t="shared" ca="1" si="544"/>
        <v>139983.49143316451</v>
      </c>
      <c r="H1975" s="1">
        <f t="shared" ca="1" si="545"/>
        <v>619173.64223999996</v>
      </c>
      <c r="I1975" s="1">
        <f t="shared" ca="1" si="553"/>
        <v>139983.49143316451</v>
      </c>
      <c r="J1975" s="1">
        <f t="shared" si="546"/>
        <v>100000</v>
      </c>
      <c r="K1975" s="1">
        <f t="shared" si="547"/>
        <v>1000000</v>
      </c>
      <c r="L1975" s="1">
        <f t="shared" si="554"/>
        <v>-100000</v>
      </c>
      <c r="M1975" s="1">
        <f t="shared" ca="1" si="548"/>
        <v>139983.49143316451</v>
      </c>
      <c r="N1975" s="10">
        <v>45931</v>
      </c>
      <c r="O1975" s="10">
        <f t="shared" ca="1" si="555"/>
        <v>49583</v>
      </c>
      <c r="P1975" s="7">
        <f t="shared" ca="1" si="556"/>
        <v>3.4188446402549741E-2</v>
      </c>
      <c r="Q1975" s="13"/>
      <c r="R1975" s="1">
        <f t="shared" si="557"/>
        <v>-100000</v>
      </c>
      <c r="S1975" s="1">
        <f t="shared" ca="1" si="549"/>
        <v>134984.08102483721</v>
      </c>
      <c r="T1975" s="14">
        <f t="shared" ca="1" si="550"/>
        <v>1.35</v>
      </c>
      <c r="U1975" s="7">
        <f t="shared" ca="1" si="558"/>
        <v>3.0436232686042782E-2</v>
      </c>
    </row>
    <row r="1976" spans="1:21" x14ac:dyDescent="0.2">
      <c r="A1976">
        <f t="shared" si="551"/>
        <v>1975</v>
      </c>
      <c r="B1976">
        <f t="shared" ca="1" si="541"/>
        <v>6</v>
      </c>
      <c r="C1976" s="7">
        <f t="shared" ca="1" si="542"/>
        <v>-3.198631053666242E-3</v>
      </c>
      <c r="D1976" t="str">
        <f t="shared" ca="1" si="552"/>
        <v>No</v>
      </c>
      <c r="E1976">
        <f t="shared" ca="1" si="543"/>
        <v>1.4</v>
      </c>
      <c r="F1976" s="1">
        <f ca="1">InitialHomeValue* (1 + 'Portfolio Simulation'!C1976)^'Portfolio Simulation'!B1976</f>
        <v>980961.02933615202</v>
      </c>
      <c r="G1976" s="1">
        <f t="shared" ca="1" si="544"/>
        <v>137334.54410706129</v>
      </c>
      <c r="H1976" s="1">
        <f t="shared" ca="1" si="545"/>
        <v>298598.39999999997</v>
      </c>
      <c r="I1976" s="1">
        <f t="shared" ca="1" si="553"/>
        <v>137334.54410706129</v>
      </c>
      <c r="J1976" s="1">
        <f t="shared" si="546"/>
        <v>100000</v>
      </c>
      <c r="K1976" s="1">
        <f t="shared" si="547"/>
        <v>1000000</v>
      </c>
      <c r="L1976" s="1">
        <f t="shared" si="554"/>
        <v>-100000</v>
      </c>
      <c r="M1976" s="1">
        <f t="shared" ca="1" si="548"/>
        <v>137334.54410706129</v>
      </c>
      <c r="N1976" s="10">
        <v>45931</v>
      </c>
      <c r="O1976" s="10">
        <f t="shared" ca="1" si="555"/>
        <v>48122</v>
      </c>
      <c r="P1976" s="7">
        <f t="shared" ca="1" si="556"/>
        <v>5.4272350668907163E-2</v>
      </c>
      <c r="Q1976" s="13"/>
      <c r="R1976" s="1">
        <f t="shared" si="557"/>
        <v>-100000</v>
      </c>
      <c r="S1976" s="1">
        <f t="shared" ca="1" si="549"/>
        <v>132429.73896038052</v>
      </c>
      <c r="T1976" s="14">
        <f t="shared" ca="1" si="550"/>
        <v>1.35</v>
      </c>
      <c r="U1976" s="7">
        <f t="shared" ca="1" si="558"/>
        <v>4.7904345393180836E-2</v>
      </c>
    </row>
    <row r="1977" spans="1:21" x14ac:dyDescent="0.2">
      <c r="A1977">
        <f t="shared" si="551"/>
        <v>1976</v>
      </c>
      <c r="B1977">
        <f t="shared" ca="1" si="541"/>
        <v>10</v>
      </c>
      <c r="C1977" s="7">
        <f t="shared" ca="1" si="542"/>
        <v>-5.0160626176340969E-2</v>
      </c>
      <c r="D1977" t="str">
        <f t="shared" ca="1" si="552"/>
        <v>No</v>
      </c>
      <c r="E1977">
        <f t="shared" ca="1" si="543"/>
        <v>1.4</v>
      </c>
      <c r="F1977" s="1">
        <f ca="1">InitialHomeValue* (1 + 'Portfolio Simulation'!C1977)^'Portfolio Simulation'!B1977</f>
        <v>597725.36361700122</v>
      </c>
      <c r="G1977" s="1">
        <f t="shared" ca="1" si="544"/>
        <v>83681.550906380173</v>
      </c>
      <c r="H1977" s="1">
        <f t="shared" ca="1" si="545"/>
        <v>619173.64223999996</v>
      </c>
      <c r="I1977" s="1">
        <f t="shared" ca="1" si="553"/>
        <v>83681.550906380173</v>
      </c>
      <c r="J1977" s="1">
        <f t="shared" si="546"/>
        <v>100000</v>
      </c>
      <c r="K1977" s="1">
        <f t="shared" si="547"/>
        <v>1000000</v>
      </c>
      <c r="L1977" s="1">
        <f t="shared" si="554"/>
        <v>-100000</v>
      </c>
      <c r="M1977" s="1">
        <f t="shared" ca="1" si="548"/>
        <v>83681.550906380173</v>
      </c>
      <c r="N1977" s="10">
        <v>45931</v>
      </c>
      <c r="O1977" s="10">
        <f t="shared" ca="1" si="555"/>
        <v>49583</v>
      </c>
      <c r="P1977" s="7">
        <f t="shared" ca="1" si="556"/>
        <v>-1.7647829651832585E-2</v>
      </c>
      <c r="Q1977" s="13"/>
      <c r="R1977" s="1">
        <f t="shared" si="557"/>
        <v>-100000</v>
      </c>
      <c r="S1977" s="1">
        <f t="shared" ca="1" si="549"/>
        <v>80692.924088295171</v>
      </c>
      <c r="T1977" s="14">
        <f t="shared" ca="1" si="550"/>
        <v>1.35</v>
      </c>
      <c r="U1977" s="7">
        <f t="shared" ca="1" si="558"/>
        <v>-2.1211972832679751E-2</v>
      </c>
    </row>
    <row r="1978" spans="1:21" x14ac:dyDescent="0.2">
      <c r="A1978">
        <f t="shared" si="551"/>
        <v>1977</v>
      </c>
      <c r="B1978">
        <f t="shared" ca="1" si="541"/>
        <v>6</v>
      </c>
      <c r="C1978" s="7">
        <f t="shared" ca="1" si="542"/>
        <v>-2.3490780613113976E-2</v>
      </c>
      <c r="D1978" t="str">
        <f t="shared" ca="1" si="552"/>
        <v>No</v>
      </c>
      <c r="E1978">
        <f t="shared" ca="1" si="543"/>
        <v>1.4</v>
      </c>
      <c r="F1978" s="1">
        <f ca="1">InitialHomeValue* (1 + 'Portfolio Simulation'!C1978)^'Portfolio Simulation'!B1978</f>
        <v>867077.84056947636</v>
      </c>
      <c r="G1978" s="1">
        <f t="shared" ca="1" si="544"/>
        <v>121390.8976797267</v>
      </c>
      <c r="H1978" s="1">
        <f t="shared" ca="1" si="545"/>
        <v>298598.39999999997</v>
      </c>
      <c r="I1978" s="1">
        <f t="shared" ca="1" si="553"/>
        <v>121390.8976797267</v>
      </c>
      <c r="J1978" s="1">
        <f t="shared" si="546"/>
        <v>100000</v>
      </c>
      <c r="K1978" s="1">
        <f t="shared" si="547"/>
        <v>1000000</v>
      </c>
      <c r="L1978" s="1">
        <f t="shared" si="554"/>
        <v>-100000</v>
      </c>
      <c r="M1978" s="1">
        <f t="shared" ca="1" si="548"/>
        <v>121390.8976797267</v>
      </c>
      <c r="N1978" s="10">
        <v>45931</v>
      </c>
      <c r="O1978" s="10">
        <f t="shared" ca="1" si="555"/>
        <v>48122</v>
      </c>
      <c r="P1978" s="7">
        <f t="shared" ca="1" si="556"/>
        <v>3.2819947600364677E-2</v>
      </c>
      <c r="Q1978" s="13"/>
      <c r="R1978" s="1">
        <f t="shared" si="557"/>
        <v>-100000</v>
      </c>
      <c r="S1978" s="1">
        <f t="shared" ca="1" si="549"/>
        <v>117055.50847687932</v>
      </c>
      <c r="T1978" s="14">
        <f t="shared" ca="1" si="550"/>
        <v>1.35</v>
      </c>
      <c r="U1978" s="7">
        <f t="shared" ca="1" si="558"/>
        <v>2.6581516861915587E-2</v>
      </c>
    </row>
    <row r="1979" spans="1:21" x14ac:dyDescent="0.2">
      <c r="A1979">
        <f t="shared" si="551"/>
        <v>1978</v>
      </c>
      <c r="B1979">
        <f t="shared" ca="1" si="541"/>
        <v>1</v>
      </c>
      <c r="C1979" s="7">
        <f t="shared" ca="1" si="542"/>
        <v>1.48330191373378E-2</v>
      </c>
      <c r="D1979" t="str">
        <f t="shared" ca="1" si="552"/>
        <v>Yes</v>
      </c>
      <c r="E1979">
        <f t="shared" ca="1" si="543"/>
        <v>1.7</v>
      </c>
      <c r="F1979" s="1">
        <f ca="1">InitialHomeValue* (1 + 'Portfolio Simulation'!C1979)^'Portfolio Simulation'!B1979</f>
        <v>1014833.0191373378</v>
      </c>
      <c r="G1979" s="1">
        <f t="shared" ca="1" si="544"/>
        <v>172521.61325334743</v>
      </c>
      <c r="H1979" s="1">
        <f t="shared" ca="1" si="545"/>
        <v>120000</v>
      </c>
      <c r="I1979" s="1">
        <f t="shared" ca="1" si="553"/>
        <v>120000</v>
      </c>
      <c r="J1979" s="1">
        <f t="shared" si="546"/>
        <v>100000</v>
      </c>
      <c r="K1979" s="1">
        <f t="shared" si="547"/>
        <v>1000000</v>
      </c>
      <c r="L1979" s="1">
        <f t="shared" si="554"/>
        <v>-100000</v>
      </c>
      <c r="M1979" s="1">
        <f t="shared" ca="1" si="548"/>
        <v>120000</v>
      </c>
      <c r="N1979" s="10">
        <v>45931</v>
      </c>
      <c r="O1979" s="10">
        <f t="shared" ca="1" si="555"/>
        <v>46296</v>
      </c>
      <c r="P1979" s="7">
        <f t="shared" ca="1" si="556"/>
        <v>0.19999999403953553</v>
      </c>
      <c r="Q1979" s="13"/>
      <c r="R1979" s="1">
        <f t="shared" si="557"/>
        <v>-100000</v>
      </c>
      <c r="S1979" s="1">
        <f t="shared" ca="1" si="549"/>
        <v>167447.44815766075</v>
      </c>
      <c r="T1979" s="14">
        <f t="shared" ca="1" si="550"/>
        <v>1.65</v>
      </c>
      <c r="U1979" s="7">
        <f t="shared" ca="1" si="558"/>
        <v>0.67447448372840879</v>
      </c>
    </row>
    <row r="1980" spans="1:21" x14ac:dyDescent="0.2">
      <c r="A1980">
        <f t="shared" si="551"/>
        <v>1979</v>
      </c>
      <c r="B1980">
        <f t="shared" ca="1" si="541"/>
        <v>1</v>
      </c>
      <c r="C1980" s="7">
        <f t="shared" ca="1" si="542"/>
        <v>6.4154997833195726E-2</v>
      </c>
      <c r="D1980" t="str">
        <f t="shared" ca="1" si="552"/>
        <v>Yes</v>
      </c>
      <c r="E1980">
        <f t="shared" ca="1" si="543"/>
        <v>1.7</v>
      </c>
      <c r="F1980" s="1">
        <f ca="1">InitialHomeValue* (1 + 'Portfolio Simulation'!C1980)^'Portfolio Simulation'!B1980</f>
        <v>1064154.9978331956</v>
      </c>
      <c r="G1980" s="1">
        <f t="shared" ca="1" si="544"/>
        <v>180906.34963164327</v>
      </c>
      <c r="H1980" s="1">
        <f t="shared" ca="1" si="545"/>
        <v>120000</v>
      </c>
      <c r="I1980" s="1">
        <f t="shared" ca="1" si="553"/>
        <v>120000</v>
      </c>
      <c r="J1980" s="1">
        <f t="shared" si="546"/>
        <v>100000</v>
      </c>
      <c r="K1980" s="1">
        <f t="shared" si="547"/>
        <v>1000000</v>
      </c>
      <c r="L1980" s="1">
        <f t="shared" si="554"/>
        <v>-100000</v>
      </c>
      <c r="M1980" s="1">
        <f t="shared" ca="1" si="548"/>
        <v>120000</v>
      </c>
      <c r="N1980" s="10">
        <v>45931</v>
      </c>
      <c r="O1980" s="10">
        <f t="shared" ca="1" si="555"/>
        <v>46296</v>
      </c>
      <c r="P1980" s="7">
        <f t="shared" ca="1" si="556"/>
        <v>0.19999999403953553</v>
      </c>
      <c r="Q1980" s="13"/>
      <c r="R1980" s="1">
        <f t="shared" si="557"/>
        <v>-100000</v>
      </c>
      <c r="S1980" s="1">
        <f t="shared" ca="1" si="549"/>
        <v>175585.57464247727</v>
      </c>
      <c r="T1980" s="14">
        <f t="shared" ca="1" si="550"/>
        <v>1.65</v>
      </c>
      <c r="U1980" s="7">
        <f t="shared" ca="1" si="558"/>
        <v>0.7558557391166687</v>
      </c>
    </row>
    <row r="1981" spans="1:21" x14ac:dyDescent="0.2">
      <c r="A1981">
        <f t="shared" si="551"/>
        <v>1980</v>
      </c>
      <c r="B1981">
        <f t="shared" ca="1" si="541"/>
        <v>5</v>
      </c>
      <c r="C1981" s="7">
        <f t="shared" ca="1" si="542"/>
        <v>7.3592661346074686E-2</v>
      </c>
      <c r="D1981" t="str">
        <f t="shared" ca="1" si="552"/>
        <v>Yes</v>
      </c>
      <c r="E1981">
        <f t="shared" ca="1" si="543"/>
        <v>1.7</v>
      </c>
      <c r="F1981" s="1">
        <f ca="1">InitialHomeValue* (1 + 'Portfolio Simulation'!C1981)^'Portfolio Simulation'!B1981</f>
        <v>1426256.6122255197</v>
      </c>
      <c r="G1981" s="1">
        <f t="shared" ca="1" si="544"/>
        <v>242463.62407833838</v>
      </c>
      <c r="H1981" s="1">
        <f t="shared" ca="1" si="545"/>
        <v>248832</v>
      </c>
      <c r="I1981" s="1">
        <f t="shared" ca="1" si="553"/>
        <v>242463.62407833838</v>
      </c>
      <c r="J1981" s="1">
        <f t="shared" si="546"/>
        <v>100000</v>
      </c>
      <c r="K1981" s="1">
        <f t="shared" si="547"/>
        <v>1000000</v>
      </c>
      <c r="L1981" s="1">
        <f t="shared" si="554"/>
        <v>-100000</v>
      </c>
      <c r="M1981" s="1">
        <f t="shared" ca="1" si="548"/>
        <v>242463.62407833838</v>
      </c>
      <c r="N1981" s="10">
        <v>45931</v>
      </c>
      <c r="O1981" s="10">
        <f t="shared" ca="1" si="555"/>
        <v>47757</v>
      </c>
      <c r="P1981" s="7">
        <f t="shared" ca="1" si="556"/>
        <v>0.19367799162864688</v>
      </c>
      <c r="Q1981" s="13"/>
      <c r="R1981" s="1">
        <f t="shared" si="557"/>
        <v>-100000</v>
      </c>
      <c r="S1981" s="1">
        <f t="shared" ca="1" si="549"/>
        <v>235332.34101721077</v>
      </c>
      <c r="T1981" s="14">
        <f t="shared" ca="1" si="550"/>
        <v>1.65</v>
      </c>
      <c r="U1981" s="7">
        <f t="shared" ca="1" si="558"/>
        <v>0.18657614588737489</v>
      </c>
    </row>
    <row r="1982" spans="1:21" x14ac:dyDescent="0.2">
      <c r="A1982">
        <f t="shared" si="551"/>
        <v>1981</v>
      </c>
      <c r="B1982">
        <f t="shared" ca="1" si="541"/>
        <v>7</v>
      </c>
      <c r="C1982" s="7">
        <f t="shared" ca="1" si="542"/>
        <v>2.4123242365499672E-2</v>
      </c>
      <c r="D1982" t="str">
        <f t="shared" ca="1" si="552"/>
        <v>Yes</v>
      </c>
      <c r="E1982">
        <f t="shared" ca="1" si="543"/>
        <v>1.7</v>
      </c>
      <c r="F1982" s="1">
        <f ca="1">InitialHomeValue* (1 + 'Portfolio Simulation'!C1982)^'Portfolio Simulation'!B1982</f>
        <v>1181586.6013233135</v>
      </c>
      <c r="G1982" s="1">
        <f t="shared" ca="1" si="544"/>
        <v>200869.72222496331</v>
      </c>
      <c r="H1982" s="1">
        <f t="shared" ca="1" si="545"/>
        <v>358318.07999999996</v>
      </c>
      <c r="I1982" s="1">
        <f t="shared" ca="1" si="553"/>
        <v>200869.72222496331</v>
      </c>
      <c r="J1982" s="1">
        <f t="shared" si="546"/>
        <v>100000</v>
      </c>
      <c r="K1982" s="1">
        <f t="shared" si="547"/>
        <v>1000000</v>
      </c>
      <c r="L1982" s="1">
        <f t="shared" si="554"/>
        <v>-100000</v>
      </c>
      <c r="M1982" s="1">
        <f t="shared" ca="1" si="548"/>
        <v>200869.72222496331</v>
      </c>
      <c r="N1982" s="10">
        <v>45931</v>
      </c>
      <c r="O1982" s="10">
        <f t="shared" ca="1" si="555"/>
        <v>48488</v>
      </c>
      <c r="P1982" s="7">
        <f t="shared" ca="1" si="556"/>
        <v>0.10468803048133851</v>
      </c>
      <c r="Q1982" s="13"/>
      <c r="R1982" s="1">
        <f t="shared" si="557"/>
        <v>-100000</v>
      </c>
      <c r="S1982" s="1">
        <f t="shared" ca="1" si="549"/>
        <v>194961.78921834673</v>
      </c>
      <c r="T1982" s="14">
        <f t="shared" ca="1" si="550"/>
        <v>1.65</v>
      </c>
      <c r="U1982" s="7">
        <f t="shared" ca="1" si="558"/>
        <v>9.9990564584732072E-2</v>
      </c>
    </row>
    <row r="1983" spans="1:21" x14ac:dyDescent="0.2">
      <c r="A1983">
        <f t="shared" si="551"/>
        <v>1982</v>
      </c>
      <c r="B1983">
        <f t="shared" ca="1" si="541"/>
        <v>5</v>
      </c>
      <c r="C1983" s="7">
        <f t="shared" ca="1" si="542"/>
        <v>1.0150712389248771E-2</v>
      </c>
      <c r="D1983" t="str">
        <f t="shared" ca="1" si="552"/>
        <v>Yes</v>
      </c>
      <c r="E1983">
        <f t="shared" ca="1" si="543"/>
        <v>1.7</v>
      </c>
      <c r="F1983" s="1">
        <f ca="1">InitialHomeValue* (1 + 'Portfolio Simulation'!C1983)^'Portfolio Simulation'!B1983</f>
        <v>1051794.4437428487</v>
      </c>
      <c r="G1983" s="1">
        <f t="shared" ca="1" si="544"/>
        <v>178805.05543628428</v>
      </c>
      <c r="H1983" s="1">
        <f t="shared" ca="1" si="545"/>
        <v>248832</v>
      </c>
      <c r="I1983" s="1">
        <f t="shared" ca="1" si="553"/>
        <v>178805.05543628428</v>
      </c>
      <c r="J1983" s="1">
        <f t="shared" si="546"/>
        <v>100000</v>
      </c>
      <c r="K1983" s="1">
        <f t="shared" si="547"/>
        <v>1000000</v>
      </c>
      <c r="L1983" s="1">
        <f t="shared" si="554"/>
        <v>-100000</v>
      </c>
      <c r="M1983" s="1">
        <f t="shared" ca="1" si="548"/>
        <v>178805.05543628428</v>
      </c>
      <c r="N1983" s="10">
        <v>45931</v>
      </c>
      <c r="O1983" s="10">
        <f t="shared" ca="1" si="555"/>
        <v>47757</v>
      </c>
      <c r="P1983" s="7">
        <f t="shared" ca="1" si="556"/>
        <v>0.12317729592323304</v>
      </c>
      <c r="Q1983" s="13"/>
      <c r="R1983" s="1">
        <f t="shared" si="557"/>
        <v>-100000</v>
      </c>
      <c r="S1983" s="1">
        <f t="shared" ca="1" si="549"/>
        <v>173546.08321757003</v>
      </c>
      <c r="T1983" s="14">
        <f t="shared" ca="1" si="550"/>
        <v>1.65</v>
      </c>
      <c r="U1983" s="7">
        <f t="shared" ca="1" si="558"/>
        <v>0.11649488806724548</v>
      </c>
    </row>
    <row r="1984" spans="1:21" x14ac:dyDescent="0.2">
      <c r="A1984">
        <f t="shared" si="551"/>
        <v>1983</v>
      </c>
      <c r="B1984">
        <f t="shared" ca="1" si="541"/>
        <v>9</v>
      </c>
      <c r="C1984" s="7">
        <f t="shared" ca="1" si="542"/>
        <v>7.9321662592573339E-2</v>
      </c>
      <c r="D1984" t="str">
        <f t="shared" ca="1" si="552"/>
        <v>Yes</v>
      </c>
      <c r="E1984">
        <f t="shared" ca="1" si="543"/>
        <v>1.7</v>
      </c>
      <c r="F1984" s="1">
        <f ca="1">InitialHomeValue* (1 + 'Portfolio Simulation'!C1984)^'Portfolio Simulation'!B1984</f>
        <v>1987732.9784044179</v>
      </c>
      <c r="G1984" s="1">
        <f t="shared" ca="1" si="544"/>
        <v>337914.60632875102</v>
      </c>
      <c r="H1984" s="1">
        <f t="shared" ca="1" si="545"/>
        <v>515978.03519999993</v>
      </c>
      <c r="I1984" s="1">
        <f t="shared" ca="1" si="553"/>
        <v>337914.60632875102</v>
      </c>
      <c r="J1984" s="1">
        <f t="shared" si="546"/>
        <v>100000</v>
      </c>
      <c r="K1984" s="1">
        <f t="shared" si="547"/>
        <v>1000000</v>
      </c>
      <c r="L1984" s="1">
        <f t="shared" si="554"/>
        <v>-100000</v>
      </c>
      <c r="M1984" s="1">
        <f t="shared" ca="1" si="548"/>
        <v>337914.60632875102</v>
      </c>
      <c r="N1984" s="10">
        <v>45931</v>
      </c>
      <c r="O1984" s="10">
        <f t="shared" ca="1" si="555"/>
        <v>49218</v>
      </c>
      <c r="P1984" s="7">
        <f t="shared" ca="1" si="556"/>
        <v>0.1447761595249176</v>
      </c>
      <c r="Q1984" s="13"/>
      <c r="R1984" s="1">
        <f t="shared" si="557"/>
        <v>-100000</v>
      </c>
      <c r="S1984" s="1">
        <f t="shared" ca="1" si="549"/>
        <v>327975.94143672893</v>
      </c>
      <c r="T1984" s="14">
        <f t="shared" ca="1" si="550"/>
        <v>1.65</v>
      </c>
      <c r="U1984" s="7">
        <f t="shared" ca="1" si="558"/>
        <v>0.14098754525184634</v>
      </c>
    </row>
    <row r="1985" spans="1:21" x14ac:dyDescent="0.2">
      <c r="A1985">
        <f t="shared" si="551"/>
        <v>1984</v>
      </c>
      <c r="B1985">
        <f t="shared" ca="1" si="541"/>
        <v>3</v>
      </c>
      <c r="C1985" s="7">
        <f t="shared" ca="1" si="542"/>
        <v>6.2014826496154446E-2</v>
      </c>
      <c r="D1985" t="str">
        <f t="shared" ca="1" si="552"/>
        <v>Yes</v>
      </c>
      <c r="E1985">
        <f t="shared" ca="1" si="543"/>
        <v>1.7</v>
      </c>
      <c r="F1985" s="1">
        <f ca="1">InitialHomeValue* (1 + 'Portfolio Simulation'!C1985)^'Portfolio Simulation'!B1985</f>
        <v>1197820.4946245521</v>
      </c>
      <c r="G1985" s="1">
        <f t="shared" ca="1" si="544"/>
        <v>203629.48408617385</v>
      </c>
      <c r="H1985" s="1">
        <f t="shared" ca="1" si="545"/>
        <v>172800</v>
      </c>
      <c r="I1985" s="1">
        <f t="shared" ca="1" si="553"/>
        <v>172800</v>
      </c>
      <c r="J1985" s="1">
        <f t="shared" si="546"/>
        <v>100000</v>
      </c>
      <c r="K1985" s="1">
        <f t="shared" si="547"/>
        <v>1000000</v>
      </c>
      <c r="L1985" s="1">
        <f t="shared" si="554"/>
        <v>-100000</v>
      </c>
      <c r="M1985" s="1">
        <f t="shared" ca="1" si="548"/>
        <v>172800</v>
      </c>
      <c r="N1985" s="10">
        <v>45931</v>
      </c>
      <c r="O1985" s="10">
        <f t="shared" ca="1" si="555"/>
        <v>47027</v>
      </c>
      <c r="P1985" s="7">
        <f t="shared" ca="1" si="556"/>
        <v>0.19980039000511171</v>
      </c>
      <c r="Q1985" s="13"/>
      <c r="R1985" s="1">
        <f t="shared" si="557"/>
        <v>-100000</v>
      </c>
      <c r="S1985" s="1">
        <f t="shared" ca="1" si="549"/>
        <v>197640.38161305108</v>
      </c>
      <c r="T1985" s="14">
        <f t="shared" ca="1" si="550"/>
        <v>1.65</v>
      </c>
      <c r="U1985" s="7">
        <f t="shared" ca="1" si="558"/>
        <v>0.254686552286148</v>
      </c>
    </row>
    <row r="1986" spans="1:21" x14ac:dyDescent="0.2">
      <c r="A1986">
        <f t="shared" si="551"/>
        <v>1985</v>
      </c>
      <c r="B1986">
        <f t="shared" ca="1" si="541"/>
        <v>2</v>
      </c>
      <c r="C1986" s="7">
        <f t="shared" ca="1" si="542"/>
        <v>3.9127752174029667E-2</v>
      </c>
      <c r="D1986" t="str">
        <f t="shared" ca="1" si="552"/>
        <v>Yes</v>
      </c>
      <c r="E1986">
        <f t="shared" ca="1" si="543"/>
        <v>1.7</v>
      </c>
      <c r="F1986" s="1">
        <f ca="1">InitialHomeValue* (1 + 'Portfolio Simulation'!C1986)^'Portfolio Simulation'!B1986</f>
        <v>1079786.4853382516</v>
      </c>
      <c r="G1986" s="1">
        <f t="shared" ca="1" si="544"/>
        <v>183563.70250750278</v>
      </c>
      <c r="H1986" s="1">
        <f t="shared" ca="1" si="545"/>
        <v>144000</v>
      </c>
      <c r="I1986" s="1">
        <f t="shared" ca="1" si="553"/>
        <v>144000</v>
      </c>
      <c r="J1986" s="1">
        <f t="shared" si="546"/>
        <v>100000</v>
      </c>
      <c r="K1986" s="1">
        <f t="shared" si="547"/>
        <v>1000000</v>
      </c>
      <c r="L1986" s="1">
        <f t="shared" si="554"/>
        <v>-100000</v>
      </c>
      <c r="M1986" s="1">
        <f t="shared" ca="1" si="548"/>
        <v>144000</v>
      </c>
      <c r="N1986" s="10">
        <v>45931</v>
      </c>
      <c r="O1986" s="10">
        <f t="shared" ca="1" si="555"/>
        <v>46661</v>
      </c>
      <c r="P1986" s="7">
        <f t="shared" ca="1" si="556"/>
        <v>0.19999999403953553</v>
      </c>
      <c r="Q1986" s="13"/>
      <c r="R1986" s="1">
        <f t="shared" si="557"/>
        <v>-100000</v>
      </c>
      <c r="S1986" s="1">
        <f t="shared" ca="1" si="549"/>
        <v>178164.77008081152</v>
      </c>
      <c r="T1986" s="14">
        <f t="shared" ca="1" si="550"/>
        <v>1.65</v>
      </c>
      <c r="U1986" s="7">
        <f t="shared" ca="1" si="558"/>
        <v>0.33478376269340515</v>
      </c>
    </row>
    <row r="1987" spans="1:21" x14ac:dyDescent="0.2">
      <c r="A1987">
        <f t="shared" si="551"/>
        <v>1986</v>
      </c>
      <c r="B1987">
        <f t="shared" ref="B1987:B2002" ca="1" si="559">RANDBETWEEN(MinExitYear,MaxTerm)</f>
        <v>2</v>
      </c>
      <c r="C1987" s="7">
        <f t="shared" ref="C1987:C2002" ca="1" si="560">NORMINV(RAND(),HPAMean,HPAStdDev)</f>
        <v>7.8877043838334604E-2</v>
      </c>
      <c r="D1987" t="str">
        <f t="shared" ca="1" si="552"/>
        <v>Yes</v>
      </c>
      <c r="E1987">
        <f t="shared" ref="E1987:E2002" ca="1" si="561">IF(D1987="Yes",UpMultiplier,DownMultiplier)</f>
        <v>1.7</v>
      </c>
      <c r="F1987" s="1">
        <f ca="1">InitialHomeValue* (1 + 'Portfolio Simulation'!C1987)^'Portfolio Simulation'!B1987</f>
        <v>1163975.6757213438</v>
      </c>
      <c r="G1987" s="1">
        <f t="shared" ref="G1987:G2002" ca="1" si="562">F1987*E1987*(InvestmentAmount/InitialHomeValue)</f>
        <v>197875.86487262847</v>
      </c>
      <c r="H1987" s="1">
        <f t="shared" ref="H1987:H2002" ca="1" si="563">InvestmentAmount*(1 + IRRCap)^B1987</f>
        <v>144000</v>
      </c>
      <c r="I1987" s="1">
        <f t="shared" ca="1" si="553"/>
        <v>144000</v>
      </c>
      <c r="J1987" s="1">
        <f t="shared" ref="J1987:J2002" si="564">InvestmentAmount</f>
        <v>100000</v>
      </c>
      <c r="K1987" s="1">
        <f t="shared" ref="K1987:K2002" si="565">InitialHomeValue</f>
        <v>1000000</v>
      </c>
      <c r="L1987" s="1">
        <f t="shared" si="554"/>
        <v>-100000</v>
      </c>
      <c r="M1987" s="1">
        <f t="shared" ref="M1987:M2002" ca="1" si="566">IF(B1987&gt;0,I1987,0)</f>
        <v>144000</v>
      </c>
      <c r="N1987" s="10">
        <v>45931</v>
      </c>
      <c r="O1987" s="10">
        <f t="shared" ca="1" si="555"/>
        <v>46661</v>
      </c>
      <c r="P1987" s="7">
        <f t="shared" ca="1" si="556"/>
        <v>0.19999999403953553</v>
      </c>
      <c r="Q1987" s="13"/>
      <c r="R1987" s="1">
        <f t="shared" si="557"/>
        <v>-100000</v>
      </c>
      <c r="S1987" s="1">
        <f t="shared" ref="S1987:S2002" ca="1" si="567">F1987*T1987*(InvestmentAmount/InitialHomeValue)</f>
        <v>192055.98649402172</v>
      </c>
      <c r="T1987" s="14">
        <f t="shared" ref="T1987:T2002" ca="1" si="568">IF(D1987="Yes",ModifiedUpShare,ModifiedDownShare)</f>
        <v>1.65</v>
      </c>
      <c r="U1987" s="7">
        <f t="shared" ca="1" si="558"/>
        <v>0.38584265112876892</v>
      </c>
    </row>
    <row r="1988" spans="1:21" x14ac:dyDescent="0.2">
      <c r="A1988">
        <f t="shared" ref="A1988:A2002" si="569">ROW()-1</f>
        <v>1987</v>
      </c>
      <c r="B1988">
        <f t="shared" ca="1" si="559"/>
        <v>10</v>
      </c>
      <c r="C1988" s="7">
        <f t="shared" ca="1" si="560"/>
        <v>3.1222076987316029E-2</v>
      </c>
      <c r="D1988" t="str">
        <f t="shared" ref="D1988:D2002" ca="1" si="570">IF(C1988&gt;=0, "Yes", "No")</f>
        <v>Yes</v>
      </c>
      <c r="E1988">
        <f t="shared" ca="1" si="561"/>
        <v>1.7</v>
      </c>
      <c r="F1988" s="1">
        <f ca="1">InitialHomeValue* (1 + 'Portfolio Simulation'!C1988)^'Portfolio Simulation'!B1988</f>
        <v>1359947.116946596</v>
      </c>
      <c r="G1988" s="1">
        <f t="shared" ca="1" si="562"/>
        <v>231191.00988092131</v>
      </c>
      <c r="H1988" s="1">
        <f t="shared" ca="1" si="563"/>
        <v>619173.64223999996</v>
      </c>
      <c r="I1988" s="1">
        <f t="shared" ref="I1988:I2002" ca="1" si="571">MIN(G1988,H1988)</f>
        <v>231191.00988092131</v>
      </c>
      <c r="J1988" s="1">
        <f t="shared" si="564"/>
        <v>100000</v>
      </c>
      <c r="K1988" s="1">
        <f t="shared" si="565"/>
        <v>1000000</v>
      </c>
      <c r="L1988" s="1">
        <f t="shared" ref="L1988:L2002" si="572">-J1988</f>
        <v>-100000</v>
      </c>
      <c r="M1988" s="1">
        <f t="shared" ca="1" si="566"/>
        <v>231191.00988092131</v>
      </c>
      <c r="N1988" s="10">
        <v>45931</v>
      </c>
      <c r="O1988" s="10">
        <f t="shared" ref="O1988:O2002" ca="1" si="573">EDATE(N1988, B1988 *12)</f>
        <v>49583</v>
      </c>
      <c r="P1988" s="7">
        <f t="shared" ref="P1988:P2002" ca="1" si="574">XIRR(L1988:M1988,N1988:O1988)</f>
        <v>8.7369534373283389E-2</v>
      </c>
      <c r="Q1988" s="13"/>
      <c r="R1988" s="1">
        <f t="shared" ref="R1988:R2002" si="575">-J1988</f>
        <v>-100000</v>
      </c>
      <c r="S1988" s="1">
        <f t="shared" ca="1" si="567"/>
        <v>224391.27429618832</v>
      </c>
      <c r="T1988" s="14">
        <f t="shared" ca="1" si="568"/>
        <v>1.65</v>
      </c>
      <c r="U1988" s="7">
        <f t="shared" ref="U1988:U2002" ca="1" si="576">XIRR(R1988:S1988,N1988:O1988)</f>
        <v>8.4130027890205392E-2</v>
      </c>
    </row>
    <row r="1989" spans="1:21" x14ac:dyDescent="0.2">
      <c r="A1989">
        <f t="shared" si="569"/>
        <v>1988</v>
      </c>
      <c r="B1989">
        <f t="shared" ca="1" si="559"/>
        <v>3</v>
      </c>
      <c r="C1989" s="7">
        <f t="shared" ca="1" si="560"/>
        <v>3.9098318925942344E-2</v>
      </c>
      <c r="D1989" t="str">
        <f t="shared" ca="1" si="570"/>
        <v>Yes</v>
      </c>
      <c r="E1989">
        <f t="shared" ca="1" si="561"/>
        <v>1.7</v>
      </c>
      <c r="F1989" s="1">
        <f ca="1">InitialHomeValue* (1 + 'Portfolio Simulation'!C1989)^'Portfolio Simulation'!B1989</f>
        <v>1121940.7611675344</v>
      </c>
      <c r="G1989" s="1">
        <f t="shared" ca="1" si="562"/>
        <v>190729.92939848086</v>
      </c>
      <c r="H1989" s="1">
        <f t="shared" ca="1" si="563"/>
        <v>172800</v>
      </c>
      <c r="I1989" s="1">
        <f t="shared" ca="1" si="571"/>
        <v>172800</v>
      </c>
      <c r="J1989" s="1">
        <f t="shared" si="564"/>
        <v>100000</v>
      </c>
      <c r="K1989" s="1">
        <f t="shared" si="565"/>
        <v>1000000</v>
      </c>
      <c r="L1989" s="1">
        <f t="shared" si="572"/>
        <v>-100000</v>
      </c>
      <c r="M1989" s="1">
        <f t="shared" ca="1" si="566"/>
        <v>172800</v>
      </c>
      <c r="N1989" s="10">
        <v>45931</v>
      </c>
      <c r="O1989" s="10">
        <f t="shared" ca="1" si="573"/>
        <v>47027</v>
      </c>
      <c r="P1989" s="7">
        <f t="shared" ca="1" si="574"/>
        <v>0.19980039000511171</v>
      </c>
      <c r="Q1989" s="13"/>
      <c r="R1989" s="1">
        <f t="shared" si="575"/>
        <v>-100000</v>
      </c>
      <c r="S1989" s="1">
        <f t="shared" ca="1" si="567"/>
        <v>185120.22559264317</v>
      </c>
      <c r="T1989" s="14">
        <f t="shared" ca="1" si="568"/>
        <v>1.65</v>
      </c>
      <c r="U1989" s="7">
        <f t="shared" ca="1" si="576"/>
        <v>0.2276369392871857</v>
      </c>
    </row>
    <row r="1990" spans="1:21" x14ac:dyDescent="0.2">
      <c r="A1990">
        <f t="shared" si="569"/>
        <v>1989</v>
      </c>
      <c r="B1990">
        <f t="shared" ca="1" si="559"/>
        <v>3</v>
      </c>
      <c r="C1990" s="7">
        <f t="shared" ca="1" si="560"/>
        <v>1.4196856120856808E-2</v>
      </c>
      <c r="D1990" t="str">
        <f t="shared" ca="1" si="570"/>
        <v>Yes</v>
      </c>
      <c r="E1990">
        <f t="shared" ca="1" si="561"/>
        <v>1.7</v>
      </c>
      <c r="F1990" s="1">
        <f ca="1">InitialHomeValue* (1 + 'Portfolio Simulation'!C1990)^'Portfolio Simulation'!B1990</f>
        <v>1043198.0819203448</v>
      </c>
      <c r="G1990" s="1">
        <f t="shared" ca="1" si="562"/>
        <v>177343.67392645864</v>
      </c>
      <c r="H1990" s="1">
        <f t="shared" ca="1" si="563"/>
        <v>172800</v>
      </c>
      <c r="I1990" s="1">
        <f t="shared" ca="1" si="571"/>
        <v>172800</v>
      </c>
      <c r="J1990" s="1">
        <f t="shared" si="564"/>
        <v>100000</v>
      </c>
      <c r="K1990" s="1">
        <f t="shared" si="565"/>
        <v>1000000</v>
      </c>
      <c r="L1990" s="1">
        <f t="shared" si="572"/>
        <v>-100000</v>
      </c>
      <c r="M1990" s="1">
        <f t="shared" ca="1" si="566"/>
        <v>172800</v>
      </c>
      <c r="N1990" s="10">
        <v>45931</v>
      </c>
      <c r="O1990" s="10">
        <f t="shared" ca="1" si="573"/>
        <v>47027</v>
      </c>
      <c r="P1990" s="7">
        <f t="shared" ca="1" si="574"/>
        <v>0.19980039000511171</v>
      </c>
      <c r="Q1990" s="13"/>
      <c r="R1990" s="1">
        <f t="shared" si="575"/>
        <v>-100000</v>
      </c>
      <c r="S1990" s="1">
        <f t="shared" ca="1" si="567"/>
        <v>172127.68351685689</v>
      </c>
      <c r="T1990" s="14">
        <f t="shared" ca="1" si="568"/>
        <v>1.65</v>
      </c>
      <c r="U1990" s="7">
        <f t="shared" ca="1" si="576"/>
        <v>0.19824376702308658</v>
      </c>
    </row>
    <row r="1991" spans="1:21" x14ac:dyDescent="0.2">
      <c r="A1991">
        <f t="shared" si="569"/>
        <v>1990</v>
      </c>
      <c r="B1991">
        <f t="shared" ca="1" si="559"/>
        <v>8</v>
      </c>
      <c r="C1991" s="7">
        <f t="shared" ca="1" si="560"/>
        <v>6.6468595235182407E-2</v>
      </c>
      <c r="D1991" t="str">
        <f t="shared" ca="1" si="570"/>
        <v>Yes</v>
      </c>
      <c r="E1991">
        <f t="shared" ca="1" si="561"/>
        <v>1.7</v>
      </c>
      <c r="F1991" s="1">
        <f ca="1">InitialHomeValue* (1 + 'Portfolio Simulation'!C1991)^'Portfolio Simulation'!B1991</f>
        <v>1673341.4496652666</v>
      </c>
      <c r="G1991" s="1">
        <f t="shared" ca="1" si="562"/>
        <v>284468.04644309531</v>
      </c>
      <c r="H1991" s="1">
        <f t="shared" ca="1" si="563"/>
        <v>429981.69599999994</v>
      </c>
      <c r="I1991" s="1">
        <f t="shared" ca="1" si="571"/>
        <v>284468.04644309531</v>
      </c>
      <c r="J1991" s="1">
        <f t="shared" si="564"/>
        <v>100000</v>
      </c>
      <c r="K1991" s="1">
        <f t="shared" si="565"/>
        <v>1000000</v>
      </c>
      <c r="L1991" s="1">
        <f t="shared" si="572"/>
        <v>-100000</v>
      </c>
      <c r="M1991" s="1">
        <f t="shared" ca="1" si="566"/>
        <v>284468.04644309531</v>
      </c>
      <c r="N1991" s="10">
        <v>45931</v>
      </c>
      <c r="O1991" s="10">
        <f t="shared" ca="1" si="573"/>
        <v>48853</v>
      </c>
      <c r="P1991" s="7">
        <f t="shared" ca="1" si="574"/>
        <v>0.13950265049934388</v>
      </c>
      <c r="Q1991" s="13"/>
      <c r="R1991" s="1">
        <f t="shared" si="575"/>
        <v>-100000</v>
      </c>
      <c r="S1991" s="1">
        <f t="shared" ca="1" si="567"/>
        <v>276101.33919476898</v>
      </c>
      <c r="T1991" s="14">
        <f t="shared" ca="1" si="568"/>
        <v>1.65</v>
      </c>
      <c r="U1991" s="7">
        <f t="shared" ca="1" si="576"/>
        <v>0.13526127934455875</v>
      </c>
    </row>
    <row r="1992" spans="1:21" x14ac:dyDescent="0.2">
      <c r="A1992">
        <f t="shared" si="569"/>
        <v>1991</v>
      </c>
      <c r="B1992">
        <f t="shared" ca="1" si="559"/>
        <v>8</v>
      </c>
      <c r="C1992" s="7">
        <f t="shared" ca="1" si="560"/>
        <v>3.702716767078966E-2</v>
      </c>
      <c r="D1992" t="str">
        <f t="shared" ca="1" si="570"/>
        <v>Yes</v>
      </c>
      <c r="E1992">
        <f t="shared" ca="1" si="561"/>
        <v>1.7</v>
      </c>
      <c r="F1992" s="1">
        <f ca="1">InitialHomeValue* (1 + 'Portfolio Simulation'!C1992)^'Portfolio Simulation'!B1992</f>
        <v>1337584.0218553075</v>
      </c>
      <c r="G1992" s="1">
        <f t="shared" ca="1" si="562"/>
        <v>227389.2837154023</v>
      </c>
      <c r="H1992" s="1">
        <f t="shared" ca="1" si="563"/>
        <v>429981.69599999994</v>
      </c>
      <c r="I1992" s="1">
        <f t="shared" ca="1" si="571"/>
        <v>227389.2837154023</v>
      </c>
      <c r="J1992" s="1">
        <f t="shared" si="564"/>
        <v>100000</v>
      </c>
      <c r="K1992" s="1">
        <f t="shared" si="565"/>
        <v>1000000</v>
      </c>
      <c r="L1992" s="1">
        <f t="shared" si="572"/>
        <v>-100000</v>
      </c>
      <c r="M1992" s="1">
        <f t="shared" ca="1" si="566"/>
        <v>227389.2837154023</v>
      </c>
      <c r="N1992" s="10">
        <v>45931</v>
      </c>
      <c r="O1992" s="10">
        <f t="shared" ca="1" si="573"/>
        <v>48853</v>
      </c>
      <c r="P1992" s="7">
        <f t="shared" ca="1" si="574"/>
        <v>0.10806624293327333</v>
      </c>
      <c r="Q1992" s="13"/>
      <c r="R1992" s="1">
        <f t="shared" si="575"/>
        <v>-100000</v>
      </c>
      <c r="S1992" s="1">
        <f t="shared" ca="1" si="567"/>
        <v>220701.36360612573</v>
      </c>
      <c r="T1992" s="14">
        <f t="shared" ca="1" si="568"/>
        <v>1.65</v>
      </c>
      <c r="U1992" s="7">
        <f t="shared" ca="1" si="576"/>
        <v>0.10394188761711121</v>
      </c>
    </row>
    <row r="1993" spans="1:21" x14ac:dyDescent="0.2">
      <c r="A1993">
        <f t="shared" si="569"/>
        <v>1992</v>
      </c>
      <c r="B1993">
        <f t="shared" ca="1" si="559"/>
        <v>3</v>
      </c>
      <c r="C1993" s="7">
        <f t="shared" ca="1" si="560"/>
        <v>0.10301232876672323</v>
      </c>
      <c r="D1993" t="str">
        <f t="shared" ca="1" si="570"/>
        <v>Yes</v>
      </c>
      <c r="E1993">
        <f t="shared" ca="1" si="561"/>
        <v>1.7</v>
      </c>
      <c r="F1993" s="1">
        <f ca="1">InitialHomeValue* (1 + 'Portfolio Simulation'!C1993)^'Portfolio Simulation'!B1993</f>
        <v>1341964.7253686283</v>
      </c>
      <c r="G1993" s="1">
        <f t="shared" ca="1" si="562"/>
        <v>228134.00331266681</v>
      </c>
      <c r="H1993" s="1">
        <f t="shared" ca="1" si="563"/>
        <v>172800</v>
      </c>
      <c r="I1993" s="1">
        <f t="shared" ca="1" si="571"/>
        <v>172800</v>
      </c>
      <c r="J1993" s="1">
        <f t="shared" si="564"/>
        <v>100000</v>
      </c>
      <c r="K1993" s="1">
        <f t="shared" si="565"/>
        <v>1000000</v>
      </c>
      <c r="L1993" s="1">
        <f t="shared" si="572"/>
        <v>-100000</v>
      </c>
      <c r="M1993" s="1">
        <f t="shared" ca="1" si="566"/>
        <v>172800</v>
      </c>
      <c r="N1993" s="10">
        <v>45931</v>
      </c>
      <c r="O1993" s="10">
        <f t="shared" ca="1" si="573"/>
        <v>47027</v>
      </c>
      <c r="P1993" s="7">
        <f t="shared" ca="1" si="574"/>
        <v>0.19980039000511171</v>
      </c>
      <c r="Q1993" s="13"/>
      <c r="R1993" s="1">
        <f t="shared" si="575"/>
        <v>-100000</v>
      </c>
      <c r="S1993" s="1">
        <f t="shared" ca="1" si="567"/>
        <v>221424.17968582368</v>
      </c>
      <c r="T1993" s="14">
        <f t="shared" ca="1" si="568"/>
        <v>1.65</v>
      </c>
      <c r="U1993" s="7">
        <f t="shared" ca="1" si="576"/>
        <v>0.30307682156562799</v>
      </c>
    </row>
    <row r="1994" spans="1:21" x14ac:dyDescent="0.2">
      <c r="A1994">
        <f t="shared" si="569"/>
        <v>1993</v>
      </c>
      <c r="B1994">
        <f t="shared" ca="1" si="559"/>
        <v>5</v>
      </c>
      <c r="C1994" s="7">
        <f t="shared" ca="1" si="560"/>
        <v>0.13529743638895453</v>
      </c>
      <c r="D1994" t="str">
        <f t="shared" ca="1" si="570"/>
        <v>Yes</v>
      </c>
      <c r="E1994">
        <f t="shared" ca="1" si="561"/>
        <v>1.7</v>
      </c>
      <c r="F1994" s="1">
        <f ca="1">InitialHomeValue* (1 + 'Portfolio Simulation'!C1994)^'Portfolio Simulation'!B1994</f>
        <v>1886028.6509363842</v>
      </c>
      <c r="G1994" s="1">
        <f t="shared" ca="1" si="562"/>
        <v>320624.87065918534</v>
      </c>
      <c r="H1994" s="1">
        <f t="shared" ca="1" si="563"/>
        <v>248832</v>
      </c>
      <c r="I1994" s="1">
        <f t="shared" ca="1" si="571"/>
        <v>248832</v>
      </c>
      <c r="J1994" s="1">
        <f t="shared" si="564"/>
        <v>100000</v>
      </c>
      <c r="K1994" s="1">
        <f t="shared" si="565"/>
        <v>1000000</v>
      </c>
      <c r="L1994" s="1">
        <f t="shared" si="572"/>
        <v>-100000</v>
      </c>
      <c r="M1994" s="1">
        <f t="shared" ca="1" si="566"/>
        <v>248832</v>
      </c>
      <c r="N1994" s="10">
        <v>45931</v>
      </c>
      <c r="O1994" s="10">
        <f t="shared" ca="1" si="573"/>
        <v>47757</v>
      </c>
      <c r="P1994" s="7">
        <f t="shared" ca="1" si="574"/>
        <v>0.19988018870353702</v>
      </c>
      <c r="Q1994" s="13"/>
      <c r="R1994" s="1">
        <f t="shared" si="575"/>
        <v>-100000</v>
      </c>
      <c r="S1994" s="1">
        <f t="shared" ca="1" si="567"/>
        <v>311194.72740450338</v>
      </c>
      <c r="T1994" s="14">
        <f t="shared" ca="1" si="568"/>
        <v>1.65</v>
      </c>
      <c r="U1994" s="7">
        <f t="shared" ca="1" si="576"/>
        <v>0.25473625063896177</v>
      </c>
    </row>
    <row r="1995" spans="1:21" x14ac:dyDescent="0.2">
      <c r="A1995">
        <f t="shared" si="569"/>
        <v>1994</v>
      </c>
      <c r="B1995">
        <f t="shared" ca="1" si="559"/>
        <v>5</v>
      </c>
      <c r="C1995" s="7">
        <f t="shared" ca="1" si="560"/>
        <v>5.8079744181778498E-2</v>
      </c>
      <c r="D1995" t="str">
        <f t="shared" ca="1" si="570"/>
        <v>Yes</v>
      </c>
      <c r="E1995">
        <f t="shared" ca="1" si="561"/>
        <v>1.7</v>
      </c>
      <c r="F1995" s="1">
        <f ca="1">InitialHomeValue* (1 + 'Portfolio Simulation'!C1995)^'Portfolio Simulation'!B1995</f>
        <v>1326148.0217884949</v>
      </c>
      <c r="G1995" s="1">
        <f t="shared" ca="1" si="562"/>
        <v>225445.16370404416</v>
      </c>
      <c r="H1995" s="1">
        <f t="shared" ca="1" si="563"/>
        <v>248832</v>
      </c>
      <c r="I1995" s="1">
        <f t="shared" ca="1" si="571"/>
        <v>225445.16370404416</v>
      </c>
      <c r="J1995" s="1">
        <f t="shared" si="564"/>
        <v>100000</v>
      </c>
      <c r="K1995" s="1">
        <f t="shared" si="565"/>
        <v>1000000</v>
      </c>
      <c r="L1995" s="1">
        <f t="shared" si="572"/>
        <v>-100000</v>
      </c>
      <c r="M1995" s="1">
        <f t="shared" ca="1" si="566"/>
        <v>225445.16370404416</v>
      </c>
      <c r="N1995" s="10">
        <v>45931</v>
      </c>
      <c r="O1995" s="10">
        <f t="shared" ca="1" si="573"/>
        <v>47757</v>
      </c>
      <c r="P1995" s="7">
        <f t="shared" ca="1" si="574"/>
        <v>0.17643927931785583</v>
      </c>
      <c r="Q1995" s="13"/>
      <c r="R1995" s="1">
        <f t="shared" si="575"/>
        <v>-100000</v>
      </c>
      <c r="S1995" s="1">
        <f t="shared" ca="1" si="567"/>
        <v>218814.42359510169</v>
      </c>
      <c r="T1995" s="14">
        <f t="shared" ca="1" si="568"/>
        <v>1.65</v>
      </c>
      <c r="U1995" s="7">
        <f t="shared" ca="1" si="576"/>
        <v>0.16943998932838442</v>
      </c>
    </row>
    <row r="1996" spans="1:21" x14ac:dyDescent="0.2">
      <c r="A1996">
        <f t="shared" si="569"/>
        <v>1995</v>
      </c>
      <c r="B1996">
        <f t="shared" ca="1" si="559"/>
        <v>5</v>
      </c>
      <c r="C1996" s="7">
        <f t="shared" ca="1" si="560"/>
        <v>8.7058428966776402E-2</v>
      </c>
      <c r="D1996" t="str">
        <f t="shared" ca="1" si="570"/>
        <v>Yes</v>
      </c>
      <c r="E1996">
        <f t="shared" ca="1" si="561"/>
        <v>1.7</v>
      </c>
      <c r="F1996" s="1">
        <f ca="1">InitialHomeValue* (1 + 'Portfolio Simulation'!C1996)^'Portfolio Simulation'!B1996</f>
        <v>1517974.3718155497</v>
      </c>
      <c r="G1996" s="1">
        <f t="shared" ca="1" si="562"/>
        <v>258055.64320864342</v>
      </c>
      <c r="H1996" s="1">
        <f t="shared" ca="1" si="563"/>
        <v>248832</v>
      </c>
      <c r="I1996" s="1">
        <f t="shared" ca="1" si="571"/>
        <v>248832</v>
      </c>
      <c r="J1996" s="1">
        <f t="shared" si="564"/>
        <v>100000</v>
      </c>
      <c r="K1996" s="1">
        <f t="shared" si="565"/>
        <v>1000000</v>
      </c>
      <c r="L1996" s="1">
        <f t="shared" si="572"/>
        <v>-100000</v>
      </c>
      <c r="M1996" s="1">
        <f t="shared" ca="1" si="566"/>
        <v>248832</v>
      </c>
      <c r="N1996" s="10">
        <v>45931</v>
      </c>
      <c r="O1996" s="10">
        <f t="shared" ca="1" si="573"/>
        <v>47757</v>
      </c>
      <c r="P1996" s="7">
        <f t="shared" ca="1" si="574"/>
        <v>0.19988018870353702</v>
      </c>
      <c r="Q1996" s="13"/>
      <c r="R1996" s="1">
        <f t="shared" si="575"/>
        <v>-100000</v>
      </c>
      <c r="S1996" s="1">
        <f t="shared" ca="1" si="567"/>
        <v>250465.77134956571</v>
      </c>
      <c r="T1996" s="14">
        <f t="shared" ca="1" si="568"/>
        <v>1.65</v>
      </c>
      <c r="U1996" s="7">
        <f t="shared" ca="1" si="576"/>
        <v>0.20145083069801334</v>
      </c>
    </row>
    <row r="1997" spans="1:21" x14ac:dyDescent="0.2">
      <c r="A1997">
        <f t="shared" si="569"/>
        <v>1996</v>
      </c>
      <c r="B1997">
        <f t="shared" ca="1" si="559"/>
        <v>1</v>
      </c>
      <c r="C1997" s="7">
        <f t="shared" ca="1" si="560"/>
        <v>9.3549497525029154E-3</v>
      </c>
      <c r="D1997" t="str">
        <f t="shared" ca="1" si="570"/>
        <v>Yes</v>
      </c>
      <c r="E1997">
        <f t="shared" ca="1" si="561"/>
        <v>1.7</v>
      </c>
      <c r="F1997" s="1">
        <f ca="1">InitialHomeValue* (1 + 'Portfolio Simulation'!C1997)^'Portfolio Simulation'!B1997</f>
        <v>1009354.949752503</v>
      </c>
      <c r="G1997" s="1">
        <f t="shared" ca="1" si="562"/>
        <v>171590.3414579255</v>
      </c>
      <c r="H1997" s="1">
        <f t="shared" ca="1" si="563"/>
        <v>120000</v>
      </c>
      <c r="I1997" s="1">
        <f t="shared" ca="1" si="571"/>
        <v>120000</v>
      </c>
      <c r="J1997" s="1">
        <f t="shared" si="564"/>
        <v>100000</v>
      </c>
      <c r="K1997" s="1">
        <f t="shared" si="565"/>
        <v>1000000</v>
      </c>
      <c r="L1997" s="1">
        <f t="shared" si="572"/>
        <v>-100000</v>
      </c>
      <c r="M1997" s="1">
        <f t="shared" ca="1" si="566"/>
        <v>120000</v>
      </c>
      <c r="N1997" s="10">
        <v>45931</v>
      </c>
      <c r="O1997" s="10">
        <f t="shared" ca="1" si="573"/>
        <v>46296</v>
      </c>
      <c r="P1997" s="7">
        <f t="shared" ca="1" si="574"/>
        <v>0.19999999403953553</v>
      </c>
      <c r="Q1997" s="13"/>
      <c r="R1997" s="1">
        <f t="shared" si="575"/>
        <v>-100000</v>
      </c>
      <c r="S1997" s="1">
        <f t="shared" ca="1" si="567"/>
        <v>166543.56670916299</v>
      </c>
      <c r="T1997" s="14">
        <f t="shared" ca="1" si="568"/>
        <v>1.65</v>
      </c>
      <c r="U1997" s="7">
        <f t="shared" ca="1" si="576"/>
        <v>0.6654356658458711</v>
      </c>
    </row>
    <row r="1998" spans="1:21" x14ac:dyDescent="0.2">
      <c r="A1998">
        <f t="shared" si="569"/>
        <v>1997</v>
      </c>
      <c r="B1998">
        <f t="shared" ca="1" si="559"/>
        <v>1</v>
      </c>
      <c r="C1998" s="7">
        <f t="shared" ca="1" si="560"/>
        <v>-4.9750540250409148E-2</v>
      </c>
      <c r="D1998" t="str">
        <f t="shared" ca="1" si="570"/>
        <v>No</v>
      </c>
      <c r="E1998">
        <f t="shared" ca="1" si="561"/>
        <v>1.4</v>
      </c>
      <c r="F1998" s="1">
        <f ca="1">InitialHomeValue* (1 + 'Portfolio Simulation'!C1998)^'Portfolio Simulation'!B1998</f>
        <v>950249.45974959084</v>
      </c>
      <c r="G1998" s="1">
        <f t="shared" ca="1" si="562"/>
        <v>133034.92436494271</v>
      </c>
      <c r="H1998" s="1">
        <f t="shared" ca="1" si="563"/>
        <v>120000</v>
      </c>
      <c r="I1998" s="1">
        <f t="shared" ca="1" si="571"/>
        <v>120000</v>
      </c>
      <c r="J1998" s="1">
        <f t="shared" si="564"/>
        <v>100000</v>
      </c>
      <c r="K1998" s="1">
        <f t="shared" si="565"/>
        <v>1000000</v>
      </c>
      <c r="L1998" s="1">
        <f t="shared" si="572"/>
        <v>-100000</v>
      </c>
      <c r="M1998" s="1">
        <f t="shared" ca="1" si="566"/>
        <v>120000</v>
      </c>
      <c r="N1998" s="10">
        <v>45931</v>
      </c>
      <c r="O1998" s="10">
        <f t="shared" ca="1" si="573"/>
        <v>46296</v>
      </c>
      <c r="P1998" s="7">
        <f t="shared" ca="1" si="574"/>
        <v>0.19999999403953553</v>
      </c>
      <c r="Q1998" s="13"/>
      <c r="R1998" s="1">
        <f t="shared" si="575"/>
        <v>-100000</v>
      </c>
      <c r="S1998" s="1">
        <f t="shared" ca="1" si="567"/>
        <v>128283.67706619478</v>
      </c>
      <c r="T1998" s="14">
        <f t="shared" ca="1" si="568"/>
        <v>1.35</v>
      </c>
      <c r="U1998" s="7">
        <f t="shared" ca="1" si="576"/>
        <v>0.28283676505088806</v>
      </c>
    </row>
    <row r="1999" spans="1:21" x14ac:dyDescent="0.2">
      <c r="A1999">
        <f t="shared" si="569"/>
        <v>1998</v>
      </c>
      <c r="B1999">
        <f t="shared" ca="1" si="559"/>
        <v>8</v>
      </c>
      <c r="C1999" s="7">
        <f t="shared" ca="1" si="560"/>
        <v>9.6022279449138132E-2</v>
      </c>
      <c r="D1999" t="str">
        <f t="shared" ca="1" si="570"/>
        <v>Yes</v>
      </c>
      <c r="E1999">
        <f t="shared" ca="1" si="561"/>
        <v>1.7</v>
      </c>
      <c r="F1999" s="1">
        <f ca="1">InitialHomeValue* (1 + 'Portfolio Simulation'!C1999)^'Portfolio Simulation'!B1999</f>
        <v>2082356.3857795096</v>
      </c>
      <c r="G1999" s="1">
        <f t="shared" ca="1" si="562"/>
        <v>354000.58558251662</v>
      </c>
      <c r="H1999" s="1">
        <f t="shared" ca="1" si="563"/>
        <v>429981.69599999994</v>
      </c>
      <c r="I1999" s="1">
        <f t="shared" ca="1" si="571"/>
        <v>354000.58558251662</v>
      </c>
      <c r="J1999" s="1">
        <f t="shared" si="564"/>
        <v>100000</v>
      </c>
      <c r="K1999" s="1">
        <f t="shared" si="565"/>
        <v>1000000</v>
      </c>
      <c r="L1999" s="1">
        <f t="shared" si="572"/>
        <v>-100000</v>
      </c>
      <c r="M1999" s="1">
        <f t="shared" ca="1" si="566"/>
        <v>354000.58558251662</v>
      </c>
      <c r="N1999" s="10">
        <v>45931</v>
      </c>
      <c r="O1999" s="10">
        <f t="shared" ca="1" si="573"/>
        <v>48853</v>
      </c>
      <c r="P1999" s="7">
        <f t="shared" ca="1" si="574"/>
        <v>0.17105832695960996</v>
      </c>
      <c r="Q1999" s="13"/>
      <c r="R1999" s="1">
        <f t="shared" si="575"/>
        <v>-100000</v>
      </c>
      <c r="S1999" s="1">
        <f t="shared" ca="1" si="567"/>
        <v>343588.80365361908</v>
      </c>
      <c r="T1999" s="14">
        <f t="shared" ca="1" si="568"/>
        <v>1.65</v>
      </c>
      <c r="U1999" s="7">
        <f t="shared" ca="1" si="576"/>
        <v>0.16669949889183044</v>
      </c>
    </row>
    <row r="2000" spans="1:21" x14ac:dyDescent="0.2">
      <c r="A2000">
        <f t="shared" si="569"/>
        <v>1999</v>
      </c>
      <c r="B2000">
        <f t="shared" ca="1" si="559"/>
        <v>9</v>
      </c>
      <c r="C2000" s="7">
        <f t="shared" ca="1" si="560"/>
        <v>2.3908343518816488E-2</v>
      </c>
      <c r="D2000" t="str">
        <f t="shared" ca="1" si="570"/>
        <v>Yes</v>
      </c>
      <c r="E2000">
        <f t="shared" ca="1" si="561"/>
        <v>1.7</v>
      </c>
      <c r="F2000" s="1">
        <f ca="1">InitialHomeValue* (1 + 'Portfolio Simulation'!C2000)^'Portfolio Simulation'!B2000</f>
        <v>1236943.1432806859</v>
      </c>
      <c r="G2000" s="1">
        <f t="shared" ca="1" si="562"/>
        <v>210280.33435771661</v>
      </c>
      <c r="H2000" s="1">
        <f t="shared" ca="1" si="563"/>
        <v>515978.03519999993</v>
      </c>
      <c r="I2000" s="1">
        <f t="shared" ca="1" si="571"/>
        <v>210280.33435771661</v>
      </c>
      <c r="J2000" s="1">
        <f t="shared" si="564"/>
        <v>100000</v>
      </c>
      <c r="K2000" s="1">
        <f t="shared" si="565"/>
        <v>1000000</v>
      </c>
      <c r="L2000" s="1">
        <f t="shared" si="572"/>
        <v>-100000</v>
      </c>
      <c r="M2000" s="1">
        <f t="shared" ca="1" si="566"/>
        <v>210280.33435771661</v>
      </c>
      <c r="N2000" s="10">
        <v>45931</v>
      </c>
      <c r="O2000" s="10">
        <f t="shared" ca="1" si="573"/>
        <v>49218</v>
      </c>
      <c r="P2000" s="7">
        <f t="shared" ca="1" si="574"/>
        <v>8.6037179827690116E-2</v>
      </c>
      <c r="Q2000" s="13"/>
      <c r="R2000" s="1">
        <f t="shared" si="575"/>
        <v>-100000</v>
      </c>
      <c r="S2000" s="1">
        <f t="shared" ca="1" si="567"/>
        <v>204095.61864131317</v>
      </c>
      <c r="T2000" s="14">
        <f t="shared" ca="1" si="568"/>
        <v>1.65</v>
      </c>
      <c r="U2000" s="7">
        <f t="shared" ca="1" si="576"/>
        <v>8.2442954182624831E-2</v>
      </c>
    </row>
    <row r="2001" spans="1:21" x14ac:dyDescent="0.2">
      <c r="A2001">
        <f t="shared" si="569"/>
        <v>2000</v>
      </c>
      <c r="B2001">
        <f t="shared" ca="1" si="559"/>
        <v>9</v>
      </c>
      <c r="C2001" s="7">
        <f t="shared" ca="1" si="560"/>
        <v>2.9100683935024563E-2</v>
      </c>
      <c r="D2001" t="str">
        <f t="shared" ca="1" si="570"/>
        <v>Yes</v>
      </c>
      <c r="E2001">
        <f t="shared" ca="1" si="561"/>
        <v>1.7</v>
      </c>
      <c r="F2001" s="1">
        <f ca="1">InitialHomeValue* (1 + 'Portfolio Simulation'!C2001)^'Portfolio Simulation'!B2001</f>
        <v>1294555.8794447472</v>
      </c>
      <c r="G2001" s="1">
        <f t="shared" ca="1" si="562"/>
        <v>220074.49950560706</v>
      </c>
      <c r="H2001" s="1">
        <f t="shared" ca="1" si="563"/>
        <v>515978.03519999993</v>
      </c>
      <c r="I2001" s="1">
        <f t="shared" ca="1" si="571"/>
        <v>220074.49950560706</v>
      </c>
      <c r="J2001" s="1">
        <f t="shared" si="564"/>
        <v>100000</v>
      </c>
      <c r="K2001" s="1">
        <f t="shared" si="565"/>
        <v>1000000</v>
      </c>
      <c r="L2001" s="1">
        <f t="shared" si="572"/>
        <v>-100000</v>
      </c>
      <c r="M2001" s="1">
        <f t="shared" ca="1" si="566"/>
        <v>220074.49950560706</v>
      </c>
      <c r="N2001" s="10">
        <v>45931</v>
      </c>
      <c r="O2001" s="10">
        <f t="shared" ca="1" si="573"/>
        <v>49218</v>
      </c>
      <c r="P2001" s="7">
        <f t="shared" ca="1" si="574"/>
        <v>9.1541227698326122E-2</v>
      </c>
      <c r="Q2001" s="13"/>
      <c r="R2001" s="1">
        <f t="shared" si="575"/>
        <v>-100000</v>
      </c>
      <c r="S2001" s="1">
        <f t="shared" ca="1" si="567"/>
        <v>213601.72010838331</v>
      </c>
      <c r="T2001" s="14">
        <f t="shared" ca="1" si="568"/>
        <v>1.65</v>
      </c>
      <c r="U2001" s="7">
        <f t="shared" ca="1" si="576"/>
        <v>8.7928780913352961E-2</v>
      </c>
    </row>
    <row r="2002" spans="1:21" x14ac:dyDescent="0.2">
      <c r="A2002">
        <f t="shared" si="569"/>
        <v>2001</v>
      </c>
      <c r="B2002">
        <f t="shared" ca="1" si="559"/>
        <v>4</v>
      </c>
      <c r="C2002" s="7">
        <f t="shared" ca="1" si="560"/>
        <v>0.1196908813972393</v>
      </c>
      <c r="D2002" t="str">
        <f t="shared" ca="1" si="570"/>
        <v>Yes</v>
      </c>
      <c r="E2002">
        <f t="shared" ca="1" si="561"/>
        <v>1.7</v>
      </c>
      <c r="F2002" s="1">
        <f ca="1">InitialHomeValue* (1 + 'Portfolio Simulation'!C2002)^'Portfolio Simulation'!B2002</f>
        <v>1571782.9215262861</v>
      </c>
      <c r="G2002" s="1">
        <f t="shared" ca="1" si="562"/>
        <v>267203.09665946866</v>
      </c>
      <c r="H2002" s="1">
        <f t="shared" ca="1" si="563"/>
        <v>207360</v>
      </c>
      <c r="I2002" s="1">
        <f t="shared" ca="1" si="571"/>
        <v>207360</v>
      </c>
      <c r="J2002" s="1">
        <f t="shared" si="564"/>
        <v>100000</v>
      </c>
      <c r="K2002" s="1">
        <f t="shared" si="565"/>
        <v>1000000</v>
      </c>
      <c r="L2002" s="1">
        <f t="shared" si="572"/>
        <v>-100000</v>
      </c>
      <c r="M2002" s="1">
        <f t="shared" ca="1" si="566"/>
        <v>207360</v>
      </c>
      <c r="N2002" s="10">
        <v>45931</v>
      </c>
      <c r="O2002" s="10">
        <f t="shared" ca="1" si="573"/>
        <v>47392</v>
      </c>
      <c r="P2002" s="7">
        <f t="shared" ca="1" si="574"/>
        <v>0.19985025525093081</v>
      </c>
      <c r="Q2002" s="13"/>
      <c r="R2002" s="1">
        <f t="shared" si="575"/>
        <v>-100000</v>
      </c>
      <c r="S2002" s="1">
        <f t="shared" ca="1" si="567"/>
        <v>259344.18205183718</v>
      </c>
      <c r="T2002" s="14">
        <f t="shared" ca="1" si="568"/>
        <v>1.65</v>
      </c>
      <c r="U2002" s="7">
        <f t="shared" ca="1" si="576"/>
        <v>0.26881501078605663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7F6C-7BC5-4A41-8280-22679FC2AF01}">
  <dimension ref="A1:H35"/>
  <sheetViews>
    <sheetView tabSelected="1" zoomScale="60" zoomScaleNormal="60" workbookViewId="0">
      <selection activeCell="O14" sqref="O14"/>
    </sheetView>
  </sheetViews>
  <sheetFormatPr baseColWidth="10" defaultColWidth="8.83203125" defaultRowHeight="15" x14ac:dyDescent="0.2"/>
  <cols>
    <col min="1" max="1" width="10.5" bestFit="1" customWidth="1"/>
    <col min="2" max="2" width="20.1640625" bestFit="1" customWidth="1"/>
    <col min="3" max="3" width="16" bestFit="1" customWidth="1"/>
    <col min="4" max="5" width="9.6640625" customWidth="1"/>
    <col min="7" max="7" width="16" bestFit="1" customWidth="1"/>
    <col min="8" max="8" width="9.6640625" bestFit="1" customWidth="1"/>
  </cols>
  <sheetData>
    <row r="1" spans="1:8" x14ac:dyDescent="0.2">
      <c r="B1" s="3" t="s">
        <v>66</v>
      </c>
      <c r="F1" s="3" t="s">
        <v>67</v>
      </c>
    </row>
    <row r="2" spans="1:8" x14ac:dyDescent="0.2">
      <c r="B2" t="s">
        <v>5</v>
      </c>
      <c r="C2" t="s">
        <v>43</v>
      </c>
      <c r="D2" t="s">
        <v>61</v>
      </c>
      <c r="F2" t="s">
        <v>5</v>
      </c>
      <c r="G2" t="s">
        <v>43</v>
      </c>
      <c r="H2" t="s">
        <v>61</v>
      </c>
    </row>
    <row r="3" spans="1:8" x14ac:dyDescent="0.2">
      <c r="B3">
        <v>0</v>
      </c>
      <c r="C3" s="1">
        <f>IF(B3=0, SUM('Portfolio Simulation'!L:L), SUMIFS('Portfolio Simulation'!M:M,'Portfolio Simulation'!O:O,'Portfolio Metrics'!D3))</f>
        <v>-200000000</v>
      </c>
      <c r="D3" s="8">
        <v>45931</v>
      </c>
      <c r="E3" s="8"/>
      <c r="F3">
        <v>0</v>
      </c>
      <c r="G3" s="1">
        <f>IF(F3=0,SUM('Portfolio Simulation'!R:R),SUMIFS('Portfolio Simulation'!S:S,'Portfolio Simulation'!O:O,'Portfolio Metrics'!H3))</f>
        <v>-200000000</v>
      </c>
      <c r="H3" s="8">
        <v>45931</v>
      </c>
    </row>
    <row r="4" spans="1:8" x14ac:dyDescent="0.2">
      <c r="B4">
        <v>1</v>
      </c>
      <c r="C4" s="1">
        <f ca="1">IF(B4=0, SUM('Portfolio Simulation'!L:L), SUMIFS('Portfolio Simulation'!M:M,'Portfolio Simulation'!O:O,'Portfolio Metrics'!D4))</f>
        <v>26399452.28336196</v>
      </c>
      <c r="D4" s="8">
        <v>46296</v>
      </c>
      <c r="E4" s="8"/>
      <c r="F4">
        <v>1</v>
      </c>
      <c r="G4" s="1">
        <f ca="1">IF(F4=0,SUM('Portfolio Simulation'!R:R),SUMIFS('Portfolio Simulation'!S:S,'Portfolio Simulation'!O:O,'Portfolio Metrics'!H4))</f>
        <v>35564787.688923419</v>
      </c>
      <c r="H4" s="8">
        <v>46296</v>
      </c>
    </row>
    <row r="5" spans="1:8" x14ac:dyDescent="0.2">
      <c r="B5">
        <v>2</v>
      </c>
      <c r="C5" s="1">
        <f ca="1">IF(B5=0, SUM('Portfolio Simulation'!L:L), SUMIFS('Portfolio Simulation'!M:M,'Portfolio Simulation'!O:O,'Portfolio Metrics'!D5))</f>
        <v>28647265.339513727</v>
      </c>
      <c r="D5" s="8">
        <v>46661</v>
      </c>
      <c r="E5" s="8"/>
      <c r="F5">
        <v>2</v>
      </c>
      <c r="G5" s="1">
        <f ca="1">IF(F5=0,SUM('Portfolio Simulation'!R:R),SUMIFS('Portfolio Simulation'!S:S,'Portfolio Simulation'!O:O,'Portfolio Metrics'!H5))</f>
        <v>34002490.373611867</v>
      </c>
      <c r="H5" s="8">
        <v>46661</v>
      </c>
    </row>
    <row r="6" spans="1:8" x14ac:dyDescent="0.2">
      <c r="B6">
        <v>3</v>
      </c>
      <c r="C6" s="1">
        <f ca="1">IF(B6=0, SUM('Portfolio Simulation'!L:L), SUMIFS('Portfolio Simulation'!M:M,'Portfolio Simulation'!O:O,'Portfolio Metrics'!D6))</f>
        <v>29743633.491484504</v>
      </c>
      <c r="D6" s="8">
        <v>47027</v>
      </c>
      <c r="E6" s="8"/>
      <c r="F6">
        <v>3</v>
      </c>
      <c r="G6" s="1">
        <f ca="1">IF(F6=0,SUM('Portfolio Simulation'!R:R),SUMIFS('Portfolio Simulation'!S:S,'Portfolio Simulation'!O:O,'Portfolio Metrics'!H6))</f>
        <v>32571396.957295343</v>
      </c>
      <c r="H6" s="8">
        <v>47027</v>
      </c>
    </row>
    <row r="7" spans="1:8" x14ac:dyDescent="0.2">
      <c r="B7">
        <v>4</v>
      </c>
      <c r="C7" s="1">
        <f ca="1">IF(B7=0, SUM('Portfolio Simulation'!L:L), SUMIFS('Portfolio Simulation'!M:M,'Portfolio Simulation'!O:O,'Portfolio Metrics'!D7))</f>
        <v>35273277.138307683</v>
      </c>
      <c r="D7" s="8">
        <v>47392</v>
      </c>
      <c r="E7" s="8"/>
      <c r="F7">
        <v>4</v>
      </c>
      <c r="G7" s="1">
        <f ca="1">IF(F7=0,SUM('Portfolio Simulation'!R:R),SUMIFS('Portfolio Simulation'!S:S,'Portfolio Simulation'!O:O,'Portfolio Metrics'!H7))</f>
        <v>36955064.208981961</v>
      </c>
      <c r="H7" s="8">
        <v>47392</v>
      </c>
    </row>
    <row r="8" spans="1:8" x14ac:dyDescent="0.2">
      <c r="B8">
        <v>5</v>
      </c>
      <c r="C8" s="1">
        <f ca="1">IF(B8=0, SUM('Portfolio Simulation'!L:L), SUMIFS('Portfolio Simulation'!M:M,'Portfolio Simulation'!O:O,'Portfolio Metrics'!D8))</f>
        <v>41405323.606852628</v>
      </c>
      <c r="D8" s="8">
        <v>47757</v>
      </c>
      <c r="E8" s="8"/>
      <c r="F8">
        <v>5</v>
      </c>
      <c r="G8" s="1">
        <f ca="1">IF(F8=0,SUM('Portfolio Simulation'!R:R),SUMIFS('Portfolio Simulation'!S:S,'Portfolio Simulation'!O:O,'Portfolio Metrics'!H8))</f>
        <v>41557970.225263223</v>
      </c>
      <c r="H8" s="8">
        <v>47757</v>
      </c>
    </row>
    <row r="9" spans="1:8" x14ac:dyDescent="0.2">
      <c r="B9">
        <v>6</v>
      </c>
      <c r="C9" s="1">
        <f ca="1">IF(B9=0, SUM('Portfolio Simulation'!L:L), SUMIFS('Portfolio Simulation'!M:M,'Portfolio Simulation'!O:O,'Portfolio Metrics'!D9))</f>
        <v>37770485.321356654</v>
      </c>
      <c r="D9" s="8">
        <v>48122</v>
      </c>
      <c r="E9" s="8"/>
      <c r="F9">
        <v>6</v>
      </c>
      <c r="G9" s="1">
        <f ca="1">IF(F9=0,SUM('Portfolio Simulation'!R:R),SUMIFS('Portfolio Simulation'!S:S,'Portfolio Simulation'!O:O,'Portfolio Metrics'!H9))</f>
        <v>37149414.437519111</v>
      </c>
      <c r="H9" s="8">
        <v>48122</v>
      </c>
    </row>
    <row r="10" spans="1:8" x14ac:dyDescent="0.2">
      <c r="B10">
        <v>7</v>
      </c>
      <c r="C10" s="1">
        <f ca="1">IF(B10=0, SUM('Portfolio Simulation'!L:L), SUMIFS('Portfolio Simulation'!M:M,'Portfolio Simulation'!O:O,'Portfolio Metrics'!D10))</f>
        <v>44224391.828026108</v>
      </c>
      <c r="D10" s="8">
        <v>48488</v>
      </c>
      <c r="E10" s="8"/>
      <c r="F10">
        <v>7</v>
      </c>
      <c r="G10" s="1">
        <f ca="1">IF(F10=0,SUM('Portfolio Simulation'!R:R),SUMIFS('Portfolio Simulation'!S:S,'Portfolio Simulation'!O:O,'Portfolio Metrics'!H10))</f>
        <v>43541925.90503715</v>
      </c>
      <c r="H10" s="8">
        <v>48488</v>
      </c>
    </row>
    <row r="11" spans="1:8" x14ac:dyDescent="0.2">
      <c r="B11">
        <v>8</v>
      </c>
      <c r="C11" s="1">
        <f ca="1">IF(B11=0, SUM('Portfolio Simulation'!L:L), SUMIFS('Portfolio Simulation'!M:M,'Portfolio Simulation'!O:O,'Portfolio Metrics'!D11))</f>
        <v>46994825.699732967</v>
      </c>
      <c r="D11" s="8">
        <v>48853</v>
      </c>
      <c r="E11" s="8"/>
      <c r="F11">
        <v>8</v>
      </c>
      <c r="G11" s="1">
        <f ca="1">IF(F11=0,SUM('Portfolio Simulation'!R:R),SUMIFS('Portfolio Simulation'!S:S,'Portfolio Simulation'!O:O,'Portfolio Metrics'!H11))</f>
        <v>46524247.147053473</v>
      </c>
      <c r="H11" s="8">
        <v>48853</v>
      </c>
    </row>
    <row r="12" spans="1:8" x14ac:dyDescent="0.2">
      <c r="B12">
        <v>9</v>
      </c>
      <c r="C12" s="1">
        <f ca="1">IF(B12=0, SUM('Portfolio Simulation'!L:L), SUMIFS('Portfolio Simulation'!M:M,'Portfolio Simulation'!O:O,'Portfolio Metrics'!D12))</f>
        <v>39033928.210145578</v>
      </c>
      <c r="D12" s="8">
        <v>49218</v>
      </c>
      <c r="E12" s="8"/>
      <c r="F12">
        <v>9</v>
      </c>
      <c r="G12" s="1">
        <f ca="1">IF(F12=0,SUM('Portfolio Simulation'!R:R),SUMIFS('Portfolio Simulation'!S:S,'Portfolio Simulation'!O:O,'Portfolio Metrics'!H12))</f>
        <v>38308296.817089044</v>
      </c>
      <c r="H12" s="8">
        <v>49218</v>
      </c>
    </row>
    <row r="13" spans="1:8" x14ac:dyDescent="0.2">
      <c r="B13">
        <v>10</v>
      </c>
      <c r="C13" s="1">
        <f ca="1">IF(B13=0, SUM('Portfolio Simulation'!L:L), SUMIFS('Portfolio Simulation'!M:M,'Portfolio Simulation'!O:O,'Portfolio Metrics'!D13))</f>
        <v>47798426.229118034</v>
      </c>
      <c r="D13" s="8">
        <v>49583</v>
      </c>
      <c r="E13" s="8"/>
      <c r="F13">
        <v>10</v>
      </c>
      <c r="G13" s="1">
        <f ca="1">IF(F13=0,SUM('Portfolio Simulation'!R:R),SUMIFS('Portfolio Simulation'!S:S,'Portfolio Simulation'!O:O,'Portfolio Metrics'!H13))</f>
        <v>47202954.108878307</v>
      </c>
      <c r="H13" s="8">
        <v>49583</v>
      </c>
    </row>
    <row r="15" spans="1:8" x14ac:dyDescent="0.2">
      <c r="A15" s="3" t="s">
        <v>65</v>
      </c>
    </row>
    <row r="16" spans="1:8" x14ac:dyDescent="0.2">
      <c r="A16" s="3"/>
    </row>
    <row r="17" spans="1:3" x14ac:dyDescent="0.2">
      <c r="A17" s="3"/>
      <c r="B17" t="s">
        <v>74</v>
      </c>
      <c r="C17" s="7">
        <f>HPAMean</f>
        <v>2.9999999999999898E-2</v>
      </c>
    </row>
    <row r="18" spans="1:3" x14ac:dyDescent="0.2">
      <c r="A18" s="3"/>
      <c r="C18" s="2"/>
    </row>
    <row r="19" spans="1:3" x14ac:dyDescent="0.2">
      <c r="A19" s="3"/>
      <c r="B19" t="s">
        <v>31</v>
      </c>
      <c r="C19" s="7">
        <f>HPAStdDev</f>
        <v>5.3999999999999999E-2</v>
      </c>
    </row>
    <row r="20" spans="1:3" x14ac:dyDescent="0.2">
      <c r="A20" s="3"/>
    </row>
    <row r="21" spans="1:3" x14ac:dyDescent="0.2">
      <c r="A21" s="3"/>
      <c r="B21" t="s">
        <v>63</v>
      </c>
      <c r="C21" s="7">
        <f ca="1">(SUM('Portfolio Simulation'!F:F)/SUM('Portfolio Simulation'!K:K)-1)</f>
        <v>0.23664270200908089</v>
      </c>
    </row>
    <row r="23" spans="1:3" x14ac:dyDescent="0.2">
      <c r="B23" t="s">
        <v>16</v>
      </c>
      <c r="C23" s="9">
        <f ca="1">XIRR(C3:C13,D3:D13)</f>
        <v>0.12110326886177064</v>
      </c>
    </row>
    <row r="25" spans="1:3" x14ac:dyDescent="0.2">
      <c r="B25" t="s">
        <v>17</v>
      </c>
      <c r="C25" s="6">
        <f ca="1">SUM('Portfolio Simulation'!M:M)/-SUM('Portfolio Simulation'!L:L)</f>
        <v>1.8864550457394975</v>
      </c>
    </row>
    <row r="27" spans="1:3" x14ac:dyDescent="0.2">
      <c r="A27" s="3" t="s">
        <v>81</v>
      </c>
    </row>
    <row r="28" spans="1:3" x14ac:dyDescent="0.2">
      <c r="A28" s="3"/>
    </row>
    <row r="29" spans="1:3" x14ac:dyDescent="0.2">
      <c r="A29" s="3"/>
      <c r="B29" t="s">
        <v>74</v>
      </c>
      <c r="C29" s="7">
        <f>HPAMean</f>
        <v>2.9999999999999898E-2</v>
      </c>
    </row>
    <row r="30" spans="1:3" x14ac:dyDescent="0.2">
      <c r="A30" s="3"/>
    </row>
    <row r="31" spans="1:3" x14ac:dyDescent="0.2">
      <c r="A31" s="3"/>
      <c r="B31" t="s">
        <v>63</v>
      </c>
      <c r="C31" s="7">
        <f ca="1">(SUM('Portfolio Simulation'!F:F)/SUM('Portfolio Simulation'!K:K)-1)</f>
        <v>0.23664270200908089</v>
      </c>
    </row>
    <row r="33" spans="2:3" x14ac:dyDescent="0.2">
      <c r="B33" t="s">
        <v>16</v>
      </c>
      <c r="C33" s="7">
        <f ca="1">XIRR(G3:G13,H3:H13)</f>
        <v>0.13743701577186587</v>
      </c>
    </row>
    <row r="35" spans="2:3" x14ac:dyDescent="0.2">
      <c r="B35" t="s">
        <v>17</v>
      </c>
      <c r="C35" s="6">
        <f ca="1">SUM('Portfolio Simulation'!S:S)/ -SUM('Portfolio Simulation'!R:R)</f>
        <v>1.9668927393482678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32</vt:i4>
      </vt:variant>
    </vt:vector>
  </HeadingPairs>
  <TitlesOfParts>
    <vt:vector size="38" baseType="lpstr">
      <vt:lpstr>Executive Summary</vt:lpstr>
      <vt:lpstr>Assumptions</vt:lpstr>
      <vt:lpstr>Single Deal Model</vt:lpstr>
      <vt:lpstr>Single Deal HPA Scenarios</vt:lpstr>
      <vt:lpstr>Portfolio Simulation</vt:lpstr>
      <vt:lpstr>Portfolio Metrics</vt:lpstr>
      <vt:lpstr>CompanyXPayout</vt:lpstr>
      <vt:lpstr>CompanyXShare</vt:lpstr>
      <vt:lpstr>DownMultiplier</vt:lpstr>
      <vt:lpstr>ExitHomeValue</vt:lpstr>
      <vt:lpstr>FinalCompanyXPayout</vt:lpstr>
      <vt:lpstr>FinalHometapPayout</vt:lpstr>
      <vt:lpstr>HometapPayout</vt:lpstr>
      <vt:lpstr>HometapShare</vt:lpstr>
      <vt:lpstr>HPAMean</vt:lpstr>
      <vt:lpstr>HPAStdDev</vt:lpstr>
      <vt:lpstr>InitialHomeValue</vt:lpstr>
      <vt:lpstr>InvestmentAmount</vt:lpstr>
      <vt:lpstr>IRR</vt:lpstr>
      <vt:lpstr>IRRCap</vt:lpstr>
      <vt:lpstr>IRRCappedPayout</vt:lpstr>
      <vt:lpstr>MaxTerm</vt:lpstr>
      <vt:lpstr>MinExitYear</vt:lpstr>
      <vt:lpstr>ModifiedCompanyXPayout</vt:lpstr>
      <vt:lpstr>ModifiedDownShare</vt:lpstr>
      <vt:lpstr>ModifiedExitHomeValue</vt:lpstr>
      <vt:lpstr>ModifiedHometapPayout</vt:lpstr>
      <vt:lpstr>ModifiedHPAMean</vt:lpstr>
      <vt:lpstr>ModifiedHPAStdDev</vt:lpstr>
      <vt:lpstr>ModifiedUpShare</vt:lpstr>
      <vt:lpstr>PartnerPortfolioSize</vt:lpstr>
      <vt:lpstr>PortfolioInvestments</vt:lpstr>
      <vt:lpstr>SelectedExitYear</vt:lpstr>
      <vt:lpstr>SelectedHeloc</vt:lpstr>
      <vt:lpstr>SelectedHPA</vt:lpstr>
      <vt:lpstr>TotalHPA</vt:lpstr>
      <vt:lpstr>UncappedPayout</vt:lpstr>
      <vt:lpstr>UpMultiplier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Jennings, Cole (STA-FSE)</dc:creator>
  <cp:lastModifiedBy>Cole Jennings</cp:lastModifiedBy>
  <dcterms:created xsi:type="dcterms:W3CDTF">2025-07-19T00:39:09Z</dcterms:created>
  <dcterms:modified xsi:type="dcterms:W3CDTF">2025-09-01T13:49:52Z</dcterms:modified>
</cp:coreProperties>
</file>